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<sst xmlns="http://schemas.openxmlformats.org/spreadsheetml/2006/main" count="692" uniqueCount="345">
  <si>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</si>
  <si>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</si>
  <si>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</si>
  <si>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</si>
  <si>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</si>
  <si>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</si>
  <si>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</si>
  <si>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</si>
  <si>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</si>
  <si>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</si>
  <si>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</si>
  <si>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</si>
  <si>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</si>
  <si>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</si>
  <si>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</si>
  <si>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</si>
  <si>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</si>
  <si>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</si>
  <si>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</si>
  <si>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</si>
  <si>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</si>
  <si>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</si>
  <si>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</si>
  <si>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</si>
  <si>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</si>
  <si>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</si>
  <si>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</si>
  <si>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</si>
  <si>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</si>
  <si>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</si>
  <si>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</si>
  <si>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</si>
  <si>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</si>
  <si>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</si>
  <si>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</si>
  <si>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</si>
  <si>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</si>
  <si>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</si>
  <si>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</si>
  <si>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</si>
  <si>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</si>
  <si>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</si>
  <si>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</si>
  <si>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</si>
  <si>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</si>
  <si>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</si>
  <si>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</si>
  <si>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</si>
  <si>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</si>
  <si>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</si>
  <si>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</si>
  <si>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</si>
  <si>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</si>
  <si>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</si>
  <si>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</si>
  <si>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</si>
  <si>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</si>
  <si>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</si>
  <si>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</si>
  <si>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</si>
  <si>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</si>
  <si>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</si>
  <si>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</si>
  <si>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</si>
  <si>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</si>
  <si>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</si>
  <si>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</si>
  <si>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</si>
  <si>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</si>
  <si>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</si>
  <si>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</si>
  <si>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</si>
  <si>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</si>
  <si>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</si>
  <si>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</si>
  <si>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</si>
  <si>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</si>
  <si>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</si>
  <si>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</si>
  <si>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</si>
  <si>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</si>
  <si>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</si>
  <si>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</si>
  <si>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</si>
  <si>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</si>
  <si>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</si>
  <si>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</si>
  <si>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</si>
  <si>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</si>
  <si>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</si>
  <si>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</si>
  <si>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</si>
  <si>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</si>
  <si>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</si>
  <si>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</si>
  <si>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</si>
  <si>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</si>
  <si>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</si>
  <si>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</si>
  <si>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</si>
  <si>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</si>
  <si>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</si>
  <si>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</si>
  <si>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</si>
  <si>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</si>
  <si>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</si>
  <si>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</si>
  <si>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</si>
  <si>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</si>
  <si>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</si>
  <si>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</si>
  <si>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</si>
  <si>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</si>
  <si>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</si>
  <si>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</si>
  <si>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</si>
  <si>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</si>
  <si>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</si>
  <si>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</si>
  <si>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</si>
  <si>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</si>
  <si>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</si>
  <si>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</si>
  <si>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</si>
  <si>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</si>
  <si>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</si>
  <si>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</si>
  <si>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</si>
  <si>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</si>
  <si>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</si>
  <si>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</si>
  <si>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</si>
  <si>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</si>
  <si>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</si>
  <si>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</si>
  <si>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</si>
  <si>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</si>
  <si>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</si>
  <si>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</si>
  <si>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</si>
  <si>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</si>
  <si>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</si>
  <si>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</si>
  <si>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</si>
  <si>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</si>
  <si>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</si>
  <si>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</si>
  <si>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</si>
  <si>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</si>
  <si>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</si>
  <si>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</si>
  <si>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</si>
  <si>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</si>
  <si>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</si>
  <si>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</si>
  <si>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</si>
  <si>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</si>
  <si>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</si>
  <si>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</si>
  <si>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</si>
  <si>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</si>
  <si>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</si>
  <si>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</si>
  <si>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</si>
  <si>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</si>
  <si>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</si>
  <si>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</si>
  <si>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</si>
  <si>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</si>
  <si>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</si>
  <si>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</si>
  <si>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</si>
  <si>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</si>
  <si>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</si>
  <si>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</si>
  <si>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</si>
  <si>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</si>
  <si>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</si>
  <si>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</si>
  <si>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</si>
  <si>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</si>
  <si>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</si>
  <si>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</si>
  <si>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</si>
  <si>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</si>
  <si>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</si>
  <si>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</si>
  <si>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</si>
  <si>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</si>
  <si>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</si>
  <si>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</si>
  <si>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</si>
  <si>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</si>
  <si>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</si>
  <si>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</si>
  <si>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</si>
  <si>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</si>
  <si>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</si>
  <si>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</si>
  <si>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</si>
  <si>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</si>
  <si>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</si>
  <si>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</si>
  <si>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</si>
  <si>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</si>
  <si>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</si>
  <si>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</si>
  <si>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</si>
  <si>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</si>
  <si>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</si>
  <si>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</si>
  <si>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</si>
  <si>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</si>
  <si>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</si>
  <si>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</si>
  <si>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</si>
  <si>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</si>
  <si>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</si>
  <si>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</si>
  <si>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</si>
  <si>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</si>
  <si>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</si>
  <si>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</si>
  <si>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</si>
  <si>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</si>
  <si>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</si>
  <si>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</si>
  <si>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</si>
  <si>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</si>
  <si>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</si>
  <si>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</si>
  <si>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</si>
  <si>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</si>
  <si>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</si>
  <si>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</si>
  <si>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</si>
  <si>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</si>
  <si>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</si>
  <si>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</si>
  <si>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</si>
  <si>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</si>
  <si>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</si>
  <si>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</si>
  <si>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</si>
  <si>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</si>
  <si>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</si>
  <si>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</si>
  <si>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</si>
  <si>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</si>
  <si>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</si>
  <si>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</si>
  <si>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</si>
  <si>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</si>
  <si>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</si>
  <si>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</si>
  <si>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</si>
  <si>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</si>
  <si>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</si>
  <si>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</si>
  <si>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</si>
  <si>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</si>
  <si>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</si>
  <si>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</si>
  <si>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</si>
  <si>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</si>
  <si>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</si>
  <si>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</si>
  <si>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</si>
  <si>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</si>
  <si>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</si>
  <si>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</si>
  <si>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</si>
  <si>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</si>
  <si>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</si>
  <si>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</si>
  <si>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</si>
  <si>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</si>
  <si>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</si>
  <si>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</si>
  <si>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</si>
  <si>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</si>
  <si>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</si>
  <si>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</si>
  <si>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</si>
  <si>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</si>
  <si>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</si>
  <si>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</si>
  <si>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</si>
  <si>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</si>
  <si>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</si>
  <si>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</si>
  <si>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</si>
  <si>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</si>
  <si>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</si>
  <si>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</si>
  <si>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</si>
  <si>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</si>
  <si>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</si>
  <si>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</si>
  <si>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</si>
  <si>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</si>
  <si>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</si>
  <si>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</si>
  <si>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</si>
  <si>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</si>
  <si>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</si>
  <si>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</si>
  <si>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</si>
  <si>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</si>
  <si>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</si>
  <si>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</si>
  <si>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</si>
  <si>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</si>
  <si>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</si>
  <si>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</si>
  <si>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</si>
  <si>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</si>
  <si>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</si>
  <si>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</si>
  <si>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</si>
  <si>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</si>
  <si>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</si>
  <si>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</si>
  <si>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</si>
  <si>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</si>
  <si>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</si>
  <si>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</si>
  <si>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정귀자, ID : H2500061)</t>
  </si>
  <si>
    <t>2022년 04월 19일 13:34:52</t>
  </si>
  <si>
    <t>탄수화물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</si>
  <si>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</si>
  <si>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</si>
  <si>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</si>
  <si>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상한섭취량</t>
    <phoneticPr fontId="1" type="noConversion"/>
  </si>
  <si>
    <t>섭취량</t>
    <phoneticPr fontId="1" type="noConversion"/>
  </si>
  <si>
    <t>비타민B6</t>
    <phoneticPr fontId="1" type="noConversion"/>
  </si>
  <si>
    <t>평균필요량</t>
    <phoneticPr fontId="1" type="noConversion"/>
  </si>
  <si>
    <t>권장섭취량</t>
    <phoneticPr fontId="1" type="noConversion"/>
  </si>
  <si>
    <t>인</t>
    <phoneticPr fontId="1" type="noConversion"/>
  </si>
  <si>
    <t>미량 무기질</t>
    <phoneticPr fontId="1" type="noConversion"/>
  </si>
  <si>
    <t>몰리브덴</t>
    <phoneticPr fontId="1" type="noConversion"/>
  </si>
  <si>
    <t>구리(ug/일)</t>
    <phoneticPr fontId="1" type="noConversion"/>
  </si>
  <si>
    <t>H2500061</t>
  </si>
  <si>
    <t>정귀자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</si>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</sst>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28.662203000000002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17376"/>
        <c:axId val="523117768"/>
      </c:barChart>
      <c:catAx>
        <c:axId val="5231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17768"/>
        <c:crosses val="autoZero"/>
        <c:auto val="1"/>
        <c:lblAlgn val="ctr"/>
        <c:lblOffset val="100"/>
        <c:noMultiLvlLbl val="0"/>
      </c:catAx>
      <c:valAx>
        <c:axId val="52311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0.98911839999999995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27824"/>
        <c:axId val="525531352"/>
      </c:barChart>
      <c:catAx>
        <c:axId val="52552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31352"/>
        <c:crosses val="autoZero"/>
        <c:auto val="1"/>
        <c:lblAlgn val="ctr"/>
        <c:lblOffset val="100"/>
        <c:noMultiLvlLbl val="0"/>
      </c:catAx>
      <c:valAx>
        <c:axId val="52553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2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0.55272686000000004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24688"/>
        <c:axId val="525525080"/>
      </c:barChart>
      <c:catAx>
        <c:axId val="5255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5080"/>
        <c:crosses val="autoZero"/>
        <c:auto val="1"/>
        <c:lblAlgn val="ctr"/>
        <c:lblOffset val="100"/>
        <c:noMultiLvlLbl val="0"/>
      </c:catAx>
      <c:valAx>
        <c:axId val="52552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2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468.42624000000001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27040"/>
        <c:axId val="525529784"/>
      </c:barChart>
      <c:catAx>
        <c:axId val="52552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9784"/>
        <c:crosses val="autoZero"/>
        <c:auto val="1"/>
        <c:lblAlgn val="ctr"/>
        <c:lblOffset val="100"/>
        <c:noMultiLvlLbl val="0"/>
      </c:catAx>
      <c:valAx>
        <c:axId val="52552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1231.0717999999999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25864"/>
        <c:axId val="525526256"/>
      </c:barChart>
      <c:catAx>
        <c:axId val="5255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6256"/>
        <c:crosses val="autoZero"/>
        <c:auto val="1"/>
        <c:lblAlgn val="ctr"/>
        <c:lblOffset val="100"/>
        <c:noMultiLvlLbl val="0"/>
      </c:catAx>
      <c:valAx>
        <c:axId val="525526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2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69.460260000000005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7656"/>
        <c:axId val="526225696"/>
      </c:barChart>
      <c:catAx>
        <c:axId val="52622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5696"/>
        <c:crosses val="autoZero"/>
        <c:auto val="1"/>
        <c:lblAlgn val="ctr"/>
        <c:lblOffset val="100"/>
        <c:noMultiLvlLbl val="0"/>
      </c:catAx>
      <c:valAx>
        <c:axId val="52622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44.561324999999997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0400"/>
        <c:axId val="526226872"/>
      </c:barChart>
      <c:catAx>
        <c:axId val="52623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6872"/>
        <c:crosses val="autoZero"/>
        <c:auto val="1"/>
        <c:lblAlgn val="ctr"/>
        <c:lblOffset val="100"/>
        <c:noMultiLvlLbl val="0"/>
      </c:catAx>
      <c:valAx>
        <c:axId val="52622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4.5505839999999997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1576"/>
        <c:axId val="526232752"/>
      </c:barChart>
      <c:catAx>
        <c:axId val="5262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32752"/>
        <c:crosses val="autoZero"/>
        <c:auto val="1"/>
        <c:lblAlgn val="ctr"/>
        <c:lblOffset val="100"/>
        <c:noMultiLvlLbl val="0"/>
      </c:catAx>
      <c:valAx>
        <c:axId val="52623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296.60476999999997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6480"/>
        <c:axId val="526231184"/>
      </c:barChart>
      <c:catAx>
        <c:axId val="52622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31184"/>
        <c:crosses val="autoZero"/>
        <c:auto val="1"/>
        <c:lblAlgn val="ctr"/>
        <c:lblOffset val="100"/>
        <c:noMultiLvlLbl val="0"/>
      </c:catAx>
      <c:valAx>
        <c:axId val="526231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1.03640035E-2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32360"/>
        <c:axId val="526231968"/>
      </c:barChart>
      <c:catAx>
        <c:axId val="52623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31968"/>
        <c:crosses val="autoZero"/>
        <c:auto val="1"/>
        <c:lblAlgn val="ctr"/>
        <c:lblOffset val="100"/>
        <c:noMultiLvlLbl val="0"/>
      </c:catAx>
      <c:valAx>
        <c:axId val="52623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3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1.3010131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8440"/>
        <c:axId val="526226088"/>
      </c:barChart>
      <c:catAx>
        <c:axId val="5262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6088"/>
        <c:crosses val="autoZero"/>
        <c:auto val="1"/>
        <c:lblAlgn val="ctr"/>
        <c:lblOffset val="100"/>
        <c:noMultiLvlLbl val="0"/>
      </c:catAx>
      <c:valAx>
        <c:axId val="526226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10.263771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22864"/>
        <c:axId val="523121688"/>
      </c:barChart>
      <c:catAx>
        <c:axId val="52312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21688"/>
        <c:crosses val="autoZero"/>
        <c:auto val="1"/>
        <c:lblAlgn val="ctr"/>
        <c:lblOffset val="100"/>
        <c:noMultiLvlLbl val="0"/>
      </c:catAx>
      <c:valAx>
        <c:axId val="52312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2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85.62594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229224"/>
        <c:axId val="526227264"/>
      </c:barChart>
      <c:catAx>
        <c:axId val="52622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227264"/>
        <c:crosses val="autoZero"/>
        <c:auto val="1"/>
        <c:lblAlgn val="ctr"/>
        <c:lblOffset val="100"/>
        <c:noMultiLvlLbl val="0"/>
      </c:catAx>
      <c:valAx>
        <c:axId val="52622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22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35.708202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76248"/>
        <c:axId val="526477032"/>
      </c:barChart>
      <c:catAx>
        <c:axId val="52647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7032"/>
        <c:crosses val="autoZero"/>
        <c:auto val="1"/>
        <c:lblAlgn val="ctr"/>
        <c:lblOffset val="100"/>
        <c:noMultiLvlLbl val="0"/>
      </c:catAx>
      <c:valAx>
        <c:axId val="52647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7.3860000000000001</c:v>
                </c:pt>
                <c:pt idx="1">
                  <c:v>13.574999999999999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477816"/>
        <c:axId val="526473504"/>
      </c:barChart>
      <c:catAx>
        <c:axId val="52647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3504"/>
        <c:crosses val="autoZero"/>
        <c:auto val="1"/>
        <c:lblAlgn val="ctr"/>
        <c:lblOffset val="100"/>
        <c:noMultiLvlLbl val="0"/>
      </c:catAx>
      <c:valAx>
        <c:axId val="52647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4.6372369999999998</c:v>
                </c:pt>
                <c:pt idx="1">
                  <c:v>5.3227973000000004</c:v>
                </c:pt>
                <c:pt idx="2">
                  <c:v>5.1710567000000003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243.30174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71936"/>
        <c:axId val="526472720"/>
      </c:barChart>
      <c:catAx>
        <c:axId val="52647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2720"/>
        <c:crosses val="autoZero"/>
        <c:auto val="1"/>
        <c:lblAlgn val="ctr"/>
        <c:lblOffset val="100"/>
        <c:noMultiLvlLbl val="0"/>
      </c:catAx>
      <c:valAx>
        <c:axId val="526472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6.7640452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74288"/>
        <c:axId val="526474680"/>
      </c:barChart>
      <c:catAx>
        <c:axId val="52647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4680"/>
        <c:crosses val="autoZero"/>
        <c:auto val="1"/>
        <c:lblAlgn val="ctr"/>
        <c:lblOffset val="100"/>
        <c:noMultiLvlLbl val="0"/>
      </c:catAx>
      <c:valAx>
        <c:axId val="52647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71.379000000000005</c:v>
                </c:pt>
                <c:pt idx="1">
                  <c:v>10.237</c:v>
                </c:pt>
                <c:pt idx="2">
                  <c:v>18.385000000000002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478600"/>
        <c:axId val="526476640"/>
      </c:barChart>
      <c:catAx>
        <c:axId val="52647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6640"/>
        <c:crosses val="autoZero"/>
        <c:auto val="1"/>
        <c:lblAlgn val="ctr"/>
        <c:lblOffset val="100"/>
        <c:noMultiLvlLbl val="0"/>
      </c:catAx>
      <c:valAx>
        <c:axId val="52647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706.64404000000002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71152"/>
        <c:axId val="526472328"/>
      </c:barChart>
      <c:catAx>
        <c:axId val="52647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72328"/>
        <c:crosses val="autoZero"/>
        <c:auto val="1"/>
        <c:lblAlgn val="ctr"/>
        <c:lblOffset val="100"/>
        <c:noMultiLvlLbl val="0"/>
      </c:catAx>
      <c:valAx>
        <c:axId val="526472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7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49.184539999999998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15960"/>
        <c:axId val="527214392"/>
      </c:barChart>
      <c:catAx>
        <c:axId val="5272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14392"/>
        <c:crosses val="autoZero"/>
        <c:auto val="1"/>
        <c:lblAlgn val="ctr"/>
        <c:lblOffset val="100"/>
        <c:noMultiLvlLbl val="0"/>
      </c:catAx>
      <c:valAx>
        <c:axId val="52721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232.03781000000001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11648"/>
        <c:axId val="527215568"/>
      </c:barChart>
      <c:catAx>
        <c:axId val="527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15568"/>
        <c:crosses val="autoZero"/>
        <c:auto val="1"/>
        <c:lblAlgn val="ctr"/>
        <c:lblOffset val="100"/>
        <c:noMultiLvlLbl val="0"/>
      </c:catAx>
      <c:valAx>
        <c:axId val="52721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1.7658128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20512"/>
        <c:axId val="523118552"/>
      </c:barChart>
      <c:catAx>
        <c:axId val="5231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18552"/>
        <c:crosses val="autoZero"/>
        <c:auto val="1"/>
        <c:lblAlgn val="ctr"/>
        <c:lblOffset val="100"/>
        <c:noMultiLvlLbl val="0"/>
      </c:catAx>
      <c:valAx>
        <c:axId val="52311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2467.6689999999999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12824"/>
        <c:axId val="527212040"/>
      </c:barChart>
      <c:catAx>
        <c:axId val="52721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12040"/>
        <c:crosses val="autoZero"/>
        <c:auto val="1"/>
        <c:lblAlgn val="ctr"/>
        <c:lblOffset val="100"/>
        <c:noMultiLvlLbl val="0"/>
      </c:catAx>
      <c:valAx>
        <c:axId val="52721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1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6.331359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08904"/>
        <c:axId val="527209688"/>
      </c:barChart>
      <c:catAx>
        <c:axId val="527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09688"/>
        <c:crosses val="autoZero"/>
        <c:auto val="1"/>
        <c:lblAlgn val="ctr"/>
        <c:lblOffset val="100"/>
        <c:noMultiLvlLbl val="0"/>
      </c:catAx>
      <c:valAx>
        <c:axId val="52720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0.77013229999999999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13216"/>
        <c:axId val="527210080"/>
      </c:barChart>
      <c:catAx>
        <c:axId val="527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10080"/>
        <c:crosses val="autoZero"/>
        <c:auto val="1"/>
        <c:lblAlgn val="ctr"/>
        <c:lblOffset val="100"/>
        <c:noMultiLvlLbl val="0"/>
      </c:catAx>
      <c:valAx>
        <c:axId val="52721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130.35294999999999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19728"/>
        <c:axId val="523118944"/>
      </c:barChart>
      <c:catAx>
        <c:axId val="5231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18944"/>
        <c:crosses val="autoZero"/>
        <c:auto val="1"/>
        <c:lblAlgn val="ctr"/>
        <c:lblOffset val="100"/>
        <c:noMultiLvlLbl val="0"/>
      </c:catAx>
      <c:valAx>
        <c:axId val="52311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1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0.59421889999999999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20904"/>
        <c:axId val="523121296"/>
      </c:barChart>
      <c:catAx>
        <c:axId val="52312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21296"/>
        <c:crosses val="autoZero"/>
        <c:auto val="1"/>
        <c:lblAlgn val="ctr"/>
        <c:lblOffset val="100"/>
        <c:noMultiLvlLbl val="0"/>
      </c:catAx>
      <c:valAx>
        <c:axId val="52312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2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5.9530177000000002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22472"/>
        <c:axId val="523123256"/>
      </c:barChart>
      <c:catAx>
        <c:axId val="5231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23256"/>
        <c:crosses val="autoZero"/>
        <c:auto val="1"/>
        <c:lblAlgn val="ctr"/>
        <c:lblOffset val="100"/>
        <c:noMultiLvlLbl val="0"/>
      </c:catAx>
      <c:valAx>
        <c:axId val="52312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2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0.77013229999999999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124432"/>
        <c:axId val="525529000"/>
      </c:barChart>
      <c:catAx>
        <c:axId val="52312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9000"/>
        <c:crosses val="autoZero"/>
        <c:auto val="1"/>
        <c:lblAlgn val="ctr"/>
        <c:lblOffset val="100"/>
        <c:noMultiLvlLbl val="0"/>
      </c:catAx>
      <c:valAx>
        <c:axId val="52552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12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221.80727999999999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26648"/>
        <c:axId val="525529392"/>
      </c:barChart>
      <c:catAx>
        <c:axId val="52552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9392"/>
        <c:crosses val="autoZero"/>
        <c:auto val="1"/>
        <c:lblAlgn val="ctr"/>
        <c:lblOffset val="100"/>
        <c:noMultiLvlLbl val="0"/>
      </c:catAx>
      <c:valAx>
        <c:axId val="52552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2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4.1792470000000002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31744"/>
        <c:axId val="525530568"/>
      </c:barChart>
      <c:catAx>
        <c:axId val="5255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30568"/>
        <c:crosses val="autoZero"/>
        <c:auto val="1"/>
        <c:lblAlgn val="ctr"/>
        <c:lblOffset val="100"/>
        <c:noMultiLvlLbl val="0"/>
      </c:catAx>
      <c:valAx>
        <c:axId val="52553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정귀자, ID : H2500061)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19일 13:34:52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706.64404000000002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28.662203000000002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10.263771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71.379000000000005</v>
      </c>
      <c r="G8" s="59">
        <f>'DRIs DATA 입력'!G8</f>
        <v>10.237</v>
      </c>
      <c r="H8" s="59">
        <f>'DRIs DATA 입력'!H8</f>
        <v>18.385000000000002</v>
      </c>
      <c r="I8" s="46"/>
      <c r="J8" s="59" t="s">
        <v>215</v>
      </c>
      <c r="K8" s="59">
        <f>'DRIs DATA 입력'!K8</f>
        <v>7.3860000000000001</v>
      </c>
      <c r="L8" s="59">
        <f>'DRIs DATA 입력'!L8</f>
        <v>13.574999999999999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243.30174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6.7640452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1.7658128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130.35294999999999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49.184539999999998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0.71854854000000001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0.59421889999999999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5.9530177000000002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0.77013229999999999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221.80727999999999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4.1792470000000002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0.98911839999999995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0.55272686000000004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232.03781000000001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468.42624000000001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2467.6689999999999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1231.0717999999999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69.460260000000005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44.561324999999997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6.331359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4.5505839999999997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296.60476999999997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1.03640035E-2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1.3010131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85.62594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35.708202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327</v>
      </c>
      <c r="G1" s="62" t="s">
        <v>277</v>
      </c>
      <c r="H1" s="61" t="s">
        <v>328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329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330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1600</v>
      </c>
      <c r="C6" s="65">
        <v>706.64404000000002</v>
      </c>
      <c r="E6" s="65" t="s">
        <v>331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28.662203000000002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10.263771</v>
      </c>
    </row>
    <row r="7" spans="1:27" x14ac:dyDescent="0.3">
      <c r="E7" s="65" t="s">
        <v>332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71.379000000000005</v>
      </c>
      <c r="G8" s="65">
        <v>10.237</v>
      </c>
      <c r="H8" s="65">
        <v>18.385000000000002</v>
      </c>
      <c r="J8" s="65" t="s">
        <v>296</v>
      </c>
      <c r="K8" s="65">
        <v>7.3860000000000001</v>
      </c>
      <c r="L8" s="65">
        <v>13.574999999999999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330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333</v>
      </c>
      <c r="M15" s="65" t="s">
        <v>334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334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243.30174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6.7640452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1.7658128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130.35294999999999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335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333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336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336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336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337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49.184539999999998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0.71854854000000001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0.59421889999999999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5.9530177000000002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0.77013229999999999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221.80727999999999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4.1792470000000002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0.98911839999999995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0.55272686000000004</v>
      </c>
    </row>
    <row r="33" spans="1:68" x14ac:dyDescent="0.3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315</v>
      </c>
      <c r="AD34" s="69"/>
      <c r="AE34" s="69"/>
      <c r="AF34" s="69"/>
      <c r="AG34" s="69"/>
      <c r="AH34" s="69"/>
      <c r="AJ34" s="69" t="s">
        <v>316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336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333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337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333</v>
      </c>
      <c r="AO35" s="65" t="s">
        <v>284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232.03781000000001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468.42624000000001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2467.6689999999999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1231.0717999999999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69.460260000000005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44.561324999999997</v>
      </c>
    </row>
    <row r="43" spans="1:68" x14ac:dyDescent="0.3">
      <c r="A43" s="70" t="s">
        <v>339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317</v>
      </c>
      <c r="B44" s="69"/>
      <c r="C44" s="69"/>
      <c r="D44" s="69"/>
      <c r="E44" s="69"/>
      <c r="F44" s="69"/>
      <c r="H44" s="69" t="s">
        <v>318</v>
      </c>
      <c r="I44" s="69"/>
      <c r="J44" s="69"/>
      <c r="K44" s="69"/>
      <c r="L44" s="69"/>
      <c r="M44" s="69"/>
      <c r="O44" s="69" t="s">
        <v>319</v>
      </c>
      <c r="P44" s="69"/>
      <c r="Q44" s="69"/>
      <c r="R44" s="69"/>
      <c r="S44" s="69"/>
      <c r="T44" s="69"/>
      <c r="V44" s="69" t="s">
        <v>320</v>
      </c>
      <c r="W44" s="69"/>
      <c r="X44" s="69"/>
      <c r="Y44" s="69"/>
      <c r="Z44" s="69"/>
      <c r="AA44" s="69"/>
      <c r="AC44" s="69" t="s">
        <v>321</v>
      </c>
      <c r="AD44" s="69"/>
      <c r="AE44" s="69"/>
      <c r="AF44" s="69"/>
      <c r="AG44" s="69"/>
      <c r="AH44" s="69"/>
      <c r="AJ44" s="69" t="s">
        <v>322</v>
      </c>
      <c r="AK44" s="69"/>
      <c r="AL44" s="69"/>
      <c r="AM44" s="69"/>
      <c r="AN44" s="69"/>
      <c r="AO44" s="69"/>
      <c r="AQ44" s="69" t="s">
        <v>323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324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334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330</v>
      </c>
      <c r="Z45" s="65" t="s">
        <v>291</v>
      </c>
      <c r="AA45" s="65" t="s">
        <v>284</v>
      </c>
      <c r="AC45" s="65"/>
      <c r="AD45" s="65" t="s">
        <v>336</v>
      </c>
      <c r="AE45" s="65" t="s">
        <v>289</v>
      </c>
      <c r="AF45" s="65" t="s">
        <v>290</v>
      </c>
      <c r="AG45" s="65" t="s">
        <v>333</v>
      </c>
      <c r="AH45" s="65" t="s">
        <v>284</v>
      </c>
      <c r="AJ45" s="65"/>
      <c r="AK45" s="65" t="s">
        <v>336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336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6.331359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4.5505839999999997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296.60476999999997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1.03640035E-2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1.3010131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85.62594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35.708202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344</v>
      </c>
      <c r="D2" s="61">
        <v>68</v>
      </c>
      <c r="E2" s="61">
        <v>706.64404000000002</v>
      </c>
      <c r="F2" s="61">
        <v>111.282684</v>
      </c>
      <c r="G2" s="61">
        <v>15.959256</v>
      </c>
      <c r="H2" s="61">
        <v>8.0670459999999995</v>
      </c>
      <c r="I2" s="61">
        <v>7.8922100000000004</v>
      </c>
      <c r="J2" s="61">
        <v>28.662203000000002</v>
      </c>
      <c r="K2" s="61">
        <v>14.017174000000001</v>
      </c>
      <c r="L2" s="61">
        <v>14.645028999999999</v>
      </c>
      <c r="M2" s="61">
        <v>10.263771</v>
      </c>
      <c r="N2" s="61">
        <v>0.97744702999999999</v>
      </c>
      <c r="O2" s="61">
        <v>5.6968265000000002</v>
      </c>
      <c r="P2" s="61">
        <v>371.12344000000002</v>
      </c>
      <c r="Q2" s="61">
        <v>10.556068</v>
      </c>
      <c r="R2" s="61">
        <v>243.30174</v>
      </c>
      <c r="S2" s="61">
        <v>41.574199999999998</v>
      </c>
      <c r="T2" s="61">
        <v>2420.7310000000002</v>
      </c>
      <c r="U2" s="61">
        <v>1.7658128</v>
      </c>
      <c r="V2" s="61">
        <v>6.7640452</v>
      </c>
      <c r="W2" s="61">
        <v>130.35294999999999</v>
      </c>
      <c r="X2" s="61">
        <v>49.184539999999998</v>
      </c>
      <c r="Y2" s="61">
        <v>0.71854854000000001</v>
      </c>
      <c r="Z2" s="61">
        <v>0.59421889999999999</v>
      </c>
      <c r="AA2" s="61">
        <v>5.9530177000000002</v>
      </c>
      <c r="AB2" s="61">
        <v>0.77013229999999999</v>
      </c>
      <c r="AC2" s="61">
        <v>221.80727999999999</v>
      </c>
      <c r="AD2" s="61">
        <v>4.1792470000000002</v>
      </c>
      <c r="AE2" s="61">
        <v>0.98911839999999995</v>
      </c>
      <c r="AF2" s="61">
        <v>0.55272686000000004</v>
      </c>
      <c r="AG2" s="61">
        <v>232.03781000000001</v>
      </c>
      <c r="AH2" s="61">
        <v>129.88489000000001</v>
      </c>
      <c r="AI2" s="61">
        <v>102.15291999999999</v>
      </c>
      <c r="AJ2" s="61">
        <v>468.42624000000001</v>
      </c>
      <c r="AK2" s="61">
        <v>2467.6689999999999</v>
      </c>
      <c r="AL2" s="61">
        <v>69.460260000000005</v>
      </c>
      <c r="AM2" s="61">
        <v>1231.0717999999999</v>
      </c>
      <c r="AN2" s="61">
        <v>44.561324999999997</v>
      </c>
      <c r="AO2" s="61">
        <v>6.331359</v>
      </c>
      <c r="AP2" s="61">
        <v>4.6747546</v>
      </c>
      <c r="AQ2" s="61">
        <v>1.6566042000000001</v>
      </c>
      <c r="AR2" s="61">
        <v>4.5505839999999997</v>
      </c>
      <c r="AS2" s="61">
        <v>296.60476999999997</v>
      </c>
      <c r="AT2" s="61">
        <v>1.03640035E-2</v>
      </c>
      <c r="AU2" s="61">
        <v>1.3010131</v>
      </c>
      <c r="AV2" s="61">
        <v>85.62594</v>
      </c>
      <c r="AW2" s="61">
        <v>35.708202</v>
      </c>
      <c r="AX2" s="61">
        <v>0.14418146000000001</v>
      </c>
      <c r="AY2" s="61">
        <v>0.49510845999999997</v>
      </c>
      <c r="AZ2" s="61">
        <v>111.03888999999999</v>
      </c>
      <c r="BA2" s="61">
        <v>15.137188999999999</v>
      </c>
      <c r="BB2" s="61">
        <v>4.6372369999999998</v>
      </c>
      <c r="BC2" s="61">
        <v>5.3227973000000004</v>
      </c>
      <c r="BD2" s="61">
        <v>5.1710567000000003</v>
      </c>
      <c r="BE2" s="61">
        <v>0.41879309999999997</v>
      </c>
      <c r="BF2" s="61">
        <v>1.813566</v>
      </c>
      <c r="BG2" s="61">
        <v>0</v>
      </c>
      <c r="BH2" s="61">
        <v>1.0208E-2</v>
      </c>
      <c r="BI2" s="61">
        <v>7.6925806000000003E-3</v>
      </c>
      <c r="BJ2" s="61">
        <v>3.0170486999999999E-2</v>
      </c>
      <c r="BK2" s="61">
        <v>0</v>
      </c>
      <c r="BL2" s="61">
        <v>0.100532345</v>
      </c>
      <c r="BM2" s="61">
        <v>1.2405047</v>
      </c>
      <c r="BN2" s="61">
        <v>0.33270063999999999</v>
      </c>
      <c r="BO2" s="61">
        <v>19.18506</v>
      </c>
      <c r="BP2" s="61">
        <v>3.3112001000000002</v>
      </c>
      <c r="BQ2" s="61">
        <v>6.0462737000000004</v>
      </c>
      <c r="BR2" s="61">
        <v>21.155339999999999</v>
      </c>
      <c r="BS2" s="61">
        <v>10.229521999999999</v>
      </c>
      <c r="BT2" s="61">
        <v>3.76417</v>
      </c>
      <c r="BU2" s="61">
        <v>4.4332034999999999E-2</v>
      </c>
      <c r="BV2" s="61">
        <v>2.0757372999999999E-2</v>
      </c>
      <c r="BW2" s="61">
        <v>0.25488614999999998</v>
      </c>
      <c r="BX2" s="61">
        <v>0.51658075999999997</v>
      </c>
      <c r="BY2" s="61">
        <v>4.4036529999999997E-2</v>
      </c>
      <c r="BZ2" s="61">
        <v>2.3271100999999999E-4</v>
      </c>
      <c r="CA2" s="61">
        <v>0.28493752999999999</v>
      </c>
      <c r="CB2" s="61">
        <v>9.1810399999999997E-3</v>
      </c>
      <c r="CC2" s="61">
        <v>9.7371269999999996E-2</v>
      </c>
      <c r="CD2" s="61">
        <v>0.87611276000000005</v>
      </c>
      <c r="CE2" s="61">
        <v>1.9424459000000002E-2</v>
      </c>
      <c r="CF2" s="61">
        <v>0.15560093999999999</v>
      </c>
      <c r="CG2" s="61">
        <v>0</v>
      </c>
      <c r="CH2" s="61">
        <v>1.7957457999999999E-2</v>
      </c>
      <c r="CI2" s="61">
        <v>2.5328759999999999E-3</v>
      </c>
      <c r="CJ2" s="61">
        <v>1.9872417</v>
      </c>
      <c r="CK2" s="61">
        <v>3.8087796000000002E-3</v>
      </c>
      <c r="CL2" s="61">
        <v>0.41772932000000002</v>
      </c>
      <c r="CM2" s="61">
        <v>1.1398345999999999</v>
      </c>
      <c r="CN2" s="61">
        <v>967.93822999999998</v>
      </c>
      <c r="CO2" s="61">
        <v>1675.4931999999999</v>
      </c>
      <c r="CP2" s="61">
        <v>1006.71765</v>
      </c>
      <c r="CQ2" s="61">
        <v>366.60964999999999</v>
      </c>
      <c r="CR2" s="61">
        <v>190.67543000000001</v>
      </c>
      <c r="CS2" s="61">
        <v>196.27502000000001</v>
      </c>
      <c r="CT2" s="61">
        <v>951.27250000000004</v>
      </c>
      <c r="CU2" s="61">
        <v>581.15752999999995</v>
      </c>
      <c r="CV2" s="61">
        <v>604.33245999999997</v>
      </c>
      <c r="CW2" s="61">
        <v>662.55920000000003</v>
      </c>
      <c r="CX2" s="61">
        <v>192.70471000000001</v>
      </c>
      <c r="CY2" s="61">
        <v>1225.5001999999999</v>
      </c>
      <c r="CZ2" s="61">
        <v>585.79094999999995</v>
      </c>
      <c r="DA2" s="61">
        <v>1428.9259</v>
      </c>
      <c r="DB2" s="61">
        <v>1364.4048</v>
      </c>
      <c r="DC2" s="61">
        <v>2025.8873000000001</v>
      </c>
      <c r="DD2" s="61">
        <v>3192.6320000000001</v>
      </c>
      <c r="DE2" s="61">
        <v>703.52155000000005</v>
      </c>
      <c r="DF2" s="61">
        <v>1523.9102</v>
      </c>
      <c r="DG2" s="61">
        <v>757.59393</v>
      </c>
      <c r="DH2" s="61">
        <v>49.419063999999999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15.137188999999999</v>
      </c>
      <c r="B6">
        <f>BB2</f>
        <v>4.6372369999999998</v>
      </c>
      <c r="C6">
        <f>BC2</f>
        <v>5.3227973000000004</v>
      </c>
      <c r="D6">
        <f>BD2</f>
        <v>5.1710567000000003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5" sqref="K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19655</v>
      </c>
      <c r="C2" s="56">
        <f ca="1">YEAR(TODAY())-YEAR(B2)+IF(TODAY()&gt;=DATE(YEAR(TODAY()),MONTH(B2),DAY(B2)),0,-1)</f>
        <v>68</v>
      </c>
      <c r="E2" s="52">
        <v>154.6</v>
      </c>
      <c r="F2" s="53" t="s">
        <v>275</v>
      </c>
      <c r="G2" s="52">
        <v>69.099999999999994</v>
      </c>
      <c r="H2" s="51" t="s">
        <v>40</v>
      </c>
      <c r="I2" s="72">
        <f>ROUND(G3/E3^2,1)</f>
        <v>28.9</v>
      </c>
    </row>
    <row r="3" spans="1:9" x14ac:dyDescent="0.3">
      <c r="E3" s="51">
        <f>E2/100</f>
        <v>1.546</v>
      </c>
      <c r="F3" s="51" t="s">
        <v>39</v>
      </c>
      <c r="G3" s="51">
        <f>G2</f>
        <v>69.099999999999994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정귀자, ID : H2500061)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19일 13:34:52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4" sqref="W1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44670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154.6</v>
      </c>
      <c r="L12" s="129"/>
      <c r="M12" s="122">
        <f>'개인정보 및 신체계측 입력'!G2</f>
        <v>69.099999999999994</v>
      </c>
      <c r="N12" s="123"/>
      <c r="O12" s="118" t="s">
        <v>270</v>
      </c>
      <c r="P12" s="112"/>
      <c r="Q12" s="115">
        <f>'개인정보 및 신체계측 입력'!I2</f>
        <v>28.9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정귀자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71.379000000000005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10.237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18.385000000000002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13.6</v>
      </c>
      <c r="L72" s="36" t="s">
        <v>52</v>
      </c>
      <c r="M72" s="36">
        <f>ROUND('DRIs DATA'!K8,1)</f>
        <v>7.4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32.44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56.37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49.18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51.34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164.51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63.31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2022-04-19T04:38:08Z</dcterms:modified>
</cp:coreProperties>
</file>