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7845" windowHeight="61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<sst xmlns="http://schemas.openxmlformats.org/spreadsheetml/2006/main" count="692" uniqueCount="337">
  <si>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</si>
  <si>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</si>
  <si>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</si>
  <si>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</si>
  <si>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</si>
  <si>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</si>
  <si>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</si>
  <si>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</si>
  <si>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</si>
  <si>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</si>
  <si>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</si>
  <si>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</si>
  <si>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</si>
  <si>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</si>
  <si>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</si>
  <si>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</si>
  <si>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</si>
  <si>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</si>
  <si>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</si>
  <si>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</si>
  <si>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</si>
  <si>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</si>
  <si>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</si>
  <si>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</si>
  <si>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</si>
  <si>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</si>
  <si>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</si>
  <si>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</si>
  <si>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</si>
  <si>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</si>
  <si>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</si>
  <si>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</si>
  <si>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</si>
  <si>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</si>
  <si>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</si>
  <si>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</si>
  <si>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</si>
  <si>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</si>
  <si>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</si>
  <si>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</si>
  <si>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</si>
  <si>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</si>
  <si>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</si>
  <si>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</si>
  <si>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</si>
  <si>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</si>
  <si>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</si>
  <si>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</si>
  <si>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</si>
  <si>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</si>
  <si>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</si>
  <si>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</si>
  <si>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</si>
  <si>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</si>
  <si>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</si>
  <si>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</si>
  <si>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</si>
  <si>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</si>
  <si>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</si>
  <si>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</si>
  <si>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</si>
  <si>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</si>
  <si>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</si>
  <si>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</si>
  <si>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</si>
  <si>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</si>
  <si>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</si>
  <si>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</si>
  <si>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</si>
  <si>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</si>
  <si>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</si>
  <si>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</si>
  <si>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</si>
  <si>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</si>
  <si>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</si>
  <si>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</si>
  <si>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</si>
  <si>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</si>
  <si>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</si>
  <si>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</si>
  <si>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</si>
  <si>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</si>
  <si>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</si>
  <si>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</si>
  <si>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</si>
  <si>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</si>
  <si>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</si>
  <si>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</si>
  <si>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</si>
  <si>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</si>
  <si>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</si>
  <si>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</si>
  <si>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</si>
  <si>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</si>
  <si>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</si>
  <si>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</si>
  <si>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</si>
  <si>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</si>
  <si>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</si>
  <si>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</si>
  <si>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</si>
  <si>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</si>
  <si>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</si>
  <si>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</si>
  <si>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</si>
  <si>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</si>
  <si>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</si>
  <si>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</si>
  <si>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</si>
  <si>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</si>
  <si>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</si>
  <si>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</si>
  <si>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</si>
  <si>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</si>
  <si>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</si>
  <si>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</si>
  <si>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</si>
  <si>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</si>
  <si>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</si>
  <si>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</si>
  <si>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</si>
  <si>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</si>
  <si>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</si>
  <si>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</si>
  <si>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</si>
  <si>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</si>
  <si>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</si>
  <si>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</si>
  <si>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</si>
  <si>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</si>
  <si>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</si>
  <si>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</si>
  <si>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</si>
  <si>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</si>
  <si>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</si>
  <si>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</si>
  <si>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</si>
  <si>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</si>
  <si>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</si>
  <si>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</si>
  <si>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</si>
  <si>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</si>
  <si>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</si>
  <si>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</si>
  <si>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</si>
  <si>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</si>
  <si>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</si>
  <si>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</si>
  <si>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</si>
  <si>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</si>
  <si>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</si>
  <si>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</si>
  <si>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</si>
  <si>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</si>
  <si>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</si>
  <si>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</si>
  <si>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</si>
  <si>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</si>
  <si>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</si>
  <si>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</si>
  <si>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</si>
  <si>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</si>
  <si>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</si>
  <si>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</si>
  <si>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</si>
  <si>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</si>
  <si>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</si>
  <si>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</si>
  <si>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</si>
  <si>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</si>
  <si>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</si>
  <si>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</si>
  <si>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</si>
  <si>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</si>
  <si>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</si>
  <si>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</si>
  <si>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</si>
  <si>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</si>
  <si>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</si>
  <si>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</si>
  <si>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</si>
  <si>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</si>
  <si>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</si>
  <si>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</si>
  <si>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</si>
  <si>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</si>
  <si>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</si>
  <si>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</si>
  <si>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</si>
  <si>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</si>
  <si>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</si>
  <si>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</si>
  <si>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</si>
  <si>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</si>
  <si>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</si>
  <si>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</si>
  <si>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</si>
  <si>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</si>
  <si>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</si>
  <si>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</si>
  <si>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</si>
  <si>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</si>
  <si>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</si>
  <si>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</si>
  <si>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</si>
  <si>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</si>
  <si>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</si>
  <si>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</si>
  <si>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</si>
  <si>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</si>
  <si>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</si>
  <si>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</si>
  <si>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</si>
  <si>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</si>
  <si>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</si>
  <si>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</si>
  <si>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</si>
  <si>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</si>
  <si>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</si>
  <si>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</si>
  <si>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</si>
  <si>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</si>
  <si>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</si>
  <si>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</si>
  <si>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</si>
  <si>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</si>
  <si>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</si>
  <si>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</si>
  <si>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</si>
  <si>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</si>
  <si>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</si>
  <si>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</si>
  <si>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</si>
  <si>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</si>
  <si>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</si>
  <si>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</si>
  <si>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</si>
  <si>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</si>
  <si>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</si>
  <si>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</si>
  <si>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</si>
  <si>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</si>
  <si>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</si>
  <si>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</si>
  <si>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</si>
  <si>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</si>
  <si>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</si>
  <si>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</si>
  <si>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</si>
  <si>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</si>
  <si>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</si>
  <si>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</si>
  <si>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</si>
  <si>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</si>
  <si>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</si>
  <si>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</si>
  <si>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</si>
  <si>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</si>
  <si>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</si>
  <si>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</si>
  <si>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</si>
  <si>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</si>
  <si>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</si>
  <si>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</si>
  <si>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</si>
  <si>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</si>
  <si>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</si>
  <si>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</si>
  <si>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</si>
  <si>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</si>
  <si>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</si>
  <si>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</si>
  <si>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</si>
  <si>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</si>
  <si>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</si>
  <si>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</si>
  <si>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</si>
  <si>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</si>
  <si>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</si>
  <si>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</si>
  <si>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</si>
  <si>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</si>
  <si>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</si>
  <si>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</si>
  <si>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</si>
  <si>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</si>
  <si>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</si>
  <si>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</si>
  <si>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</si>
  <si>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</si>
  <si>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</si>
  <si>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</si>
  <si>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</si>
  <si>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</si>
  <si>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</si>
  <si>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</si>
  <si>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</si>
  <si>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</si>
  <si>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</si>
  <si>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</si>
  <si>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</si>
  <si>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</si>
  <si>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</si>
  <si>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</si>
  <si>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</si>
  <si>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</si>
  <si>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</si>
  <si>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</si>
  <si>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</si>
  <si>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</si>
  <si>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</si>
  <si>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</si>
  <si>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</si>
  <si>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</si>
  <si>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</si>
  <si>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</si>
  <si>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</si>
  <si>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</si>
  <si>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</si>
  <si>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</si>
  <si>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</si>
  <si>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</si>
  <si>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</si>
  <si>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</si>
  <si>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</si>
  <si>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</si>
  <si>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</si>
  <si>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비타민B6</t>
    <phoneticPr fontId="1" type="noConversion"/>
  </si>
  <si>
    <t>인</t>
    <phoneticPr fontId="1" type="noConversion"/>
  </si>
  <si>
    <t>미량 무기질</t>
    <phoneticPr fontId="1" type="noConversion"/>
  </si>
  <si>
    <t>몰리브덴</t>
    <phoneticPr fontId="1" type="noConversion"/>
  </si>
  <si>
    <t>구리(ug/일)</t>
    <phoneticPr fontId="1" type="noConversion"/>
  </si>
  <si>
    <t>F</t>
  </si>
  <si>
    <t>H2500063</t>
  </si>
  <si>
    <t>이희숙</t>
  </si>
  <si>
    <t>(설문지 : FFQ 95문항 설문지, 사용자 : 이희숙, ID : H2500063)</t>
  </si>
  <si>
    <t>2022년 04월 26일 13:31:47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</si>
</sst>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63.341152000000001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1472"/>
        <c:axId val="187503432"/>
      </c:barChart>
      <c:catAx>
        <c:axId val="18750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3432"/>
        <c:crosses val="autoZero"/>
        <c:auto val="1"/>
        <c:lblAlgn val="ctr"/>
        <c:lblOffset val="100"/>
        <c:noMultiLvlLbl val="0"/>
      </c:catAx>
      <c:valAx>
        <c:axId val="18750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2.988953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781008"/>
        <c:axId val="194619304"/>
      </c:barChart>
      <c:catAx>
        <c:axId val="21478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19304"/>
        <c:crosses val="autoZero"/>
        <c:auto val="1"/>
        <c:lblAlgn val="ctr"/>
        <c:lblOffset val="100"/>
        <c:noMultiLvlLbl val="0"/>
      </c:catAx>
      <c:valAx>
        <c:axId val="194619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78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0.78116642999999997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620480"/>
        <c:axId val="194618520"/>
      </c:barChart>
      <c:catAx>
        <c:axId val="19462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18520"/>
        <c:crosses val="autoZero"/>
        <c:auto val="1"/>
        <c:lblAlgn val="ctr"/>
        <c:lblOffset val="100"/>
        <c:noMultiLvlLbl val="0"/>
      </c:catAx>
      <c:valAx>
        <c:axId val="19461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62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1096.2860000000001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618128"/>
        <c:axId val="194620872"/>
      </c:barChart>
      <c:catAx>
        <c:axId val="19461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20872"/>
        <c:crosses val="autoZero"/>
        <c:auto val="1"/>
        <c:lblAlgn val="ctr"/>
        <c:lblOffset val="100"/>
        <c:noMultiLvlLbl val="0"/>
      </c:catAx>
      <c:valAx>
        <c:axId val="194620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61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2742.3591000000001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613424"/>
        <c:axId val="194615776"/>
      </c:barChart>
      <c:catAx>
        <c:axId val="19461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15776"/>
        <c:crosses val="autoZero"/>
        <c:auto val="1"/>
        <c:lblAlgn val="ctr"/>
        <c:lblOffset val="100"/>
        <c:noMultiLvlLbl val="0"/>
      </c:catAx>
      <c:valAx>
        <c:axId val="1946157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61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172.55897999999999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617736"/>
        <c:axId val="194613816"/>
      </c:barChart>
      <c:catAx>
        <c:axId val="19461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13816"/>
        <c:crosses val="autoZero"/>
        <c:auto val="1"/>
        <c:lblAlgn val="ctr"/>
        <c:lblOffset val="100"/>
        <c:noMultiLvlLbl val="0"/>
      </c:catAx>
      <c:valAx>
        <c:axId val="19461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61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116.98434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616560"/>
        <c:axId val="194620088"/>
      </c:barChart>
      <c:catAx>
        <c:axId val="19461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20088"/>
        <c:crosses val="autoZero"/>
        <c:auto val="1"/>
        <c:lblAlgn val="ctr"/>
        <c:lblOffset val="100"/>
        <c:noMultiLvlLbl val="0"/>
      </c:catAx>
      <c:valAx>
        <c:axId val="19462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61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9.2511200000000002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614600"/>
        <c:axId val="194614992"/>
      </c:barChart>
      <c:catAx>
        <c:axId val="19461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14992"/>
        <c:crosses val="autoZero"/>
        <c:auto val="1"/>
        <c:lblAlgn val="ctr"/>
        <c:lblOffset val="100"/>
        <c:noMultiLvlLbl val="0"/>
      </c:catAx>
      <c:valAx>
        <c:axId val="194614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61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796.05579999999998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013352"/>
        <c:axId val="195017664"/>
      </c:barChart>
      <c:catAx>
        <c:axId val="19501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017664"/>
        <c:crosses val="autoZero"/>
        <c:auto val="1"/>
        <c:lblAlgn val="ctr"/>
        <c:lblOffset val="100"/>
        <c:noMultiLvlLbl val="0"/>
      </c:catAx>
      <c:valAx>
        <c:axId val="1950176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01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7.7038439999999996E-3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014920"/>
        <c:axId val="195011000"/>
      </c:barChart>
      <c:catAx>
        <c:axId val="19501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011000"/>
        <c:crosses val="autoZero"/>
        <c:auto val="1"/>
        <c:lblAlgn val="ctr"/>
        <c:lblOffset val="100"/>
        <c:noMultiLvlLbl val="0"/>
      </c:catAx>
      <c:valAx>
        <c:axId val="195011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014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2.7375037999999998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015312"/>
        <c:axId val="195011392"/>
      </c:barChart>
      <c:catAx>
        <c:axId val="19501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011392"/>
        <c:crosses val="autoZero"/>
        <c:auto val="1"/>
        <c:lblAlgn val="ctr"/>
        <c:lblOffset val="100"/>
        <c:noMultiLvlLbl val="0"/>
      </c:catAx>
      <c:valAx>
        <c:axId val="195011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01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23.9026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0688"/>
        <c:axId val="187501864"/>
      </c:barChart>
      <c:catAx>
        <c:axId val="18750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1864"/>
        <c:crosses val="autoZero"/>
        <c:auto val="1"/>
        <c:lblAlgn val="ctr"/>
        <c:lblOffset val="100"/>
        <c:noMultiLvlLbl val="0"/>
      </c:catAx>
      <c:valAx>
        <c:axId val="187501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196.01228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018056"/>
        <c:axId val="195016488"/>
      </c:barChart>
      <c:catAx>
        <c:axId val="19501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016488"/>
        <c:crosses val="autoZero"/>
        <c:auto val="1"/>
        <c:lblAlgn val="ctr"/>
        <c:lblOffset val="100"/>
        <c:noMultiLvlLbl val="0"/>
      </c:catAx>
      <c:valAx>
        <c:axId val="19501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01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76.831344999999999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012568"/>
        <c:axId val="195013744"/>
      </c:barChart>
      <c:catAx>
        <c:axId val="19501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013744"/>
        <c:crosses val="autoZero"/>
        <c:auto val="1"/>
        <c:lblAlgn val="ctr"/>
        <c:lblOffset val="100"/>
        <c:noMultiLvlLbl val="0"/>
      </c:catAx>
      <c:valAx>
        <c:axId val="19501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01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12.246</c:v>
                </c:pt>
                <c:pt idx="1">
                  <c:v>17.978000000000002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95016880"/>
        <c:axId val="195014136"/>
      </c:barChart>
      <c:catAx>
        <c:axId val="19501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014136"/>
        <c:crosses val="autoZero"/>
        <c:auto val="1"/>
        <c:lblAlgn val="ctr"/>
        <c:lblOffset val="100"/>
        <c:noMultiLvlLbl val="0"/>
      </c:catAx>
      <c:valAx>
        <c:axId val="195014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01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12.994139000000001</c:v>
                </c:pt>
                <c:pt idx="1">
                  <c:v>14.220863</c:v>
                </c:pt>
                <c:pt idx="2">
                  <c:v>15.984741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529.41650000000004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015704"/>
        <c:axId val="524733896"/>
      </c:barChart>
      <c:catAx>
        <c:axId val="19501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33896"/>
        <c:crosses val="autoZero"/>
        <c:auto val="1"/>
        <c:lblAlgn val="ctr"/>
        <c:lblOffset val="100"/>
        <c:noMultiLvlLbl val="0"/>
      </c:catAx>
      <c:valAx>
        <c:axId val="524733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01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19.389713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33504"/>
        <c:axId val="524733112"/>
      </c:barChart>
      <c:catAx>
        <c:axId val="52473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33112"/>
        <c:crosses val="autoZero"/>
        <c:auto val="1"/>
        <c:lblAlgn val="ctr"/>
        <c:lblOffset val="100"/>
        <c:noMultiLvlLbl val="0"/>
      </c:catAx>
      <c:valAx>
        <c:axId val="524733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3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63.393000000000001</c:v>
                </c:pt>
                <c:pt idx="1">
                  <c:v>14.451000000000001</c:v>
                </c:pt>
                <c:pt idx="2">
                  <c:v>22.155999999999999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4731152"/>
        <c:axId val="524726840"/>
      </c:barChart>
      <c:catAx>
        <c:axId val="52473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26840"/>
        <c:crosses val="autoZero"/>
        <c:auto val="1"/>
        <c:lblAlgn val="ctr"/>
        <c:lblOffset val="100"/>
        <c:noMultiLvlLbl val="0"/>
      </c:catAx>
      <c:valAx>
        <c:axId val="52472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3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1350.6981000000001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30760"/>
        <c:axId val="524728408"/>
      </c:barChart>
      <c:catAx>
        <c:axId val="52473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28408"/>
        <c:crosses val="autoZero"/>
        <c:auto val="1"/>
        <c:lblAlgn val="ctr"/>
        <c:lblOffset val="100"/>
        <c:noMultiLvlLbl val="0"/>
      </c:catAx>
      <c:valAx>
        <c:axId val="524728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3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76.462559999999996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26448"/>
        <c:axId val="524729584"/>
      </c:barChart>
      <c:catAx>
        <c:axId val="52472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29584"/>
        <c:crosses val="autoZero"/>
        <c:auto val="1"/>
        <c:lblAlgn val="ctr"/>
        <c:lblOffset val="100"/>
        <c:noMultiLvlLbl val="0"/>
      </c:catAx>
      <c:valAx>
        <c:axId val="524729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2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547.43290000000002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27624"/>
        <c:axId val="524731544"/>
      </c:barChart>
      <c:catAx>
        <c:axId val="52472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31544"/>
        <c:crosses val="autoZero"/>
        <c:auto val="1"/>
        <c:lblAlgn val="ctr"/>
        <c:lblOffset val="100"/>
        <c:noMultiLvlLbl val="0"/>
      </c:catAx>
      <c:valAx>
        <c:axId val="524731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2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4.4789870000000001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460576"/>
        <c:axId val="194460968"/>
      </c:barChart>
      <c:catAx>
        <c:axId val="19446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460968"/>
        <c:crosses val="autoZero"/>
        <c:auto val="1"/>
        <c:lblAlgn val="ctr"/>
        <c:lblOffset val="100"/>
        <c:noMultiLvlLbl val="0"/>
      </c:catAx>
      <c:valAx>
        <c:axId val="19446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46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5059.57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32720"/>
        <c:axId val="524728016"/>
      </c:barChart>
      <c:catAx>
        <c:axId val="52473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28016"/>
        <c:crosses val="autoZero"/>
        <c:auto val="1"/>
        <c:lblAlgn val="ctr"/>
        <c:lblOffset val="100"/>
        <c:noMultiLvlLbl val="0"/>
      </c:catAx>
      <c:valAx>
        <c:axId val="524728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3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13.593665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909872"/>
        <c:axId val="524913008"/>
      </c:barChart>
      <c:catAx>
        <c:axId val="52490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913008"/>
        <c:crosses val="autoZero"/>
        <c:auto val="1"/>
        <c:lblAlgn val="ctr"/>
        <c:lblOffset val="100"/>
        <c:noMultiLvlLbl val="0"/>
      </c:catAx>
      <c:valAx>
        <c:axId val="52491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90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1.9134158000000001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909088"/>
        <c:axId val="524911048"/>
      </c:barChart>
      <c:catAx>
        <c:axId val="52490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911048"/>
        <c:crosses val="autoZero"/>
        <c:auto val="1"/>
        <c:lblAlgn val="ctr"/>
        <c:lblOffset val="100"/>
        <c:noMultiLvlLbl val="0"/>
      </c:catAx>
      <c:valAx>
        <c:axId val="524911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90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210.78856999999999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455480"/>
        <c:axId val="194454304"/>
      </c:barChart>
      <c:catAx>
        <c:axId val="19445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454304"/>
        <c:crosses val="autoZero"/>
        <c:auto val="1"/>
        <c:lblAlgn val="ctr"/>
        <c:lblOffset val="100"/>
        <c:noMultiLvlLbl val="0"/>
      </c:catAx>
      <c:valAx>
        <c:axId val="19445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45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1.4760466999999999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453520"/>
        <c:axId val="194459792"/>
      </c:barChart>
      <c:catAx>
        <c:axId val="19445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459792"/>
        <c:crosses val="autoZero"/>
        <c:auto val="1"/>
        <c:lblAlgn val="ctr"/>
        <c:lblOffset val="100"/>
        <c:noMultiLvlLbl val="0"/>
      </c:catAx>
      <c:valAx>
        <c:axId val="194459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45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13.063687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455872"/>
        <c:axId val="194457832"/>
      </c:barChart>
      <c:catAx>
        <c:axId val="19445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457832"/>
        <c:crosses val="autoZero"/>
        <c:auto val="1"/>
        <c:lblAlgn val="ctr"/>
        <c:lblOffset val="100"/>
        <c:noMultiLvlLbl val="0"/>
      </c:catAx>
      <c:valAx>
        <c:axId val="19445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45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1.9134158000000001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453912"/>
        <c:axId val="194456656"/>
      </c:barChart>
      <c:catAx>
        <c:axId val="19445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456656"/>
        <c:crosses val="autoZero"/>
        <c:auto val="1"/>
        <c:lblAlgn val="ctr"/>
        <c:lblOffset val="100"/>
        <c:noMultiLvlLbl val="0"/>
      </c:catAx>
      <c:valAx>
        <c:axId val="19445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45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531.86900000000003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458224"/>
        <c:axId val="194457048"/>
      </c:barChart>
      <c:catAx>
        <c:axId val="19445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457048"/>
        <c:crosses val="autoZero"/>
        <c:auto val="1"/>
        <c:lblAlgn val="ctr"/>
        <c:lblOffset val="100"/>
        <c:noMultiLvlLbl val="0"/>
      </c:catAx>
      <c:valAx>
        <c:axId val="19445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45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9.8952840000000002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458616"/>
        <c:axId val="194455088"/>
      </c:barChart>
      <c:catAx>
        <c:axId val="19445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455088"/>
        <c:crosses val="autoZero"/>
        <c:auto val="1"/>
        <c:lblAlgn val="ctr"/>
        <c:lblOffset val="100"/>
        <c:noMultiLvlLbl val="0"/>
      </c:catAx>
      <c:valAx>
        <c:axId val="19445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45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이희숙, ID : H2500063)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04월 26일 13:31:47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1350.6981000000001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63.341152000000001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23.9026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63.393000000000001</v>
      </c>
      <c r="G8" s="59">
        <f>'DRIs DATA 입력'!G8</f>
        <v>14.451000000000001</v>
      </c>
      <c r="H8" s="59">
        <f>'DRIs DATA 입력'!H8</f>
        <v>22.155999999999999</v>
      </c>
      <c r="I8" s="46"/>
      <c r="J8" s="59" t="s">
        <v>215</v>
      </c>
      <c r="K8" s="59">
        <f>'DRIs DATA 입력'!K8</f>
        <v>12.246</v>
      </c>
      <c r="L8" s="59">
        <f>'DRIs DATA 입력'!L8</f>
        <v>17.978000000000002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529.41650000000004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19.389713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4.4789870000000001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210.78856999999999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76.462559999999996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1.4342686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1.4760466999999999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13.063687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1.9134158000000001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531.86900000000003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9.8952840000000002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2.988953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0.78116642999999997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547.43290000000002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1096.2860000000001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5059.57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2742.3591000000001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172.55897999999999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116.98434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13.593665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9.2511200000000002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796.05579999999998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7.7038439999999996E-3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2.7375037999999998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196.01228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76.831344999999999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335</v>
      </c>
      <c r="G1" s="62" t="s">
        <v>277</v>
      </c>
      <c r="H1" s="61" t="s">
        <v>336</v>
      </c>
    </row>
    <row r="3" spans="1:27" x14ac:dyDescent="0.3">
      <c r="A3" s="68" t="s">
        <v>278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279</v>
      </c>
      <c r="B4" s="67"/>
      <c r="C4" s="67"/>
      <c r="E4" s="69" t="s">
        <v>280</v>
      </c>
      <c r="F4" s="70"/>
      <c r="G4" s="70"/>
      <c r="H4" s="71"/>
      <c r="J4" s="69" t="s">
        <v>281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282</v>
      </c>
      <c r="V4" s="67"/>
      <c r="W4" s="67"/>
      <c r="X4" s="67"/>
      <c r="Y4" s="67"/>
      <c r="Z4" s="67"/>
    </row>
    <row r="5" spans="1:27" x14ac:dyDescent="0.3">
      <c r="A5" s="65"/>
      <c r="B5" s="65" t="s">
        <v>283</v>
      </c>
      <c r="C5" s="65" t="s">
        <v>284</v>
      </c>
      <c r="E5" s="65"/>
      <c r="F5" s="65" t="s">
        <v>49</v>
      </c>
      <c r="G5" s="65" t="s">
        <v>285</v>
      </c>
      <c r="H5" s="65" t="s">
        <v>45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3">
      <c r="A6" s="65" t="s">
        <v>279</v>
      </c>
      <c r="B6" s="65">
        <v>1800</v>
      </c>
      <c r="C6" s="65">
        <v>1350.6981000000001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40</v>
      </c>
      <c r="P6" s="65">
        <v>50</v>
      </c>
      <c r="Q6" s="65">
        <v>0</v>
      </c>
      <c r="R6" s="65">
        <v>0</v>
      </c>
      <c r="S6" s="65">
        <v>63.341152000000001</v>
      </c>
      <c r="U6" s="65" t="s">
        <v>294</v>
      </c>
      <c r="V6" s="65">
        <v>0</v>
      </c>
      <c r="W6" s="65">
        <v>0</v>
      </c>
      <c r="X6" s="65">
        <v>20</v>
      </c>
      <c r="Y6" s="65">
        <v>0</v>
      </c>
      <c r="Z6" s="65">
        <v>23.9026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63.393000000000001</v>
      </c>
      <c r="G8" s="65">
        <v>14.451000000000001</v>
      </c>
      <c r="H8" s="65">
        <v>22.155999999999999</v>
      </c>
      <c r="J8" s="65" t="s">
        <v>296</v>
      </c>
      <c r="K8" s="65">
        <v>12.246</v>
      </c>
      <c r="L8" s="65">
        <v>17.978000000000002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298</v>
      </c>
      <c r="B14" s="67"/>
      <c r="C14" s="67"/>
      <c r="D14" s="67"/>
      <c r="E14" s="67"/>
      <c r="F14" s="67"/>
      <c r="H14" s="67" t="s">
        <v>299</v>
      </c>
      <c r="I14" s="67"/>
      <c r="J14" s="67"/>
      <c r="K14" s="67"/>
      <c r="L14" s="67"/>
      <c r="M14" s="67"/>
      <c r="O14" s="67" t="s">
        <v>300</v>
      </c>
      <c r="P14" s="67"/>
      <c r="Q14" s="67"/>
      <c r="R14" s="67"/>
      <c r="S14" s="67"/>
      <c r="T14" s="67"/>
      <c r="V14" s="67" t="s">
        <v>301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3">
      <c r="A16" s="65" t="s">
        <v>302</v>
      </c>
      <c r="B16" s="65">
        <v>430</v>
      </c>
      <c r="C16" s="65">
        <v>600</v>
      </c>
      <c r="D16" s="65">
        <v>0</v>
      </c>
      <c r="E16" s="65">
        <v>3000</v>
      </c>
      <c r="F16" s="65">
        <v>529.41650000000004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19.389713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4.4789870000000001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210.78856999999999</v>
      </c>
    </row>
    <row r="23" spans="1:62" x14ac:dyDescent="0.3">
      <c r="A23" s="66" t="s">
        <v>303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304</v>
      </c>
      <c r="B24" s="67"/>
      <c r="C24" s="67"/>
      <c r="D24" s="67"/>
      <c r="E24" s="67"/>
      <c r="F24" s="67"/>
      <c r="H24" s="67" t="s">
        <v>305</v>
      </c>
      <c r="I24" s="67"/>
      <c r="J24" s="67"/>
      <c r="K24" s="67"/>
      <c r="L24" s="67"/>
      <c r="M24" s="67"/>
      <c r="O24" s="67" t="s">
        <v>306</v>
      </c>
      <c r="P24" s="67"/>
      <c r="Q24" s="67"/>
      <c r="R24" s="67"/>
      <c r="S24" s="67"/>
      <c r="T24" s="67"/>
      <c r="V24" s="67" t="s">
        <v>307</v>
      </c>
      <c r="W24" s="67"/>
      <c r="X24" s="67"/>
      <c r="Y24" s="67"/>
      <c r="Z24" s="67"/>
      <c r="AA24" s="67"/>
      <c r="AC24" s="67" t="s">
        <v>327</v>
      </c>
      <c r="AD24" s="67"/>
      <c r="AE24" s="67"/>
      <c r="AF24" s="67"/>
      <c r="AG24" s="67"/>
      <c r="AH24" s="67"/>
      <c r="AJ24" s="67" t="s">
        <v>308</v>
      </c>
      <c r="AK24" s="67"/>
      <c r="AL24" s="67"/>
      <c r="AM24" s="67"/>
      <c r="AN24" s="67"/>
      <c r="AO24" s="67"/>
      <c r="AQ24" s="67" t="s">
        <v>309</v>
      </c>
      <c r="AR24" s="67"/>
      <c r="AS24" s="67"/>
      <c r="AT24" s="67"/>
      <c r="AU24" s="67"/>
      <c r="AV24" s="67"/>
      <c r="AX24" s="67" t="s">
        <v>310</v>
      </c>
      <c r="AY24" s="67"/>
      <c r="AZ24" s="67"/>
      <c r="BA24" s="67"/>
      <c r="BB24" s="67"/>
      <c r="BC24" s="67"/>
      <c r="BE24" s="67" t="s">
        <v>311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76.462559999999996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1.4342686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1.4760466999999999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13.063687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1.9134158000000001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531.86900000000003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9.8952840000000002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2.988953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0.78116642999999997</v>
      </c>
    </row>
    <row r="33" spans="1:68" x14ac:dyDescent="0.3">
      <c r="A33" s="66" t="s">
        <v>313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328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314</v>
      </c>
      <c r="W34" s="67"/>
      <c r="X34" s="67"/>
      <c r="Y34" s="67"/>
      <c r="Z34" s="67"/>
      <c r="AA34" s="67"/>
      <c r="AC34" s="67" t="s">
        <v>315</v>
      </c>
      <c r="AD34" s="67"/>
      <c r="AE34" s="67"/>
      <c r="AF34" s="67"/>
      <c r="AG34" s="67"/>
      <c r="AH34" s="67"/>
      <c r="AJ34" s="67" t="s">
        <v>316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547.43290000000002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1096.2860000000001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5059.57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2742.3591000000001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172.55897999999999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116.98434</v>
      </c>
    </row>
    <row r="43" spans="1:68" x14ac:dyDescent="0.3">
      <c r="A43" s="66" t="s">
        <v>329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317</v>
      </c>
      <c r="B44" s="67"/>
      <c r="C44" s="67"/>
      <c r="D44" s="67"/>
      <c r="E44" s="67"/>
      <c r="F44" s="67"/>
      <c r="H44" s="67" t="s">
        <v>318</v>
      </c>
      <c r="I44" s="67"/>
      <c r="J44" s="67"/>
      <c r="K44" s="67"/>
      <c r="L44" s="67"/>
      <c r="M44" s="67"/>
      <c r="O44" s="67" t="s">
        <v>319</v>
      </c>
      <c r="P44" s="67"/>
      <c r="Q44" s="67"/>
      <c r="R44" s="67"/>
      <c r="S44" s="67"/>
      <c r="T44" s="67"/>
      <c r="V44" s="67" t="s">
        <v>320</v>
      </c>
      <c r="W44" s="67"/>
      <c r="X44" s="67"/>
      <c r="Y44" s="67"/>
      <c r="Z44" s="67"/>
      <c r="AA44" s="67"/>
      <c r="AC44" s="67" t="s">
        <v>321</v>
      </c>
      <c r="AD44" s="67"/>
      <c r="AE44" s="67"/>
      <c r="AF44" s="67"/>
      <c r="AG44" s="67"/>
      <c r="AH44" s="67"/>
      <c r="AJ44" s="67" t="s">
        <v>322</v>
      </c>
      <c r="AK44" s="67"/>
      <c r="AL44" s="67"/>
      <c r="AM44" s="67"/>
      <c r="AN44" s="67"/>
      <c r="AO44" s="67"/>
      <c r="AQ44" s="67" t="s">
        <v>323</v>
      </c>
      <c r="AR44" s="67"/>
      <c r="AS44" s="67"/>
      <c r="AT44" s="67"/>
      <c r="AU44" s="67"/>
      <c r="AV44" s="67"/>
      <c r="AX44" s="67" t="s">
        <v>330</v>
      </c>
      <c r="AY44" s="67"/>
      <c r="AZ44" s="67"/>
      <c r="BA44" s="67"/>
      <c r="BB44" s="67"/>
      <c r="BC44" s="67"/>
      <c r="BE44" s="67" t="s">
        <v>324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13.593665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9.2511200000000002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796.05579999999998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7.7038439999999996E-3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2.7375037999999998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196.01228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76.831344999999999</v>
      </c>
      <c r="AX46" s="65" t="s">
        <v>325</v>
      </c>
      <c r="AY46" s="65"/>
      <c r="AZ46" s="65"/>
      <c r="BA46" s="65"/>
      <c r="BB46" s="65"/>
      <c r="BC46" s="65"/>
      <c r="BE46" s="65" t="s">
        <v>326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7" sqref="H2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333</v>
      </c>
      <c r="B2" s="61" t="s">
        <v>334</v>
      </c>
      <c r="C2" s="61" t="s">
        <v>332</v>
      </c>
      <c r="D2" s="61">
        <v>57</v>
      </c>
      <c r="E2" s="61">
        <v>1350.6981000000001</v>
      </c>
      <c r="F2" s="61">
        <v>181.23222000000001</v>
      </c>
      <c r="G2" s="61">
        <v>41.315117000000001</v>
      </c>
      <c r="H2" s="61">
        <v>20.753485000000001</v>
      </c>
      <c r="I2" s="61">
        <v>20.561631999999999</v>
      </c>
      <c r="J2" s="61">
        <v>63.341152000000001</v>
      </c>
      <c r="K2" s="61">
        <v>28.541733000000001</v>
      </c>
      <c r="L2" s="61">
        <v>34.799419999999998</v>
      </c>
      <c r="M2" s="61">
        <v>23.9026</v>
      </c>
      <c r="N2" s="61">
        <v>2.3999774</v>
      </c>
      <c r="O2" s="61">
        <v>13.121619000000001</v>
      </c>
      <c r="P2" s="61">
        <v>760.6558</v>
      </c>
      <c r="Q2" s="61">
        <v>23.285294</v>
      </c>
      <c r="R2" s="61">
        <v>529.41650000000004</v>
      </c>
      <c r="S2" s="61">
        <v>133.16833</v>
      </c>
      <c r="T2" s="61">
        <v>4754.9780000000001</v>
      </c>
      <c r="U2" s="61">
        <v>4.4789870000000001</v>
      </c>
      <c r="V2" s="61">
        <v>19.389713</v>
      </c>
      <c r="W2" s="61">
        <v>210.78856999999999</v>
      </c>
      <c r="X2" s="61">
        <v>76.462559999999996</v>
      </c>
      <c r="Y2" s="61">
        <v>1.4342686</v>
      </c>
      <c r="Z2" s="61">
        <v>1.4760466999999999</v>
      </c>
      <c r="AA2" s="61">
        <v>13.063687</v>
      </c>
      <c r="AB2" s="61">
        <v>1.9134158000000001</v>
      </c>
      <c r="AC2" s="61">
        <v>531.86900000000003</v>
      </c>
      <c r="AD2" s="61">
        <v>9.8952840000000002</v>
      </c>
      <c r="AE2" s="61">
        <v>2.988953</v>
      </c>
      <c r="AF2" s="61">
        <v>0.78116642999999997</v>
      </c>
      <c r="AG2" s="61">
        <v>547.43290000000002</v>
      </c>
      <c r="AH2" s="61">
        <v>243.71608000000001</v>
      </c>
      <c r="AI2" s="61">
        <v>303.71683000000002</v>
      </c>
      <c r="AJ2" s="61">
        <v>1096.2860000000001</v>
      </c>
      <c r="AK2" s="61">
        <v>5059.57</v>
      </c>
      <c r="AL2" s="61">
        <v>172.55897999999999</v>
      </c>
      <c r="AM2" s="61">
        <v>2742.3591000000001</v>
      </c>
      <c r="AN2" s="61">
        <v>116.98434</v>
      </c>
      <c r="AO2" s="61">
        <v>13.593665</v>
      </c>
      <c r="AP2" s="61">
        <v>8.921583</v>
      </c>
      <c r="AQ2" s="61">
        <v>4.6720823999999999</v>
      </c>
      <c r="AR2" s="61">
        <v>9.2511200000000002</v>
      </c>
      <c r="AS2" s="61">
        <v>796.05579999999998</v>
      </c>
      <c r="AT2" s="61">
        <v>7.7038439999999996E-3</v>
      </c>
      <c r="AU2" s="61">
        <v>2.7375037999999998</v>
      </c>
      <c r="AV2" s="61">
        <v>196.01228</v>
      </c>
      <c r="AW2" s="61">
        <v>76.831344999999999</v>
      </c>
      <c r="AX2" s="61">
        <v>7.2565299999999999E-2</v>
      </c>
      <c r="AY2" s="61">
        <v>0.94428915000000002</v>
      </c>
      <c r="AZ2" s="61">
        <v>393.09627999999998</v>
      </c>
      <c r="BA2" s="61">
        <v>43.218105000000001</v>
      </c>
      <c r="BB2" s="61">
        <v>12.994139000000001</v>
      </c>
      <c r="BC2" s="61">
        <v>14.220863</v>
      </c>
      <c r="BD2" s="61">
        <v>15.984741</v>
      </c>
      <c r="BE2" s="61">
        <v>1.2338241000000001</v>
      </c>
      <c r="BF2" s="61">
        <v>7.0289526000000002</v>
      </c>
      <c r="BG2" s="61">
        <v>1.1518281E-3</v>
      </c>
      <c r="BH2" s="61">
        <v>2.6943465999999999E-2</v>
      </c>
      <c r="BI2" s="61">
        <v>2.0167305999999999E-2</v>
      </c>
      <c r="BJ2" s="61">
        <v>8.3422469999999999E-2</v>
      </c>
      <c r="BK2" s="61">
        <v>8.8602166000000004E-5</v>
      </c>
      <c r="BL2" s="61">
        <v>0.33770572999999998</v>
      </c>
      <c r="BM2" s="61">
        <v>4.2874317</v>
      </c>
      <c r="BN2" s="61">
        <v>1.1707989999999999</v>
      </c>
      <c r="BO2" s="61">
        <v>69.543329999999997</v>
      </c>
      <c r="BP2" s="61">
        <v>12.928051</v>
      </c>
      <c r="BQ2" s="61">
        <v>24.275887999999998</v>
      </c>
      <c r="BR2" s="61">
        <v>84.877920000000003</v>
      </c>
      <c r="BS2" s="61">
        <v>25.350847000000002</v>
      </c>
      <c r="BT2" s="61">
        <v>14.7669</v>
      </c>
      <c r="BU2" s="61">
        <v>9.2569385000000007E-3</v>
      </c>
      <c r="BV2" s="61">
        <v>5.7413902000000003E-2</v>
      </c>
      <c r="BW2" s="61">
        <v>0.98520890000000005</v>
      </c>
      <c r="BX2" s="61">
        <v>1.4030454999999999</v>
      </c>
      <c r="BY2" s="61">
        <v>0.13635874000000001</v>
      </c>
      <c r="BZ2" s="61">
        <v>3.4048611999999999E-4</v>
      </c>
      <c r="CA2" s="61">
        <v>1.2797831</v>
      </c>
      <c r="CB2" s="61">
        <v>3.0495469000000001E-2</v>
      </c>
      <c r="CC2" s="61">
        <v>0.21042763</v>
      </c>
      <c r="CD2" s="61">
        <v>1.4724318000000001</v>
      </c>
      <c r="CE2" s="61">
        <v>5.9387664999999999E-2</v>
      </c>
      <c r="CF2" s="61">
        <v>0.2529344</v>
      </c>
      <c r="CG2" s="61">
        <v>0</v>
      </c>
      <c r="CH2" s="61">
        <v>2.7656361000000001E-2</v>
      </c>
      <c r="CI2" s="61">
        <v>3.1852249999999999E-3</v>
      </c>
      <c r="CJ2" s="61">
        <v>3.4961570000000002</v>
      </c>
      <c r="CK2" s="61">
        <v>1.4727596000000001E-2</v>
      </c>
      <c r="CL2" s="61">
        <v>0.53835166000000001</v>
      </c>
      <c r="CM2" s="61">
        <v>3.9562848000000002</v>
      </c>
      <c r="CN2" s="61">
        <v>2111.2040000000002</v>
      </c>
      <c r="CO2" s="61">
        <v>3761.7957000000001</v>
      </c>
      <c r="CP2" s="61">
        <v>2749.1923999999999</v>
      </c>
      <c r="CQ2" s="61">
        <v>851.50109999999995</v>
      </c>
      <c r="CR2" s="61">
        <v>421.88983000000002</v>
      </c>
      <c r="CS2" s="61">
        <v>313.65989999999999</v>
      </c>
      <c r="CT2" s="61">
        <v>2138.0846999999999</v>
      </c>
      <c r="CU2" s="61">
        <v>1502.8787</v>
      </c>
      <c r="CV2" s="61">
        <v>935.73670000000004</v>
      </c>
      <c r="CW2" s="61">
        <v>1734.0237999999999</v>
      </c>
      <c r="CX2" s="61">
        <v>490.44589999999999</v>
      </c>
      <c r="CY2" s="61">
        <v>2435.8723</v>
      </c>
      <c r="CZ2" s="61">
        <v>1389.5396000000001</v>
      </c>
      <c r="DA2" s="61">
        <v>3446.2914999999998</v>
      </c>
      <c r="DB2" s="61">
        <v>2884.8042</v>
      </c>
      <c r="DC2" s="61">
        <v>5193.2449999999999</v>
      </c>
      <c r="DD2" s="61">
        <v>8209.6029999999992</v>
      </c>
      <c r="DE2" s="61">
        <v>1921.6288</v>
      </c>
      <c r="DF2" s="61">
        <v>2958.4773</v>
      </c>
      <c r="DG2" s="61">
        <v>1983.4965999999999</v>
      </c>
      <c r="DH2" s="61">
        <v>122.015045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43.218105000000001</v>
      </c>
      <c r="B6">
        <f>BB2</f>
        <v>12.994139000000001</v>
      </c>
      <c r="C6">
        <f>BC2</f>
        <v>14.220863</v>
      </c>
      <c r="D6">
        <f>BD2</f>
        <v>15.984741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23" sqref="K2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23796</v>
      </c>
      <c r="C2" s="56">
        <f ca="1">YEAR(TODAY())-YEAR(B2)+IF(TODAY()&gt;=DATE(YEAR(TODAY()),MONTH(B2),DAY(B2)),0,-1)</f>
        <v>57</v>
      </c>
      <c r="E2" s="52">
        <v>146.80000000000001</v>
      </c>
      <c r="F2" s="53" t="s">
        <v>275</v>
      </c>
      <c r="G2" s="52">
        <v>54.3</v>
      </c>
      <c r="H2" s="51" t="s">
        <v>40</v>
      </c>
      <c r="I2" s="72">
        <f>ROUND(G3/E3^2,1)</f>
        <v>25.2</v>
      </c>
    </row>
    <row r="3" spans="1:9" x14ac:dyDescent="0.3">
      <c r="E3" s="51">
        <f>E2/100</f>
        <v>1.4680000000000002</v>
      </c>
      <c r="F3" s="51" t="s">
        <v>39</v>
      </c>
      <c r="G3" s="51">
        <f>G2</f>
        <v>54.3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44673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이희숙, ID : H2500063)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04월 26일 13:31:47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3" sqref="Y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44673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57</v>
      </c>
      <c r="G12" s="94"/>
      <c r="H12" s="94"/>
      <c r="I12" s="94"/>
      <c r="K12" s="123">
        <f>'개인정보 및 신체계측 입력'!E2</f>
        <v>146.80000000000001</v>
      </c>
      <c r="L12" s="124"/>
      <c r="M12" s="117">
        <f>'개인정보 및 신체계측 입력'!G2</f>
        <v>54.3</v>
      </c>
      <c r="N12" s="118"/>
      <c r="O12" s="113" t="s">
        <v>270</v>
      </c>
      <c r="P12" s="107"/>
      <c r="Q12" s="90">
        <f>'개인정보 및 신체계측 입력'!I2</f>
        <v>25.2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이희숙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63.393000000000001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14.451000000000001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22.155999999999999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18</v>
      </c>
      <c r="L72" s="36" t="s">
        <v>52</v>
      </c>
      <c r="M72" s="36">
        <f>ROUND('DRIs DATA'!K8,1)</f>
        <v>12.2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70.59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161.58000000000001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76.459999999999994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127.56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68.430000000000007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337.3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135.94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2022-04-26T04:35:24Z</dcterms:modified>
</cp:coreProperties>
</file>