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<sst xmlns="http://schemas.openxmlformats.org/spreadsheetml/2006/main" count="692" uniqueCount="337">
  <si>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</si>
  <si>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</si>
  <si>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</si>
  <si>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</si>
  <si>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</si>
  <si>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</si>
  <si>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</si>
  <si>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</si>
  <si>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</si>
  <si>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</si>
  <si>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</si>
  <si>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</si>
  <si>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</si>
  <si>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</si>
  <si>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</si>
  <si>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</si>
  <si>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</si>
  <si>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</si>
  <si>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</si>
  <si>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</si>
  <si>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</si>
  <si>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</si>
  <si>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</si>
  <si>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</si>
  <si>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</si>
  <si>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</si>
  <si>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</si>
  <si>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</si>
  <si>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</si>
  <si>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</si>
  <si>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</si>
  <si>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</si>
  <si>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</si>
  <si>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</si>
  <si>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</si>
  <si>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</si>
  <si>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</si>
  <si>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</si>
  <si>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</si>
  <si>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</si>
  <si>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</si>
  <si>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</si>
  <si>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</si>
  <si>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</si>
  <si>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</si>
  <si>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</si>
  <si>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</si>
  <si>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</si>
  <si>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</si>
  <si>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</si>
  <si>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</si>
  <si>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</si>
  <si>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</si>
  <si>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</si>
  <si>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</si>
  <si>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</si>
  <si>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</si>
  <si>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</si>
  <si>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</si>
  <si>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</si>
  <si>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</si>
  <si>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</si>
  <si>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</si>
  <si>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</si>
  <si>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</si>
  <si>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</si>
  <si>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</si>
  <si>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</si>
  <si>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</si>
  <si>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</si>
  <si>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</si>
  <si>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</si>
  <si>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</si>
  <si>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</si>
  <si>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</si>
  <si>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</si>
  <si>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</si>
  <si>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</si>
  <si>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</si>
  <si>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</si>
  <si>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</si>
  <si>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</si>
  <si>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</si>
  <si>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</si>
  <si>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</si>
  <si>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</si>
  <si>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</si>
  <si>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</si>
  <si>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</si>
  <si>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</si>
  <si>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</si>
  <si>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</si>
  <si>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</si>
  <si>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</si>
  <si>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</si>
  <si>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</si>
  <si>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</si>
  <si>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</si>
  <si>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</si>
  <si>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</si>
  <si>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</si>
  <si>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</si>
  <si>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</si>
  <si>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</si>
  <si>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</si>
  <si>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</si>
  <si>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</si>
  <si>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</si>
  <si>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</si>
  <si>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</si>
  <si>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</si>
  <si>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</si>
  <si>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</si>
  <si>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</si>
  <si>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</si>
  <si>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</si>
  <si>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</si>
  <si>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</si>
  <si>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</si>
  <si>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</si>
  <si>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</si>
  <si>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</si>
  <si>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</si>
  <si>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</si>
  <si>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</si>
  <si>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</si>
  <si>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</si>
  <si>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</si>
  <si>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</si>
  <si>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</si>
  <si>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</si>
  <si>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</si>
  <si>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</si>
  <si>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</si>
  <si>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</si>
  <si>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</si>
  <si>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</si>
  <si>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</si>
  <si>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</si>
  <si>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</si>
  <si>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</si>
  <si>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</si>
  <si>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</si>
  <si>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</si>
  <si>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</si>
  <si>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</si>
  <si>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</si>
  <si>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</si>
  <si>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</si>
  <si>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</si>
  <si>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</si>
  <si>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</si>
  <si>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</si>
  <si>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</si>
  <si>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</si>
  <si>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</si>
  <si>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</si>
  <si>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</si>
  <si>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</si>
  <si>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</si>
  <si>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</si>
  <si>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</si>
  <si>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</si>
  <si>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</si>
  <si>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</si>
  <si>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</si>
  <si>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</si>
  <si>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</si>
  <si>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</si>
  <si>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</si>
  <si>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</si>
  <si>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</si>
  <si>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</si>
  <si>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</si>
  <si>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</si>
  <si>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</si>
  <si>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</si>
  <si>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</si>
  <si>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</si>
  <si>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</si>
  <si>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</si>
  <si>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</si>
  <si>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</si>
  <si>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</si>
  <si>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</si>
  <si>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</si>
  <si>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</si>
  <si>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</si>
  <si>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</si>
  <si>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</si>
  <si>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</si>
  <si>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</si>
  <si>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</si>
  <si>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</si>
  <si>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</si>
  <si>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</si>
  <si>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</si>
  <si>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</si>
  <si>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</si>
  <si>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</si>
  <si>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</si>
  <si>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</si>
  <si>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</si>
  <si>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</si>
  <si>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</si>
  <si>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</si>
  <si>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</si>
  <si>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</si>
  <si>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</si>
  <si>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</si>
  <si>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</si>
  <si>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</si>
  <si>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</si>
  <si>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</si>
  <si>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</si>
  <si>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</si>
  <si>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</si>
  <si>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</si>
  <si>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</si>
  <si>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</si>
  <si>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</si>
  <si>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</si>
  <si>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</si>
  <si>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</si>
  <si>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</si>
  <si>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</si>
  <si>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</si>
  <si>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</si>
  <si>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</si>
  <si>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</si>
  <si>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</si>
  <si>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</si>
  <si>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</si>
  <si>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</si>
  <si>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</si>
  <si>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</si>
  <si>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</si>
  <si>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</si>
  <si>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</si>
  <si>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</si>
  <si>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</si>
  <si>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</si>
  <si>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</si>
  <si>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</si>
  <si>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</si>
  <si>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</si>
  <si>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</si>
  <si>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</si>
  <si>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</si>
  <si>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</si>
  <si>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</si>
  <si>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</si>
  <si>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</si>
  <si>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</si>
  <si>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</si>
  <si>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</si>
  <si>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</si>
  <si>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</si>
  <si>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</si>
  <si>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</si>
  <si>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</si>
  <si>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</si>
  <si>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</si>
  <si>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</si>
  <si>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</si>
  <si>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</si>
  <si>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</si>
  <si>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</si>
  <si>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</si>
  <si>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</si>
  <si>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</si>
  <si>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</si>
  <si>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</si>
  <si>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</si>
  <si>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</si>
  <si>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</si>
  <si>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</si>
  <si>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</si>
  <si>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</si>
  <si>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</si>
  <si>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</si>
  <si>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</si>
  <si>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</si>
  <si>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</si>
  <si>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</si>
  <si>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</si>
  <si>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</si>
  <si>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</si>
  <si>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</si>
  <si>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</si>
  <si>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</si>
  <si>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</si>
  <si>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</si>
  <si>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</si>
  <si>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</si>
  <si>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</si>
  <si>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</si>
  <si>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</si>
  <si>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</si>
  <si>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</si>
  <si>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</si>
  <si>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</si>
  <si>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</si>
  <si>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</si>
  <si>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</si>
  <si>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</si>
  <si>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</si>
  <si>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</si>
  <si>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</si>
  <si>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</si>
  <si>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</si>
  <si>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</si>
  <si>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</si>
  <si>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</si>
  <si>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</si>
  <si>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</si>
  <si>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</si>
  <si>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</si>
  <si>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</si>
  <si>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</si>
  <si>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</si>
  <si>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</si>
  <si>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</si>
  <si>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</si>
  <si>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</si>
  <si>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</si>
  <si>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</si>
  <si>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비타민B6</t>
    <phoneticPr fontId="1" type="noConversion"/>
  </si>
  <si>
    <t>인</t>
    <phoneticPr fontId="1" type="noConversion"/>
  </si>
  <si>
    <t>미량 무기질</t>
    <phoneticPr fontId="1" type="noConversion"/>
  </si>
  <si>
    <t>몰리브덴</t>
    <phoneticPr fontId="1" type="noConversion"/>
  </si>
  <si>
    <t>구리(ug/일)</t>
    <phoneticPr fontId="1" type="noConversion"/>
  </si>
  <si>
    <t>H2500067</t>
  </si>
  <si>
    <t>안현수</t>
  </si>
  <si>
    <t>M</t>
  </si>
  <si>
    <t>(설문지 : FFQ 95문항 설문지, 사용자 : 안현수, ID : H2500067)</t>
  </si>
  <si>
    <t>2022년 05월 06일 13:06:19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</si>
</sst>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136.22707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857360"/>
        <c:axId val="185861672"/>
      </c:barChart>
      <c:catAx>
        <c:axId val="18585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861672"/>
        <c:crosses val="autoZero"/>
        <c:auto val="1"/>
        <c:lblAlgn val="ctr"/>
        <c:lblOffset val="100"/>
        <c:noMultiLvlLbl val="0"/>
      </c:catAx>
      <c:valAx>
        <c:axId val="18586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85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4.9337682999999997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759104"/>
        <c:axId val="214377896"/>
      </c:barChart>
      <c:catAx>
        <c:axId val="3575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377896"/>
        <c:crosses val="autoZero"/>
        <c:auto val="1"/>
        <c:lblAlgn val="ctr"/>
        <c:lblOffset val="100"/>
        <c:noMultiLvlLbl val="0"/>
      </c:catAx>
      <c:valAx>
        <c:axId val="21437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75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3.6531549999999999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374368"/>
        <c:axId val="185862848"/>
      </c:barChart>
      <c:catAx>
        <c:axId val="2143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862848"/>
        <c:crosses val="autoZero"/>
        <c:auto val="1"/>
        <c:lblAlgn val="ctr"/>
        <c:lblOffset val="100"/>
        <c:noMultiLvlLbl val="0"/>
      </c:catAx>
      <c:valAx>
        <c:axId val="18586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3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2300.0237000000002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856968"/>
        <c:axId val="608203520"/>
      </c:barChart>
      <c:catAx>
        <c:axId val="18585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03520"/>
        <c:crosses val="autoZero"/>
        <c:auto val="1"/>
        <c:lblAlgn val="ctr"/>
        <c:lblOffset val="100"/>
        <c:noMultiLvlLbl val="0"/>
      </c:catAx>
      <c:valAx>
        <c:axId val="60820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85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5909.6679999999997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99600"/>
        <c:axId val="608198032"/>
      </c:barChart>
      <c:catAx>
        <c:axId val="60819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98032"/>
        <c:crosses val="autoZero"/>
        <c:auto val="1"/>
        <c:lblAlgn val="ctr"/>
        <c:lblOffset val="100"/>
        <c:noMultiLvlLbl val="0"/>
      </c:catAx>
      <c:valAx>
        <c:axId val="6081980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9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224.67160000000001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01560"/>
        <c:axId val="608204304"/>
      </c:barChart>
      <c:catAx>
        <c:axId val="60820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04304"/>
        <c:crosses val="autoZero"/>
        <c:auto val="1"/>
        <c:lblAlgn val="ctr"/>
        <c:lblOffset val="100"/>
        <c:noMultiLvlLbl val="0"/>
      </c:catAx>
      <c:valAx>
        <c:axId val="60820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0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267.95391999999998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00776"/>
        <c:axId val="608197640"/>
      </c:barChart>
      <c:catAx>
        <c:axId val="60820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97640"/>
        <c:crosses val="autoZero"/>
        <c:auto val="1"/>
        <c:lblAlgn val="ctr"/>
        <c:lblOffset val="100"/>
        <c:noMultiLvlLbl val="0"/>
      </c:catAx>
      <c:valAx>
        <c:axId val="60819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0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20.032769999999999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04696"/>
        <c:axId val="608201168"/>
      </c:barChart>
      <c:catAx>
        <c:axId val="60820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01168"/>
        <c:crosses val="autoZero"/>
        <c:auto val="1"/>
        <c:lblAlgn val="ctr"/>
        <c:lblOffset val="100"/>
        <c:noMultiLvlLbl val="0"/>
      </c:catAx>
      <c:valAx>
        <c:axId val="608201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0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1475.6233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99208"/>
        <c:axId val="608200384"/>
      </c:barChart>
      <c:catAx>
        <c:axId val="60819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00384"/>
        <c:crosses val="autoZero"/>
        <c:auto val="1"/>
        <c:lblAlgn val="ctr"/>
        <c:lblOffset val="100"/>
        <c:noMultiLvlLbl val="0"/>
      </c:catAx>
      <c:valAx>
        <c:axId val="608200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9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9.6967354000000006E-2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03128"/>
        <c:axId val="608198424"/>
      </c:barChart>
      <c:catAx>
        <c:axId val="60820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98424"/>
        <c:crosses val="autoZero"/>
        <c:auto val="1"/>
        <c:lblAlgn val="ctr"/>
        <c:lblOffset val="100"/>
        <c:noMultiLvlLbl val="0"/>
      </c:catAx>
      <c:valAx>
        <c:axId val="60819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0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6.0994963999999996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904272"/>
        <c:axId val="553905448"/>
      </c:barChart>
      <c:catAx>
        <c:axId val="55390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905448"/>
        <c:crosses val="autoZero"/>
        <c:auto val="1"/>
        <c:lblAlgn val="ctr"/>
        <c:lblOffset val="100"/>
        <c:noMultiLvlLbl val="0"/>
      </c:catAx>
      <c:valAx>
        <c:axId val="553905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90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50.199660000000002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857752"/>
        <c:axId val="185861280"/>
      </c:barChart>
      <c:catAx>
        <c:axId val="18585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861280"/>
        <c:crosses val="autoZero"/>
        <c:auto val="1"/>
        <c:lblAlgn val="ctr"/>
        <c:lblOffset val="100"/>
        <c:noMultiLvlLbl val="0"/>
      </c:catAx>
      <c:valAx>
        <c:axId val="185861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85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318.67394999999999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908976"/>
        <c:axId val="553905840"/>
      </c:barChart>
      <c:catAx>
        <c:axId val="55390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905840"/>
        <c:crosses val="autoZero"/>
        <c:auto val="1"/>
        <c:lblAlgn val="ctr"/>
        <c:lblOffset val="100"/>
        <c:noMultiLvlLbl val="0"/>
      </c:catAx>
      <c:valAx>
        <c:axId val="55390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90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161.25767999999999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901920"/>
        <c:axId val="553907408"/>
      </c:barChart>
      <c:catAx>
        <c:axId val="55390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907408"/>
        <c:crosses val="autoZero"/>
        <c:auto val="1"/>
        <c:lblAlgn val="ctr"/>
        <c:lblOffset val="100"/>
        <c:noMultiLvlLbl val="0"/>
      </c:catAx>
      <c:valAx>
        <c:axId val="55390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9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6.3639999999999999</c:v>
                </c:pt>
                <c:pt idx="1">
                  <c:v>13.597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3903488"/>
        <c:axId val="553903096"/>
      </c:barChart>
      <c:catAx>
        <c:axId val="5539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903096"/>
        <c:crosses val="autoZero"/>
        <c:auto val="1"/>
        <c:lblAlgn val="ctr"/>
        <c:lblOffset val="100"/>
        <c:noMultiLvlLbl val="0"/>
      </c:catAx>
      <c:valAx>
        <c:axId val="55390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90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23.760543999999999</c:v>
                </c:pt>
                <c:pt idx="1">
                  <c:v>29.923489</c:v>
                </c:pt>
                <c:pt idx="2">
                  <c:v>35.10445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1045.0851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904664"/>
        <c:axId val="553902704"/>
      </c:barChart>
      <c:catAx>
        <c:axId val="55390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902704"/>
        <c:crosses val="autoZero"/>
        <c:auto val="1"/>
        <c:lblAlgn val="ctr"/>
        <c:lblOffset val="100"/>
        <c:noMultiLvlLbl val="0"/>
      </c:catAx>
      <c:valAx>
        <c:axId val="553902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90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41.469864000000001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906232"/>
        <c:axId val="553906624"/>
      </c:barChart>
      <c:catAx>
        <c:axId val="55390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906624"/>
        <c:crosses val="autoZero"/>
        <c:auto val="1"/>
        <c:lblAlgn val="ctr"/>
        <c:lblOffset val="100"/>
        <c:noMultiLvlLbl val="0"/>
      </c:catAx>
      <c:valAx>
        <c:axId val="55390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90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69.045000000000002</c:v>
                </c:pt>
                <c:pt idx="1">
                  <c:v>12.54</c:v>
                </c:pt>
                <c:pt idx="2">
                  <c:v>18.416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3908192"/>
        <c:axId val="609700704"/>
      </c:barChart>
      <c:catAx>
        <c:axId val="55390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700704"/>
        <c:crosses val="autoZero"/>
        <c:auto val="1"/>
        <c:lblAlgn val="ctr"/>
        <c:lblOffset val="100"/>
        <c:noMultiLvlLbl val="0"/>
      </c:catAx>
      <c:valAx>
        <c:axId val="60970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90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3649.6842999999999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703056"/>
        <c:axId val="609704624"/>
      </c:barChart>
      <c:catAx>
        <c:axId val="60970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704624"/>
        <c:crosses val="autoZero"/>
        <c:auto val="1"/>
        <c:lblAlgn val="ctr"/>
        <c:lblOffset val="100"/>
        <c:noMultiLvlLbl val="0"/>
      </c:catAx>
      <c:valAx>
        <c:axId val="609704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70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231.44981000000001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703840"/>
        <c:axId val="609705016"/>
      </c:barChart>
      <c:catAx>
        <c:axId val="60970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705016"/>
        <c:crosses val="autoZero"/>
        <c:auto val="1"/>
        <c:lblAlgn val="ctr"/>
        <c:lblOffset val="100"/>
        <c:noMultiLvlLbl val="0"/>
      </c:catAx>
      <c:valAx>
        <c:axId val="609705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70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976.71569999999997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697568"/>
        <c:axId val="609697960"/>
      </c:barChart>
      <c:catAx>
        <c:axId val="60969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697960"/>
        <c:crosses val="autoZero"/>
        <c:auto val="1"/>
        <c:lblAlgn val="ctr"/>
        <c:lblOffset val="100"/>
        <c:noMultiLvlLbl val="0"/>
      </c:catAx>
      <c:valAx>
        <c:axId val="60969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69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8.3367815000000007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862064"/>
        <c:axId val="185858144"/>
      </c:barChart>
      <c:catAx>
        <c:axId val="1858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858144"/>
        <c:crosses val="autoZero"/>
        <c:auto val="1"/>
        <c:lblAlgn val="ctr"/>
        <c:lblOffset val="100"/>
        <c:noMultiLvlLbl val="0"/>
      </c:catAx>
      <c:valAx>
        <c:axId val="18585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86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9376.893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699920"/>
        <c:axId val="609698744"/>
      </c:barChart>
      <c:catAx>
        <c:axId val="60969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698744"/>
        <c:crosses val="autoZero"/>
        <c:auto val="1"/>
        <c:lblAlgn val="ctr"/>
        <c:lblOffset val="100"/>
        <c:noMultiLvlLbl val="0"/>
      </c:catAx>
      <c:valAx>
        <c:axId val="60969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69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30.216543000000001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701880"/>
        <c:axId val="609701488"/>
      </c:barChart>
      <c:catAx>
        <c:axId val="60970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701488"/>
        <c:crosses val="autoZero"/>
        <c:auto val="1"/>
        <c:lblAlgn val="ctr"/>
        <c:lblOffset val="100"/>
        <c:noMultiLvlLbl val="0"/>
      </c:catAx>
      <c:valAx>
        <c:axId val="60970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70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3.7649569999999999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699136"/>
        <c:axId val="609702664"/>
      </c:barChart>
      <c:catAx>
        <c:axId val="6096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702664"/>
        <c:crosses val="autoZero"/>
        <c:auto val="1"/>
        <c:lblAlgn val="ctr"/>
        <c:lblOffset val="100"/>
        <c:noMultiLvlLbl val="0"/>
      </c:catAx>
      <c:valAx>
        <c:axId val="60970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69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480.31106999999997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058336"/>
        <c:axId val="552053240"/>
      </c:barChart>
      <c:catAx>
        <c:axId val="55205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053240"/>
        <c:crosses val="autoZero"/>
        <c:auto val="1"/>
        <c:lblAlgn val="ctr"/>
        <c:lblOffset val="100"/>
        <c:noMultiLvlLbl val="0"/>
      </c:catAx>
      <c:valAx>
        <c:axId val="55205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05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2.8787923000000002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052064"/>
        <c:axId val="552054024"/>
      </c:barChart>
      <c:catAx>
        <c:axId val="55205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054024"/>
        <c:crosses val="autoZero"/>
        <c:auto val="1"/>
        <c:lblAlgn val="ctr"/>
        <c:lblOffset val="100"/>
        <c:noMultiLvlLbl val="0"/>
      </c:catAx>
      <c:valAx>
        <c:axId val="552054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0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30.408902999999999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056376"/>
        <c:axId val="552054416"/>
      </c:barChart>
      <c:catAx>
        <c:axId val="55205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054416"/>
        <c:crosses val="autoZero"/>
        <c:auto val="1"/>
        <c:lblAlgn val="ctr"/>
        <c:lblOffset val="100"/>
        <c:noMultiLvlLbl val="0"/>
      </c:catAx>
      <c:valAx>
        <c:axId val="55205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05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3.7649569999999999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051672"/>
        <c:axId val="552058728"/>
      </c:barChart>
      <c:catAx>
        <c:axId val="55205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058728"/>
        <c:crosses val="autoZero"/>
        <c:auto val="1"/>
        <c:lblAlgn val="ctr"/>
        <c:lblOffset val="100"/>
        <c:noMultiLvlLbl val="0"/>
      </c:catAx>
      <c:valAx>
        <c:axId val="55205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05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1087.4154000000001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054808"/>
        <c:axId val="552057552"/>
      </c:barChart>
      <c:catAx>
        <c:axId val="55205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057552"/>
        <c:crosses val="autoZero"/>
        <c:auto val="1"/>
        <c:lblAlgn val="ctr"/>
        <c:lblOffset val="100"/>
        <c:noMultiLvlLbl val="0"/>
      </c:catAx>
      <c:valAx>
        <c:axId val="55205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05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19.059550000000002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761064"/>
        <c:axId val="35761456"/>
      </c:barChart>
      <c:catAx>
        <c:axId val="3576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761456"/>
        <c:crosses val="autoZero"/>
        <c:auto val="1"/>
        <c:lblAlgn val="ctr"/>
        <c:lblOffset val="100"/>
        <c:noMultiLvlLbl val="0"/>
      </c:catAx>
      <c:valAx>
        <c:axId val="3576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76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안현수, ID : H2500067)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06일 13:06:19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3649.6842999999999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136.22707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50.199660000000002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69.045000000000002</v>
      </c>
      <c r="G8" s="59">
        <f>'DRIs DATA 입력'!G8</f>
        <v>12.54</v>
      </c>
      <c r="H8" s="59">
        <f>'DRIs DATA 입력'!H8</f>
        <v>18.416</v>
      </c>
      <c r="I8" s="46"/>
      <c r="J8" s="59" t="s">
        <v>215</v>
      </c>
      <c r="K8" s="59">
        <f>'DRIs DATA 입력'!K8</f>
        <v>6.3639999999999999</v>
      </c>
      <c r="L8" s="59">
        <f>'DRIs DATA 입력'!L8</f>
        <v>13.597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1045.0851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41.469864000000001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8.3367815000000007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480.31106999999997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231.44981000000001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3.2956880000000002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2.8787923000000002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30.408902999999999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3.7649569999999999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1087.4154000000001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19.059550000000002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4.9337682999999997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3.6531549999999999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976.71569999999997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2300.0237000000002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9376.893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5909.6679999999997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224.67160000000001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267.95391999999998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30.216543000000001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20.032769999999999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1475.6233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9.6967354000000006E-2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6.0994963999999996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318.67394999999999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161.25767999999999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4" sqref="N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335</v>
      </c>
      <c r="G1" s="62" t="s">
        <v>277</v>
      </c>
      <c r="H1" s="61" t="s">
        <v>336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49</v>
      </c>
      <c r="G5" s="65" t="s">
        <v>285</v>
      </c>
      <c r="H5" s="65" t="s">
        <v>45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2200</v>
      </c>
      <c r="C6" s="65">
        <v>3649.6842999999999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50</v>
      </c>
      <c r="P6" s="65">
        <v>60</v>
      </c>
      <c r="Q6" s="65">
        <v>0</v>
      </c>
      <c r="R6" s="65">
        <v>0</v>
      </c>
      <c r="S6" s="65">
        <v>136.22707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50.199660000000002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69.045000000000002</v>
      </c>
      <c r="G8" s="65">
        <v>12.54</v>
      </c>
      <c r="H8" s="65">
        <v>18.416</v>
      </c>
      <c r="J8" s="65" t="s">
        <v>296</v>
      </c>
      <c r="K8" s="65">
        <v>6.3639999999999999</v>
      </c>
      <c r="L8" s="65">
        <v>13.597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530</v>
      </c>
      <c r="C16" s="65">
        <v>750</v>
      </c>
      <c r="D16" s="65">
        <v>0</v>
      </c>
      <c r="E16" s="65">
        <v>3000</v>
      </c>
      <c r="F16" s="65">
        <v>1045.0851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41.469864000000001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8.3367815000000007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480.31106999999997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327</v>
      </c>
      <c r="AD24" s="69"/>
      <c r="AE24" s="69"/>
      <c r="AF24" s="69"/>
      <c r="AG24" s="69"/>
      <c r="AH24" s="69"/>
      <c r="AJ24" s="69" t="s">
        <v>308</v>
      </c>
      <c r="AK24" s="69"/>
      <c r="AL24" s="69"/>
      <c r="AM24" s="69"/>
      <c r="AN24" s="69"/>
      <c r="AO24" s="69"/>
      <c r="AQ24" s="69" t="s">
        <v>309</v>
      </c>
      <c r="AR24" s="69"/>
      <c r="AS24" s="69"/>
      <c r="AT24" s="69"/>
      <c r="AU24" s="69"/>
      <c r="AV24" s="69"/>
      <c r="AX24" s="69" t="s">
        <v>310</v>
      </c>
      <c r="AY24" s="69"/>
      <c r="AZ24" s="69"/>
      <c r="BA24" s="69"/>
      <c r="BB24" s="69"/>
      <c r="BC24" s="69"/>
      <c r="BE24" s="69" t="s">
        <v>311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231.44981000000001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3.2956880000000002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2.8787923000000002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30.408902999999999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3.7649569999999999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1087.4154000000001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19.059550000000002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4.9337682999999997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3.6531549999999999</v>
      </c>
    </row>
    <row r="33" spans="1:68" x14ac:dyDescent="0.3">
      <c r="A33" s="70" t="s">
        <v>313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314</v>
      </c>
      <c r="W34" s="69"/>
      <c r="X34" s="69"/>
      <c r="Y34" s="69"/>
      <c r="Z34" s="69"/>
      <c r="AA34" s="69"/>
      <c r="AC34" s="69" t="s">
        <v>315</v>
      </c>
      <c r="AD34" s="69"/>
      <c r="AE34" s="69"/>
      <c r="AF34" s="69"/>
      <c r="AG34" s="69"/>
      <c r="AH34" s="69"/>
      <c r="AJ34" s="69" t="s">
        <v>316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976.71569999999997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2300.0237000000002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9376.893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5909.6679999999997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224.67160000000001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267.95391999999998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317</v>
      </c>
      <c r="B44" s="69"/>
      <c r="C44" s="69"/>
      <c r="D44" s="69"/>
      <c r="E44" s="69"/>
      <c r="F44" s="69"/>
      <c r="H44" s="69" t="s">
        <v>318</v>
      </c>
      <c r="I44" s="69"/>
      <c r="J44" s="69"/>
      <c r="K44" s="69"/>
      <c r="L44" s="69"/>
      <c r="M44" s="69"/>
      <c r="O44" s="69" t="s">
        <v>319</v>
      </c>
      <c r="P44" s="69"/>
      <c r="Q44" s="69"/>
      <c r="R44" s="69"/>
      <c r="S44" s="69"/>
      <c r="T44" s="69"/>
      <c r="V44" s="69" t="s">
        <v>320</v>
      </c>
      <c r="W44" s="69"/>
      <c r="X44" s="69"/>
      <c r="Y44" s="69"/>
      <c r="Z44" s="69"/>
      <c r="AA44" s="69"/>
      <c r="AC44" s="69" t="s">
        <v>321</v>
      </c>
      <c r="AD44" s="69"/>
      <c r="AE44" s="69"/>
      <c r="AF44" s="69"/>
      <c r="AG44" s="69"/>
      <c r="AH44" s="69"/>
      <c r="AJ44" s="69" t="s">
        <v>322</v>
      </c>
      <c r="AK44" s="69"/>
      <c r="AL44" s="69"/>
      <c r="AM44" s="69"/>
      <c r="AN44" s="69"/>
      <c r="AO44" s="69"/>
      <c r="AQ44" s="69" t="s">
        <v>323</v>
      </c>
      <c r="AR44" s="69"/>
      <c r="AS44" s="69"/>
      <c r="AT44" s="69"/>
      <c r="AU44" s="69"/>
      <c r="AV44" s="69"/>
      <c r="AX44" s="69" t="s">
        <v>330</v>
      </c>
      <c r="AY44" s="69"/>
      <c r="AZ44" s="69"/>
      <c r="BA44" s="69"/>
      <c r="BB44" s="69"/>
      <c r="BC44" s="69"/>
      <c r="BE44" s="69" t="s">
        <v>324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30.216543000000001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20.032769999999999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1475.6233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9.6967354000000006E-2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6.0994963999999996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318.67394999999999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161.25767999999999</v>
      </c>
      <c r="AX46" s="65" t="s">
        <v>325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5" sqref="J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332</v>
      </c>
      <c r="B2" s="61" t="s">
        <v>333</v>
      </c>
      <c r="C2" s="61" t="s">
        <v>334</v>
      </c>
      <c r="D2" s="61">
        <v>57</v>
      </c>
      <c r="E2" s="61">
        <v>3649.6842999999999</v>
      </c>
      <c r="F2" s="61">
        <v>510.74286000000001</v>
      </c>
      <c r="G2" s="61">
        <v>92.759860000000003</v>
      </c>
      <c r="H2" s="61">
        <v>54.784979999999997</v>
      </c>
      <c r="I2" s="61">
        <v>37.974876000000002</v>
      </c>
      <c r="J2" s="61">
        <v>136.22707</v>
      </c>
      <c r="K2" s="61">
        <v>69.365204000000006</v>
      </c>
      <c r="L2" s="61">
        <v>66.861859999999993</v>
      </c>
      <c r="M2" s="61">
        <v>50.199660000000002</v>
      </c>
      <c r="N2" s="61">
        <v>5.4416074999999999</v>
      </c>
      <c r="O2" s="61">
        <v>28.697388</v>
      </c>
      <c r="P2" s="61">
        <v>1894.0471</v>
      </c>
      <c r="Q2" s="61">
        <v>44.448779999999999</v>
      </c>
      <c r="R2" s="61">
        <v>1045.0851</v>
      </c>
      <c r="S2" s="61">
        <v>220.24329</v>
      </c>
      <c r="T2" s="61">
        <v>9898.1029999999992</v>
      </c>
      <c r="U2" s="61">
        <v>8.3367815000000007</v>
      </c>
      <c r="V2" s="61">
        <v>41.469864000000001</v>
      </c>
      <c r="W2" s="61">
        <v>480.31106999999997</v>
      </c>
      <c r="X2" s="61">
        <v>231.44981000000001</v>
      </c>
      <c r="Y2" s="61">
        <v>3.2956880000000002</v>
      </c>
      <c r="Z2" s="61">
        <v>2.8787923000000002</v>
      </c>
      <c r="AA2" s="61">
        <v>30.408902999999999</v>
      </c>
      <c r="AB2" s="61">
        <v>3.7649569999999999</v>
      </c>
      <c r="AC2" s="61">
        <v>1087.4154000000001</v>
      </c>
      <c r="AD2" s="61">
        <v>19.059550000000002</v>
      </c>
      <c r="AE2" s="61">
        <v>4.9337682999999997</v>
      </c>
      <c r="AF2" s="61">
        <v>3.6531549999999999</v>
      </c>
      <c r="AG2" s="61">
        <v>976.71569999999997</v>
      </c>
      <c r="AH2" s="61">
        <v>561.88964999999996</v>
      </c>
      <c r="AI2" s="61">
        <v>414.82602000000003</v>
      </c>
      <c r="AJ2" s="61">
        <v>2300.0237000000002</v>
      </c>
      <c r="AK2" s="61">
        <v>9376.893</v>
      </c>
      <c r="AL2" s="61">
        <v>224.67160000000001</v>
      </c>
      <c r="AM2" s="61">
        <v>5909.6679999999997</v>
      </c>
      <c r="AN2" s="61">
        <v>267.95391999999998</v>
      </c>
      <c r="AO2" s="61">
        <v>30.216543000000001</v>
      </c>
      <c r="AP2" s="61">
        <v>20.994129999999998</v>
      </c>
      <c r="AQ2" s="61">
        <v>9.2224140000000006</v>
      </c>
      <c r="AR2" s="61">
        <v>20.032769999999999</v>
      </c>
      <c r="AS2" s="61">
        <v>1475.6233</v>
      </c>
      <c r="AT2" s="61">
        <v>9.6967354000000006E-2</v>
      </c>
      <c r="AU2" s="61">
        <v>6.0994963999999996</v>
      </c>
      <c r="AV2" s="61">
        <v>318.67394999999999</v>
      </c>
      <c r="AW2" s="61">
        <v>161.25767999999999</v>
      </c>
      <c r="AX2" s="61">
        <v>0.24291566000000001</v>
      </c>
      <c r="AY2" s="61">
        <v>2.8823623999999999</v>
      </c>
      <c r="AZ2" s="61">
        <v>610.06309999999996</v>
      </c>
      <c r="BA2" s="61">
        <v>88.823554999999999</v>
      </c>
      <c r="BB2" s="61">
        <v>23.760543999999999</v>
      </c>
      <c r="BC2" s="61">
        <v>29.923489</v>
      </c>
      <c r="BD2" s="61">
        <v>35.10445</v>
      </c>
      <c r="BE2" s="61">
        <v>2.5873775000000001</v>
      </c>
      <c r="BF2" s="61">
        <v>12.346251499999999</v>
      </c>
      <c r="BG2" s="61">
        <v>2.7754896000000001E-3</v>
      </c>
      <c r="BH2" s="61">
        <v>2.899467E-2</v>
      </c>
      <c r="BI2" s="61">
        <v>2.2685982E-2</v>
      </c>
      <c r="BJ2" s="61">
        <v>0.12268736</v>
      </c>
      <c r="BK2" s="61">
        <v>2.1349920000000001E-4</v>
      </c>
      <c r="BL2" s="61">
        <v>0.47918326</v>
      </c>
      <c r="BM2" s="61">
        <v>5.9220660000000001</v>
      </c>
      <c r="BN2" s="61">
        <v>1.7004162</v>
      </c>
      <c r="BO2" s="61">
        <v>96.618126000000004</v>
      </c>
      <c r="BP2" s="61">
        <v>16.576654000000001</v>
      </c>
      <c r="BQ2" s="61">
        <v>32.264964999999997</v>
      </c>
      <c r="BR2" s="61">
        <v>119.2557</v>
      </c>
      <c r="BS2" s="61">
        <v>52.664734000000003</v>
      </c>
      <c r="BT2" s="61">
        <v>18.898796000000001</v>
      </c>
      <c r="BU2" s="61">
        <v>0.53516900000000001</v>
      </c>
      <c r="BV2" s="61">
        <v>0.11272024999999999</v>
      </c>
      <c r="BW2" s="61">
        <v>1.317334</v>
      </c>
      <c r="BX2" s="61">
        <v>2.4113704999999999</v>
      </c>
      <c r="BY2" s="61">
        <v>0.23738687999999999</v>
      </c>
      <c r="BZ2" s="61">
        <v>1.6980368E-3</v>
      </c>
      <c r="CA2" s="61">
        <v>1.8310838</v>
      </c>
      <c r="CB2" s="61">
        <v>5.5999720000000003E-2</v>
      </c>
      <c r="CC2" s="61">
        <v>0.40348148</v>
      </c>
      <c r="CD2" s="61">
        <v>3.0589173000000001</v>
      </c>
      <c r="CE2" s="61">
        <v>0.15297261000000001</v>
      </c>
      <c r="CF2" s="61">
        <v>0.82901895000000003</v>
      </c>
      <c r="CG2" s="61">
        <v>9.9000000000000005E-7</v>
      </c>
      <c r="CH2" s="61">
        <v>9.2643870000000003E-2</v>
      </c>
      <c r="CI2" s="61">
        <v>2.5329929999999999E-3</v>
      </c>
      <c r="CJ2" s="61">
        <v>6.6461224999999997</v>
      </c>
      <c r="CK2" s="61">
        <v>3.2559596000000003E-2</v>
      </c>
      <c r="CL2" s="61">
        <v>4.6063359999999998</v>
      </c>
      <c r="CM2" s="61">
        <v>5.4001235999999997</v>
      </c>
      <c r="CN2" s="61">
        <v>4414.95</v>
      </c>
      <c r="CO2" s="61">
        <v>7701.5680000000002</v>
      </c>
      <c r="CP2" s="61">
        <v>5131.5986000000003</v>
      </c>
      <c r="CQ2" s="61">
        <v>1651.7421999999999</v>
      </c>
      <c r="CR2" s="61">
        <v>903.10289999999998</v>
      </c>
      <c r="CS2" s="61">
        <v>683.79079999999999</v>
      </c>
      <c r="CT2" s="61">
        <v>4438.9242999999997</v>
      </c>
      <c r="CU2" s="61">
        <v>2872.4596999999999</v>
      </c>
      <c r="CV2" s="61">
        <v>2134.3071</v>
      </c>
      <c r="CW2" s="61">
        <v>3307.1203999999998</v>
      </c>
      <c r="CX2" s="61">
        <v>958.60724000000005</v>
      </c>
      <c r="CY2" s="61">
        <v>5308.2856000000002</v>
      </c>
      <c r="CZ2" s="61">
        <v>2778.6390000000001</v>
      </c>
      <c r="DA2" s="61">
        <v>6906.9893000000002</v>
      </c>
      <c r="DB2" s="61">
        <v>6107.0864000000001</v>
      </c>
      <c r="DC2" s="61">
        <v>10178.879999999999</v>
      </c>
      <c r="DD2" s="61">
        <v>16428.29</v>
      </c>
      <c r="DE2" s="61">
        <v>3672.4922000000001</v>
      </c>
      <c r="DF2" s="61">
        <v>6609.1390000000001</v>
      </c>
      <c r="DG2" s="61">
        <v>3875.8254000000002</v>
      </c>
      <c r="DH2" s="61">
        <v>217.56154000000001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88.823554999999999</v>
      </c>
      <c r="B6">
        <f>BB2</f>
        <v>23.760543999999999</v>
      </c>
      <c r="C6">
        <f>BC2</f>
        <v>29.923489</v>
      </c>
      <c r="D6">
        <f>BD2</f>
        <v>35.10445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7" sqref="K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23764</v>
      </c>
      <c r="C2" s="56">
        <f ca="1">YEAR(TODAY())-YEAR(B2)+IF(TODAY()&gt;=DATE(YEAR(TODAY()),MONTH(B2),DAY(B2)),0,-1)</f>
        <v>57</v>
      </c>
      <c r="E2" s="52">
        <v>169</v>
      </c>
      <c r="F2" s="53" t="s">
        <v>275</v>
      </c>
      <c r="G2" s="52">
        <v>72</v>
      </c>
      <c r="H2" s="51" t="s">
        <v>40</v>
      </c>
      <c r="I2" s="72">
        <f>ROUND(G3/E3^2,1)</f>
        <v>25.2</v>
      </c>
    </row>
    <row r="3" spans="1:9" x14ac:dyDescent="0.3">
      <c r="E3" s="51">
        <f>E2/100</f>
        <v>1.69</v>
      </c>
      <c r="F3" s="51" t="s">
        <v>39</v>
      </c>
      <c r="G3" s="51">
        <f>G2</f>
        <v>72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안현수, ID : H2500067)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06일 13:06:19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5" sqref="Z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44687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57</v>
      </c>
      <c r="G12" s="137"/>
      <c r="H12" s="137"/>
      <c r="I12" s="137"/>
      <c r="K12" s="128">
        <f>'개인정보 및 신체계측 입력'!E2</f>
        <v>169</v>
      </c>
      <c r="L12" s="129"/>
      <c r="M12" s="122">
        <f>'개인정보 및 신체계측 입력'!G2</f>
        <v>72</v>
      </c>
      <c r="N12" s="123"/>
      <c r="O12" s="118" t="s">
        <v>270</v>
      </c>
      <c r="P12" s="112"/>
      <c r="Q12" s="115">
        <f>'개인정보 및 신체계측 입력'!I2</f>
        <v>25.2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안현수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69.045000000000002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12.54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18.416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13.6</v>
      </c>
      <c r="L72" s="36" t="s">
        <v>52</v>
      </c>
      <c r="M72" s="36">
        <f>ROUND('DRIs DATA'!K8,1)</f>
        <v>6.4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139.34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345.58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231.45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251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122.09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625.13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302.17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2022-05-06T04:10:08Z</dcterms:modified>
</cp:coreProperties>
</file>