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<sst xmlns="http://schemas.openxmlformats.org/spreadsheetml/2006/main" count="692" uniqueCount="337">
  <si>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</si>
  <si>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</si>
  <si>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</si>
  <si>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</si>
  <si>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</si>
  <si>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</si>
  <si>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</si>
  <si>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</si>
  <si>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</si>
  <si>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</si>
  <si>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</si>
  <si>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</si>
  <si>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</si>
  <si>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</si>
  <si>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</si>
  <si>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</si>
  <si>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</si>
  <si>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</si>
  <si>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</si>
  <si>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</si>
  <si>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</si>
  <si>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</si>
  <si>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</si>
  <si>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</si>
  <si>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</si>
  <si>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</si>
  <si>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</si>
  <si>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</si>
  <si>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</si>
  <si>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</si>
  <si>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</si>
  <si>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</si>
  <si>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</si>
  <si>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</si>
  <si>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</si>
  <si>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</si>
  <si>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</si>
  <si>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</si>
  <si>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</si>
  <si>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</si>
  <si>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</si>
  <si>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</si>
  <si>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</si>
  <si>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</si>
  <si>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</si>
  <si>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</si>
  <si>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</si>
  <si>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</si>
  <si>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</si>
  <si>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</si>
  <si>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</si>
  <si>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</si>
  <si>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</si>
  <si>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</si>
  <si>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</si>
  <si>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</si>
  <si>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</si>
  <si>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</si>
  <si>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</si>
  <si>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</si>
  <si>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</si>
  <si>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</si>
  <si>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</si>
  <si>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</si>
  <si>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</si>
  <si>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</si>
  <si>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</si>
  <si>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</si>
  <si>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</si>
  <si>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</si>
  <si>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</si>
  <si>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</si>
  <si>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</si>
  <si>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</si>
  <si>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</si>
  <si>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</si>
  <si>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</si>
  <si>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</si>
  <si>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</si>
  <si>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</si>
  <si>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</si>
  <si>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</si>
  <si>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</si>
  <si>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</si>
  <si>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</si>
  <si>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</si>
  <si>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</si>
  <si>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</si>
  <si>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</si>
  <si>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</si>
  <si>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</si>
  <si>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</si>
  <si>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</si>
  <si>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</si>
  <si>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</si>
  <si>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</si>
  <si>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</si>
  <si>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</si>
  <si>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</si>
  <si>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</si>
  <si>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</si>
  <si>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</si>
  <si>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</si>
  <si>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</si>
  <si>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</si>
  <si>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</si>
  <si>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</si>
  <si>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</si>
  <si>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</si>
  <si>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</si>
  <si>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</si>
  <si>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</si>
  <si>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</si>
  <si>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</si>
  <si>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</si>
  <si>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</si>
  <si>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</si>
  <si>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</si>
  <si>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</si>
  <si>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</si>
  <si>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</si>
  <si>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</si>
  <si>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</si>
  <si>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</si>
  <si>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</si>
  <si>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</si>
  <si>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</si>
  <si>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</si>
  <si>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</si>
  <si>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</si>
  <si>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</si>
  <si>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</si>
  <si>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</si>
  <si>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</si>
  <si>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</si>
  <si>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</si>
  <si>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</si>
  <si>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</si>
  <si>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</si>
  <si>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</si>
  <si>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</si>
  <si>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</si>
  <si>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</si>
  <si>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</si>
  <si>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</si>
  <si>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</si>
  <si>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</si>
  <si>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</si>
  <si>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</si>
  <si>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</si>
  <si>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</si>
  <si>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</si>
  <si>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</si>
  <si>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</si>
  <si>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</si>
  <si>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</si>
  <si>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</si>
  <si>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</si>
  <si>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</si>
  <si>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</si>
  <si>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</si>
  <si>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</si>
  <si>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</si>
  <si>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</si>
  <si>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</si>
  <si>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</si>
  <si>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</si>
  <si>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</si>
  <si>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</si>
  <si>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</si>
  <si>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</si>
  <si>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</si>
  <si>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</si>
  <si>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</si>
  <si>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</si>
  <si>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</si>
  <si>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</si>
  <si>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</si>
  <si>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</si>
  <si>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</si>
  <si>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</si>
  <si>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</si>
  <si>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</si>
  <si>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</si>
  <si>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</si>
  <si>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</si>
  <si>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</si>
  <si>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</si>
  <si>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</si>
  <si>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</si>
  <si>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</si>
  <si>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</si>
  <si>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</si>
  <si>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</si>
  <si>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</si>
  <si>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</si>
  <si>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</si>
  <si>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</si>
  <si>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</si>
  <si>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</si>
  <si>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</si>
  <si>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</si>
  <si>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</si>
  <si>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</si>
  <si>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</si>
  <si>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</si>
  <si>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</si>
  <si>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</si>
  <si>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</si>
  <si>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</si>
  <si>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</si>
  <si>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</si>
  <si>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</si>
  <si>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</si>
  <si>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</si>
  <si>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</si>
  <si>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</si>
  <si>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</si>
  <si>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</si>
  <si>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</si>
  <si>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</si>
  <si>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</si>
  <si>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</si>
  <si>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</si>
  <si>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</si>
  <si>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</si>
  <si>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</si>
  <si>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</si>
  <si>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</si>
  <si>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</si>
  <si>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</si>
  <si>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</si>
  <si>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</si>
  <si>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</si>
  <si>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</si>
  <si>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</si>
  <si>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</si>
  <si>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</si>
  <si>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</si>
  <si>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</si>
  <si>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</si>
  <si>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</si>
  <si>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</si>
  <si>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</si>
  <si>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</si>
  <si>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</si>
  <si>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</si>
  <si>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</si>
  <si>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</si>
  <si>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</si>
  <si>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</si>
  <si>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</si>
  <si>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</si>
  <si>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</si>
  <si>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</si>
  <si>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</si>
  <si>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</si>
  <si>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</si>
  <si>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</si>
  <si>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</si>
  <si>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</si>
  <si>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</si>
  <si>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</si>
  <si>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</si>
  <si>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</si>
  <si>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</si>
  <si>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</si>
  <si>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</si>
  <si>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</si>
  <si>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</si>
  <si>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</si>
  <si>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</si>
  <si>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</si>
  <si>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</si>
  <si>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</si>
  <si>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</si>
  <si>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</si>
  <si>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</si>
  <si>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</si>
  <si>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</si>
  <si>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</si>
  <si>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</si>
  <si>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</si>
  <si>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단백질(g/일)</t>
    <phoneticPr fontId="1" type="noConversion"/>
  </si>
  <si>
    <t>지용성 비타민</t>
    <phoneticPr fontId="1" type="noConversion"/>
  </si>
  <si>
    <t>비타민D</t>
    <phoneticPr fontId="1" type="noConversion"/>
  </si>
  <si>
    <t>비타민K</t>
    <phoneticPr fontId="1" type="noConversion"/>
  </si>
  <si>
    <t>수용성 비타민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</si>
  <si>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</si>
  <si>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</si>
  <si>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</si>
  <si>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</si>
  <si>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</si>
  <si>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</si>
  <si>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크롬</t>
    <phoneticPr fontId="1" type="noConversion"/>
  </si>
  <si>
    <t>몰리브덴(ug/일)</t>
    <phoneticPr fontId="1" type="noConversion"/>
  </si>
  <si>
    <t>정보</t>
    <phoneticPr fontId="1" type="noConversion"/>
  </si>
  <si>
    <t>불포화지방산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</si>
  <si>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</si>
  <si>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</si>
  <si>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</si>
  <si>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</si>
  <si>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섭취비율</t>
    <phoneticPr fontId="1" type="noConversion"/>
  </si>
  <si>
    <t>비타민E</t>
    <phoneticPr fontId="1" type="noConversion"/>
  </si>
  <si>
    <t>비타민B6</t>
    <phoneticPr fontId="1" type="noConversion"/>
  </si>
  <si>
    <t>권장섭취량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</si>
  <si>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</si>
  <si>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</si>
  <si>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</si>
  <si>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</si>
  <si>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</si>
  <si>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</si>
  <si>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</si>
  <si>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</si>
  <si>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</si>
  <si>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</si>
  <si>
    <t>H2500078</t>
  </si>
  <si>
    <t>진용도</t>
  </si>
  <si>
    <t>M</t>
  </si>
  <si>
    <t>(설문지 : FFQ 95문항 설문지, 사용자 : 진용도, ID : H2500078)</t>
  </si>
  <si>
    <t>2022년 06월 28일 16:26:33</t>
  </si>
  <si>
    <t>식이섬유</t>
    <phoneticPr fontId="1" type="noConversion"/>
  </si>
  <si>
    <t>지방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</si>
  <si>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</si>
  <si>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</si>
  <si>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</si>
  <si>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</si>
  <si>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비타민A(μg RAE/일)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</si>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</sst>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61.387314000000003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917328"/>
        <c:axId val="575915368"/>
      </c:barChart>
      <c:catAx>
        <c:axId val="57591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15368"/>
        <c:crosses val="autoZero"/>
        <c:auto val="1"/>
        <c:lblAlgn val="ctr"/>
        <c:lblOffset val="100"/>
        <c:noMultiLvlLbl val="0"/>
      </c:catAx>
      <c:valAx>
        <c:axId val="575915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91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3.5986210999999999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561064"/>
        <c:axId val="567560672"/>
      </c:barChart>
      <c:catAx>
        <c:axId val="567561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60672"/>
        <c:crosses val="autoZero"/>
        <c:auto val="1"/>
        <c:lblAlgn val="ctr"/>
        <c:lblOffset val="100"/>
        <c:noMultiLvlLbl val="0"/>
      </c:catAx>
      <c:valAx>
        <c:axId val="56756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56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5.2218932999999996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561848"/>
        <c:axId val="567558320"/>
      </c:barChart>
      <c:catAx>
        <c:axId val="56756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58320"/>
        <c:crosses val="autoZero"/>
        <c:auto val="1"/>
        <c:lblAlgn val="ctr"/>
        <c:lblOffset val="100"/>
        <c:noMultiLvlLbl val="0"/>
      </c:catAx>
      <c:valAx>
        <c:axId val="567558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56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1152.3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559104"/>
        <c:axId val="567559496"/>
      </c:barChart>
      <c:catAx>
        <c:axId val="56755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59496"/>
        <c:crosses val="autoZero"/>
        <c:auto val="1"/>
        <c:lblAlgn val="ctr"/>
        <c:lblOffset val="100"/>
        <c:noMultiLvlLbl val="0"/>
      </c:catAx>
      <c:valAx>
        <c:axId val="567559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55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2729.2289999999998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5069808"/>
        <c:axId val="685065104"/>
      </c:barChart>
      <c:catAx>
        <c:axId val="68506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5065104"/>
        <c:crosses val="autoZero"/>
        <c:auto val="1"/>
        <c:lblAlgn val="ctr"/>
        <c:lblOffset val="100"/>
        <c:noMultiLvlLbl val="0"/>
      </c:catAx>
      <c:valAx>
        <c:axId val="6850651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506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407.31420000000003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5070984"/>
        <c:axId val="685066672"/>
      </c:barChart>
      <c:catAx>
        <c:axId val="68507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5066672"/>
        <c:crosses val="autoZero"/>
        <c:auto val="1"/>
        <c:lblAlgn val="ctr"/>
        <c:lblOffset val="100"/>
        <c:noMultiLvlLbl val="0"/>
      </c:catAx>
      <c:valAx>
        <c:axId val="68506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507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67.873469999999998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5064320"/>
        <c:axId val="685071376"/>
      </c:barChart>
      <c:catAx>
        <c:axId val="68506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5071376"/>
        <c:crosses val="autoZero"/>
        <c:auto val="1"/>
        <c:lblAlgn val="ctr"/>
        <c:lblOffset val="100"/>
        <c:noMultiLvlLbl val="0"/>
      </c:catAx>
      <c:valAx>
        <c:axId val="68507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506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9.8586559999999999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5065496"/>
        <c:axId val="685065888"/>
      </c:barChart>
      <c:catAx>
        <c:axId val="685065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5065888"/>
        <c:crosses val="autoZero"/>
        <c:auto val="1"/>
        <c:lblAlgn val="ctr"/>
        <c:lblOffset val="100"/>
        <c:noMultiLvlLbl val="0"/>
      </c:catAx>
      <c:valAx>
        <c:axId val="685065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506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609.76544000000001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5070592"/>
        <c:axId val="685067064"/>
      </c:barChart>
      <c:catAx>
        <c:axId val="68507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5067064"/>
        <c:crosses val="autoZero"/>
        <c:auto val="1"/>
        <c:lblAlgn val="ctr"/>
        <c:lblOffset val="100"/>
        <c:noMultiLvlLbl val="0"/>
      </c:catAx>
      <c:valAx>
        <c:axId val="6850670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507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1.0423170000000001E-2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5064712"/>
        <c:axId val="685068240"/>
      </c:barChart>
      <c:catAx>
        <c:axId val="68506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5068240"/>
        <c:crosses val="autoZero"/>
        <c:auto val="1"/>
        <c:lblAlgn val="ctr"/>
        <c:lblOffset val="100"/>
        <c:noMultiLvlLbl val="0"/>
      </c:catAx>
      <c:valAx>
        <c:axId val="685068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506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2.7034967000000001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5069024"/>
        <c:axId val="260950224"/>
      </c:barChart>
      <c:catAx>
        <c:axId val="68506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950224"/>
        <c:crosses val="autoZero"/>
        <c:auto val="1"/>
        <c:lblAlgn val="ctr"/>
        <c:lblOffset val="100"/>
        <c:noMultiLvlLbl val="0"/>
      </c:catAx>
      <c:valAx>
        <c:axId val="260950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506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19.786926000000001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912624"/>
        <c:axId val="575916152"/>
      </c:barChart>
      <c:catAx>
        <c:axId val="57591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16152"/>
        <c:crosses val="autoZero"/>
        <c:auto val="1"/>
        <c:lblAlgn val="ctr"/>
        <c:lblOffset val="100"/>
        <c:noMultiLvlLbl val="0"/>
      </c:catAx>
      <c:valAx>
        <c:axId val="575916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91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168.26765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947480"/>
        <c:axId val="260948656"/>
      </c:barChart>
      <c:catAx>
        <c:axId val="26094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948656"/>
        <c:crosses val="autoZero"/>
        <c:auto val="1"/>
        <c:lblAlgn val="ctr"/>
        <c:lblOffset val="100"/>
        <c:noMultiLvlLbl val="0"/>
      </c:catAx>
      <c:valAx>
        <c:axId val="260948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94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87.990269999999995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949832"/>
        <c:axId val="260947872"/>
      </c:barChart>
      <c:catAx>
        <c:axId val="260949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947872"/>
        <c:crosses val="autoZero"/>
        <c:auto val="1"/>
        <c:lblAlgn val="ctr"/>
        <c:lblOffset val="100"/>
        <c:noMultiLvlLbl val="0"/>
      </c:catAx>
      <c:valAx>
        <c:axId val="260947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94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11.754</c:v>
                </c:pt>
                <c:pt idx="1">
                  <c:v>8.8379999999999992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0946696"/>
        <c:axId val="260947088"/>
      </c:barChart>
      <c:catAx>
        <c:axId val="26094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947088"/>
        <c:crosses val="autoZero"/>
        <c:auto val="1"/>
        <c:lblAlgn val="ctr"/>
        <c:lblOffset val="100"/>
        <c:noMultiLvlLbl val="0"/>
      </c:catAx>
      <c:valAx>
        <c:axId val="260947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94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16.480157999999999</c:v>
                </c:pt>
                <c:pt idx="1">
                  <c:v>15.246152</c:v>
                </c:pt>
                <c:pt idx="2">
                  <c:v>7.8427829999999998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568.88653999999997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926296"/>
        <c:axId val="678921984"/>
      </c:barChart>
      <c:catAx>
        <c:axId val="678926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921984"/>
        <c:crosses val="autoZero"/>
        <c:auto val="1"/>
        <c:lblAlgn val="ctr"/>
        <c:lblOffset val="100"/>
        <c:noMultiLvlLbl val="0"/>
      </c:catAx>
      <c:valAx>
        <c:axId val="678921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92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16.303837000000001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927080"/>
        <c:axId val="678920808"/>
      </c:barChart>
      <c:catAx>
        <c:axId val="67892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920808"/>
        <c:crosses val="autoZero"/>
        <c:auto val="1"/>
        <c:lblAlgn val="ctr"/>
        <c:lblOffset val="100"/>
        <c:noMultiLvlLbl val="0"/>
      </c:catAx>
      <c:valAx>
        <c:axId val="678920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92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73.959000000000003</c:v>
                </c:pt>
                <c:pt idx="1">
                  <c:v>10.151999999999999</c:v>
                </c:pt>
                <c:pt idx="2">
                  <c:v>15.888999999999999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78925512"/>
        <c:axId val="678926688"/>
      </c:barChart>
      <c:catAx>
        <c:axId val="678925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926688"/>
        <c:crosses val="autoZero"/>
        <c:auto val="1"/>
        <c:lblAlgn val="ctr"/>
        <c:lblOffset val="100"/>
        <c:noMultiLvlLbl val="0"/>
      </c:catAx>
      <c:valAx>
        <c:axId val="678926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92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1755.7344000000001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927472"/>
        <c:axId val="678924336"/>
      </c:barChart>
      <c:catAx>
        <c:axId val="67892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924336"/>
        <c:crosses val="autoZero"/>
        <c:auto val="1"/>
        <c:lblAlgn val="ctr"/>
        <c:lblOffset val="100"/>
        <c:noMultiLvlLbl val="0"/>
      </c:catAx>
      <c:valAx>
        <c:axId val="678924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92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54.376350000000002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920024"/>
        <c:axId val="678924728"/>
      </c:barChart>
      <c:catAx>
        <c:axId val="67892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924728"/>
        <c:crosses val="autoZero"/>
        <c:auto val="1"/>
        <c:lblAlgn val="ctr"/>
        <c:lblOffset val="100"/>
        <c:noMultiLvlLbl val="0"/>
      </c:catAx>
      <c:valAx>
        <c:axId val="678924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92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672.61120000000005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923160"/>
        <c:axId val="678925120"/>
      </c:barChart>
      <c:catAx>
        <c:axId val="678923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925120"/>
        <c:crosses val="autoZero"/>
        <c:auto val="1"/>
        <c:lblAlgn val="ctr"/>
        <c:lblOffset val="100"/>
        <c:noMultiLvlLbl val="0"/>
      </c:catAx>
      <c:valAx>
        <c:axId val="67892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923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5.6711062999999999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049304"/>
        <c:axId val="560043032"/>
      </c:barChart>
      <c:catAx>
        <c:axId val="56004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043032"/>
        <c:crosses val="autoZero"/>
        <c:auto val="1"/>
        <c:lblAlgn val="ctr"/>
        <c:lblOffset val="100"/>
        <c:noMultiLvlLbl val="0"/>
      </c:catAx>
      <c:valAx>
        <c:axId val="560043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04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5696.7227000000003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4328544"/>
        <c:axId val="684333640"/>
      </c:barChart>
      <c:catAx>
        <c:axId val="68432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4333640"/>
        <c:crosses val="autoZero"/>
        <c:auto val="1"/>
        <c:lblAlgn val="ctr"/>
        <c:lblOffset val="100"/>
        <c:noMultiLvlLbl val="0"/>
      </c:catAx>
      <c:valAx>
        <c:axId val="68433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432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10.620056999999999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4330896"/>
        <c:axId val="684326976"/>
      </c:barChart>
      <c:catAx>
        <c:axId val="68433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4326976"/>
        <c:crosses val="autoZero"/>
        <c:auto val="1"/>
        <c:lblAlgn val="ctr"/>
        <c:lblOffset val="100"/>
        <c:noMultiLvlLbl val="0"/>
      </c:catAx>
      <c:valAx>
        <c:axId val="68432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433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2.176396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4328152"/>
        <c:axId val="684332856"/>
      </c:barChart>
      <c:catAx>
        <c:axId val="68432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4332856"/>
        <c:crosses val="autoZero"/>
        <c:auto val="1"/>
        <c:lblAlgn val="ctr"/>
        <c:lblOffset val="100"/>
        <c:noMultiLvlLbl val="0"/>
      </c:catAx>
      <c:valAx>
        <c:axId val="684332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432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137.00051999999999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044208"/>
        <c:axId val="560045776"/>
      </c:barChart>
      <c:catAx>
        <c:axId val="56004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045776"/>
        <c:crosses val="autoZero"/>
        <c:auto val="1"/>
        <c:lblAlgn val="ctr"/>
        <c:lblOffset val="100"/>
        <c:noMultiLvlLbl val="0"/>
      </c:catAx>
      <c:valAx>
        <c:axId val="56004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04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1.6600554999999999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96112"/>
        <c:axId val="261696504"/>
      </c:barChart>
      <c:catAx>
        <c:axId val="26169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96504"/>
        <c:crosses val="autoZero"/>
        <c:auto val="1"/>
        <c:lblAlgn val="ctr"/>
        <c:lblOffset val="100"/>
        <c:noMultiLvlLbl val="0"/>
      </c:catAx>
      <c:valAx>
        <c:axId val="261696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9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13.07873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37352"/>
        <c:axId val="561136176"/>
      </c:barChart>
      <c:catAx>
        <c:axId val="56113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136176"/>
        <c:crosses val="autoZero"/>
        <c:auto val="1"/>
        <c:lblAlgn val="ctr"/>
        <c:lblOffset val="100"/>
        <c:noMultiLvlLbl val="0"/>
      </c:catAx>
      <c:valAx>
        <c:axId val="561136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2.176396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38136"/>
        <c:axId val="561138920"/>
      </c:barChart>
      <c:catAx>
        <c:axId val="56113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138920"/>
        <c:crosses val="autoZero"/>
        <c:auto val="1"/>
        <c:lblAlgn val="ctr"/>
        <c:lblOffset val="100"/>
        <c:noMultiLvlLbl val="0"/>
      </c:catAx>
      <c:valAx>
        <c:axId val="561138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508.21796000000001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36960"/>
        <c:axId val="561137744"/>
      </c:barChart>
      <c:catAx>
        <c:axId val="56113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137744"/>
        <c:crosses val="autoZero"/>
        <c:auto val="1"/>
        <c:lblAlgn val="ctr"/>
        <c:lblOffset val="100"/>
        <c:noMultiLvlLbl val="0"/>
      </c:catAx>
      <c:valAx>
        <c:axId val="56113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3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8.5007629999999992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139704"/>
        <c:axId val="567560280"/>
      </c:barChart>
      <c:catAx>
        <c:axId val="56113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60280"/>
        <c:crosses val="autoZero"/>
        <c:auto val="1"/>
        <c:lblAlgn val="ctr"/>
        <c:lblOffset val="100"/>
        <c:noMultiLvlLbl val="0"/>
      </c:catAx>
      <c:valAx>
        <c:axId val="56756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13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진용도, ID : H2500078)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06월 28일 16:26:33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1755.7344000000001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61.387314000000003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19.786926000000001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73.959000000000003</v>
      </c>
      <c r="G8" s="59">
        <f>'DRIs DATA 입력'!G8</f>
        <v>10.151999999999999</v>
      </c>
      <c r="H8" s="59">
        <f>'DRIs DATA 입력'!H8</f>
        <v>15.888999999999999</v>
      </c>
      <c r="I8" s="46"/>
      <c r="J8" s="59" t="s">
        <v>216</v>
      </c>
      <c r="K8" s="59">
        <f>'DRIs DATA 입력'!K8</f>
        <v>11.754</v>
      </c>
      <c r="L8" s="59">
        <f>'DRIs DATA 입력'!L8</f>
        <v>8.8379999999999992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568.88653999999997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16.303837000000001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5.6711062999999999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137.00051999999999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54.376350000000002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1.4443813999999999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1.6600554999999999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13.07873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2.176396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508.21796000000001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8.5007629999999992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3.5986210999999999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5.2218932999999996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672.61120000000005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1152.3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5696.7227000000003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2729.2289999999998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407.31420000000003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67.873469999999998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10.620056999999999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9.8586559999999999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609.76544000000001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1.0423170000000001E-2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2.7034967000000001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168.26765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87.990269999999995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7" sqref="J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296</v>
      </c>
      <c r="B1" s="61" t="s">
        <v>319</v>
      </c>
      <c r="G1" s="62" t="s">
        <v>276</v>
      </c>
      <c r="H1" s="61" t="s">
        <v>320</v>
      </c>
    </row>
    <row r="3" spans="1:27" x14ac:dyDescent="0.3">
      <c r="A3" s="68" t="s">
        <v>277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279</v>
      </c>
      <c r="F4" s="70"/>
      <c r="G4" s="70"/>
      <c r="H4" s="71"/>
      <c r="J4" s="69" t="s">
        <v>297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321</v>
      </c>
      <c r="V4" s="67"/>
      <c r="W4" s="67"/>
      <c r="X4" s="67"/>
      <c r="Y4" s="67"/>
      <c r="Z4" s="67"/>
    </row>
    <row r="5" spans="1:27" x14ac:dyDescent="0.3">
      <c r="A5" s="65"/>
      <c r="B5" s="65" t="s">
        <v>280</v>
      </c>
      <c r="C5" s="65" t="s">
        <v>281</v>
      </c>
      <c r="E5" s="65"/>
      <c r="F5" s="65" t="s">
        <v>50</v>
      </c>
      <c r="G5" s="65" t="s">
        <v>322</v>
      </c>
      <c r="H5" s="65" t="s">
        <v>46</v>
      </c>
      <c r="J5" s="65"/>
      <c r="K5" s="65" t="s">
        <v>282</v>
      </c>
      <c r="L5" s="65" t="s">
        <v>298</v>
      </c>
      <c r="N5" s="65"/>
      <c r="O5" s="65" t="s">
        <v>299</v>
      </c>
      <c r="P5" s="65" t="s">
        <v>305</v>
      </c>
      <c r="Q5" s="65" t="s">
        <v>300</v>
      </c>
      <c r="R5" s="65" t="s">
        <v>301</v>
      </c>
      <c r="S5" s="65" t="s">
        <v>281</v>
      </c>
      <c r="U5" s="65"/>
      <c r="V5" s="65" t="s">
        <v>299</v>
      </c>
      <c r="W5" s="65" t="s">
        <v>305</v>
      </c>
      <c r="X5" s="65" t="s">
        <v>300</v>
      </c>
      <c r="Y5" s="65" t="s">
        <v>301</v>
      </c>
      <c r="Z5" s="65" t="s">
        <v>281</v>
      </c>
    </row>
    <row r="6" spans="1:27" x14ac:dyDescent="0.3">
      <c r="A6" s="65" t="s">
        <v>278</v>
      </c>
      <c r="B6" s="65">
        <v>2000</v>
      </c>
      <c r="C6" s="65">
        <v>1755.7344000000001</v>
      </c>
      <c r="E6" s="65" t="s">
        <v>323</v>
      </c>
      <c r="F6" s="65">
        <v>55</v>
      </c>
      <c r="G6" s="65">
        <v>15</v>
      </c>
      <c r="H6" s="65">
        <v>7</v>
      </c>
      <c r="J6" s="65" t="s">
        <v>323</v>
      </c>
      <c r="K6" s="65">
        <v>0.1</v>
      </c>
      <c r="L6" s="65">
        <v>4</v>
      </c>
      <c r="N6" s="65" t="s">
        <v>283</v>
      </c>
      <c r="O6" s="65">
        <v>45</v>
      </c>
      <c r="P6" s="65">
        <v>55</v>
      </c>
      <c r="Q6" s="65">
        <v>0</v>
      </c>
      <c r="R6" s="65">
        <v>0</v>
      </c>
      <c r="S6" s="65">
        <v>61.387314000000003</v>
      </c>
      <c r="U6" s="65" t="s">
        <v>324</v>
      </c>
      <c r="V6" s="65">
        <v>0</v>
      </c>
      <c r="W6" s="65">
        <v>0</v>
      </c>
      <c r="X6" s="65">
        <v>25</v>
      </c>
      <c r="Y6" s="65">
        <v>0</v>
      </c>
      <c r="Z6" s="65">
        <v>19.786926000000001</v>
      </c>
    </row>
    <row r="7" spans="1:27" x14ac:dyDescent="0.3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27" x14ac:dyDescent="0.3">
      <c r="E8" s="65" t="s">
        <v>302</v>
      </c>
      <c r="F8" s="65">
        <v>73.959000000000003</v>
      </c>
      <c r="G8" s="65">
        <v>10.151999999999999</v>
      </c>
      <c r="H8" s="65">
        <v>15.888999999999999</v>
      </c>
      <c r="J8" s="65" t="s">
        <v>302</v>
      </c>
      <c r="K8" s="65">
        <v>11.754</v>
      </c>
      <c r="L8" s="65">
        <v>8.8379999999999992</v>
      </c>
    </row>
    <row r="13" spans="1:27" x14ac:dyDescent="0.3">
      <c r="A13" s="66" t="s">
        <v>284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326</v>
      </c>
      <c r="B14" s="67"/>
      <c r="C14" s="67"/>
      <c r="D14" s="67"/>
      <c r="E14" s="67"/>
      <c r="F14" s="67"/>
      <c r="H14" s="67" t="s">
        <v>303</v>
      </c>
      <c r="I14" s="67"/>
      <c r="J14" s="67"/>
      <c r="K14" s="67"/>
      <c r="L14" s="67"/>
      <c r="M14" s="67"/>
      <c r="O14" s="67" t="s">
        <v>285</v>
      </c>
      <c r="P14" s="67"/>
      <c r="Q14" s="67"/>
      <c r="R14" s="67"/>
      <c r="S14" s="67"/>
      <c r="T14" s="67"/>
      <c r="V14" s="67" t="s">
        <v>286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299</v>
      </c>
      <c r="C15" s="65" t="s">
        <v>305</v>
      </c>
      <c r="D15" s="65" t="s">
        <v>300</v>
      </c>
      <c r="E15" s="65" t="s">
        <v>301</v>
      </c>
      <c r="F15" s="65" t="s">
        <v>281</v>
      </c>
      <c r="H15" s="65"/>
      <c r="I15" s="65" t="s">
        <v>299</v>
      </c>
      <c r="J15" s="65" t="s">
        <v>305</v>
      </c>
      <c r="K15" s="65" t="s">
        <v>300</v>
      </c>
      <c r="L15" s="65" t="s">
        <v>301</v>
      </c>
      <c r="M15" s="65" t="s">
        <v>281</v>
      </c>
      <c r="O15" s="65"/>
      <c r="P15" s="65" t="s">
        <v>299</v>
      </c>
      <c r="Q15" s="65" t="s">
        <v>305</v>
      </c>
      <c r="R15" s="65" t="s">
        <v>300</v>
      </c>
      <c r="S15" s="65" t="s">
        <v>301</v>
      </c>
      <c r="T15" s="65" t="s">
        <v>281</v>
      </c>
      <c r="V15" s="65"/>
      <c r="W15" s="65" t="s">
        <v>299</v>
      </c>
      <c r="X15" s="65" t="s">
        <v>305</v>
      </c>
      <c r="Y15" s="65" t="s">
        <v>300</v>
      </c>
      <c r="Z15" s="65" t="s">
        <v>301</v>
      </c>
      <c r="AA15" s="65" t="s">
        <v>281</v>
      </c>
    </row>
    <row r="16" spans="1:27" x14ac:dyDescent="0.3">
      <c r="A16" s="65" t="s">
        <v>327</v>
      </c>
      <c r="B16" s="65">
        <v>500</v>
      </c>
      <c r="C16" s="65">
        <v>700</v>
      </c>
      <c r="D16" s="65">
        <v>0</v>
      </c>
      <c r="E16" s="65">
        <v>3000</v>
      </c>
      <c r="F16" s="65">
        <v>568.88653999999997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16.303837000000001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5.6711062999999999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137.00051999999999</v>
      </c>
    </row>
    <row r="23" spans="1:62" x14ac:dyDescent="0.3">
      <c r="A23" s="66" t="s">
        <v>287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328</v>
      </c>
      <c r="B24" s="67"/>
      <c r="C24" s="67"/>
      <c r="D24" s="67"/>
      <c r="E24" s="67"/>
      <c r="F24" s="67"/>
      <c r="H24" s="67" t="s">
        <v>329</v>
      </c>
      <c r="I24" s="67"/>
      <c r="J24" s="67"/>
      <c r="K24" s="67"/>
      <c r="L24" s="67"/>
      <c r="M24" s="67"/>
      <c r="O24" s="67" t="s">
        <v>288</v>
      </c>
      <c r="P24" s="67"/>
      <c r="Q24" s="67"/>
      <c r="R24" s="67"/>
      <c r="S24" s="67"/>
      <c r="T24" s="67"/>
      <c r="V24" s="67" t="s">
        <v>330</v>
      </c>
      <c r="W24" s="67"/>
      <c r="X24" s="67"/>
      <c r="Y24" s="67"/>
      <c r="Z24" s="67"/>
      <c r="AA24" s="67"/>
      <c r="AC24" s="67" t="s">
        <v>304</v>
      </c>
      <c r="AD24" s="67"/>
      <c r="AE24" s="67"/>
      <c r="AF24" s="67"/>
      <c r="AG24" s="67"/>
      <c r="AH24" s="67"/>
      <c r="AJ24" s="67" t="s">
        <v>289</v>
      </c>
      <c r="AK24" s="67"/>
      <c r="AL24" s="67"/>
      <c r="AM24" s="67"/>
      <c r="AN24" s="67"/>
      <c r="AO24" s="67"/>
      <c r="AQ24" s="67" t="s">
        <v>290</v>
      </c>
      <c r="AR24" s="67"/>
      <c r="AS24" s="67"/>
      <c r="AT24" s="67"/>
      <c r="AU24" s="67"/>
      <c r="AV24" s="67"/>
      <c r="AX24" s="67" t="s">
        <v>291</v>
      </c>
      <c r="AY24" s="67"/>
      <c r="AZ24" s="67"/>
      <c r="BA24" s="67"/>
      <c r="BB24" s="67"/>
      <c r="BC24" s="67"/>
      <c r="BE24" s="67" t="s">
        <v>292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299</v>
      </c>
      <c r="C25" s="65" t="s">
        <v>305</v>
      </c>
      <c r="D25" s="65" t="s">
        <v>300</v>
      </c>
      <c r="E25" s="65" t="s">
        <v>301</v>
      </c>
      <c r="F25" s="65" t="s">
        <v>281</v>
      </c>
      <c r="H25" s="65"/>
      <c r="I25" s="65" t="s">
        <v>299</v>
      </c>
      <c r="J25" s="65" t="s">
        <v>305</v>
      </c>
      <c r="K25" s="65" t="s">
        <v>300</v>
      </c>
      <c r="L25" s="65" t="s">
        <v>301</v>
      </c>
      <c r="M25" s="65" t="s">
        <v>281</v>
      </c>
      <c r="O25" s="65"/>
      <c r="P25" s="65" t="s">
        <v>299</v>
      </c>
      <c r="Q25" s="65" t="s">
        <v>305</v>
      </c>
      <c r="R25" s="65" t="s">
        <v>300</v>
      </c>
      <c r="S25" s="65" t="s">
        <v>301</v>
      </c>
      <c r="T25" s="65" t="s">
        <v>281</v>
      </c>
      <c r="V25" s="65"/>
      <c r="W25" s="65" t="s">
        <v>299</v>
      </c>
      <c r="X25" s="65" t="s">
        <v>305</v>
      </c>
      <c r="Y25" s="65" t="s">
        <v>300</v>
      </c>
      <c r="Z25" s="65" t="s">
        <v>301</v>
      </c>
      <c r="AA25" s="65" t="s">
        <v>281</v>
      </c>
      <c r="AC25" s="65"/>
      <c r="AD25" s="65" t="s">
        <v>299</v>
      </c>
      <c r="AE25" s="65" t="s">
        <v>305</v>
      </c>
      <c r="AF25" s="65" t="s">
        <v>300</v>
      </c>
      <c r="AG25" s="65" t="s">
        <v>301</v>
      </c>
      <c r="AH25" s="65" t="s">
        <v>281</v>
      </c>
      <c r="AJ25" s="65"/>
      <c r="AK25" s="65" t="s">
        <v>299</v>
      </c>
      <c r="AL25" s="65" t="s">
        <v>305</v>
      </c>
      <c r="AM25" s="65" t="s">
        <v>300</v>
      </c>
      <c r="AN25" s="65" t="s">
        <v>301</v>
      </c>
      <c r="AO25" s="65" t="s">
        <v>281</v>
      </c>
      <c r="AQ25" s="65"/>
      <c r="AR25" s="65" t="s">
        <v>299</v>
      </c>
      <c r="AS25" s="65" t="s">
        <v>305</v>
      </c>
      <c r="AT25" s="65" t="s">
        <v>300</v>
      </c>
      <c r="AU25" s="65" t="s">
        <v>301</v>
      </c>
      <c r="AV25" s="65" t="s">
        <v>281</v>
      </c>
      <c r="AX25" s="65"/>
      <c r="AY25" s="65" t="s">
        <v>299</v>
      </c>
      <c r="AZ25" s="65" t="s">
        <v>305</v>
      </c>
      <c r="BA25" s="65" t="s">
        <v>300</v>
      </c>
      <c r="BB25" s="65" t="s">
        <v>301</v>
      </c>
      <c r="BC25" s="65" t="s">
        <v>281</v>
      </c>
      <c r="BE25" s="65"/>
      <c r="BF25" s="65" t="s">
        <v>299</v>
      </c>
      <c r="BG25" s="65" t="s">
        <v>305</v>
      </c>
      <c r="BH25" s="65" t="s">
        <v>300</v>
      </c>
      <c r="BI25" s="65" t="s">
        <v>301</v>
      </c>
      <c r="BJ25" s="65" t="s">
        <v>281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54.376350000000002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1.4443813999999999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1.6600554999999999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13.07873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2.176396</v>
      </c>
      <c r="AJ26" s="65" t="s">
        <v>293</v>
      </c>
      <c r="AK26" s="65">
        <v>320</v>
      </c>
      <c r="AL26" s="65">
        <v>400</v>
      </c>
      <c r="AM26" s="65">
        <v>0</v>
      </c>
      <c r="AN26" s="65">
        <v>1000</v>
      </c>
      <c r="AO26" s="65">
        <v>508.21796000000001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8.5007629999999992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3.5986210999999999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5.2218932999999996</v>
      </c>
    </row>
    <row r="33" spans="1:68" x14ac:dyDescent="0.3">
      <c r="A33" s="66" t="s">
        <v>331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332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333</v>
      </c>
      <c r="W34" s="67"/>
      <c r="X34" s="67"/>
      <c r="Y34" s="67"/>
      <c r="Z34" s="67"/>
      <c r="AA34" s="67"/>
      <c r="AC34" s="67" t="s">
        <v>306</v>
      </c>
      <c r="AD34" s="67"/>
      <c r="AE34" s="67"/>
      <c r="AF34" s="67"/>
      <c r="AG34" s="67"/>
      <c r="AH34" s="67"/>
      <c r="AJ34" s="67" t="s">
        <v>307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299</v>
      </c>
      <c r="C35" s="65" t="s">
        <v>305</v>
      </c>
      <c r="D35" s="65" t="s">
        <v>300</v>
      </c>
      <c r="E35" s="65" t="s">
        <v>301</v>
      </c>
      <c r="F35" s="65" t="s">
        <v>281</v>
      </c>
      <c r="H35" s="65"/>
      <c r="I35" s="65" t="s">
        <v>299</v>
      </c>
      <c r="J35" s="65" t="s">
        <v>305</v>
      </c>
      <c r="K35" s="65" t="s">
        <v>300</v>
      </c>
      <c r="L35" s="65" t="s">
        <v>301</v>
      </c>
      <c r="M35" s="65" t="s">
        <v>281</v>
      </c>
      <c r="O35" s="65"/>
      <c r="P35" s="65" t="s">
        <v>299</v>
      </c>
      <c r="Q35" s="65" t="s">
        <v>305</v>
      </c>
      <c r="R35" s="65" t="s">
        <v>300</v>
      </c>
      <c r="S35" s="65" t="s">
        <v>301</v>
      </c>
      <c r="T35" s="65" t="s">
        <v>281</v>
      </c>
      <c r="V35" s="65"/>
      <c r="W35" s="65" t="s">
        <v>299</v>
      </c>
      <c r="X35" s="65" t="s">
        <v>305</v>
      </c>
      <c r="Y35" s="65" t="s">
        <v>300</v>
      </c>
      <c r="Z35" s="65" t="s">
        <v>301</v>
      </c>
      <c r="AA35" s="65" t="s">
        <v>281</v>
      </c>
      <c r="AC35" s="65"/>
      <c r="AD35" s="65" t="s">
        <v>299</v>
      </c>
      <c r="AE35" s="65" t="s">
        <v>305</v>
      </c>
      <c r="AF35" s="65" t="s">
        <v>300</v>
      </c>
      <c r="AG35" s="65" t="s">
        <v>301</v>
      </c>
      <c r="AH35" s="65" t="s">
        <v>281</v>
      </c>
      <c r="AJ35" s="65"/>
      <c r="AK35" s="65" t="s">
        <v>299</v>
      </c>
      <c r="AL35" s="65" t="s">
        <v>305</v>
      </c>
      <c r="AM35" s="65" t="s">
        <v>300</v>
      </c>
      <c r="AN35" s="65" t="s">
        <v>301</v>
      </c>
      <c r="AO35" s="65" t="s">
        <v>281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672.61120000000005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3000</v>
      </c>
      <c r="M36" s="65">
        <v>1152.3</v>
      </c>
      <c r="O36" s="65" t="s">
        <v>19</v>
      </c>
      <c r="P36" s="65">
        <v>0</v>
      </c>
      <c r="Q36" s="65">
        <v>0</v>
      </c>
      <c r="R36" s="65">
        <v>1100</v>
      </c>
      <c r="S36" s="65">
        <v>2000</v>
      </c>
      <c r="T36" s="65">
        <v>5696.7227000000003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2729.2289999999998</v>
      </c>
      <c r="AC36" s="65" t="s">
        <v>21</v>
      </c>
      <c r="AD36" s="65">
        <v>0</v>
      </c>
      <c r="AE36" s="65">
        <v>0</v>
      </c>
      <c r="AF36" s="65">
        <v>1700</v>
      </c>
      <c r="AG36" s="65">
        <v>0</v>
      </c>
      <c r="AH36" s="65">
        <v>407.31420000000003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67.873469999999998</v>
      </c>
    </row>
    <row r="43" spans="1:68" x14ac:dyDescent="0.3">
      <c r="A43" s="66" t="s">
        <v>308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334</v>
      </c>
      <c r="B44" s="67"/>
      <c r="C44" s="67"/>
      <c r="D44" s="67"/>
      <c r="E44" s="67"/>
      <c r="F44" s="67"/>
      <c r="H44" s="67" t="s">
        <v>309</v>
      </c>
      <c r="I44" s="67"/>
      <c r="J44" s="67"/>
      <c r="K44" s="67"/>
      <c r="L44" s="67"/>
      <c r="M44" s="67"/>
      <c r="O44" s="67" t="s">
        <v>335</v>
      </c>
      <c r="P44" s="67"/>
      <c r="Q44" s="67"/>
      <c r="R44" s="67"/>
      <c r="S44" s="67"/>
      <c r="T44" s="67"/>
      <c r="V44" s="67" t="s">
        <v>336</v>
      </c>
      <c r="W44" s="67"/>
      <c r="X44" s="67"/>
      <c r="Y44" s="67"/>
      <c r="Z44" s="67"/>
      <c r="AA44" s="67"/>
      <c r="AC44" s="67" t="s">
        <v>310</v>
      </c>
      <c r="AD44" s="67"/>
      <c r="AE44" s="67"/>
      <c r="AF44" s="67"/>
      <c r="AG44" s="67"/>
      <c r="AH44" s="67"/>
      <c r="AJ44" s="67" t="s">
        <v>311</v>
      </c>
      <c r="AK44" s="67"/>
      <c r="AL44" s="67"/>
      <c r="AM44" s="67"/>
      <c r="AN44" s="67"/>
      <c r="AO44" s="67"/>
      <c r="AQ44" s="67" t="s">
        <v>312</v>
      </c>
      <c r="AR44" s="67"/>
      <c r="AS44" s="67"/>
      <c r="AT44" s="67"/>
      <c r="AU44" s="67"/>
      <c r="AV44" s="67"/>
      <c r="AX44" s="67" t="s">
        <v>313</v>
      </c>
      <c r="AY44" s="67"/>
      <c r="AZ44" s="67"/>
      <c r="BA44" s="67"/>
      <c r="BB44" s="67"/>
      <c r="BC44" s="67"/>
      <c r="BE44" s="67" t="s">
        <v>294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299</v>
      </c>
      <c r="C45" s="65" t="s">
        <v>305</v>
      </c>
      <c r="D45" s="65" t="s">
        <v>300</v>
      </c>
      <c r="E45" s="65" t="s">
        <v>301</v>
      </c>
      <c r="F45" s="65" t="s">
        <v>281</v>
      </c>
      <c r="H45" s="65"/>
      <c r="I45" s="65" t="s">
        <v>299</v>
      </c>
      <c r="J45" s="65" t="s">
        <v>305</v>
      </c>
      <c r="K45" s="65" t="s">
        <v>300</v>
      </c>
      <c r="L45" s="65" t="s">
        <v>301</v>
      </c>
      <c r="M45" s="65" t="s">
        <v>281</v>
      </c>
      <c r="O45" s="65"/>
      <c r="P45" s="65" t="s">
        <v>299</v>
      </c>
      <c r="Q45" s="65" t="s">
        <v>305</v>
      </c>
      <c r="R45" s="65" t="s">
        <v>300</v>
      </c>
      <c r="S45" s="65" t="s">
        <v>301</v>
      </c>
      <c r="T45" s="65" t="s">
        <v>281</v>
      </c>
      <c r="V45" s="65"/>
      <c r="W45" s="65" t="s">
        <v>299</v>
      </c>
      <c r="X45" s="65" t="s">
        <v>305</v>
      </c>
      <c r="Y45" s="65" t="s">
        <v>300</v>
      </c>
      <c r="Z45" s="65" t="s">
        <v>301</v>
      </c>
      <c r="AA45" s="65" t="s">
        <v>281</v>
      </c>
      <c r="AC45" s="65"/>
      <c r="AD45" s="65" t="s">
        <v>299</v>
      </c>
      <c r="AE45" s="65" t="s">
        <v>305</v>
      </c>
      <c r="AF45" s="65" t="s">
        <v>300</v>
      </c>
      <c r="AG45" s="65" t="s">
        <v>301</v>
      </c>
      <c r="AH45" s="65" t="s">
        <v>281</v>
      </c>
      <c r="AJ45" s="65"/>
      <c r="AK45" s="65" t="s">
        <v>299</v>
      </c>
      <c r="AL45" s="65" t="s">
        <v>305</v>
      </c>
      <c r="AM45" s="65" t="s">
        <v>300</v>
      </c>
      <c r="AN45" s="65" t="s">
        <v>301</v>
      </c>
      <c r="AO45" s="65" t="s">
        <v>281</v>
      </c>
      <c r="AQ45" s="65"/>
      <c r="AR45" s="65" t="s">
        <v>299</v>
      </c>
      <c r="AS45" s="65" t="s">
        <v>305</v>
      </c>
      <c r="AT45" s="65" t="s">
        <v>300</v>
      </c>
      <c r="AU45" s="65" t="s">
        <v>301</v>
      </c>
      <c r="AV45" s="65" t="s">
        <v>281</v>
      </c>
      <c r="AX45" s="65"/>
      <c r="AY45" s="65" t="s">
        <v>299</v>
      </c>
      <c r="AZ45" s="65" t="s">
        <v>305</v>
      </c>
      <c r="BA45" s="65" t="s">
        <v>300</v>
      </c>
      <c r="BB45" s="65" t="s">
        <v>301</v>
      </c>
      <c r="BC45" s="65" t="s">
        <v>281</v>
      </c>
      <c r="BE45" s="65"/>
      <c r="BF45" s="65" t="s">
        <v>299</v>
      </c>
      <c r="BG45" s="65" t="s">
        <v>305</v>
      </c>
      <c r="BH45" s="65" t="s">
        <v>300</v>
      </c>
      <c r="BI45" s="65" t="s">
        <v>301</v>
      </c>
      <c r="BJ45" s="65" t="s">
        <v>281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10.620056999999999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9.8586559999999999</v>
      </c>
      <c r="O46" s="65" t="s">
        <v>314</v>
      </c>
      <c r="P46" s="65">
        <v>600</v>
      </c>
      <c r="Q46" s="65">
        <v>800</v>
      </c>
      <c r="R46" s="65">
        <v>0</v>
      </c>
      <c r="S46" s="65">
        <v>10000</v>
      </c>
      <c r="T46" s="65">
        <v>609.76544000000001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1.0423170000000001E-2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2.7034967000000001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168.26765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87.990269999999995</v>
      </c>
      <c r="AX46" s="65" t="s">
        <v>295</v>
      </c>
      <c r="AY46" s="65"/>
      <c r="AZ46" s="65"/>
      <c r="BA46" s="65"/>
      <c r="BB46" s="65"/>
      <c r="BC46" s="65"/>
      <c r="BE46" s="65" t="s">
        <v>315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7" sqref="G2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316</v>
      </c>
      <c r="B2" s="61" t="s">
        <v>317</v>
      </c>
      <c r="C2" s="61" t="s">
        <v>318</v>
      </c>
      <c r="D2" s="61">
        <v>76</v>
      </c>
      <c r="E2" s="61">
        <v>1755.7344000000001</v>
      </c>
      <c r="F2" s="61">
        <v>285.73626999999999</v>
      </c>
      <c r="G2" s="61">
        <v>39.219783999999997</v>
      </c>
      <c r="H2" s="61">
        <v>15.438749</v>
      </c>
      <c r="I2" s="61">
        <v>23.781033999999998</v>
      </c>
      <c r="J2" s="61">
        <v>61.387314000000003</v>
      </c>
      <c r="K2" s="61">
        <v>29.019915000000001</v>
      </c>
      <c r="L2" s="61">
        <v>32.367400000000004</v>
      </c>
      <c r="M2" s="61">
        <v>19.786926000000001</v>
      </c>
      <c r="N2" s="61">
        <v>1.1147260000000001</v>
      </c>
      <c r="O2" s="61">
        <v>9.3367170000000002</v>
      </c>
      <c r="P2" s="61">
        <v>910.89670000000001</v>
      </c>
      <c r="Q2" s="61">
        <v>24.292262999999998</v>
      </c>
      <c r="R2" s="61">
        <v>568.88653999999997</v>
      </c>
      <c r="S2" s="61">
        <v>216.2585</v>
      </c>
      <c r="T2" s="61">
        <v>4231.5370000000003</v>
      </c>
      <c r="U2" s="61">
        <v>5.6711062999999999</v>
      </c>
      <c r="V2" s="61">
        <v>16.303837000000001</v>
      </c>
      <c r="W2" s="61">
        <v>137.00051999999999</v>
      </c>
      <c r="X2" s="61">
        <v>54.376350000000002</v>
      </c>
      <c r="Y2" s="61">
        <v>1.4443813999999999</v>
      </c>
      <c r="Z2" s="61">
        <v>1.6600554999999999</v>
      </c>
      <c r="AA2" s="61">
        <v>13.07873</v>
      </c>
      <c r="AB2" s="61">
        <v>2.176396</v>
      </c>
      <c r="AC2" s="61">
        <v>508.21796000000001</v>
      </c>
      <c r="AD2" s="61">
        <v>8.5007629999999992</v>
      </c>
      <c r="AE2" s="61">
        <v>3.5986210999999999</v>
      </c>
      <c r="AF2" s="61">
        <v>5.2218932999999996</v>
      </c>
      <c r="AG2" s="61">
        <v>672.61120000000005</v>
      </c>
      <c r="AH2" s="61">
        <v>238.29037</v>
      </c>
      <c r="AI2" s="61">
        <v>434.32083</v>
      </c>
      <c r="AJ2" s="61">
        <v>1152.3</v>
      </c>
      <c r="AK2" s="61">
        <v>5696.7227000000003</v>
      </c>
      <c r="AL2" s="61">
        <v>407.31420000000003</v>
      </c>
      <c r="AM2" s="61">
        <v>2729.2289999999998</v>
      </c>
      <c r="AN2" s="61">
        <v>67.873469999999998</v>
      </c>
      <c r="AO2" s="61">
        <v>10.620056999999999</v>
      </c>
      <c r="AP2" s="61">
        <v>7.4293903999999999</v>
      </c>
      <c r="AQ2" s="61">
        <v>3.1906669999999999</v>
      </c>
      <c r="AR2" s="61">
        <v>9.8586559999999999</v>
      </c>
      <c r="AS2" s="61">
        <v>609.76544000000001</v>
      </c>
      <c r="AT2" s="61">
        <v>1.0423170000000001E-2</v>
      </c>
      <c r="AU2" s="61">
        <v>2.7034967000000001</v>
      </c>
      <c r="AV2" s="61">
        <v>168.26765</v>
      </c>
      <c r="AW2" s="61">
        <v>87.990269999999995</v>
      </c>
      <c r="AX2" s="61">
        <v>2.4228547E-2</v>
      </c>
      <c r="AY2" s="61">
        <v>0.62404729999999997</v>
      </c>
      <c r="AZ2" s="61">
        <v>338.81990000000002</v>
      </c>
      <c r="BA2" s="61">
        <v>39.578063999999998</v>
      </c>
      <c r="BB2" s="61">
        <v>16.480157999999999</v>
      </c>
      <c r="BC2" s="61">
        <v>15.246152</v>
      </c>
      <c r="BD2" s="61">
        <v>7.8427829999999998</v>
      </c>
      <c r="BE2" s="61">
        <v>0.50853179999999998</v>
      </c>
      <c r="BF2" s="61">
        <v>0.92765209999999998</v>
      </c>
      <c r="BG2" s="61">
        <v>4.1632343000000002E-2</v>
      </c>
      <c r="BH2" s="61">
        <v>9.2282530000000002E-2</v>
      </c>
      <c r="BI2" s="61">
        <v>6.7252080000000006E-2</v>
      </c>
      <c r="BJ2" s="61">
        <v>0.18867803</v>
      </c>
      <c r="BK2" s="61">
        <v>3.2024879999999999E-3</v>
      </c>
      <c r="BL2" s="61">
        <v>0.62789090000000003</v>
      </c>
      <c r="BM2" s="61">
        <v>6.4856879999999997</v>
      </c>
      <c r="BN2" s="61">
        <v>1.6858222</v>
      </c>
      <c r="BO2" s="61">
        <v>84.473500000000001</v>
      </c>
      <c r="BP2" s="61">
        <v>17.365223</v>
      </c>
      <c r="BQ2" s="61">
        <v>28.641386000000001</v>
      </c>
      <c r="BR2" s="61">
        <v>98.070269999999994</v>
      </c>
      <c r="BS2" s="61">
        <v>15.853897</v>
      </c>
      <c r="BT2" s="61">
        <v>19.228666</v>
      </c>
      <c r="BU2" s="61">
        <v>6.1660795000000003E-3</v>
      </c>
      <c r="BV2" s="61">
        <v>7.8711870000000003E-2</v>
      </c>
      <c r="BW2" s="61">
        <v>1.2882587999999999</v>
      </c>
      <c r="BX2" s="61">
        <v>1.8048548</v>
      </c>
      <c r="BY2" s="61">
        <v>0.19375286999999999</v>
      </c>
      <c r="BZ2" s="61">
        <v>1.9510980000000001E-4</v>
      </c>
      <c r="CA2" s="61">
        <v>1.0109024</v>
      </c>
      <c r="CB2" s="61">
        <v>5.3330240000000001E-2</v>
      </c>
      <c r="CC2" s="61">
        <v>0.17940594000000001</v>
      </c>
      <c r="CD2" s="61">
        <v>1.6677803</v>
      </c>
      <c r="CE2" s="61">
        <v>2.0205260999999999E-2</v>
      </c>
      <c r="CF2" s="61">
        <v>0.45608225000000002</v>
      </c>
      <c r="CG2" s="61">
        <v>0</v>
      </c>
      <c r="CH2" s="61">
        <v>4.4946185999999999E-2</v>
      </c>
      <c r="CI2" s="61">
        <v>2.5328374000000002E-3</v>
      </c>
      <c r="CJ2" s="61">
        <v>3.5244832000000001</v>
      </c>
      <c r="CK2" s="61">
        <v>2.9032363000000001E-3</v>
      </c>
      <c r="CL2" s="61">
        <v>0.39999282000000003</v>
      </c>
      <c r="CM2" s="61">
        <v>5.6392717000000001</v>
      </c>
      <c r="CN2" s="61">
        <v>2040.9336000000001</v>
      </c>
      <c r="CO2" s="61">
        <v>3526.3195999999998</v>
      </c>
      <c r="CP2" s="61">
        <v>1856.4586999999999</v>
      </c>
      <c r="CQ2" s="61">
        <v>852.17349999999999</v>
      </c>
      <c r="CR2" s="61">
        <v>297.36883999999998</v>
      </c>
      <c r="CS2" s="61">
        <v>609.27686000000006</v>
      </c>
      <c r="CT2" s="61">
        <v>1879.6853000000001</v>
      </c>
      <c r="CU2" s="61">
        <v>1182.7067999999999</v>
      </c>
      <c r="CV2" s="61">
        <v>1983.0550000000001</v>
      </c>
      <c r="CW2" s="61">
        <v>1243.8916999999999</v>
      </c>
      <c r="CX2" s="61">
        <v>377.77929999999998</v>
      </c>
      <c r="CY2" s="61">
        <v>2747.1226000000001</v>
      </c>
      <c r="CZ2" s="61">
        <v>1484.2625</v>
      </c>
      <c r="DA2" s="61">
        <v>2472.8252000000002</v>
      </c>
      <c r="DB2" s="61">
        <v>2802.5619999999999</v>
      </c>
      <c r="DC2" s="61">
        <v>3296.4270000000001</v>
      </c>
      <c r="DD2" s="61">
        <v>5513.8230000000003</v>
      </c>
      <c r="DE2" s="61">
        <v>977.56537000000003</v>
      </c>
      <c r="DF2" s="61">
        <v>3545.3971999999999</v>
      </c>
      <c r="DG2" s="61">
        <v>1277.8728000000001</v>
      </c>
      <c r="DH2" s="61">
        <v>75.319789999999998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39.578063999999998</v>
      </c>
      <c r="B6">
        <f>BB2</f>
        <v>16.480157999999999</v>
      </c>
      <c r="C6">
        <f>BC2</f>
        <v>15.246152</v>
      </c>
      <c r="D6">
        <f>BD2</f>
        <v>7.8427829999999998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20" sqref="K20:L2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16965</v>
      </c>
      <c r="C2" s="56">
        <f ca="1">YEAR(TODAY())-YEAR(B2)+IF(TODAY()&gt;=DATE(YEAR(TODAY()),MONTH(B2),DAY(B2)),0,-1)</f>
        <v>76</v>
      </c>
      <c r="E2" s="52">
        <v>160</v>
      </c>
      <c r="F2" s="53" t="s">
        <v>39</v>
      </c>
      <c r="G2" s="52">
        <v>60</v>
      </c>
      <c r="H2" s="51" t="s">
        <v>41</v>
      </c>
      <c r="I2" s="72">
        <f>ROUND(G3/E3^2,1)</f>
        <v>23.4</v>
      </c>
    </row>
    <row r="3" spans="1:9" x14ac:dyDescent="0.3">
      <c r="E3" s="51">
        <f>E2/100</f>
        <v>1.6</v>
      </c>
      <c r="F3" s="51" t="s">
        <v>40</v>
      </c>
      <c r="G3" s="51">
        <f>G2</f>
        <v>60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44740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N39" sqref="N3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진용도, ID : H2500078)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06월 28일 16:26:33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24" sqref="X2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44740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76</v>
      </c>
      <c r="G12" s="94"/>
      <c r="H12" s="94"/>
      <c r="I12" s="94"/>
      <c r="K12" s="123">
        <f>'개인정보 및 신체계측 입력'!E2</f>
        <v>160</v>
      </c>
      <c r="L12" s="124"/>
      <c r="M12" s="117">
        <f>'개인정보 및 신체계측 입력'!G2</f>
        <v>60</v>
      </c>
      <c r="N12" s="118"/>
      <c r="O12" s="113" t="s">
        <v>271</v>
      </c>
      <c r="P12" s="107"/>
      <c r="Q12" s="90">
        <f>'개인정보 및 신체계측 입력'!I2</f>
        <v>23.4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진용도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73.959000000000003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10.151999999999999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15.888999999999999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0.5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8.8000000000000007</v>
      </c>
      <c r="L72" s="36" t="s">
        <v>53</v>
      </c>
      <c r="M72" s="36">
        <f>ROUND('DRIs DATA'!K8,1)</f>
        <v>11.8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75.849999999999994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135.87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54.38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145.09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84.08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379.78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106.2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2022-06-28T07:29:35Z</dcterms:modified>
</cp:coreProperties>
</file>