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1570" windowHeight="810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<sst xmlns="http://schemas.openxmlformats.org/spreadsheetml/2006/main" count="692" uniqueCount="347">
  <si>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</si>
  <si>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</si>
  <si>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</si>
  <si>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</si>
  <si>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</si>
  <si>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</si>
  <si>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</si>
  <si>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</si>
  <si>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</si>
  <si>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</si>
  <si>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</si>
  <si>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</si>
  <si>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</si>
  <si>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</si>
  <si>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</si>
  <si>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</si>
  <si>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</si>
  <si>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</si>
  <si>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</si>
  <si>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</si>
  <si>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</si>
  <si>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</si>
  <si>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</si>
  <si>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</si>
  <si>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</si>
  <si>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</si>
  <si>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</si>
  <si>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</si>
  <si>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</si>
  <si>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</si>
  <si>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</si>
  <si>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</si>
  <si>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</si>
  <si>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</si>
  <si>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</si>
  <si>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</si>
  <si>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</si>
  <si>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</si>
  <si>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</si>
  <si>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</si>
  <si>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</si>
  <si>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</si>
  <si>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</si>
  <si>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</si>
  <si>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</si>
  <si>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</si>
  <si>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</si>
  <si>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</si>
  <si>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</si>
  <si>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</si>
  <si>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</si>
  <si>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</si>
  <si>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</si>
  <si>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</si>
  <si>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</si>
  <si>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</si>
  <si>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</si>
  <si>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</si>
  <si>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</si>
  <si>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</si>
  <si>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</si>
  <si>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</si>
  <si>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</si>
  <si>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</si>
  <si>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</si>
  <si>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</si>
  <si>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</si>
  <si>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</si>
  <si>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</si>
  <si>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</si>
  <si>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</si>
  <si>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</si>
  <si>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</si>
  <si>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</si>
  <si>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</si>
  <si>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</si>
  <si>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</si>
  <si>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</si>
  <si>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</si>
  <si>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</si>
  <si>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</si>
  <si>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</si>
  <si>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</si>
  <si>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</si>
  <si>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</si>
  <si>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</si>
  <si>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</si>
  <si>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</si>
  <si>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</si>
  <si>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</si>
  <si>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</si>
  <si>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</si>
  <si>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</si>
  <si>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</si>
  <si>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</si>
  <si>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</si>
  <si>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</si>
  <si>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</si>
  <si>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</si>
  <si>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</si>
  <si>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</si>
  <si>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</si>
  <si>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</si>
  <si>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</si>
  <si>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</si>
  <si>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</si>
  <si>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</si>
  <si>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</si>
  <si>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</si>
  <si>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</si>
  <si>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</si>
  <si>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</si>
  <si>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</si>
  <si>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</si>
  <si>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</si>
  <si>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</si>
  <si>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</si>
  <si>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</si>
  <si>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</si>
  <si>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</si>
  <si>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</si>
  <si>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</si>
  <si>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</si>
  <si>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</si>
  <si>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</si>
  <si>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</si>
  <si>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</si>
  <si>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</si>
  <si>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</si>
  <si>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</si>
  <si>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</si>
  <si>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</si>
  <si>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</si>
  <si>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</si>
  <si>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</si>
  <si>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</si>
  <si>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</si>
  <si>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</si>
  <si>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</si>
  <si>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</si>
  <si>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</si>
  <si>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</si>
  <si>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</si>
  <si>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</si>
  <si>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</si>
  <si>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</si>
  <si>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</si>
  <si>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</si>
  <si>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</si>
  <si>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</si>
  <si>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</si>
  <si>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</si>
  <si>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</si>
  <si>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</si>
  <si>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</si>
  <si>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</si>
  <si>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</si>
  <si>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</si>
  <si>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</si>
  <si>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</si>
  <si>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</si>
  <si>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</si>
  <si>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</si>
  <si>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</si>
  <si>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</si>
  <si>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</si>
  <si>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</si>
  <si>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</si>
  <si>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</si>
  <si>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</si>
  <si>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</si>
  <si>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</si>
  <si>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</si>
  <si>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</si>
  <si>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</si>
  <si>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</si>
  <si>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</si>
  <si>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</si>
  <si>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</si>
  <si>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</si>
  <si>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</si>
  <si>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</si>
  <si>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</si>
  <si>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</si>
  <si>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</si>
  <si>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</si>
  <si>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</si>
  <si>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</si>
  <si>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</si>
  <si>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</si>
  <si>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</si>
  <si>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</si>
  <si>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</si>
  <si>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</si>
  <si>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</si>
  <si>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</si>
  <si>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</si>
  <si>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</si>
  <si>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</si>
  <si>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</si>
  <si>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</si>
  <si>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</si>
  <si>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</si>
  <si>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</si>
  <si>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</si>
  <si>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</si>
  <si>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</si>
  <si>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</si>
  <si>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</si>
  <si>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</si>
  <si>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</si>
  <si>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</si>
  <si>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</si>
  <si>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</si>
  <si>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</si>
  <si>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</si>
  <si>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</si>
  <si>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</si>
  <si>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</si>
  <si>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</si>
  <si>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</si>
  <si>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</si>
  <si>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</si>
  <si>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</si>
  <si>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</si>
  <si>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</si>
  <si>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</si>
  <si>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</si>
  <si>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</si>
  <si>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</si>
  <si>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</si>
  <si>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</si>
  <si>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</si>
  <si>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</si>
  <si>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</si>
  <si>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</si>
  <si>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</si>
  <si>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</si>
  <si>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</si>
  <si>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</si>
  <si>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</si>
  <si>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</si>
  <si>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</si>
  <si>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</si>
  <si>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</si>
  <si>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</si>
  <si>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</si>
  <si>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</si>
  <si>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</si>
  <si>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</si>
  <si>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</si>
  <si>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</si>
  <si>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</si>
  <si>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</si>
  <si>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</si>
  <si>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</si>
  <si>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</si>
  <si>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</si>
  <si>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</si>
  <si>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</si>
  <si>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</si>
  <si>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</si>
  <si>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</si>
  <si>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</si>
  <si>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</si>
  <si>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</si>
  <si>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</si>
  <si>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</si>
  <si>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</si>
  <si>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</si>
  <si>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</si>
  <si>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</si>
  <si>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</si>
  <si>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</si>
  <si>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</si>
  <si>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</si>
  <si>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M</t>
  </si>
  <si>
    <t>H2500079</t>
  </si>
  <si>
    <t>정병철</t>
  </si>
  <si>
    <t>정보</t>
    <phoneticPr fontId="1" type="noConversion"/>
  </si>
  <si>
    <t>(설문지 : FFQ 95문항 설문지, 사용자 : 정병철, ID : H2500079)</t>
  </si>
  <si>
    <t>출력시각</t>
    <phoneticPr fontId="1" type="noConversion"/>
  </si>
  <si>
    <t>2022년 07월 19일 15:30:40</t>
  </si>
  <si>
    <t>다량영양소</t>
    <phoneticPr fontId="1" type="noConversion"/>
  </si>
  <si>
    <t>에너지(kcal)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</si>
  <si>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</si>
  <si>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</si>
  <si>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</si>
  <si>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</si>
  <si>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</si>
  <si>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</si>
  <si>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</si>
  <si>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</si>
  <si>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</si>
  <si>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</si>
  <si>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</si>
  <si>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</si>
  <si>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</si>
  <si>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</si>
  <si>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</si>
  <si>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충분섭취량</t>
    <phoneticPr fontId="1" type="noConversion"/>
  </si>
  <si>
    <t>상한섭취량</t>
    <phoneticPr fontId="1" type="noConversion"/>
  </si>
  <si>
    <t>상한섭취량</t>
    <phoneticPr fontId="1" type="noConversion"/>
  </si>
  <si>
    <t>적정비율(최소)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</si>
  <si>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</si>
  <si>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</si>
  <si>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</si>
  <si>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</si>
  <si>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</si>
  <si>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</si>
  <si>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</si>
  <si>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</si>
  <si>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</si>
  <si>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</si>
  <si>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</si>
  <si>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권장섭취량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</si>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</sst>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96.246650000000002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089656"/>
        <c:axId val="562091616"/>
      </c:barChart>
      <c:catAx>
        <c:axId val="562089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091616"/>
        <c:crosses val="autoZero"/>
        <c:auto val="1"/>
        <c:lblAlgn val="ctr"/>
        <c:lblOffset val="100"/>
        <c:noMultiLvlLbl val="0"/>
      </c:catAx>
      <c:valAx>
        <c:axId val="562091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089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3.8533729999999999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4394544"/>
        <c:axId val="407869512"/>
      </c:barChart>
      <c:catAx>
        <c:axId val="674394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7869512"/>
        <c:crosses val="autoZero"/>
        <c:auto val="1"/>
        <c:lblAlgn val="ctr"/>
        <c:lblOffset val="100"/>
        <c:noMultiLvlLbl val="0"/>
      </c:catAx>
      <c:valAx>
        <c:axId val="407869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4394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2.4167434999999999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7871080"/>
        <c:axId val="407870296"/>
      </c:barChart>
      <c:catAx>
        <c:axId val="407871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7870296"/>
        <c:crosses val="autoZero"/>
        <c:auto val="1"/>
        <c:lblAlgn val="ctr"/>
        <c:lblOffset val="100"/>
        <c:noMultiLvlLbl val="0"/>
      </c:catAx>
      <c:valAx>
        <c:axId val="407870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7871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1616.8762999999999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7873040"/>
        <c:axId val="407870688"/>
      </c:barChart>
      <c:catAx>
        <c:axId val="407873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7870688"/>
        <c:crosses val="autoZero"/>
        <c:auto val="1"/>
        <c:lblAlgn val="ctr"/>
        <c:lblOffset val="100"/>
        <c:noMultiLvlLbl val="0"/>
      </c:catAx>
      <c:valAx>
        <c:axId val="407870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7873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5100.1133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7872256"/>
        <c:axId val="407872648"/>
      </c:barChart>
      <c:catAx>
        <c:axId val="407872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7872648"/>
        <c:crosses val="autoZero"/>
        <c:auto val="1"/>
        <c:lblAlgn val="ctr"/>
        <c:lblOffset val="100"/>
        <c:noMultiLvlLbl val="0"/>
      </c:catAx>
      <c:valAx>
        <c:axId val="40787264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787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181.35771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0515472"/>
        <c:axId val="630515080"/>
      </c:barChart>
      <c:catAx>
        <c:axId val="630515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0515080"/>
        <c:crosses val="autoZero"/>
        <c:auto val="1"/>
        <c:lblAlgn val="ctr"/>
        <c:lblOffset val="100"/>
        <c:noMultiLvlLbl val="0"/>
      </c:catAx>
      <c:valAx>
        <c:axId val="630515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0515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170.59082000000001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0514688"/>
        <c:axId val="630515864"/>
      </c:barChart>
      <c:catAx>
        <c:axId val="630514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0515864"/>
        <c:crosses val="autoZero"/>
        <c:auto val="1"/>
        <c:lblAlgn val="ctr"/>
        <c:lblOffset val="100"/>
        <c:noMultiLvlLbl val="0"/>
      </c:catAx>
      <c:valAx>
        <c:axId val="630515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0514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13.902659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0517432"/>
        <c:axId val="630516256"/>
      </c:barChart>
      <c:catAx>
        <c:axId val="630517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0516256"/>
        <c:crosses val="autoZero"/>
        <c:auto val="1"/>
        <c:lblAlgn val="ctr"/>
        <c:lblOffset val="100"/>
        <c:noMultiLvlLbl val="0"/>
      </c:catAx>
      <c:valAx>
        <c:axId val="6305162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0517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1532.4574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061864"/>
        <c:axId val="571063432"/>
      </c:barChart>
      <c:catAx>
        <c:axId val="571061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063432"/>
        <c:crosses val="autoZero"/>
        <c:auto val="1"/>
        <c:lblAlgn val="ctr"/>
        <c:lblOffset val="100"/>
        <c:noMultiLvlLbl val="0"/>
      </c:catAx>
      <c:valAx>
        <c:axId val="57106343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061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0.10551053000000001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064216"/>
        <c:axId val="571064608"/>
      </c:barChart>
      <c:catAx>
        <c:axId val="571064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064608"/>
        <c:crosses val="autoZero"/>
        <c:auto val="1"/>
        <c:lblAlgn val="ctr"/>
        <c:lblOffset val="100"/>
        <c:noMultiLvlLbl val="0"/>
      </c:catAx>
      <c:valAx>
        <c:axId val="571064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064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4.0595645999999999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065000"/>
        <c:axId val="571065392"/>
      </c:barChart>
      <c:catAx>
        <c:axId val="571065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065392"/>
        <c:crosses val="autoZero"/>
        <c:auto val="1"/>
        <c:lblAlgn val="ctr"/>
        <c:lblOffset val="100"/>
        <c:noMultiLvlLbl val="0"/>
      </c:catAx>
      <c:valAx>
        <c:axId val="5710653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065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48.960323000000002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092400"/>
        <c:axId val="562088872"/>
      </c:barChart>
      <c:catAx>
        <c:axId val="562092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088872"/>
        <c:crosses val="autoZero"/>
        <c:auto val="1"/>
        <c:lblAlgn val="ctr"/>
        <c:lblOffset val="100"/>
        <c:noMultiLvlLbl val="0"/>
      </c:catAx>
      <c:valAx>
        <c:axId val="562088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092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380.54266000000001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79304688"/>
        <c:axId val="879303904"/>
      </c:barChart>
      <c:catAx>
        <c:axId val="879304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303904"/>
        <c:crosses val="autoZero"/>
        <c:auto val="1"/>
        <c:lblAlgn val="ctr"/>
        <c:lblOffset val="100"/>
        <c:noMultiLvlLbl val="0"/>
      </c:catAx>
      <c:valAx>
        <c:axId val="879303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79304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104.118095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79305864"/>
        <c:axId val="879306256"/>
      </c:barChart>
      <c:catAx>
        <c:axId val="879305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306256"/>
        <c:crosses val="autoZero"/>
        <c:auto val="1"/>
        <c:lblAlgn val="ctr"/>
        <c:lblOffset val="100"/>
        <c:noMultiLvlLbl val="0"/>
      </c:catAx>
      <c:valAx>
        <c:axId val="879306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79305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11.827999999999999</c:v>
                </c:pt>
                <c:pt idx="1">
                  <c:v>17.305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879306648"/>
        <c:axId val="879305472"/>
      </c:barChart>
      <c:catAx>
        <c:axId val="879306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305472"/>
        <c:crosses val="autoZero"/>
        <c:auto val="1"/>
        <c:lblAlgn val="ctr"/>
        <c:lblOffset val="100"/>
        <c:noMultiLvlLbl val="0"/>
      </c:catAx>
      <c:valAx>
        <c:axId val="879305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79306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14.589524000000001</c:v>
                </c:pt>
                <c:pt idx="1">
                  <c:v>18.255918999999999</c:v>
                </c:pt>
                <c:pt idx="2">
                  <c:v>27.707312000000002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1089.3987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062648"/>
        <c:axId val="213289456"/>
      </c:barChart>
      <c:catAx>
        <c:axId val="571062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289456"/>
        <c:crosses val="autoZero"/>
        <c:auto val="1"/>
        <c:lblAlgn val="ctr"/>
        <c:lblOffset val="100"/>
        <c:noMultiLvlLbl val="0"/>
      </c:catAx>
      <c:valAx>
        <c:axId val="2132894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062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36.896639999999998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3291808"/>
        <c:axId val="213288280"/>
      </c:barChart>
      <c:catAx>
        <c:axId val="213291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288280"/>
        <c:crosses val="autoZero"/>
        <c:auto val="1"/>
        <c:lblAlgn val="ctr"/>
        <c:lblOffset val="100"/>
        <c:noMultiLvlLbl val="0"/>
      </c:catAx>
      <c:valAx>
        <c:axId val="213288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3291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68.582999999999998</c:v>
                </c:pt>
                <c:pt idx="1">
                  <c:v>14.26</c:v>
                </c:pt>
                <c:pt idx="2">
                  <c:v>17.157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13288672"/>
        <c:axId val="213290240"/>
      </c:barChart>
      <c:catAx>
        <c:axId val="213288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290240"/>
        <c:crosses val="autoZero"/>
        <c:auto val="1"/>
        <c:lblAlgn val="ctr"/>
        <c:lblOffset val="100"/>
        <c:noMultiLvlLbl val="0"/>
      </c:catAx>
      <c:valAx>
        <c:axId val="213290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3288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2607.5021999999999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3290632"/>
        <c:axId val="213291416"/>
      </c:barChart>
      <c:catAx>
        <c:axId val="213290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291416"/>
        <c:crosses val="autoZero"/>
        <c:auto val="1"/>
        <c:lblAlgn val="ctr"/>
        <c:lblOffset val="100"/>
        <c:noMultiLvlLbl val="0"/>
      </c:catAx>
      <c:valAx>
        <c:axId val="2132914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3290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199.58920000000001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8745232"/>
        <c:axId val="668742096"/>
      </c:barChart>
      <c:catAx>
        <c:axId val="668745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8742096"/>
        <c:crosses val="autoZero"/>
        <c:auto val="1"/>
        <c:lblAlgn val="ctr"/>
        <c:lblOffset val="100"/>
        <c:noMultiLvlLbl val="0"/>
      </c:catAx>
      <c:valAx>
        <c:axId val="6687420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874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790.14124000000004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8741704"/>
        <c:axId val="668744840"/>
      </c:barChart>
      <c:catAx>
        <c:axId val="668741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8744840"/>
        <c:crosses val="autoZero"/>
        <c:auto val="1"/>
        <c:lblAlgn val="ctr"/>
        <c:lblOffset val="100"/>
        <c:noMultiLvlLbl val="0"/>
      </c:catAx>
      <c:valAx>
        <c:axId val="668744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8741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4.4324519999999996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090048"/>
        <c:axId val="562090832"/>
      </c:barChart>
      <c:catAx>
        <c:axId val="562090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090832"/>
        <c:crosses val="autoZero"/>
        <c:auto val="1"/>
        <c:lblAlgn val="ctr"/>
        <c:lblOffset val="100"/>
        <c:noMultiLvlLbl val="0"/>
      </c:catAx>
      <c:valAx>
        <c:axId val="562090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090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11277.236999999999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8742488"/>
        <c:axId val="668744056"/>
      </c:barChart>
      <c:catAx>
        <c:axId val="668742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8744056"/>
        <c:crosses val="autoZero"/>
        <c:auto val="1"/>
        <c:lblAlgn val="ctr"/>
        <c:lblOffset val="100"/>
        <c:noMultiLvlLbl val="0"/>
      </c:catAx>
      <c:valAx>
        <c:axId val="668744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8742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24.305616000000001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6479872"/>
        <c:axId val="676480264"/>
      </c:barChart>
      <c:catAx>
        <c:axId val="676479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6480264"/>
        <c:crosses val="autoZero"/>
        <c:auto val="1"/>
        <c:lblAlgn val="ctr"/>
        <c:lblOffset val="100"/>
        <c:noMultiLvlLbl val="0"/>
      </c:catAx>
      <c:valAx>
        <c:axId val="676480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6479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2.5948741000000002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6478304"/>
        <c:axId val="676477520"/>
      </c:barChart>
      <c:catAx>
        <c:axId val="676478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6477520"/>
        <c:crosses val="autoZero"/>
        <c:auto val="1"/>
        <c:lblAlgn val="ctr"/>
        <c:lblOffset val="100"/>
        <c:noMultiLvlLbl val="0"/>
      </c:catAx>
      <c:valAx>
        <c:axId val="676477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6478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476.70987000000002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6737904"/>
        <c:axId val="636735552"/>
      </c:barChart>
      <c:catAx>
        <c:axId val="636737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6735552"/>
        <c:crosses val="autoZero"/>
        <c:auto val="1"/>
        <c:lblAlgn val="ctr"/>
        <c:lblOffset val="100"/>
        <c:noMultiLvlLbl val="0"/>
      </c:catAx>
      <c:valAx>
        <c:axId val="636735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6737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2.4175482000000001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6737120"/>
        <c:axId val="636739080"/>
      </c:barChart>
      <c:catAx>
        <c:axId val="636737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6739080"/>
        <c:crosses val="autoZero"/>
        <c:auto val="1"/>
        <c:lblAlgn val="ctr"/>
        <c:lblOffset val="100"/>
        <c:noMultiLvlLbl val="0"/>
      </c:catAx>
      <c:valAx>
        <c:axId val="6367390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6737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23.029509999999998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4395720"/>
        <c:axId val="674396504"/>
      </c:barChart>
      <c:catAx>
        <c:axId val="674395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4396504"/>
        <c:crosses val="autoZero"/>
        <c:auto val="1"/>
        <c:lblAlgn val="ctr"/>
        <c:lblOffset val="100"/>
        <c:noMultiLvlLbl val="0"/>
      </c:catAx>
      <c:valAx>
        <c:axId val="674396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4395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2.5948741000000002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4395328"/>
        <c:axId val="674394936"/>
      </c:barChart>
      <c:catAx>
        <c:axId val="674395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4394936"/>
        <c:crosses val="autoZero"/>
        <c:auto val="1"/>
        <c:lblAlgn val="ctr"/>
        <c:lblOffset val="100"/>
        <c:noMultiLvlLbl val="0"/>
      </c:catAx>
      <c:valAx>
        <c:axId val="674394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439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995.10784999999998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4397288"/>
        <c:axId val="674393760"/>
      </c:barChart>
      <c:catAx>
        <c:axId val="674397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4393760"/>
        <c:crosses val="autoZero"/>
        <c:auto val="1"/>
        <c:lblAlgn val="ctr"/>
        <c:lblOffset val="100"/>
        <c:noMultiLvlLbl val="0"/>
      </c:catAx>
      <c:valAx>
        <c:axId val="674393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4397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12.835848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6738688"/>
        <c:axId val="636735944"/>
      </c:barChart>
      <c:catAx>
        <c:axId val="636738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6735944"/>
        <c:crosses val="autoZero"/>
        <c:auto val="1"/>
        <c:lblAlgn val="ctr"/>
        <c:lblOffset val="100"/>
        <c:noMultiLvlLbl val="0"/>
      </c:catAx>
      <c:valAx>
        <c:axId val="636735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6738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정병철, ID : H2500079)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07월 19일 15:30:40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2607.5021999999999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96.246650000000002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48.960323000000002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68.582999999999998</v>
      </c>
      <c r="G8" s="59">
        <f>'DRIs DATA 입력'!G8</f>
        <v>14.26</v>
      </c>
      <c r="H8" s="59">
        <f>'DRIs DATA 입력'!H8</f>
        <v>17.157</v>
      </c>
      <c r="I8" s="46"/>
      <c r="J8" s="59" t="s">
        <v>216</v>
      </c>
      <c r="K8" s="59">
        <f>'DRIs DATA 입력'!K8</f>
        <v>11.827999999999999</v>
      </c>
      <c r="L8" s="59">
        <f>'DRIs DATA 입력'!L8</f>
        <v>17.305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1089.3987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36.896639999999998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4.4324519999999996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476.70987000000002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199.58920000000001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3.1131758999999999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2.4175482000000001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23.029509999999998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2.5948741000000002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995.10784999999998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12.835848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3.8533729999999999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2.4167434999999999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790.14124000000004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1616.8762999999999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11277.236999999999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5100.1133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181.35771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170.59082000000001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24.305616000000001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13.902659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1532.4574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0.10551053000000001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4.0595645999999999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380.54266000000001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104.118095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K53" sqref="K53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279</v>
      </c>
      <c r="B1" s="61" t="s">
        <v>280</v>
      </c>
      <c r="G1" s="62" t="s">
        <v>281</v>
      </c>
      <c r="H1" s="61" t="s">
        <v>282</v>
      </c>
    </row>
    <row r="3" spans="1:27" x14ac:dyDescent="0.3">
      <c r="A3" s="68" t="s">
        <v>283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285</v>
      </c>
      <c r="B4" s="67"/>
      <c r="C4" s="67"/>
      <c r="E4" s="69" t="s">
        <v>286</v>
      </c>
      <c r="F4" s="70"/>
      <c r="G4" s="70"/>
      <c r="H4" s="71"/>
      <c r="J4" s="69" t="s">
        <v>287</v>
      </c>
      <c r="K4" s="70"/>
      <c r="L4" s="71"/>
      <c r="N4" s="67" t="s">
        <v>288</v>
      </c>
      <c r="O4" s="67"/>
      <c r="P4" s="67"/>
      <c r="Q4" s="67"/>
      <c r="R4" s="67"/>
      <c r="S4" s="67"/>
      <c r="U4" s="67" t="s">
        <v>289</v>
      </c>
      <c r="V4" s="67"/>
      <c r="W4" s="67"/>
      <c r="X4" s="67"/>
      <c r="Y4" s="67"/>
      <c r="Z4" s="67"/>
    </row>
    <row r="5" spans="1:27" x14ac:dyDescent="0.3">
      <c r="A5" s="65"/>
      <c r="B5" s="65" t="s">
        <v>290</v>
      </c>
      <c r="C5" s="65" t="s">
        <v>292</v>
      </c>
      <c r="E5" s="65"/>
      <c r="F5" s="65" t="s">
        <v>50</v>
      </c>
      <c r="G5" s="65" t="s">
        <v>293</v>
      </c>
      <c r="H5" s="65" t="s">
        <v>46</v>
      </c>
      <c r="J5" s="65"/>
      <c r="K5" s="65" t="s">
        <v>294</v>
      </c>
      <c r="L5" s="65" t="s">
        <v>295</v>
      </c>
      <c r="N5" s="65"/>
      <c r="O5" s="65" t="s">
        <v>297</v>
      </c>
      <c r="P5" s="65" t="s">
        <v>298</v>
      </c>
      <c r="Q5" s="65" t="s">
        <v>300</v>
      </c>
      <c r="R5" s="65" t="s">
        <v>302</v>
      </c>
      <c r="S5" s="65" t="s">
        <v>291</v>
      </c>
      <c r="U5" s="65"/>
      <c r="V5" s="65" t="s">
        <v>296</v>
      </c>
      <c r="W5" s="65" t="s">
        <v>298</v>
      </c>
      <c r="X5" s="65" t="s">
        <v>300</v>
      </c>
      <c r="Y5" s="65" t="s">
        <v>301</v>
      </c>
      <c r="Z5" s="65" t="s">
        <v>292</v>
      </c>
    </row>
    <row r="6" spans="1:27" x14ac:dyDescent="0.3">
      <c r="A6" s="65" t="s">
        <v>284</v>
      </c>
      <c r="B6" s="65">
        <v>2200</v>
      </c>
      <c r="C6" s="65">
        <v>2607.5021999999999</v>
      </c>
      <c r="E6" s="65" t="s">
        <v>303</v>
      </c>
      <c r="F6" s="65">
        <v>55</v>
      </c>
      <c r="G6" s="65">
        <v>15</v>
      </c>
      <c r="H6" s="65">
        <v>7</v>
      </c>
      <c r="J6" s="65" t="s">
        <v>304</v>
      </c>
      <c r="K6" s="65">
        <v>0.1</v>
      </c>
      <c r="L6" s="65">
        <v>4</v>
      </c>
      <c r="N6" s="65" t="s">
        <v>305</v>
      </c>
      <c r="O6" s="65">
        <v>50</v>
      </c>
      <c r="P6" s="65">
        <v>60</v>
      </c>
      <c r="Q6" s="65">
        <v>0</v>
      </c>
      <c r="R6" s="65">
        <v>0</v>
      </c>
      <c r="S6" s="65">
        <v>96.246650000000002</v>
      </c>
      <c r="U6" s="65" t="s">
        <v>306</v>
      </c>
      <c r="V6" s="65">
        <v>0</v>
      </c>
      <c r="W6" s="65">
        <v>0</v>
      </c>
      <c r="X6" s="65">
        <v>25</v>
      </c>
      <c r="Y6" s="65">
        <v>0</v>
      </c>
      <c r="Z6" s="65">
        <v>48.960323000000002</v>
      </c>
    </row>
    <row r="7" spans="1:27" x14ac:dyDescent="0.3">
      <c r="E7" s="65" t="s">
        <v>307</v>
      </c>
      <c r="F7" s="65">
        <v>65</v>
      </c>
      <c r="G7" s="65">
        <v>30</v>
      </c>
      <c r="H7" s="65">
        <v>20</v>
      </c>
      <c r="J7" s="65" t="s">
        <v>308</v>
      </c>
      <c r="K7" s="65">
        <v>1</v>
      </c>
      <c r="L7" s="65">
        <v>10</v>
      </c>
    </row>
    <row r="8" spans="1:27" x14ac:dyDescent="0.3">
      <c r="E8" s="65" t="s">
        <v>309</v>
      </c>
      <c r="F8" s="65">
        <v>68.582999999999998</v>
      </c>
      <c r="G8" s="65">
        <v>14.26</v>
      </c>
      <c r="H8" s="65">
        <v>17.157</v>
      </c>
      <c r="J8" s="65" t="s">
        <v>309</v>
      </c>
      <c r="K8" s="65">
        <v>11.827999999999999</v>
      </c>
      <c r="L8" s="65">
        <v>17.305</v>
      </c>
    </row>
    <row r="13" spans="1:27" x14ac:dyDescent="0.3">
      <c r="A13" s="66" t="s">
        <v>310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311</v>
      </c>
      <c r="B14" s="67"/>
      <c r="C14" s="67"/>
      <c r="D14" s="67"/>
      <c r="E14" s="67"/>
      <c r="F14" s="67"/>
      <c r="H14" s="67" t="s">
        <v>312</v>
      </c>
      <c r="I14" s="67"/>
      <c r="J14" s="67"/>
      <c r="K14" s="67"/>
      <c r="L14" s="67"/>
      <c r="M14" s="67"/>
      <c r="O14" s="67" t="s">
        <v>313</v>
      </c>
      <c r="P14" s="67"/>
      <c r="Q14" s="67"/>
      <c r="R14" s="67"/>
      <c r="S14" s="67"/>
      <c r="T14" s="67"/>
      <c r="V14" s="67" t="s">
        <v>314</v>
      </c>
      <c r="W14" s="67"/>
      <c r="X14" s="67"/>
      <c r="Y14" s="67"/>
      <c r="Z14" s="67"/>
      <c r="AA14" s="67"/>
    </row>
    <row r="15" spans="1:27" x14ac:dyDescent="0.3">
      <c r="A15" s="65"/>
      <c r="B15" s="65" t="s">
        <v>297</v>
      </c>
      <c r="C15" s="65" t="s">
        <v>315</v>
      </c>
      <c r="D15" s="65" t="s">
        <v>300</v>
      </c>
      <c r="E15" s="65" t="s">
        <v>301</v>
      </c>
      <c r="F15" s="65" t="s">
        <v>291</v>
      </c>
      <c r="H15" s="65"/>
      <c r="I15" s="65" t="s">
        <v>296</v>
      </c>
      <c r="J15" s="65" t="s">
        <v>315</v>
      </c>
      <c r="K15" s="65" t="s">
        <v>299</v>
      </c>
      <c r="L15" s="65" t="s">
        <v>301</v>
      </c>
      <c r="M15" s="65" t="s">
        <v>291</v>
      </c>
      <c r="O15" s="65"/>
      <c r="P15" s="65" t="s">
        <v>297</v>
      </c>
      <c r="Q15" s="65" t="s">
        <v>315</v>
      </c>
      <c r="R15" s="65" t="s">
        <v>300</v>
      </c>
      <c r="S15" s="65" t="s">
        <v>301</v>
      </c>
      <c r="T15" s="65" t="s">
        <v>291</v>
      </c>
      <c r="V15" s="65"/>
      <c r="W15" s="65" t="s">
        <v>297</v>
      </c>
      <c r="X15" s="65" t="s">
        <v>298</v>
      </c>
      <c r="Y15" s="65" t="s">
        <v>300</v>
      </c>
      <c r="Z15" s="65" t="s">
        <v>302</v>
      </c>
      <c r="AA15" s="65" t="s">
        <v>291</v>
      </c>
    </row>
    <row r="16" spans="1:27" x14ac:dyDescent="0.3">
      <c r="A16" s="65" t="s">
        <v>316</v>
      </c>
      <c r="B16" s="65">
        <v>530</v>
      </c>
      <c r="C16" s="65">
        <v>750</v>
      </c>
      <c r="D16" s="65">
        <v>0</v>
      </c>
      <c r="E16" s="65">
        <v>3000</v>
      </c>
      <c r="F16" s="65">
        <v>1089.3987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36.896639999999998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4.4324519999999996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476.70987000000002</v>
      </c>
    </row>
    <row r="23" spans="1:62" x14ac:dyDescent="0.3">
      <c r="A23" s="66" t="s">
        <v>317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318</v>
      </c>
      <c r="B24" s="67"/>
      <c r="C24" s="67"/>
      <c r="D24" s="67"/>
      <c r="E24" s="67"/>
      <c r="F24" s="67"/>
      <c r="H24" s="67" t="s">
        <v>319</v>
      </c>
      <c r="I24" s="67"/>
      <c r="J24" s="67"/>
      <c r="K24" s="67"/>
      <c r="L24" s="67"/>
      <c r="M24" s="67"/>
      <c r="O24" s="67" t="s">
        <v>320</v>
      </c>
      <c r="P24" s="67"/>
      <c r="Q24" s="67"/>
      <c r="R24" s="67"/>
      <c r="S24" s="67"/>
      <c r="T24" s="67"/>
      <c r="V24" s="67" t="s">
        <v>321</v>
      </c>
      <c r="W24" s="67"/>
      <c r="X24" s="67"/>
      <c r="Y24" s="67"/>
      <c r="Z24" s="67"/>
      <c r="AA24" s="67"/>
      <c r="AC24" s="67" t="s">
        <v>322</v>
      </c>
      <c r="AD24" s="67"/>
      <c r="AE24" s="67"/>
      <c r="AF24" s="67"/>
      <c r="AG24" s="67"/>
      <c r="AH24" s="67"/>
      <c r="AJ24" s="67" t="s">
        <v>323</v>
      </c>
      <c r="AK24" s="67"/>
      <c r="AL24" s="67"/>
      <c r="AM24" s="67"/>
      <c r="AN24" s="67"/>
      <c r="AO24" s="67"/>
      <c r="AQ24" s="67" t="s">
        <v>324</v>
      </c>
      <c r="AR24" s="67"/>
      <c r="AS24" s="67"/>
      <c r="AT24" s="67"/>
      <c r="AU24" s="67"/>
      <c r="AV24" s="67"/>
      <c r="AX24" s="67" t="s">
        <v>325</v>
      </c>
      <c r="AY24" s="67"/>
      <c r="AZ24" s="67"/>
      <c r="BA24" s="67"/>
      <c r="BB24" s="67"/>
      <c r="BC24" s="67"/>
      <c r="BE24" s="67" t="s">
        <v>326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297</v>
      </c>
      <c r="C25" s="65" t="s">
        <v>315</v>
      </c>
      <c r="D25" s="65" t="s">
        <v>300</v>
      </c>
      <c r="E25" s="65" t="s">
        <v>302</v>
      </c>
      <c r="F25" s="65" t="s">
        <v>291</v>
      </c>
      <c r="H25" s="65"/>
      <c r="I25" s="65" t="s">
        <v>297</v>
      </c>
      <c r="J25" s="65" t="s">
        <v>315</v>
      </c>
      <c r="K25" s="65" t="s">
        <v>300</v>
      </c>
      <c r="L25" s="65" t="s">
        <v>302</v>
      </c>
      <c r="M25" s="65" t="s">
        <v>291</v>
      </c>
      <c r="O25" s="65"/>
      <c r="P25" s="65" t="s">
        <v>297</v>
      </c>
      <c r="Q25" s="65" t="s">
        <v>298</v>
      </c>
      <c r="R25" s="65" t="s">
        <v>299</v>
      </c>
      <c r="S25" s="65" t="s">
        <v>302</v>
      </c>
      <c r="T25" s="65" t="s">
        <v>291</v>
      </c>
      <c r="V25" s="65"/>
      <c r="W25" s="65" t="s">
        <v>297</v>
      </c>
      <c r="X25" s="65" t="s">
        <v>298</v>
      </c>
      <c r="Y25" s="65" t="s">
        <v>300</v>
      </c>
      <c r="Z25" s="65" t="s">
        <v>302</v>
      </c>
      <c r="AA25" s="65" t="s">
        <v>291</v>
      </c>
      <c r="AC25" s="65"/>
      <c r="AD25" s="65" t="s">
        <v>296</v>
      </c>
      <c r="AE25" s="65" t="s">
        <v>298</v>
      </c>
      <c r="AF25" s="65" t="s">
        <v>300</v>
      </c>
      <c r="AG25" s="65" t="s">
        <v>301</v>
      </c>
      <c r="AH25" s="65" t="s">
        <v>291</v>
      </c>
      <c r="AJ25" s="65"/>
      <c r="AK25" s="65" t="s">
        <v>297</v>
      </c>
      <c r="AL25" s="65" t="s">
        <v>315</v>
      </c>
      <c r="AM25" s="65" t="s">
        <v>299</v>
      </c>
      <c r="AN25" s="65" t="s">
        <v>302</v>
      </c>
      <c r="AO25" s="65" t="s">
        <v>292</v>
      </c>
      <c r="AQ25" s="65"/>
      <c r="AR25" s="65" t="s">
        <v>297</v>
      </c>
      <c r="AS25" s="65" t="s">
        <v>298</v>
      </c>
      <c r="AT25" s="65" t="s">
        <v>299</v>
      </c>
      <c r="AU25" s="65" t="s">
        <v>301</v>
      </c>
      <c r="AV25" s="65" t="s">
        <v>291</v>
      </c>
      <c r="AX25" s="65"/>
      <c r="AY25" s="65" t="s">
        <v>296</v>
      </c>
      <c r="AZ25" s="65" t="s">
        <v>298</v>
      </c>
      <c r="BA25" s="65" t="s">
        <v>299</v>
      </c>
      <c r="BB25" s="65" t="s">
        <v>302</v>
      </c>
      <c r="BC25" s="65" t="s">
        <v>292</v>
      </c>
      <c r="BE25" s="65"/>
      <c r="BF25" s="65" t="s">
        <v>296</v>
      </c>
      <c r="BG25" s="65" t="s">
        <v>298</v>
      </c>
      <c r="BH25" s="65" t="s">
        <v>299</v>
      </c>
      <c r="BI25" s="65" t="s">
        <v>301</v>
      </c>
      <c r="BJ25" s="65" t="s">
        <v>292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199.58920000000001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3.1131758999999999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2.4175482000000001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23.029509999999998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2.5948741000000002</v>
      </c>
      <c r="AJ26" s="65" t="s">
        <v>327</v>
      </c>
      <c r="AK26" s="65">
        <v>320</v>
      </c>
      <c r="AL26" s="65">
        <v>400</v>
      </c>
      <c r="AM26" s="65">
        <v>0</v>
      </c>
      <c r="AN26" s="65">
        <v>1000</v>
      </c>
      <c r="AO26" s="65">
        <v>995.10784999999998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12.835848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3.8533729999999999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2.4167434999999999</v>
      </c>
    </row>
    <row r="33" spans="1:68" x14ac:dyDescent="0.3">
      <c r="A33" s="66" t="s">
        <v>328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329</v>
      </c>
      <c r="B34" s="67"/>
      <c r="C34" s="67"/>
      <c r="D34" s="67"/>
      <c r="E34" s="67"/>
      <c r="F34" s="67"/>
      <c r="H34" s="67" t="s">
        <v>330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331</v>
      </c>
      <c r="W34" s="67"/>
      <c r="X34" s="67"/>
      <c r="Y34" s="67"/>
      <c r="Z34" s="67"/>
      <c r="AA34" s="67"/>
      <c r="AC34" s="67" t="s">
        <v>332</v>
      </c>
      <c r="AD34" s="67"/>
      <c r="AE34" s="67"/>
      <c r="AF34" s="67"/>
      <c r="AG34" s="67"/>
      <c r="AH34" s="67"/>
      <c r="AJ34" s="67" t="s">
        <v>333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296</v>
      </c>
      <c r="C35" s="65" t="s">
        <v>315</v>
      </c>
      <c r="D35" s="65" t="s">
        <v>299</v>
      </c>
      <c r="E35" s="65" t="s">
        <v>301</v>
      </c>
      <c r="F35" s="65" t="s">
        <v>291</v>
      </c>
      <c r="H35" s="65"/>
      <c r="I35" s="65" t="s">
        <v>297</v>
      </c>
      <c r="J35" s="65" t="s">
        <v>315</v>
      </c>
      <c r="K35" s="65" t="s">
        <v>300</v>
      </c>
      <c r="L35" s="65" t="s">
        <v>301</v>
      </c>
      <c r="M35" s="65" t="s">
        <v>291</v>
      </c>
      <c r="O35" s="65"/>
      <c r="P35" s="65" t="s">
        <v>297</v>
      </c>
      <c r="Q35" s="65" t="s">
        <v>298</v>
      </c>
      <c r="R35" s="65" t="s">
        <v>300</v>
      </c>
      <c r="S35" s="65" t="s">
        <v>302</v>
      </c>
      <c r="T35" s="65" t="s">
        <v>291</v>
      </c>
      <c r="V35" s="65"/>
      <c r="W35" s="65" t="s">
        <v>297</v>
      </c>
      <c r="X35" s="65" t="s">
        <v>315</v>
      </c>
      <c r="Y35" s="65" t="s">
        <v>299</v>
      </c>
      <c r="Z35" s="65" t="s">
        <v>302</v>
      </c>
      <c r="AA35" s="65" t="s">
        <v>292</v>
      </c>
      <c r="AC35" s="65"/>
      <c r="AD35" s="65" t="s">
        <v>296</v>
      </c>
      <c r="AE35" s="65" t="s">
        <v>298</v>
      </c>
      <c r="AF35" s="65" t="s">
        <v>300</v>
      </c>
      <c r="AG35" s="65" t="s">
        <v>301</v>
      </c>
      <c r="AH35" s="65" t="s">
        <v>292</v>
      </c>
      <c r="AJ35" s="65"/>
      <c r="AK35" s="65" t="s">
        <v>296</v>
      </c>
      <c r="AL35" s="65" t="s">
        <v>298</v>
      </c>
      <c r="AM35" s="65" t="s">
        <v>300</v>
      </c>
      <c r="AN35" s="65" t="s">
        <v>301</v>
      </c>
      <c r="AO35" s="65" t="s">
        <v>291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790.14124000000004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1616.8762999999999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11277.236999999999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5100.1133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181.35771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170.59082000000001</v>
      </c>
    </row>
    <row r="43" spans="1:68" x14ac:dyDescent="0.3">
      <c r="A43" s="66" t="s">
        <v>334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335</v>
      </c>
      <c r="B44" s="67"/>
      <c r="C44" s="67"/>
      <c r="D44" s="67"/>
      <c r="E44" s="67"/>
      <c r="F44" s="67"/>
      <c r="H44" s="67" t="s">
        <v>336</v>
      </c>
      <c r="I44" s="67"/>
      <c r="J44" s="67"/>
      <c r="K44" s="67"/>
      <c r="L44" s="67"/>
      <c r="M44" s="67"/>
      <c r="O44" s="67" t="s">
        <v>337</v>
      </c>
      <c r="P44" s="67"/>
      <c r="Q44" s="67"/>
      <c r="R44" s="67"/>
      <c r="S44" s="67"/>
      <c r="T44" s="67"/>
      <c r="V44" s="67" t="s">
        <v>338</v>
      </c>
      <c r="W44" s="67"/>
      <c r="X44" s="67"/>
      <c r="Y44" s="67"/>
      <c r="Z44" s="67"/>
      <c r="AA44" s="67"/>
      <c r="AC44" s="67" t="s">
        <v>339</v>
      </c>
      <c r="AD44" s="67"/>
      <c r="AE44" s="67"/>
      <c r="AF44" s="67"/>
      <c r="AG44" s="67"/>
      <c r="AH44" s="67"/>
      <c r="AJ44" s="67" t="s">
        <v>340</v>
      </c>
      <c r="AK44" s="67"/>
      <c r="AL44" s="67"/>
      <c r="AM44" s="67"/>
      <c r="AN44" s="67"/>
      <c r="AO44" s="67"/>
      <c r="AQ44" s="67" t="s">
        <v>341</v>
      </c>
      <c r="AR44" s="67"/>
      <c r="AS44" s="67"/>
      <c r="AT44" s="67"/>
      <c r="AU44" s="67"/>
      <c r="AV44" s="67"/>
      <c r="AX44" s="67" t="s">
        <v>342</v>
      </c>
      <c r="AY44" s="67"/>
      <c r="AZ44" s="67"/>
      <c r="BA44" s="67"/>
      <c r="BB44" s="67"/>
      <c r="BC44" s="67"/>
      <c r="BE44" s="67" t="s">
        <v>343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297</v>
      </c>
      <c r="C45" s="65" t="s">
        <v>298</v>
      </c>
      <c r="D45" s="65" t="s">
        <v>299</v>
      </c>
      <c r="E45" s="65" t="s">
        <v>301</v>
      </c>
      <c r="F45" s="65" t="s">
        <v>291</v>
      </c>
      <c r="H45" s="65"/>
      <c r="I45" s="65" t="s">
        <v>296</v>
      </c>
      <c r="J45" s="65" t="s">
        <v>315</v>
      </c>
      <c r="K45" s="65" t="s">
        <v>299</v>
      </c>
      <c r="L45" s="65" t="s">
        <v>301</v>
      </c>
      <c r="M45" s="65" t="s">
        <v>291</v>
      </c>
      <c r="O45" s="65"/>
      <c r="P45" s="65" t="s">
        <v>297</v>
      </c>
      <c r="Q45" s="65" t="s">
        <v>298</v>
      </c>
      <c r="R45" s="65" t="s">
        <v>299</v>
      </c>
      <c r="S45" s="65" t="s">
        <v>302</v>
      </c>
      <c r="T45" s="65" t="s">
        <v>291</v>
      </c>
      <c r="V45" s="65"/>
      <c r="W45" s="65" t="s">
        <v>297</v>
      </c>
      <c r="X45" s="65" t="s">
        <v>298</v>
      </c>
      <c r="Y45" s="65" t="s">
        <v>299</v>
      </c>
      <c r="Z45" s="65" t="s">
        <v>302</v>
      </c>
      <c r="AA45" s="65" t="s">
        <v>292</v>
      </c>
      <c r="AC45" s="65"/>
      <c r="AD45" s="65" t="s">
        <v>297</v>
      </c>
      <c r="AE45" s="65" t="s">
        <v>315</v>
      </c>
      <c r="AF45" s="65" t="s">
        <v>300</v>
      </c>
      <c r="AG45" s="65" t="s">
        <v>301</v>
      </c>
      <c r="AH45" s="65" t="s">
        <v>291</v>
      </c>
      <c r="AJ45" s="65"/>
      <c r="AK45" s="65" t="s">
        <v>296</v>
      </c>
      <c r="AL45" s="65" t="s">
        <v>298</v>
      </c>
      <c r="AM45" s="65" t="s">
        <v>300</v>
      </c>
      <c r="AN45" s="65" t="s">
        <v>301</v>
      </c>
      <c r="AO45" s="65" t="s">
        <v>291</v>
      </c>
      <c r="AQ45" s="65"/>
      <c r="AR45" s="65" t="s">
        <v>297</v>
      </c>
      <c r="AS45" s="65" t="s">
        <v>298</v>
      </c>
      <c r="AT45" s="65" t="s">
        <v>300</v>
      </c>
      <c r="AU45" s="65" t="s">
        <v>302</v>
      </c>
      <c r="AV45" s="65" t="s">
        <v>292</v>
      </c>
      <c r="AX45" s="65"/>
      <c r="AY45" s="65" t="s">
        <v>297</v>
      </c>
      <c r="AZ45" s="65" t="s">
        <v>298</v>
      </c>
      <c r="BA45" s="65" t="s">
        <v>300</v>
      </c>
      <c r="BB45" s="65" t="s">
        <v>302</v>
      </c>
      <c r="BC45" s="65" t="s">
        <v>292</v>
      </c>
      <c r="BE45" s="65"/>
      <c r="BF45" s="65" t="s">
        <v>297</v>
      </c>
      <c r="BG45" s="65" t="s">
        <v>298</v>
      </c>
      <c r="BH45" s="65" t="s">
        <v>300</v>
      </c>
      <c r="BI45" s="65" t="s">
        <v>301</v>
      </c>
      <c r="BJ45" s="65" t="s">
        <v>291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24.305616000000001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13.902659</v>
      </c>
      <c r="O46" s="65" t="s">
        <v>344</v>
      </c>
      <c r="P46" s="65">
        <v>600</v>
      </c>
      <c r="Q46" s="65">
        <v>800</v>
      </c>
      <c r="R46" s="65">
        <v>0</v>
      </c>
      <c r="S46" s="65">
        <v>10000</v>
      </c>
      <c r="T46" s="65">
        <v>1532.4574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0.10551053000000001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4.0595645999999999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380.54266000000001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104.118095</v>
      </c>
      <c r="AX46" s="65" t="s">
        <v>345</v>
      </c>
      <c r="AY46" s="65"/>
      <c r="AZ46" s="65"/>
      <c r="BA46" s="65"/>
      <c r="BB46" s="65"/>
      <c r="BC46" s="65"/>
      <c r="BE46" s="65" t="s">
        <v>346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13:AA13"/>
    <mergeCell ref="A14:F14"/>
    <mergeCell ref="H14:M14"/>
    <mergeCell ref="O14:T14"/>
    <mergeCell ref="V14:AA14"/>
    <mergeCell ref="A23:BJ23"/>
    <mergeCell ref="A3:Z3"/>
    <mergeCell ref="A4:C4"/>
    <mergeCell ref="E4:H4"/>
    <mergeCell ref="J4:L4"/>
    <mergeCell ref="N4:S4"/>
    <mergeCell ref="U4:Z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L22" sqref="L2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277</v>
      </c>
      <c r="B2" s="61" t="s">
        <v>278</v>
      </c>
      <c r="C2" s="61" t="s">
        <v>276</v>
      </c>
      <c r="D2" s="61">
        <v>58</v>
      </c>
      <c r="E2" s="61">
        <v>2607.5021999999999</v>
      </c>
      <c r="F2" s="61">
        <v>384.73795000000001</v>
      </c>
      <c r="G2" s="61">
        <v>79.995660000000001</v>
      </c>
      <c r="H2" s="61">
        <v>58.686188000000001</v>
      </c>
      <c r="I2" s="61">
        <v>21.309470999999998</v>
      </c>
      <c r="J2" s="61">
        <v>96.246650000000002</v>
      </c>
      <c r="K2" s="61">
        <v>57.003399999999999</v>
      </c>
      <c r="L2" s="61">
        <v>39.243256000000002</v>
      </c>
      <c r="M2" s="61">
        <v>48.960323000000002</v>
      </c>
      <c r="N2" s="61">
        <v>4.2794840000000001</v>
      </c>
      <c r="O2" s="61">
        <v>27.799897999999999</v>
      </c>
      <c r="P2" s="61">
        <v>1621.3007</v>
      </c>
      <c r="Q2" s="61">
        <v>48.339530000000003</v>
      </c>
      <c r="R2" s="61">
        <v>1089.3987</v>
      </c>
      <c r="S2" s="61">
        <v>145.35262</v>
      </c>
      <c r="T2" s="61">
        <v>11328.55</v>
      </c>
      <c r="U2" s="61">
        <v>4.4324519999999996</v>
      </c>
      <c r="V2" s="61">
        <v>36.896639999999998</v>
      </c>
      <c r="W2" s="61">
        <v>476.70987000000002</v>
      </c>
      <c r="X2" s="61">
        <v>199.58920000000001</v>
      </c>
      <c r="Y2" s="61">
        <v>3.1131758999999999</v>
      </c>
      <c r="Z2" s="61">
        <v>2.4175482000000001</v>
      </c>
      <c r="AA2" s="61">
        <v>23.029509999999998</v>
      </c>
      <c r="AB2" s="61">
        <v>2.5948741000000002</v>
      </c>
      <c r="AC2" s="61">
        <v>995.10784999999998</v>
      </c>
      <c r="AD2" s="61">
        <v>12.835848</v>
      </c>
      <c r="AE2" s="61">
        <v>3.8533729999999999</v>
      </c>
      <c r="AF2" s="61">
        <v>2.4167434999999999</v>
      </c>
      <c r="AG2" s="61">
        <v>790.14124000000004</v>
      </c>
      <c r="AH2" s="61">
        <v>564.54669999999999</v>
      </c>
      <c r="AI2" s="61">
        <v>225.59452999999999</v>
      </c>
      <c r="AJ2" s="61">
        <v>1616.8762999999999</v>
      </c>
      <c r="AK2" s="61">
        <v>11277.236999999999</v>
      </c>
      <c r="AL2" s="61">
        <v>181.35771</v>
      </c>
      <c r="AM2" s="61">
        <v>5100.1133</v>
      </c>
      <c r="AN2" s="61">
        <v>170.59082000000001</v>
      </c>
      <c r="AO2" s="61">
        <v>24.305616000000001</v>
      </c>
      <c r="AP2" s="61">
        <v>19.88334</v>
      </c>
      <c r="AQ2" s="61">
        <v>4.4222754999999996</v>
      </c>
      <c r="AR2" s="61">
        <v>13.902659</v>
      </c>
      <c r="AS2" s="61">
        <v>1532.4574</v>
      </c>
      <c r="AT2" s="61">
        <v>0.10551053000000001</v>
      </c>
      <c r="AU2" s="61">
        <v>4.0595645999999999</v>
      </c>
      <c r="AV2" s="61">
        <v>380.54266000000001</v>
      </c>
      <c r="AW2" s="61">
        <v>104.118095</v>
      </c>
      <c r="AX2" s="61">
        <v>0.32190469999999999</v>
      </c>
      <c r="AY2" s="61">
        <v>1.8217055</v>
      </c>
      <c r="AZ2" s="61">
        <v>466.68097</v>
      </c>
      <c r="BA2" s="61">
        <v>60.570777999999997</v>
      </c>
      <c r="BB2" s="61">
        <v>14.589524000000001</v>
      </c>
      <c r="BC2" s="61">
        <v>18.255918999999999</v>
      </c>
      <c r="BD2" s="61">
        <v>27.707312000000002</v>
      </c>
      <c r="BE2" s="61">
        <v>2.1029974999999999</v>
      </c>
      <c r="BF2" s="61">
        <v>12.256577500000001</v>
      </c>
      <c r="BG2" s="61">
        <v>6.9387240000000003E-3</v>
      </c>
      <c r="BH2" s="61">
        <v>1.2867539000000001E-2</v>
      </c>
      <c r="BI2" s="61">
        <v>1.0527709499999999E-2</v>
      </c>
      <c r="BJ2" s="61">
        <v>7.4691489999999999E-2</v>
      </c>
      <c r="BK2" s="61">
        <v>5.3374800000000001E-4</v>
      </c>
      <c r="BL2" s="61">
        <v>0.63655870000000003</v>
      </c>
      <c r="BM2" s="61">
        <v>7.3448643999999996</v>
      </c>
      <c r="BN2" s="61">
        <v>2.6840956</v>
      </c>
      <c r="BO2" s="61">
        <v>122.65989999999999</v>
      </c>
      <c r="BP2" s="61">
        <v>22.350798000000001</v>
      </c>
      <c r="BQ2" s="61">
        <v>39.948357000000001</v>
      </c>
      <c r="BR2" s="61">
        <v>141.16345000000001</v>
      </c>
      <c r="BS2" s="61">
        <v>48.342728000000001</v>
      </c>
      <c r="BT2" s="61">
        <v>29.610600999999999</v>
      </c>
      <c r="BU2" s="61">
        <v>0.2845202</v>
      </c>
      <c r="BV2" s="61">
        <v>3.1647216999999998E-2</v>
      </c>
      <c r="BW2" s="61">
        <v>1.9055747000000001</v>
      </c>
      <c r="BX2" s="61">
        <v>2.3097409999999998</v>
      </c>
      <c r="BY2" s="61">
        <v>0.13641702999999999</v>
      </c>
      <c r="BZ2" s="61">
        <v>1.7810714999999999E-3</v>
      </c>
      <c r="CA2" s="61">
        <v>1.4739120000000001</v>
      </c>
      <c r="CB2" s="61">
        <v>1.637752E-2</v>
      </c>
      <c r="CC2" s="61">
        <v>0.17723364</v>
      </c>
      <c r="CD2" s="61">
        <v>1.8872755000000001</v>
      </c>
      <c r="CE2" s="61">
        <v>0.14164247999999999</v>
      </c>
      <c r="CF2" s="61">
        <v>0.29573526999999999</v>
      </c>
      <c r="CG2" s="61">
        <v>1.2449999E-6</v>
      </c>
      <c r="CH2" s="61">
        <v>3.2587018000000002E-2</v>
      </c>
      <c r="CI2" s="61">
        <v>6.370761E-3</v>
      </c>
      <c r="CJ2" s="61">
        <v>4.5761830000000003</v>
      </c>
      <c r="CK2" s="61">
        <v>3.2800533E-2</v>
      </c>
      <c r="CL2" s="61">
        <v>2.6675312999999998</v>
      </c>
      <c r="CM2" s="61">
        <v>6.7715920000000001</v>
      </c>
      <c r="CN2" s="61">
        <v>3188.5725000000002</v>
      </c>
      <c r="CO2" s="61">
        <v>5623.7905000000001</v>
      </c>
      <c r="CP2" s="61">
        <v>3944.6806999999999</v>
      </c>
      <c r="CQ2" s="61">
        <v>1130.2529</v>
      </c>
      <c r="CR2" s="61">
        <v>649.79939999999999</v>
      </c>
      <c r="CS2" s="61">
        <v>378.19099999999997</v>
      </c>
      <c r="CT2" s="61">
        <v>3389.5012000000002</v>
      </c>
      <c r="CU2" s="61">
        <v>2219.1943000000001</v>
      </c>
      <c r="CV2" s="61">
        <v>1252.923</v>
      </c>
      <c r="CW2" s="61">
        <v>2629.6691999999998</v>
      </c>
      <c r="CX2" s="61">
        <v>806.32494999999994</v>
      </c>
      <c r="CY2" s="61">
        <v>3653.7995999999998</v>
      </c>
      <c r="CZ2" s="61">
        <v>2116.6008000000002</v>
      </c>
      <c r="DA2" s="61">
        <v>5472.6693999999998</v>
      </c>
      <c r="DB2" s="61">
        <v>4399.4975999999997</v>
      </c>
      <c r="DC2" s="61">
        <v>8659.6630000000005</v>
      </c>
      <c r="DD2" s="61">
        <v>14433.056</v>
      </c>
      <c r="DE2" s="61">
        <v>2871.9321</v>
      </c>
      <c r="DF2" s="61">
        <v>5151.7359999999999</v>
      </c>
      <c r="DG2" s="61">
        <v>3296.9679999999998</v>
      </c>
      <c r="DH2" s="61">
        <v>112.65571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60.570777999999997</v>
      </c>
      <c r="B6">
        <f>BB2</f>
        <v>14.589524000000001</v>
      </c>
      <c r="C6">
        <f>BC2</f>
        <v>18.255918999999999</v>
      </c>
      <c r="D6">
        <f>BD2</f>
        <v>27.707312000000002</v>
      </c>
    </row>
    <row r="7" spans="1:113" x14ac:dyDescent="0.3">
      <c r="B7">
        <f>ROUND(B6/MAX($B$6,$C$6,$D$6),1)</f>
        <v>0.5</v>
      </c>
      <c r="C7">
        <f>ROUND(C6/MAX($B$6,$C$6,$D$6),1)</f>
        <v>0.7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L19" sqref="L19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23433</v>
      </c>
      <c r="C2" s="56">
        <f ca="1">YEAR(TODAY())-YEAR(B2)+IF(TODAY()&gt;=DATE(YEAR(TODAY()),MONTH(B2),DAY(B2)),0,-1)</f>
        <v>58</v>
      </c>
      <c r="E2" s="52">
        <v>164</v>
      </c>
      <c r="F2" s="53" t="s">
        <v>39</v>
      </c>
      <c r="G2" s="52">
        <v>71</v>
      </c>
      <c r="H2" s="51" t="s">
        <v>41</v>
      </c>
      <c r="I2" s="72">
        <f>ROUND(G3/E3^2,1)</f>
        <v>26.4</v>
      </c>
    </row>
    <row r="3" spans="1:9" x14ac:dyDescent="0.3">
      <c r="E3" s="51">
        <f>E2/100</f>
        <v>1.64</v>
      </c>
      <c r="F3" s="51" t="s">
        <v>40</v>
      </c>
      <c r="G3" s="51">
        <f>G2</f>
        <v>71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44743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정병철, ID : H2500079)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07월 19일 15:30:40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44743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58</v>
      </c>
      <c r="G12" s="94"/>
      <c r="H12" s="94"/>
      <c r="I12" s="94"/>
      <c r="K12" s="123">
        <f>'개인정보 및 신체계측 입력'!E2</f>
        <v>164</v>
      </c>
      <c r="L12" s="124"/>
      <c r="M12" s="117">
        <f>'개인정보 및 신체계측 입력'!G2</f>
        <v>71</v>
      </c>
      <c r="N12" s="118"/>
      <c r="O12" s="113" t="s">
        <v>271</v>
      </c>
      <c r="P12" s="107"/>
      <c r="Q12" s="90">
        <f>'개인정보 및 신체계측 입력'!I2</f>
        <v>26.4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정병철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68.582999999999998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14.26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17.157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0.5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0.7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17.3</v>
      </c>
      <c r="L72" s="36" t="s">
        <v>53</v>
      </c>
      <c r="M72" s="36">
        <f>ROUND('DRIs DATA'!K8,1)</f>
        <v>11.8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145.25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307.47000000000003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199.59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172.99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98.77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751.82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243.06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2022-07-19T06:33:35Z</dcterms:modified>
</cp:coreProperties>
</file>