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<sst xmlns="http://schemas.openxmlformats.org/spreadsheetml/2006/main" count="692" uniqueCount="357">
  <si>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</si>
  <si>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</si>
  <si>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</si>
  <si>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</si>
  <si>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</si>
  <si>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</si>
  <si>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</si>
  <si>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</si>
  <si>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</si>
  <si>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</si>
  <si>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</si>
  <si>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</si>
  <si>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</si>
  <si>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</si>
  <si>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</si>
  <si>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</si>
  <si>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</si>
  <si>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</si>
  <si>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</si>
  <si>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</si>
  <si>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</si>
  <si>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</si>
  <si>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</si>
  <si>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</si>
  <si>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</si>
  <si>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</si>
  <si>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</si>
  <si>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</si>
  <si>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</si>
  <si>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</si>
  <si>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</si>
  <si>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</si>
  <si>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</si>
  <si>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</si>
  <si>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</si>
  <si>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</si>
  <si>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</si>
  <si>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</si>
  <si>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</si>
  <si>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</si>
  <si>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</si>
  <si>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</si>
  <si>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</si>
  <si>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</si>
  <si>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</si>
  <si>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</si>
  <si>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</si>
  <si>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</si>
  <si>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</si>
  <si>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</si>
  <si>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</si>
  <si>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</si>
  <si>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</si>
  <si>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</si>
  <si>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</si>
  <si>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</si>
  <si>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</si>
  <si>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</si>
  <si>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</si>
  <si>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</si>
  <si>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</si>
  <si>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</si>
  <si>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</si>
  <si>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</si>
  <si>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</si>
  <si>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</si>
  <si>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</si>
  <si>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</si>
  <si>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</si>
  <si>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</si>
  <si>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</si>
  <si>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</si>
  <si>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</si>
  <si>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</si>
  <si>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</si>
  <si>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</si>
  <si>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</si>
  <si>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</si>
  <si>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</si>
  <si>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</si>
  <si>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</si>
  <si>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</si>
  <si>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</si>
  <si>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</si>
  <si>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</si>
  <si>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</si>
  <si>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</si>
  <si>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</si>
  <si>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</si>
  <si>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</si>
  <si>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</si>
  <si>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</si>
  <si>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</si>
  <si>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</si>
  <si>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</si>
  <si>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</si>
  <si>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</si>
  <si>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</si>
  <si>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</si>
  <si>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</si>
  <si>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</si>
  <si>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</si>
  <si>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</si>
  <si>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</si>
  <si>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</si>
  <si>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</si>
  <si>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</si>
  <si>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</si>
  <si>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</si>
  <si>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</si>
  <si>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</si>
  <si>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</si>
  <si>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</si>
  <si>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</si>
  <si>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</si>
  <si>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</si>
  <si>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</si>
  <si>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</si>
  <si>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</si>
  <si>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</si>
  <si>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</si>
  <si>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</si>
  <si>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</si>
  <si>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</si>
  <si>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</si>
  <si>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</si>
  <si>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</si>
  <si>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</si>
  <si>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</si>
  <si>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</si>
  <si>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</si>
  <si>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</si>
  <si>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</si>
  <si>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</si>
  <si>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</si>
  <si>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</si>
  <si>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</si>
  <si>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</si>
  <si>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</si>
  <si>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</si>
  <si>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</si>
  <si>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</si>
  <si>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</si>
  <si>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</si>
  <si>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</si>
  <si>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</si>
  <si>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</si>
  <si>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</si>
  <si>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</si>
  <si>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</si>
  <si>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</si>
  <si>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</si>
  <si>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</si>
  <si>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</si>
  <si>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</si>
  <si>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</si>
  <si>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</si>
  <si>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</si>
  <si>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</si>
  <si>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</si>
  <si>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</si>
  <si>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</si>
  <si>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</si>
  <si>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</si>
  <si>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</si>
  <si>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</si>
  <si>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</si>
  <si>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</si>
  <si>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</si>
  <si>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</si>
  <si>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</si>
  <si>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</si>
  <si>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</si>
  <si>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</si>
  <si>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</si>
  <si>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</si>
  <si>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</si>
  <si>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</si>
  <si>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</si>
  <si>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</si>
  <si>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</si>
  <si>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</si>
  <si>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</si>
  <si>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</si>
  <si>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</si>
  <si>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</si>
  <si>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</si>
  <si>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</si>
  <si>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</si>
  <si>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</si>
  <si>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</si>
  <si>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</si>
  <si>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</si>
  <si>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</si>
  <si>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</si>
  <si>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</si>
  <si>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</si>
  <si>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</si>
  <si>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</si>
  <si>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</si>
  <si>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</si>
  <si>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</si>
  <si>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</si>
  <si>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</si>
  <si>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</si>
  <si>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</si>
  <si>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</si>
  <si>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</si>
  <si>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</si>
  <si>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</si>
  <si>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</si>
  <si>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</si>
  <si>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</si>
  <si>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</si>
  <si>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</si>
  <si>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</si>
  <si>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</si>
  <si>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</si>
  <si>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</si>
  <si>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</si>
  <si>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</si>
  <si>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</si>
  <si>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</si>
  <si>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</si>
  <si>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</si>
  <si>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</si>
  <si>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</si>
  <si>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</si>
  <si>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</si>
  <si>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</si>
  <si>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</si>
  <si>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</si>
  <si>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</si>
  <si>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</si>
  <si>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</si>
  <si>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</si>
  <si>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</si>
  <si>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</si>
  <si>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</si>
  <si>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</si>
  <si>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</si>
  <si>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</si>
  <si>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</si>
  <si>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</si>
  <si>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</si>
  <si>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</si>
  <si>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</si>
  <si>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</si>
  <si>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</si>
  <si>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</si>
  <si>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</si>
  <si>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</si>
  <si>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</si>
  <si>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</si>
  <si>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</si>
  <si>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</si>
  <si>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</si>
  <si>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</si>
  <si>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</si>
  <si>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</si>
  <si>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</si>
  <si>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</si>
  <si>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</si>
  <si>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</si>
  <si>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</si>
  <si>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</si>
  <si>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</si>
  <si>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</si>
  <si>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</si>
  <si>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</si>
  <si>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</si>
  <si>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</si>
  <si>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</si>
  <si>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</si>
  <si>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</si>
  <si>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</si>
  <si>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 무기질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</si>
  <si>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</si>
  <si>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</si>
  <si>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</si>
  <si>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</si>
  <si>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</si>
  <si>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이명숙, ID : H2500083)</t>
  </si>
  <si>
    <t>출력시각</t>
    <phoneticPr fontId="1" type="noConversion"/>
  </si>
  <si>
    <t>2022년 07월 06일 15:39:23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</si>
  <si>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</si>
  <si>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</si>
  <si>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</si>
  <si>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</si>
  <si>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</si>
  <si>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</si>
  <si>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</si>
  <si>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</si>
  <si>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</si>
  <si>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</si>
  <si>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</si>
  <si>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</si>
  <si>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</si>
  <si>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</si>
  <si>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</si>
  <si>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</si>
  <si>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</si>
  <si>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</si>
  <si>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</si>
  <si>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</si>
  <si>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</si>
  <si>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</si>
  <si>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</si>
  <si>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</si>
  <si>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</si>
  <si>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</si>
  <si>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</si>
  <si>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</si>
  <si>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</si>
  <si>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</si>
  <si>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</si>
  <si>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</si>
  <si>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</si>
  <si>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</si>
  <si>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</si>
  <si>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</si>
  <si>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</si>
  <si>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</si>
  <si>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</si>
  <si>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</si>
  <si>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</si>
  <si>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</si>
  <si>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</si>
  <si>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</si>
  <si>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</si>
  <si>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</si>
  <si>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섭취량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</si>
  <si>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</si>
  <si>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</si>
  <si>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</si>
  <si>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</si>
  <si>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</si>
  <si>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</si>
  <si>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</si>
  <si>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</si>
  <si>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</si>
  <si>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</si>
  <si>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</si>
  <si>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</si>
  <si>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</si>
  <si>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</si>
  <si>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</si>
  <si>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</si>
  <si>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</si>
  <si>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</si>
  <si>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</si>
  <si>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</si>
  <si>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</si>
  <si>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</si>
  <si>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H2500083</t>
  </si>
  <si>
    <t>이명숙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</si>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</sst>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55.859881999999999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140624"/>
        <c:axId val="187142192"/>
      </c:barChart>
      <c:catAx>
        <c:axId val="18714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142192"/>
        <c:crosses val="autoZero"/>
        <c:auto val="1"/>
        <c:lblAlgn val="ctr"/>
        <c:lblOffset val="100"/>
        <c:noMultiLvlLbl val="0"/>
      </c:catAx>
      <c:valAx>
        <c:axId val="18714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14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2.7944548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8248"/>
        <c:axId val="573859424"/>
      </c:barChart>
      <c:catAx>
        <c:axId val="5738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9424"/>
        <c:crosses val="autoZero"/>
        <c:auto val="1"/>
        <c:lblAlgn val="ctr"/>
        <c:lblOffset val="100"/>
        <c:noMultiLvlLbl val="0"/>
      </c:catAx>
      <c:valAx>
        <c:axId val="57385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3.0190793999999999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3936"/>
        <c:axId val="510363848"/>
      </c:barChart>
      <c:catAx>
        <c:axId val="57385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63848"/>
        <c:crosses val="autoZero"/>
        <c:auto val="1"/>
        <c:lblAlgn val="ctr"/>
        <c:lblOffset val="100"/>
        <c:noMultiLvlLbl val="0"/>
      </c:catAx>
      <c:valAx>
        <c:axId val="5103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994.72559999999999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63456"/>
        <c:axId val="510366592"/>
      </c:barChart>
      <c:catAx>
        <c:axId val="51036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66592"/>
        <c:crosses val="autoZero"/>
        <c:auto val="1"/>
        <c:lblAlgn val="ctr"/>
        <c:lblOffset val="100"/>
        <c:noMultiLvlLbl val="0"/>
      </c:catAx>
      <c:valAx>
        <c:axId val="51036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3470.6923999999999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963056"/>
        <c:axId val="653970112"/>
      </c:barChart>
      <c:catAx>
        <c:axId val="65396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970112"/>
        <c:crosses val="autoZero"/>
        <c:auto val="1"/>
        <c:lblAlgn val="ctr"/>
        <c:lblOffset val="100"/>
        <c:noMultiLvlLbl val="0"/>
      </c:catAx>
      <c:valAx>
        <c:axId val="65397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96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74.250929999999997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969720"/>
        <c:axId val="653968544"/>
      </c:barChart>
      <c:catAx>
        <c:axId val="65396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968544"/>
        <c:crosses val="autoZero"/>
        <c:auto val="1"/>
        <c:lblAlgn val="ctr"/>
        <c:lblOffset val="100"/>
        <c:noMultiLvlLbl val="0"/>
      </c:catAx>
      <c:valAx>
        <c:axId val="65396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96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115.47145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964624"/>
        <c:axId val="653965016"/>
      </c:barChart>
      <c:catAx>
        <c:axId val="65396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965016"/>
        <c:crosses val="autoZero"/>
        <c:auto val="1"/>
        <c:lblAlgn val="ctr"/>
        <c:lblOffset val="100"/>
        <c:noMultiLvlLbl val="0"/>
      </c:catAx>
      <c:valAx>
        <c:axId val="65396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96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7.7251672999999998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967760"/>
        <c:axId val="653966976"/>
      </c:barChart>
      <c:catAx>
        <c:axId val="65396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966976"/>
        <c:crosses val="autoZero"/>
        <c:auto val="1"/>
        <c:lblAlgn val="ctr"/>
        <c:lblOffset val="100"/>
        <c:noMultiLvlLbl val="0"/>
      </c:catAx>
      <c:valAx>
        <c:axId val="65396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96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653.18133999999998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969328"/>
        <c:axId val="653962664"/>
      </c:barChart>
      <c:catAx>
        <c:axId val="65396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962664"/>
        <c:crosses val="autoZero"/>
        <c:auto val="1"/>
        <c:lblAlgn val="ctr"/>
        <c:lblOffset val="100"/>
        <c:noMultiLvlLbl val="0"/>
      </c:catAx>
      <c:valAx>
        <c:axId val="653962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96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6.3766079999999998E-3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963840"/>
        <c:axId val="653966192"/>
      </c:barChart>
      <c:catAx>
        <c:axId val="65396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966192"/>
        <c:crosses val="autoZero"/>
        <c:auto val="1"/>
        <c:lblAlgn val="ctr"/>
        <c:lblOffset val="100"/>
        <c:noMultiLvlLbl val="0"/>
      </c:catAx>
      <c:valAx>
        <c:axId val="65396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9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1.7930543000000001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965408"/>
        <c:axId val="566537016"/>
      </c:barChart>
      <c:catAx>
        <c:axId val="65396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37016"/>
        <c:crosses val="autoZero"/>
        <c:auto val="1"/>
        <c:lblAlgn val="ctr"/>
        <c:lblOffset val="100"/>
        <c:noMultiLvlLbl val="0"/>
      </c:catAx>
      <c:valAx>
        <c:axId val="566537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9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26.742038999999998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138272"/>
        <c:axId val="187144936"/>
      </c:barChart>
      <c:catAx>
        <c:axId val="1871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144936"/>
        <c:crosses val="autoZero"/>
        <c:auto val="1"/>
        <c:lblAlgn val="ctr"/>
        <c:lblOffset val="100"/>
        <c:noMultiLvlLbl val="0"/>
      </c:catAx>
      <c:valAx>
        <c:axId val="187144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13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129.58554000000001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30352"/>
        <c:axId val="566532704"/>
      </c:barChart>
      <c:catAx>
        <c:axId val="56653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32704"/>
        <c:crosses val="autoZero"/>
        <c:auto val="1"/>
        <c:lblAlgn val="ctr"/>
        <c:lblOffset val="100"/>
        <c:noMultiLvlLbl val="0"/>
      </c:catAx>
      <c:valAx>
        <c:axId val="56653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3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65.185424999999995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33880"/>
        <c:axId val="566535056"/>
      </c:barChart>
      <c:catAx>
        <c:axId val="56653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35056"/>
        <c:crosses val="autoZero"/>
        <c:auto val="1"/>
        <c:lblAlgn val="ctr"/>
        <c:lblOffset val="100"/>
        <c:noMultiLvlLbl val="0"/>
      </c:catAx>
      <c:valAx>
        <c:axId val="56653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3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7.85</c:v>
                </c:pt>
                <c:pt idx="1">
                  <c:v>26.745999999999999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6531528"/>
        <c:axId val="566535840"/>
      </c:barChart>
      <c:catAx>
        <c:axId val="56653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35840"/>
        <c:crosses val="autoZero"/>
        <c:auto val="1"/>
        <c:lblAlgn val="ctr"/>
        <c:lblOffset val="100"/>
        <c:noMultiLvlLbl val="0"/>
      </c:catAx>
      <c:valAx>
        <c:axId val="56653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3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11.875890999999999</c:v>
                </c:pt>
                <c:pt idx="1">
                  <c:v>14.108796999999999</c:v>
                </c:pt>
                <c:pt idx="2">
                  <c:v>20.848407999999999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728.14940000000001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33096"/>
        <c:axId val="566534664"/>
      </c:barChart>
      <c:catAx>
        <c:axId val="56653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34664"/>
        <c:crosses val="autoZero"/>
        <c:auto val="1"/>
        <c:lblAlgn val="ctr"/>
        <c:lblOffset val="100"/>
        <c:noMultiLvlLbl val="0"/>
      </c:catAx>
      <c:valAx>
        <c:axId val="566534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3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21.440885999999999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33488"/>
        <c:axId val="566529960"/>
      </c:barChart>
      <c:catAx>
        <c:axId val="56653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29960"/>
        <c:crosses val="autoZero"/>
        <c:auto val="1"/>
        <c:lblAlgn val="ctr"/>
        <c:lblOffset val="100"/>
        <c:noMultiLvlLbl val="0"/>
      </c:catAx>
      <c:valAx>
        <c:axId val="56652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3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69.206999999999994</c:v>
                </c:pt>
                <c:pt idx="1">
                  <c:v>12.031000000000001</c:v>
                </c:pt>
                <c:pt idx="2">
                  <c:v>18.762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6536232"/>
        <c:axId val="566536624"/>
      </c:barChart>
      <c:catAx>
        <c:axId val="56653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36624"/>
        <c:crosses val="autoZero"/>
        <c:auto val="1"/>
        <c:lblAlgn val="ctr"/>
        <c:lblOffset val="100"/>
        <c:noMultiLvlLbl val="0"/>
      </c:catAx>
      <c:valAx>
        <c:axId val="56653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3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1343.9704999999999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294256"/>
        <c:axId val="581289160"/>
      </c:barChart>
      <c:catAx>
        <c:axId val="58129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89160"/>
        <c:crosses val="autoZero"/>
        <c:auto val="1"/>
        <c:lblAlgn val="ctr"/>
        <c:lblOffset val="100"/>
        <c:noMultiLvlLbl val="0"/>
      </c:catAx>
      <c:valAx>
        <c:axId val="581289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9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140.72128000000001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290336"/>
        <c:axId val="581288768"/>
      </c:barChart>
      <c:catAx>
        <c:axId val="58129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88768"/>
        <c:crosses val="autoZero"/>
        <c:auto val="1"/>
        <c:lblAlgn val="ctr"/>
        <c:lblOffset val="100"/>
        <c:noMultiLvlLbl val="0"/>
      </c:catAx>
      <c:valAx>
        <c:axId val="581288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386.67752000000002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290728"/>
        <c:axId val="581287984"/>
      </c:barChart>
      <c:catAx>
        <c:axId val="58129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87984"/>
        <c:crosses val="autoZero"/>
        <c:auto val="1"/>
        <c:lblAlgn val="ctr"/>
        <c:lblOffset val="100"/>
        <c:noMultiLvlLbl val="0"/>
      </c:catAx>
      <c:valAx>
        <c:axId val="58128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9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4.5184392999999998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920568"/>
        <c:axId val="203921352"/>
      </c:barChart>
      <c:catAx>
        <c:axId val="20392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921352"/>
        <c:crosses val="autoZero"/>
        <c:auto val="1"/>
        <c:lblAlgn val="ctr"/>
        <c:lblOffset val="100"/>
        <c:noMultiLvlLbl val="0"/>
      </c:catAx>
      <c:valAx>
        <c:axId val="20392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92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3827.8728000000001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289944"/>
        <c:axId val="581291120"/>
      </c:barChart>
      <c:catAx>
        <c:axId val="58128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91120"/>
        <c:crosses val="autoZero"/>
        <c:auto val="1"/>
        <c:lblAlgn val="ctr"/>
        <c:lblOffset val="100"/>
        <c:noMultiLvlLbl val="0"/>
      </c:catAx>
      <c:valAx>
        <c:axId val="58129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8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13.02778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291904"/>
        <c:axId val="581292296"/>
      </c:barChart>
      <c:catAx>
        <c:axId val="58129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92296"/>
        <c:crosses val="autoZero"/>
        <c:auto val="1"/>
        <c:lblAlgn val="ctr"/>
        <c:lblOffset val="100"/>
        <c:noMultiLvlLbl val="0"/>
      </c:catAx>
      <c:valAx>
        <c:axId val="58129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1.6366267999999999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293080"/>
        <c:axId val="581293472"/>
      </c:barChart>
      <c:catAx>
        <c:axId val="58129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93472"/>
        <c:crosses val="autoZero"/>
        <c:auto val="1"/>
        <c:lblAlgn val="ctr"/>
        <c:lblOffset val="100"/>
        <c:noMultiLvlLbl val="0"/>
      </c:catAx>
      <c:valAx>
        <c:axId val="58129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9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228.38872000000001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25688"/>
        <c:axId val="37326080"/>
      </c:barChart>
      <c:catAx>
        <c:axId val="3732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26080"/>
        <c:crosses val="autoZero"/>
        <c:auto val="1"/>
        <c:lblAlgn val="ctr"/>
        <c:lblOffset val="100"/>
        <c:noMultiLvlLbl val="0"/>
      </c:catAx>
      <c:valAx>
        <c:axId val="3732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2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1.5738300000000001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60600"/>
        <c:axId val="573857072"/>
      </c:barChart>
      <c:catAx>
        <c:axId val="57386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7072"/>
        <c:crosses val="autoZero"/>
        <c:auto val="1"/>
        <c:lblAlgn val="ctr"/>
        <c:lblOffset val="100"/>
        <c:noMultiLvlLbl val="0"/>
      </c:catAx>
      <c:valAx>
        <c:axId val="573857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6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11.869483000000001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9032"/>
        <c:axId val="573857464"/>
      </c:barChart>
      <c:catAx>
        <c:axId val="57385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7464"/>
        <c:crosses val="autoZero"/>
        <c:auto val="1"/>
        <c:lblAlgn val="ctr"/>
        <c:lblOffset val="100"/>
        <c:noMultiLvlLbl val="0"/>
      </c:catAx>
      <c:valAx>
        <c:axId val="573857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1.6366267999999999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9816"/>
        <c:axId val="573860208"/>
      </c:barChart>
      <c:catAx>
        <c:axId val="57385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60208"/>
        <c:crosses val="autoZero"/>
        <c:auto val="1"/>
        <c:lblAlgn val="ctr"/>
        <c:lblOffset val="100"/>
        <c:noMultiLvlLbl val="0"/>
      </c:catAx>
      <c:valAx>
        <c:axId val="57386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569.86632999999995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4720"/>
        <c:axId val="573855504"/>
      </c:barChart>
      <c:catAx>
        <c:axId val="57385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5504"/>
        <c:crosses val="autoZero"/>
        <c:auto val="1"/>
        <c:lblAlgn val="ctr"/>
        <c:lblOffset val="100"/>
        <c:noMultiLvlLbl val="0"/>
      </c:catAx>
      <c:valAx>
        <c:axId val="57385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4.9045670000000001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6288"/>
        <c:axId val="573856680"/>
      </c:barChart>
      <c:catAx>
        <c:axId val="57385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6680"/>
        <c:crosses val="autoZero"/>
        <c:auto val="1"/>
        <c:lblAlgn val="ctr"/>
        <c:lblOffset val="100"/>
        <c:noMultiLvlLbl val="0"/>
      </c:catAx>
      <c:valAx>
        <c:axId val="57385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이명숙, ID : H2500083)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07월 06일 15:39:23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1600</v>
      </c>
      <c r="C6" s="60">
        <f>'DRIs DATA 입력'!C6</f>
        <v>1343.9704999999999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55.859881999999999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26.742038999999998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69.206999999999994</v>
      </c>
      <c r="G8" s="60">
        <f>'DRIs DATA 입력'!G8</f>
        <v>12.031000000000001</v>
      </c>
      <c r="H8" s="60">
        <f>'DRIs DATA 입력'!H8</f>
        <v>18.762</v>
      </c>
      <c r="I8" s="47"/>
      <c r="J8" s="60" t="s">
        <v>217</v>
      </c>
      <c r="K8" s="60">
        <f>'DRIs DATA 입력'!K8</f>
        <v>7.85</v>
      </c>
      <c r="L8" s="60">
        <f>'DRIs DATA 입력'!L8</f>
        <v>26.745999999999999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728.14940000000001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21.440885999999999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4.5184392999999998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228.38872000000001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140.72128000000001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1.362992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1.5738300000000001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11.869483000000001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1.6366267999999999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569.86632999999995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4.9045670000000001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2.7944548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3.0190793999999999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386.67752000000002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994.72559999999999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3827.8728000000001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3470.6923999999999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74.250929999999997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115.47145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13.02778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7.7251672999999998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653.18133999999998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6.3766079999999998E-3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1.7930543000000001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129.58554000000001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65.185424999999995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281</v>
      </c>
      <c r="B1" s="62" t="s">
        <v>282</v>
      </c>
      <c r="G1" s="63" t="s">
        <v>283</v>
      </c>
      <c r="H1" s="62" t="s">
        <v>284</v>
      </c>
    </row>
    <row r="3" spans="1:27" x14ac:dyDescent="0.3">
      <c r="A3" s="69" t="s">
        <v>285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286</v>
      </c>
      <c r="B4" s="68"/>
      <c r="C4" s="68"/>
      <c r="E4" s="70" t="s">
        <v>287</v>
      </c>
      <c r="F4" s="71"/>
      <c r="G4" s="71"/>
      <c r="H4" s="72"/>
      <c r="J4" s="70" t="s">
        <v>288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289</v>
      </c>
      <c r="V4" s="68"/>
      <c r="W4" s="68"/>
      <c r="X4" s="68"/>
      <c r="Y4" s="68"/>
      <c r="Z4" s="68"/>
    </row>
    <row r="5" spans="1:27" x14ac:dyDescent="0.3">
      <c r="A5" s="66"/>
      <c r="B5" s="66" t="s">
        <v>290</v>
      </c>
      <c r="C5" s="66" t="s">
        <v>291</v>
      </c>
      <c r="E5" s="66"/>
      <c r="F5" s="66" t="s">
        <v>51</v>
      </c>
      <c r="G5" s="66" t="s">
        <v>292</v>
      </c>
      <c r="H5" s="66" t="s">
        <v>293</v>
      </c>
      <c r="J5" s="66"/>
      <c r="K5" s="66" t="s">
        <v>294</v>
      </c>
      <c r="L5" s="66" t="s">
        <v>295</v>
      </c>
      <c r="N5" s="66"/>
      <c r="O5" s="66" t="s">
        <v>297</v>
      </c>
      <c r="P5" s="66" t="s">
        <v>298</v>
      </c>
      <c r="Q5" s="66" t="s">
        <v>299</v>
      </c>
      <c r="R5" s="66" t="s">
        <v>300</v>
      </c>
      <c r="S5" s="66" t="s">
        <v>291</v>
      </c>
      <c r="U5" s="66"/>
      <c r="V5" s="66" t="s">
        <v>296</v>
      </c>
      <c r="W5" s="66" t="s">
        <v>298</v>
      </c>
      <c r="X5" s="66" t="s">
        <v>299</v>
      </c>
      <c r="Y5" s="66" t="s">
        <v>300</v>
      </c>
      <c r="Z5" s="66" t="s">
        <v>291</v>
      </c>
    </row>
    <row r="6" spans="1:27" x14ac:dyDescent="0.3">
      <c r="A6" s="66" t="s">
        <v>301</v>
      </c>
      <c r="B6" s="66">
        <v>1600</v>
      </c>
      <c r="C6" s="66">
        <v>1343.9704999999999</v>
      </c>
      <c r="E6" s="66" t="s">
        <v>303</v>
      </c>
      <c r="F6" s="66">
        <v>55</v>
      </c>
      <c r="G6" s="66">
        <v>15</v>
      </c>
      <c r="H6" s="66">
        <v>7</v>
      </c>
      <c r="J6" s="66" t="s">
        <v>302</v>
      </c>
      <c r="K6" s="66">
        <v>0.1</v>
      </c>
      <c r="L6" s="66">
        <v>4</v>
      </c>
      <c r="N6" s="66" t="s">
        <v>304</v>
      </c>
      <c r="O6" s="66">
        <v>40</v>
      </c>
      <c r="P6" s="66">
        <v>45</v>
      </c>
      <c r="Q6" s="66">
        <v>0</v>
      </c>
      <c r="R6" s="66">
        <v>0</v>
      </c>
      <c r="S6" s="66">
        <v>55.859881999999999</v>
      </c>
      <c r="U6" s="66" t="s">
        <v>305</v>
      </c>
      <c r="V6" s="66">
        <v>0</v>
      </c>
      <c r="W6" s="66">
        <v>0</v>
      </c>
      <c r="X6" s="66">
        <v>20</v>
      </c>
      <c r="Y6" s="66">
        <v>0</v>
      </c>
      <c r="Z6" s="66">
        <v>26.742038999999998</v>
      </c>
    </row>
    <row r="7" spans="1:27" x14ac:dyDescent="0.3">
      <c r="E7" s="66" t="s">
        <v>306</v>
      </c>
      <c r="F7" s="66">
        <v>65</v>
      </c>
      <c r="G7" s="66">
        <v>30</v>
      </c>
      <c r="H7" s="66">
        <v>20</v>
      </c>
      <c r="J7" s="66" t="s">
        <v>307</v>
      </c>
      <c r="K7" s="66">
        <v>1</v>
      </c>
      <c r="L7" s="66">
        <v>10</v>
      </c>
    </row>
    <row r="8" spans="1:27" x14ac:dyDescent="0.3">
      <c r="E8" s="66" t="s">
        <v>308</v>
      </c>
      <c r="F8" s="66">
        <v>69.206999999999994</v>
      </c>
      <c r="G8" s="66">
        <v>12.031000000000001</v>
      </c>
      <c r="H8" s="66">
        <v>18.762</v>
      </c>
      <c r="J8" s="66" t="s">
        <v>309</v>
      </c>
      <c r="K8" s="66">
        <v>7.85</v>
      </c>
      <c r="L8" s="66">
        <v>26.745999999999999</v>
      </c>
    </row>
    <row r="13" spans="1:27" x14ac:dyDescent="0.3">
      <c r="A13" s="67" t="s">
        <v>310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311</v>
      </c>
      <c r="B14" s="68"/>
      <c r="C14" s="68"/>
      <c r="D14" s="68"/>
      <c r="E14" s="68"/>
      <c r="F14" s="68"/>
      <c r="H14" s="68" t="s">
        <v>312</v>
      </c>
      <c r="I14" s="68"/>
      <c r="J14" s="68"/>
      <c r="K14" s="68"/>
      <c r="L14" s="68"/>
      <c r="M14" s="68"/>
      <c r="O14" s="68" t="s">
        <v>313</v>
      </c>
      <c r="P14" s="68"/>
      <c r="Q14" s="68"/>
      <c r="R14" s="68"/>
      <c r="S14" s="68"/>
      <c r="T14" s="68"/>
      <c r="V14" s="68" t="s">
        <v>314</v>
      </c>
      <c r="W14" s="68"/>
      <c r="X14" s="68"/>
      <c r="Y14" s="68"/>
      <c r="Z14" s="68"/>
      <c r="AA14" s="68"/>
    </row>
    <row r="15" spans="1:27" x14ac:dyDescent="0.3">
      <c r="A15" s="66"/>
      <c r="B15" s="66" t="s">
        <v>296</v>
      </c>
      <c r="C15" s="66" t="s">
        <v>298</v>
      </c>
      <c r="D15" s="66" t="s">
        <v>315</v>
      </c>
      <c r="E15" s="66" t="s">
        <v>300</v>
      </c>
      <c r="F15" s="66" t="s">
        <v>291</v>
      </c>
      <c r="H15" s="66"/>
      <c r="I15" s="66" t="s">
        <v>296</v>
      </c>
      <c r="J15" s="66" t="s">
        <v>298</v>
      </c>
      <c r="K15" s="66" t="s">
        <v>299</v>
      </c>
      <c r="L15" s="66" t="s">
        <v>316</v>
      </c>
      <c r="M15" s="66" t="s">
        <v>291</v>
      </c>
      <c r="O15" s="66"/>
      <c r="P15" s="66" t="s">
        <v>296</v>
      </c>
      <c r="Q15" s="66" t="s">
        <v>298</v>
      </c>
      <c r="R15" s="66" t="s">
        <v>317</v>
      </c>
      <c r="S15" s="66" t="s">
        <v>300</v>
      </c>
      <c r="T15" s="66" t="s">
        <v>291</v>
      </c>
      <c r="V15" s="66"/>
      <c r="W15" s="66" t="s">
        <v>296</v>
      </c>
      <c r="X15" s="66" t="s">
        <v>318</v>
      </c>
      <c r="Y15" s="66" t="s">
        <v>299</v>
      </c>
      <c r="Z15" s="66" t="s">
        <v>300</v>
      </c>
      <c r="AA15" s="66" t="s">
        <v>291</v>
      </c>
    </row>
    <row r="16" spans="1:27" x14ac:dyDescent="0.3">
      <c r="A16" s="66" t="s">
        <v>319</v>
      </c>
      <c r="B16" s="66">
        <v>410</v>
      </c>
      <c r="C16" s="66">
        <v>550</v>
      </c>
      <c r="D16" s="66">
        <v>0</v>
      </c>
      <c r="E16" s="66">
        <v>3000</v>
      </c>
      <c r="F16" s="66">
        <v>728.14940000000001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21.440885999999999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4.5184392999999998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228.38872000000001</v>
      </c>
    </row>
    <row r="23" spans="1:62" x14ac:dyDescent="0.3">
      <c r="A23" s="67" t="s">
        <v>320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321</v>
      </c>
      <c r="B24" s="68"/>
      <c r="C24" s="68"/>
      <c r="D24" s="68"/>
      <c r="E24" s="68"/>
      <c r="F24" s="68"/>
      <c r="H24" s="68" t="s">
        <v>322</v>
      </c>
      <c r="I24" s="68"/>
      <c r="J24" s="68"/>
      <c r="K24" s="68"/>
      <c r="L24" s="68"/>
      <c r="M24" s="68"/>
      <c r="O24" s="68" t="s">
        <v>323</v>
      </c>
      <c r="P24" s="68"/>
      <c r="Q24" s="68"/>
      <c r="R24" s="68"/>
      <c r="S24" s="68"/>
      <c r="T24" s="68"/>
      <c r="V24" s="68" t="s">
        <v>324</v>
      </c>
      <c r="W24" s="68"/>
      <c r="X24" s="68"/>
      <c r="Y24" s="68"/>
      <c r="Z24" s="68"/>
      <c r="AA24" s="68"/>
      <c r="AC24" s="68" t="s">
        <v>325</v>
      </c>
      <c r="AD24" s="68"/>
      <c r="AE24" s="68"/>
      <c r="AF24" s="68"/>
      <c r="AG24" s="68"/>
      <c r="AH24" s="68"/>
      <c r="AJ24" s="68" t="s">
        <v>326</v>
      </c>
      <c r="AK24" s="68"/>
      <c r="AL24" s="68"/>
      <c r="AM24" s="68"/>
      <c r="AN24" s="68"/>
      <c r="AO24" s="68"/>
      <c r="AQ24" s="68" t="s">
        <v>327</v>
      </c>
      <c r="AR24" s="68"/>
      <c r="AS24" s="68"/>
      <c r="AT24" s="68"/>
      <c r="AU24" s="68"/>
      <c r="AV24" s="68"/>
      <c r="AX24" s="68" t="s">
        <v>328</v>
      </c>
      <c r="AY24" s="68"/>
      <c r="AZ24" s="68"/>
      <c r="BA24" s="68"/>
      <c r="BB24" s="68"/>
      <c r="BC24" s="68"/>
      <c r="BE24" s="68" t="s">
        <v>329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296</v>
      </c>
      <c r="C25" s="66" t="s">
        <v>298</v>
      </c>
      <c r="D25" s="66" t="s">
        <v>317</v>
      </c>
      <c r="E25" s="66" t="s">
        <v>300</v>
      </c>
      <c r="F25" s="66" t="s">
        <v>291</v>
      </c>
      <c r="H25" s="66"/>
      <c r="I25" s="66" t="s">
        <v>296</v>
      </c>
      <c r="J25" s="66" t="s">
        <v>298</v>
      </c>
      <c r="K25" s="66" t="s">
        <v>315</v>
      </c>
      <c r="L25" s="66" t="s">
        <v>300</v>
      </c>
      <c r="M25" s="66" t="s">
        <v>291</v>
      </c>
      <c r="O25" s="66"/>
      <c r="P25" s="66" t="s">
        <v>296</v>
      </c>
      <c r="Q25" s="66" t="s">
        <v>298</v>
      </c>
      <c r="R25" s="66" t="s">
        <v>317</v>
      </c>
      <c r="S25" s="66" t="s">
        <v>300</v>
      </c>
      <c r="T25" s="66" t="s">
        <v>291</v>
      </c>
      <c r="V25" s="66"/>
      <c r="W25" s="66" t="s">
        <v>296</v>
      </c>
      <c r="X25" s="66" t="s">
        <v>298</v>
      </c>
      <c r="Y25" s="66" t="s">
        <v>299</v>
      </c>
      <c r="Z25" s="66" t="s">
        <v>300</v>
      </c>
      <c r="AA25" s="66" t="s">
        <v>330</v>
      </c>
      <c r="AC25" s="66"/>
      <c r="AD25" s="66" t="s">
        <v>296</v>
      </c>
      <c r="AE25" s="66" t="s">
        <v>298</v>
      </c>
      <c r="AF25" s="66" t="s">
        <v>299</v>
      </c>
      <c r="AG25" s="66" t="s">
        <v>300</v>
      </c>
      <c r="AH25" s="66" t="s">
        <v>291</v>
      </c>
      <c r="AJ25" s="66"/>
      <c r="AK25" s="66" t="s">
        <v>296</v>
      </c>
      <c r="AL25" s="66" t="s">
        <v>298</v>
      </c>
      <c r="AM25" s="66" t="s">
        <v>317</v>
      </c>
      <c r="AN25" s="66" t="s">
        <v>300</v>
      </c>
      <c r="AO25" s="66" t="s">
        <v>291</v>
      </c>
      <c r="AQ25" s="66"/>
      <c r="AR25" s="66" t="s">
        <v>296</v>
      </c>
      <c r="AS25" s="66" t="s">
        <v>298</v>
      </c>
      <c r="AT25" s="66" t="s">
        <v>299</v>
      </c>
      <c r="AU25" s="66" t="s">
        <v>300</v>
      </c>
      <c r="AV25" s="66" t="s">
        <v>291</v>
      </c>
      <c r="AX25" s="66"/>
      <c r="AY25" s="66" t="s">
        <v>296</v>
      </c>
      <c r="AZ25" s="66" t="s">
        <v>298</v>
      </c>
      <c r="BA25" s="66" t="s">
        <v>299</v>
      </c>
      <c r="BB25" s="66" t="s">
        <v>300</v>
      </c>
      <c r="BC25" s="66" t="s">
        <v>331</v>
      </c>
      <c r="BE25" s="66"/>
      <c r="BF25" s="66" t="s">
        <v>296</v>
      </c>
      <c r="BG25" s="66" t="s">
        <v>298</v>
      </c>
      <c r="BH25" s="66" t="s">
        <v>299</v>
      </c>
      <c r="BI25" s="66" t="s">
        <v>300</v>
      </c>
      <c r="BJ25" s="66" t="s">
        <v>291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140.72128000000001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1.362992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1.5738300000000001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11.869483000000001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1.6366267999999999</v>
      </c>
      <c r="AJ26" s="66" t="s">
        <v>332</v>
      </c>
      <c r="AK26" s="66">
        <v>320</v>
      </c>
      <c r="AL26" s="66">
        <v>400</v>
      </c>
      <c r="AM26" s="66">
        <v>0</v>
      </c>
      <c r="AN26" s="66">
        <v>1000</v>
      </c>
      <c r="AO26" s="66">
        <v>569.86632999999995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4.9045670000000001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2.7944548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3.0190793999999999</v>
      </c>
    </row>
    <row r="33" spans="1:68" x14ac:dyDescent="0.3">
      <c r="A33" s="67" t="s">
        <v>276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333</v>
      </c>
      <c r="B34" s="68"/>
      <c r="C34" s="68"/>
      <c r="D34" s="68"/>
      <c r="E34" s="68"/>
      <c r="F34" s="68"/>
      <c r="H34" s="68" t="s">
        <v>334</v>
      </c>
      <c r="I34" s="68"/>
      <c r="J34" s="68"/>
      <c r="K34" s="68"/>
      <c r="L34" s="68"/>
      <c r="M34" s="68"/>
      <c r="O34" s="68" t="s">
        <v>335</v>
      </c>
      <c r="P34" s="68"/>
      <c r="Q34" s="68"/>
      <c r="R34" s="68"/>
      <c r="S34" s="68"/>
      <c r="T34" s="68"/>
      <c r="V34" s="68" t="s">
        <v>336</v>
      </c>
      <c r="W34" s="68"/>
      <c r="X34" s="68"/>
      <c r="Y34" s="68"/>
      <c r="Z34" s="68"/>
      <c r="AA34" s="68"/>
      <c r="AC34" s="68" t="s">
        <v>337</v>
      </c>
      <c r="AD34" s="68"/>
      <c r="AE34" s="68"/>
      <c r="AF34" s="68"/>
      <c r="AG34" s="68"/>
      <c r="AH34" s="68"/>
      <c r="AJ34" s="68" t="s">
        <v>338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296</v>
      </c>
      <c r="C35" s="66" t="s">
        <v>298</v>
      </c>
      <c r="D35" s="66" t="s">
        <v>299</v>
      </c>
      <c r="E35" s="66" t="s">
        <v>300</v>
      </c>
      <c r="F35" s="66" t="s">
        <v>339</v>
      </c>
      <c r="H35" s="66"/>
      <c r="I35" s="66" t="s">
        <v>296</v>
      </c>
      <c r="J35" s="66" t="s">
        <v>340</v>
      </c>
      <c r="K35" s="66" t="s">
        <v>299</v>
      </c>
      <c r="L35" s="66" t="s">
        <v>300</v>
      </c>
      <c r="M35" s="66" t="s">
        <v>291</v>
      </c>
      <c r="O35" s="66"/>
      <c r="P35" s="66" t="s">
        <v>341</v>
      </c>
      <c r="Q35" s="66" t="s">
        <v>298</v>
      </c>
      <c r="R35" s="66" t="s">
        <v>299</v>
      </c>
      <c r="S35" s="66" t="s">
        <v>300</v>
      </c>
      <c r="T35" s="66" t="s">
        <v>291</v>
      </c>
      <c r="V35" s="66"/>
      <c r="W35" s="66" t="s">
        <v>341</v>
      </c>
      <c r="X35" s="66" t="s">
        <v>298</v>
      </c>
      <c r="Y35" s="66" t="s">
        <v>299</v>
      </c>
      <c r="Z35" s="66" t="s">
        <v>300</v>
      </c>
      <c r="AA35" s="66" t="s">
        <v>291</v>
      </c>
      <c r="AC35" s="66"/>
      <c r="AD35" s="66" t="s">
        <v>296</v>
      </c>
      <c r="AE35" s="66" t="s">
        <v>298</v>
      </c>
      <c r="AF35" s="66" t="s">
        <v>315</v>
      </c>
      <c r="AG35" s="66" t="s">
        <v>300</v>
      </c>
      <c r="AH35" s="66" t="s">
        <v>291</v>
      </c>
      <c r="AJ35" s="66"/>
      <c r="AK35" s="66" t="s">
        <v>342</v>
      </c>
      <c r="AL35" s="66" t="s">
        <v>298</v>
      </c>
      <c r="AM35" s="66" t="s">
        <v>299</v>
      </c>
      <c r="AN35" s="66" t="s">
        <v>300</v>
      </c>
      <c r="AO35" s="66" t="s">
        <v>291</v>
      </c>
    </row>
    <row r="36" spans="1:68" x14ac:dyDescent="0.3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386.67752000000002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994.72559999999999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3827.8728000000001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3470.6923999999999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74.250929999999997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115.47145</v>
      </c>
    </row>
    <row r="43" spans="1:68" x14ac:dyDescent="0.3">
      <c r="A43" s="67" t="s">
        <v>343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344</v>
      </c>
      <c r="B44" s="68"/>
      <c r="C44" s="68"/>
      <c r="D44" s="68"/>
      <c r="E44" s="68"/>
      <c r="F44" s="68"/>
      <c r="H44" s="68" t="s">
        <v>345</v>
      </c>
      <c r="I44" s="68"/>
      <c r="J44" s="68"/>
      <c r="K44" s="68"/>
      <c r="L44" s="68"/>
      <c r="M44" s="68"/>
      <c r="O44" s="68" t="s">
        <v>277</v>
      </c>
      <c r="P44" s="68"/>
      <c r="Q44" s="68"/>
      <c r="R44" s="68"/>
      <c r="S44" s="68"/>
      <c r="T44" s="68"/>
      <c r="V44" s="68" t="s">
        <v>346</v>
      </c>
      <c r="W44" s="68"/>
      <c r="X44" s="68"/>
      <c r="Y44" s="68"/>
      <c r="Z44" s="68"/>
      <c r="AA44" s="68"/>
      <c r="AC44" s="68" t="s">
        <v>278</v>
      </c>
      <c r="AD44" s="68"/>
      <c r="AE44" s="68"/>
      <c r="AF44" s="68"/>
      <c r="AG44" s="68"/>
      <c r="AH44" s="68"/>
      <c r="AJ44" s="68" t="s">
        <v>347</v>
      </c>
      <c r="AK44" s="68"/>
      <c r="AL44" s="68"/>
      <c r="AM44" s="68"/>
      <c r="AN44" s="68"/>
      <c r="AO44" s="68"/>
      <c r="AQ44" s="68" t="s">
        <v>279</v>
      </c>
      <c r="AR44" s="68"/>
      <c r="AS44" s="68"/>
      <c r="AT44" s="68"/>
      <c r="AU44" s="68"/>
      <c r="AV44" s="68"/>
      <c r="AX44" s="68" t="s">
        <v>348</v>
      </c>
      <c r="AY44" s="68"/>
      <c r="AZ44" s="68"/>
      <c r="BA44" s="68"/>
      <c r="BB44" s="68"/>
      <c r="BC44" s="68"/>
      <c r="BE44" s="68" t="s">
        <v>349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342</v>
      </c>
      <c r="C45" s="66" t="s">
        <v>298</v>
      </c>
      <c r="D45" s="66" t="s">
        <v>299</v>
      </c>
      <c r="E45" s="66" t="s">
        <v>300</v>
      </c>
      <c r="F45" s="66" t="s">
        <v>291</v>
      </c>
      <c r="H45" s="66"/>
      <c r="I45" s="66" t="s">
        <v>296</v>
      </c>
      <c r="J45" s="66" t="s">
        <v>298</v>
      </c>
      <c r="K45" s="66" t="s">
        <v>299</v>
      </c>
      <c r="L45" s="66" t="s">
        <v>300</v>
      </c>
      <c r="M45" s="66" t="s">
        <v>291</v>
      </c>
      <c r="O45" s="66"/>
      <c r="P45" s="66" t="s">
        <v>296</v>
      </c>
      <c r="Q45" s="66" t="s">
        <v>298</v>
      </c>
      <c r="R45" s="66" t="s">
        <v>299</v>
      </c>
      <c r="S45" s="66" t="s">
        <v>300</v>
      </c>
      <c r="T45" s="66" t="s">
        <v>291</v>
      </c>
      <c r="V45" s="66"/>
      <c r="W45" s="66" t="s">
        <v>296</v>
      </c>
      <c r="X45" s="66" t="s">
        <v>298</v>
      </c>
      <c r="Y45" s="66" t="s">
        <v>299</v>
      </c>
      <c r="Z45" s="66" t="s">
        <v>300</v>
      </c>
      <c r="AA45" s="66" t="s">
        <v>291</v>
      </c>
      <c r="AC45" s="66"/>
      <c r="AD45" s="66" t="s">
        <v>350</v>
      </c>
      <c r="AE45" s="66" t="s">
        <v>298</v>
      </c>
      <c r="AF45" s="66" t="s">
        <v>315</v>
      </c>
      <c r="AG45" s="66" t="s">
        <v>300</v>
      </c>
      <c r="AH45" s="66" t="s">
        <v>291</v>
      </c>
      <c r="AJ45" s="66"/>
      <c r="AK45" s="66" t="s">
        <v>296</v>
      </c>
      <c r="AL45" s="66" t="s">
        <v>298</v>
      </c>
      <c r="AM45" s="66" t="s">
        <v>299</v>
      </c>
      <c r="AN45" s="66" t="s">
        <v>316</v>
      </c>
      <c r="AO45" s="66" t="s">
        <v>291</v>
      </c>
      <c r="AQ45" s="66"/>
      <c r="AR45" s="66" t="s">
        <v>296</v>
      </c>
      <c r="AS45" s="66" t="s">
        <v>298</v>
      </c>
      <c r="AT45" s="66" t="s">
        <v>317</v>
      </c>
      <c r="AU45" s="66" t="s">
        <v>300</v>
      </c>
      <c r="AV45" s="66" t="s">
        <v>291</v>
      </c>
      <c r="AX45" s="66"/>
      <c r="AY45" s="66" t="s">
        <v>296</v>
      </c>
      <c r="AZ45" s="66" t="s">
        <v>318</v>
      </c>
      <c r="BA45" s="66" t="s">
        <v>299</v>
      </c>
      <c r="BB45" s="66" t="s">
        <v>300</v>
      </c>
      <c r="BC45" s="66" t="s">
        <v>291</v>
      </c>
      <c r="BE45" s="66"/>
      <c r="BF45" s="66" t="s">
        <v>296</v>
      </c>
      <c r="BG45" s="66" t="s">
        <v>351</v>
      </c>
      <c r="BH45" s="66" t="s">
        <v>299</v>
      </c>
      <c r="BI45" s="66" t="s">
        <v>300</v>
      </c>
      <c r="BJ45" s="66" t="s">
        <v>291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13.02778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7.7251672999999998</v>
      </c>
      <c r="O46" s="66" t="s">
        <v>352</v>
      </c>
      <c r="P46" s="66">
        <v>600</v>
      </c>
      <c r="Q46" s="66">
        <v>800</v>
      </c>
      <c r="R46" s="66">
        <v>0</v>
      </c>
      <c r="S46" s="66">
        <v>10000</v>
      </c>
      <c r="T46" s="66">
        <v>653.18133999999998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6.3766079999999998E-3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1.7930543000000001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129.58554000000001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65.185424999999995</v>
      </c>
      <c r="AX46" s="66" t="s">
        <v>280</v>
      </c>
      <c r="AY46" s="66"/>
      <c r="AZ46" s="66"/>
      <c r="BA46" s="66"/>
      <c r="BB46" s="66"/>
      <c r="BC46" s="66"/>
      <c r="BE46" s="66" t="s">
        <v>353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8" sqref="F28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354</v>
      </c>
      <c r="B2" s="62" t="s">
        <v>355</v>
      </c>
      <c r="C2" s="62" t="s">
        <v>356</v>
      </c>
      <c r="D2" s="62">
        <v>65</v>
      </c>
      <c r="E2" s="62">
        <v>1343.9704999999999</v>
      </c>
      <c r="F2" s="62">
        <v>206.04741000000001</v>
      </c>
      <c r="G2" s="62">
        <v>35.819870000000002</v>
      </c>
      <c r="H2" s="62">
        <v>19.153604999999999</v>
      </c>
      <c r="I2" s="62">
        <v>16.666264999999999</v>
      </c>
      <c r="J2" s="62">
        <v>55.859881999999999</v>
      </c>
      <c r="K2" s="62">
        <v>25.673178</v>
      </c>
      <c r="L2" s="62">
        <v>30.186705</v>
      </c>
      <c r="M2" s="62">
        <v>26.742038999999998</v>
      </c>
      <c r="N2" s="62">
        <v>3.1266098000000002</v>
      </c>
      <c r="O2" s="62">
        <v>18.779053000000001</v>
      </c>
      <c r="P2" s="62">
        <v>1271.4874</v>
      </c>
      <c r="Q2" s="62">
        <v>19.8247</v>
      </c>
      <c r="R2" s="62">
        <v>728.14940000000001</v>
      </c>
      <c r="S2" s="62">
        <v>164.17015000000001</v>
      </c>
      <c r="T2" s="62">
        <v>6767.7439999999997</v>
      </c>
      <c r="U2" s="62">
        <v>4.5184392999999998</v>
      </c>
      <c r="V2" s="62">
        <v>21.440885999999999</v>
      </c>
      <c r="W2" s="62">
        <v>228.38872000000001</v>
      </c>
      <c r="X2" s="62">
        <v>140.72128000000001</v>
      </c>
      <c r="Y2" s="62">
        <v>1.362992</v>
      </c>
      <c r="Z2" s="62">
        <v>1.5738300000000001</v>
      </c>
      <c r="AA2" s="62">
        <v>11.869483000000001</v>
      </c>
      <c r="AB2" s="62">
        <v>1.6366267999999999</v>
      </c>
      <c r="AC2" s="62">
        <v>569.86632999999995</v>
      </c>
      <c r="AD2" s="62">
        <v>4.9045670000000001</v>
      </c>
      <c r="AE2" s="62">
        <v>2.7944548</v>
      </c>
      <c r="AF2" s="62">
        <v>3.0190793999999999</v>
      </c>
      <c r="AG2" s="62">
        <v>386.67752000000002</v>
      </c>
      <c r="AH2" s="62">
        <v>250.02911</v>
      </c>
      <c r="AI2" s="62">
        <v>136.64840000000001</v>
      </c>
      <c r="AJ2" s="62">
        <v>994.72559999999999</v>
      </c>
      <c r="AK2" s="62">
        <v>3827.8728000000001</v>
      </c>
      <c r="AL2" s="62">
        <v>74.250929999999997</v>
      </c>
      <c r="AM2" s="62">
        <v>3470.6923999999999</v>
      </c>
      <c r="AN2" s="62">
        <v>115.47145</v>
      </c>
      <c r="AO2" s="62">
        <v>13.02778</v>
      </c>
      <c r="AP2" s="62">
        <v>9.0828600000000002</v>
      </c>
      <c r="AQ2" s="62">
        <v>3.9449198000000001</v>
      </c>
      <c r="AR2" s="62">
        <v>7.7251672999999998</v>
      </c>
      <c r="AS2" s="62">
        <v>653.18133999999998</v>
      </c>
      <c r="AT2" s="62">
        <v>6.3766079999999998E-3</v>
      </c>
      <c r="AU2" s="62">
        <v>1.7930543000000001</v>
      </c>
      <c r="AV2" s="62">
        <v>129.58554000000001</v>
      </c>
      <c r="AW2" s="62">
        <v>65.185424999999995</v>
      </c>
      <c r="AX2" s="62">
        <v>0.11198898</v>
      </c>
      <c r="AY2" s="62">
        <v>0.97307160000000004</v>
      </c>
      <c r="AZ2" s="62">
        <v>528.55150000000003</v>
      </c>
      <c r="BA2" s="62">
        <v>46.878554999999999</v>
      </c>
      <c r="BB2" s="62">
        <v>11.875890999999999</v>
      </c>
      <c r="BC2" s="62">
        <v>14.108796999999999</v>
      </c>
      <c r="BD2" s="62">
        <v>20.848407999999999</v>
      </c>
      <c r="BE2" s="62">
        <v>1.6909605999999999</v>
      </c>
      <c r="BF2" s="62">
        <v>10.603306</v>
      </c>
      <c r="BG2" s="62">
        <v>4.5795576000000001E-4</v>
      </c>
      <c r="BH2" s="62">
        <v>2.2614343999999998E-3</v>
      </c>
      <c r="BI2" s="62">
        <v>1.8183012999999999E-3</v>
      </c>
      <c r="BJ2" s="62">
        <v>3.850166E-2</v>
      </c>
      <c r="BK2" s="62">
        <v>3.5227366999999997E-5</v>
      </c>
      <c r="BL2" s="62">
        <v>0.144787</v>
      </c>
      <c r="BM2" s="62">
        <v>2.422323</v>
      </c>
      <c r="BN2" s="62">
        <v>0.6729754</v>
      </c>
      <c r="BO2" s="62">
        <v>57.520985000000003</v>
      </c>
      <c r="BP2" s="62">
        <v>8.9966600000000003</v>
      </c>
      <c r="BQ2" s="62">
        <v>21.036719999999999</v>
      </c>
      <c r="BR2" s="62">
        <v>76.495925999999997</v>
      </c>
      <c r="BS2" s="62">
        <v>37.57593</v>
      </c>
      <c r="BT2" s="62">
        <v>8.8061159999999994</v>
      </c>
      <c r="BU2" s="62">
        <v>5.7572313000000003E-3</v>
      </c>
      <c r="BV2" s="62">
        <v>3.2328780000000001E-2</v>
      </c>
      <c r="BW2" s="62">
        <v>0.61599904000000005</v>
      </c>
      <c r="BX2" s="62">
        <v>1.0706937000000001</v>
      </c>
      <c r="BY2" s="62">
        <v>0.15475259999999999</v>
      </c>
      <c r="BZ2" s="62">
        <v>4.6088686000000001E-4</v>
      </c>
      <c r="CA2" s="62">
        <v>1.8522307</v>
      </c>
      <c r="CB2" s="62">
        <v>1.8896468E-2</v>
      </c>
      <c r="CC2" s="62">
        <v>0.354991</v>
      </c>
      <c r="CD2" s="62">
        <v>1.114573</v>
      </c>
      <c r="CE2" s="62">
        <v>0.10504309000000001</v>
      </c>
      <c r="CF2" s="62">
        <v>0.16270132000000001</v>
      </c>
      <c r="CG2" s="62">
        <v>2.4750000000000001E-7</v>
      </c>
      <c r="CH2" s="62">
        <v>3.0437720000000001E-2</v>
      </c>
      <c r="CI2" s="62">
        <v>2.5328759999999999E-3</v>
      </c>
      <c r="CJ2" s="62">
        <v>2.8347134999999999</v>
      </c>
      <c r="CK2" s="62">
        <v>2.2939270000000001E-2</v>
      </c>
      <c r="CL2" s="62">
        <v>0.74413560000000001</v>
      </c>
      <c r="CM2" s="62">
        <v>2.4606416000000002</v>
      </c>
      <c r="CN2" s="62">
        <v>1995.7642000000001</v>
      </c>
      <c r="CO2" s="62">
        <v>3598.9614000000001</v>
      </c>
      <c r="CP2" s="62">
        <v>2797.0012000000002</v>
      </c>
      <c r="CQ2" s="62">
        <v>661.25310000000002</v>
      </c>
      <c r="CR2" s="62">
        <v>438.99457000000001</v>
      </c>
      <c r="CS2" s="62">
        <v>169.92343</v>
      </c>
      <c r="CT2" s="62">
        <v>2171.5111999999999</v>
      </c>
      <c r="CU2" s="62">
        <v>1504.8438000000001</v>
      </c>
      <c r="CV2" s="62">
        <v>482.6223</v>
      </c>
      <c r="CW2" s="62">
        <v>1801.9701</v>
      </c>
      <c r="CX2" s="62">
        <v>579.82730000000004</v>
      </c>
      <c r="CY2" s="62">
        <v>2138.4429</v>
      </c>
      <c r="CZ2" s="62">
        <v>1239.3298</v>
      </c>
      <c r="DA2" s="62">
        <v>3663.1116000000002</v>
      </c>
      <c r="DB2" s="62">
        <v>2713.7375000000002</v>
      </c>
      <c r="DC2" s="62">
        <v>6377.6714000000002</v>
      </c>
      <c r="DD2" s="62">
        <v>9723.7420000000002</v>
      </c>
      <c r="DE2" s="62">
        <v>2168.6610999999998</v>
      </c>
      <c r="DF2" s="62">
        <v>2747.0030000000002</v>
      </c>
      <c r="DG2" s="62">
        <v>2347.3366999999998</v>
      </c>
      <c r="DH2" s="62">
        <v>51.491349999999997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46.878554999999999</v>
      </c>
      <c r="B6">
        <f>BB2</f>
        <v>11.875890999999999</v>
      </c>
      <c r="C6">
        <f>BC2</f>
        <v>14.108796999999999</v>
      </c>
      <c r="D6">
        <f>BD2</f>
        <v>20.848407999999999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20912</v>
      </c>
      <c r="C2" s="57">
        <f ca="1">YEAR(TODAY())-YEAR(B2)+IF(TODAY()&gt;=DATE(YEAR(TODAY()),MONTH(B2),DAY(B2)),0,-1)</f>
        <v>65</v>
      </c>
      <c r="E2" s="53">
        <v>158.6</v>
      </c>
      <c r="F2" s="54" t="s">
        <v>40</v>
      </c>
      <c r="G2" s="53">
        <v>60.3</v>
      </c>
      <c r="H2" s="52" t="s">
        <v>42</v>
      </c>
      <c r="I2" s="73">
        <f>ROUND(G3/E3^2,1)</f>
        <v>24</v>
      </c>
    </row>
    <row r="3" spans="1:9" x14ac:dyDescent="0.3">
      <c r="E3" s="52">
        <f>E2/100</f>
        <v>1.5859999999999999</v>
      </c>
      <c r="F3" s="52" t="s">
        <v>41</v>
      </c>
      <c r="G3" s="52">
        <f>G2</f>
        <v>60.3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이명숙, ID : H2500083)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07월 06일 15:39:23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 x14ac:dyDescent="0.3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 x14ac:dyDescent="0.3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 x14ac:dyDescent="0.3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90" t="s">
        <v>31</v>
      </c>
      <c r="D10" s="90"/>
      <c r="E10" s="91"/>
      <c r="F10" s="94">
        <f>'개인정보 및 신체계측 입력'!B5</f>
        <v>44748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90" t="s">
        <v>33</v>
      </c>
      <c r="D12" s="90"/>
      <c r="E12" s="91"/>
      <c r="F12" s="99">
        <f ca="1">'개인정보 및 신체계측 입력'!C2</f>
        <v>65</v>
      </c>
      <c r="G12" s="99"/>
      <c r="H12" s="99"/>
      <c r="I12" s="99"/>
      <c r="K12" s="141">
        <f>'개인정보 및 신체계측 입력'!E2</f>
        <v>158.6</v>
      </c>
      <c r="L12" s="142"/>
      <c r="M12" s="135">
        <f>'개인정보 및 신체계측 입력'!G2</f>
        <v>60.3</v>
      </c>
      <c r="N12" s="136"/>
      <c r="O12" s="131" t="s">
        <v>272</v>
      </c>
      <c r="P12" s="128"/>
      <c r="Q12" s="95">
        <f>'개인정보 및 신체계측 입력'!I2</f>
        <v>24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 x14ac:dyDescent="0.3">
      <c r="C14" s="92" t="s">
        <v>32</v>
      </c>
      <c r="D14" s="92"/>
      <c r="E14" s="93"/>
      <c r="F14" s="96" t="str">
        <f>MID('DRIs DATA'!B1,28,3)</f>
        <v>이명숙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 x14ac:dyDescent="0.35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69.206999999999994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12.031000000000001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 x14ac:dyDescent="0.3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18.762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 x14ac:dyDescent="0.35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26.7</v>
      </c>
      <c r="L72" s="37" t="s">
        <v>54</v>
      </c>
      <c r="M72" s="37">
        <f>ROUND('DRIs DATA'!K8,1)</f>
        <v>7.9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 x14ac:dyDescent="0.3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 x14ac:dyDescent="0.3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 x14ac:dyDescent="0.3">
      <c r="B94" s="126" t="s">
        <v>172</v>
      </c>
      <c r="C94" s="76"/>
      <c r="D94" s="76"/>
      <c r="E94" s="76"/>
      <c r="F94" s="78">
        <f>ROUND('DRIs DATA'!F16/'DRIs DATA'!C16*100,2)</f>
        <v>97.09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178.67</v>
      </c>
      <c r="R94" s="76" t="s">
        <v>168</v>
      </c>
      <c r="S94" s="76"/>
      <c r="T94" s="7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 x14ac:dyDescent="0.35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 x14ac:dyDescent="0.3">
      <c r="B121" s="44" t="s">
        <v>172</v>
      </c>
      <c r="C121" s="16"/>
      <c r="D121" s="16"/>
      <c r="E121" s="15"/>
      <c r="F121" s="78">
        <f>ROUND('DRIs DATA'!F26/'DRIs DATA'!C26*100,2)</f>
        <v>140.72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109.11</v>
      </c>
      <c r="R121" s="76" t="s">
        <v>167</v>
      </c>
      <c r="S121" s="76"/>
      <c r="T121" s="7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 x14ac:dyDescent="0.3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 x14ac:dyDescent="0.3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 x14ac:dyDescent="0.3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 x14ac:dyDescent="0.3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 x14ac:dyDescent="0.35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 x14ac:dyDescent="0.35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 x14ac:dyDescent="0.35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 x14ac:dyDescent="0.3">
      <c r="B172" s="43" t="s">
        <v>172</v>
      </c>
      <c r="C172" s="20"/>
      <c r="D172" s="20"/>
      <c r="E172" s="6"/>
      <c r="F172" s="78">
        <f>ROUND('DRIs DATA'!F36/'DRIs DATA'!C36*100,2)</f>
        <v>48.33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255.19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 x14ac:dyDescent="0.3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 x14ac:dyDescent="0.3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 x14ac:dyDescent="0.3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 x14ac:dyDescent="0.3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 x14ac:dyDescent="0.3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 x14ac:dyDescent="0.35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 x14ac:dyDescent="0.35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8">
        <f>ROUND('DRIs DATA'!F46/'DRIs DATA'!C46*100,2)</f>
        <v>130.28</v>
      </c>
      <c r="G197" s="78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 x14ac:dyDescent="0.3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 x14ac:dyDescent="0.3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 x14ac:dyDescent="0.3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 x14ac:dyDescent="0.3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 x14ac:dyDescent="0.35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 x14ac:dyDescent="0.35">
      <c r="K205" s="10"/>
    </row>
    <row r="206" spans="2:20" ht="18" customHeight="1" x14ac:dyDescent="0.3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 x14ac:dyDescent="0.35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2022-07-06T06:42:47Z</dcterms:modified>
</cp:coreProperties>
</file>