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<sst xmlns="http://schemas.openxmlformats.org/spreadsheetml/2006/main" count="692" uniqueCount="357">
  <si>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</si>
  <si>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</si>
  <si>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</si>
  <si>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</si>
  <si>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</si>
  <si>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</si>
  <si>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</si>
  <si>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</si>
  <si>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</si>
  <si>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</si>
  <si>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</si>
  <si>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</si>
  <si>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</si>
  <si>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</si>
  <si>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</si>
  <si>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</si>
  <si>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</si>
  <si>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</si>
  <si>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</si>
  <si>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</si>
  <si>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</si>
  <si>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</si>
  <si>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</si>
  <si>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</si>
  <si>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</si>
  <si>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</si>
  <si>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</si>
  <si>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</si>
  <si>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</si>
  <si>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</si>
  <si>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</si>
  <si>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</si>
  <si>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</si>
  <si>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</si>
  <si>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</si>
  <si>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</si>
  <si>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</si>
  <si>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</si>
  <si>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</si>
  <si>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</si>
  <si>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</si>
  <si>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</si>
  <si>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</si>
  <si>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</si>
  <si>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</si>
  <si>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</si>
  <si>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</si>
  <si>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</si>
  <si>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</si>
  <si>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</si>
  <si>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</si>
  <si>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</si>
  <si>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</si>
  <si>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</si>
  <si>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</si>
  <si>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</si>
  <si>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</si>
  <si>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</si>
  <si>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</si>
  <si>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</si>
  <si>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</si>
  <si>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</si>
  <si>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</si>
  <si>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</si>
  <si>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</si>
  <si>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</si>
  <si>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</si>
  <si>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</si>
  <si>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</si>
  <si>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</si>
  <si>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</si>
  <si>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</si>
  <si>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</si>
  <si>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</si>
  <si>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</si>
  <si>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</si>
  <si>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</si>
  <si>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</si>
  <si>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</si>
  <si>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</si>
  <si>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</si>
  <si>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</si>
  <si>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</si>
  <si>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</si>
  <si>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</si>
  <si>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</si>
  <si>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</si>
  <si>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</si>
  <si>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</si>
  <si>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</si>
  <si>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</si>
  <si>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</si>
  <si>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</si>
  <si>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</si>
  <si>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</si>
  <si>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</si>
  <si>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</si>
  <si>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</si>
  <si>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</si>
  <si>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</si>
  <si>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</si>
  <si>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</si>
  <si>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</si>
  <si>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</si>
  <si>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</si>
  <si>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</si>
  <si>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</si>
  <si>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</si>
  <si>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</si>
  <si>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</si>
  <si>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</si>
  <si>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</si>
  <si>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</si>
  <si>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</si>
  <si>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</si>
  <si>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</si>
  <si>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</si>
  <si>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</si>
  <si>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</si>
  <si>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</si>
  <si>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</si>
  <si>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</si>
  <si>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</si>
  <si>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</si>
  <si>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</si>
  <si>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</si>
  <si>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</si>
  <si>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</si>
  <si>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</si>
  <si>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</si>
  <si>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</si>
  <si>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</si>
  <si>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</si>
  <si>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</si>
  <si>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</si>
  <si>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</si>
  <si>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</si>
  <si>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</si>
  <si>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</si>
  <si>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</si>
  <si>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</si>
  <si>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</si>
  <si>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</si>
  <si>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</si>
  <si>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</si>
  <si>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</si>
  <si>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</si>
  <si>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</si>
  <si>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</si>
  <si>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</si>
  <si>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</si>
  <si>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</si>
  <si>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</si>
  <si>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</si>
  <si>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</si>
  <si>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</si>
  <si>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</si>
  <si>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</si>
  <si>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</si>
  <si>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</si>
  <si>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</si>
  <si>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</si>
  <si>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</si>
  <si>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</si>
  <si>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</si>
  <si>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</si>
  <si>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</si>
  <si>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</si>
  <si>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</si>
  <si>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</si>
  <si>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</si>
  <si>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</si>
  <si>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</si>
  <si>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</si>
  <si>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</si>
  <si>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</si>
  <si>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</si>
  <si>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</si>
  <si>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</si>
  <si>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</si>
  <si>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</si>
  <si>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</si>
  <si>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</si>
  <si>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</si>
  <si>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</si>
  <si>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</si>
  <si>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</si>
  <si>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</si>
  <si>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</si>
  <si>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</si>
  <si>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</si>
  <si>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</si>
  <si>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</si>
  <si>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</si>
  <si>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</si>
  <si>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</si>
  <si>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</si>
  <si>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</si>
  <si>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</si>
  <si>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</si>
  <si>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</si>
  <si>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</si>
  <si>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</si>
  <si>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</si>
  <si>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</si>
  <si>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</si>
  <si>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</si>
  <si>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</si>
  <si>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</si>
  <si>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</si>
  <si>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</si>
  <si>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</si>
  <si>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</si>
  <si>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</si>
  <si>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</si>
  <si>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</si>
  <si>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</si>
  <si>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</si>
  <si>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</si>
  <si>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</si>
  <si>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</si>
  <si>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</si>
  <si>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</si>
  <si>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</si>
  <si>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</si>
  <si>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</si>
  <si>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</si>
  <si>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</si>
  <si>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</si>
  <si>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</si>
  <si>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</si>
  <si>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</si>
  <si>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</si>
  <si>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</si>
  <si>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</si>
  <si>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</si>
  <si>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</si>
  <si>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</si>
  <si>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</si>
  <si>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</si>
  <si>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</si>
  <si>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</si>
  <si>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</si>
  <si>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</si>
  <si>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</si>
  <si>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</si>
  <si>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</si>
  <si>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</si>
  <si>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</si>
  <si>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</si>
  <si>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</si>
  <si>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</si>
  <si>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</si>
  <si>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</si>
  <si>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</si>
  <si>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</si>
  <si>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</si>
  <si>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</si>
  <si>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</si>
  <si>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</si>
  <si>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</si>
  <si>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</si>
  <si>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</si>
  <si>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</si>
  <si>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</si>
  <si>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</si>
  <si>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</si>
  <si>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</si>
  <si>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</si>
  <si>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</si>
  <si>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</si>
  <si>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</si>
  <si>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</si>
  <si>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</si>
  <si>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</si>
  <si>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</si>
  <si>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</si>
  <si>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정보</t>
    <phoneticPr fontId="1" type="noConversion"/>
  </si>
  <si>
    <t>다량영양소</t>
    <phoneticPr fontId="1" type="noConversion"/>
  </si>
  <si>
    <t>필요추정량</t>
    <phoneticPr fontId="1" type="noConversion"/>
  </si>
  <si>
    <t>섭취량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</si>
  <si>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</si>
  <si>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</si>
  <si>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</si>
  <si>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</si>
  <si>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</si>
  <si>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</si>
  <si>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</si>
  <si>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지용성 비타민</t>
    <phoneticPr fontId="1" type="noConversion"/>
  </si>
  <si>
    <t>비타민A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</si>
  <si>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</si>
  <si>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</si>
  <si>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</si>
  <si>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</si>
  <si>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엽산</t>
    <phoneticPr fontId="1" type="noConversion"/>
  </si>
  <si>
    <t>비타민B12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</si>
  <si>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</si>
  <si>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</si>
  <si>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</si>
  <si>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</si>
  <si>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</si>
  <si>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</si>
  <si>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미량 무기질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</si>
  <si>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</si>
  <si>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</si>
  <si>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</si>
  <si>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</si>
  <si>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크롬</t>
    <phoneticPr fontId="1" type="noConversion"/>
  </si>
  <si>
    <t>요오드</t>
    <phoneticPr fontId="1" type="noConversion"/>
  </si>
  <si>
    <t>몰리브덴(ug/일)</t>
    <phoneticPr fontId="1" type="noConversion"/>
  </si>
  <si>
    <t>(설문지 : FFQ 95문항 설문지, 사용자 : 윤영철, ID : H2500085)</t>
  </si>
  <si>
    <t>출력시각</t>
    <phoneticPr fontId="1" type="noConversion"/>
  </si>
  <si>
    <t>2022년 07월 14일 15:57:11</t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</si>
  <si>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</si>
  <si>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</si>
  <si>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</si>
  <si>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</si>
  <si>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</si>
  <si>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</si>
  <si>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</si>
  <si>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</si>
  <si>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</si>
  <si>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충분섭취량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</si>
  <si>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</si>
  <si>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</si>
  <si>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</si>
  <si>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섭취량</t>
    <phoneticPr fontId="1" type="noConversion"/>
  </si>
  <si>
    <t>적정비율(최소)</t>
    <phoneticPr fontId="1" type="noConversion"/>
  </si>
  <si>
    <t>단백질(g/일)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</si>
  <si>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</si>
  <si>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</si>
  <si>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</si>
  <si>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비타민E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</si>
  <si>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</si>
  <si>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</si>
  <si>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</si>
  <si>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상한섭취량</t>
    <phoneticPr fontId="1" type="noConversion"/>
  </si>
  <si>
    <t>권장섭취량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</si>
  <si>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</si>
  <si>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</si>
  <si>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</si>
  <si>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</si>
  <si>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</si>
  <si>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판토텐산</t>
    <phoneticPr fontId="1" type="noConversion"/>
  </si>
  <si>
    <t>충분섭취량</t>
    <phoneticPr fontId="1" type="noConversion"/>
  </si>
  <si>
    <t>섭취량</t>
    <phoneticPr fontId="1" type="noConversion"/>
  </si>
  <si>
    <t>마그네슘</t>
    <phoneticPr fontId="1" type="noConversion"/>
  </si>
  <si>
    <t>평균필요량</t>
    <phoneticPr fontId="1" type="noConversion"/>
  </si>
  <si>
    <t>섭취량</t>
    <phoneticPr fontId="1" type="noConversion"/>
  </si>
  <si>
    <t>상한섭취량</t>
    <phoneticPr fontId="1" type="noConversion"/>
  </si>
  <si>
    <t>철</t>
    <phoneticPr fontId="1" type="noConversion"/>
  </si>
  <si>
    <t>셀레늄</t>
    <phoneticPr fontId="1" type="noConversion"/>
  </si>
  <si>
    <t>몰리브덴</t>
    <phoneticPr fontId="1" type="noConversion"/>
  </si>
  <si>
    <t>구리(ug/일)</t>
    <phoneticPr fontId="1" type="noConversion"/>
  </si>
  <si>
    <t>크롬(ug/일)</t>
    <phoneticPr fontId="1" type="noConversion"/>
  </si>
  <si>
    <t>H2500085</t>
  </si>
  <si>
    <t>윤영철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</si>
</sst>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30.459758999999998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6007392"/>
        <c:axId val="106008176"/>
      </c:barChart>
      <c:catAx>
        <c:axId val="106007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6008176"/>
        <c:crosses val="autoZero"/>
        <c:auto val="1"/>
        <c:lblAlgn val="ctr"/>
        <c:lblOffset val="100"/>
        <c:noMultiLvlLbl val="0"/>
      </c:catAx>
      <c:valAx>
        <c:axId val="10600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6007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1.0598736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5426544"/>
        <c:axId val="755426152"/>
      </c:barChart>
      <c:catAx>
        <c:axId val="75542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5426152"/>
        <c:crosses val="autoZero"/>
        <c:auto val="1"/>
        <c:lblAlgn val="ctr"/>
        <c:lblOffset val="100"/>
        <c:noMultiLvlLbl val="0"/>
      </c:catAx>
      <c:valAx>
        <c:axId val="755426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542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0.18627389999999999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779680"/>
        <c:axId val="257776544"/>
      </c:barChart>
      <c:catAx>
        <c:axId val="257779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776544"/>
        <c:crosses val="autoZero"/>
        <c:auto val="1"/>
        <c:lblAlgn val="ctr"/>
        <c:lblOffset val="100"/>
        <c:noMultiLvlLbl val="0"/>
      </c:catAx>
      <c:valAx>
        <c:axId val="257776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77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514.4538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779288"/>
        <c:axId val="257780072"/>
      </c:barChart>
      <c:catAx>
        <c:axId val="257779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780072"/>
        <c:crosses val="autoZero"/>
        <c:auto val="1"/>
        <c:lblAlgn val="ctr"/>
        <c:lblOffset val="100"/>
        <c:noMultiLvlLbl val="0"/>
      </c:catAx>
      <c:valAx>
        <c:axId val="257780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779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1097.5035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777720"/>
        <c:axId val="257777328"/>
      </c:barChart>
      <c:catAx>
        <c:axId val="257777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777328"/>
        <c:crosses val="autoZero"/>
        <c:auto val="1"/>
        <c:lblAlgn val="ctr"/>
        <c:lblOffset val="100"/>
        <c:noMultiLvlLbl val="0"/>
      </c:catAx>
      <c:valAx>
        <c:axId val="2577773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777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43.452170000000002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574248"/>
        <c:axId val="261572288"/>
      </c:barChart>
      <c:catAx>
        <c:axId val="261574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572288"/>
        <c:crosses val="autoZero"/>
        <c:auto val="1"/>
        <c:lblAlgn val="ctr"/>
        <c:lblOffset val="100"/>
        <c:noMultiLvlLbl val="0"/>
      </c:catAx>
      <c:valAx>
        <c:axId val="261572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574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34.575347999999998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572680"/>
        <c:axId val="261571112"/>
      </c:barChart>
      <c:catAx>
        <c:axId val="261572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571112"/>
        <c:crosses val="autoZero"/>
        <c:auto val="1"/>
        <c:lblAlgn val="ctr"/>
        <c:lblOffset val="100"/>
        <c:noMultiLvlLbl val="0"/>
      </c:catAx>
      <c:valAx>
        <c:axId val="261571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572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5.0147680000000001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574640"/>
        <c:axId val="261571504"/>
      </c:barChart>
      <c:catAx>
        <c:axId val="26157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571504"/>
        <c:crosses val="autoZero"/>
        <c:auto val="1"/>
        <c:lblAlgn val="ctr"/>
        <c:lblOffset val="100"/>
        <c:noMultiLvlLbl val="0"/>
      </c:catAx>
      <c:valAx>
        <c:axId val="261571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57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240.62839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571896"/>
        <c:axId val="106001616"/>
      </c:barChart>
      <c:catAx>
        <c:axId val="261571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6001616"/>
        <c:crosses val="autoZero"/>
        <c:auto val="1"/>
        <c:lblAlgn val="ctr"/>
        <c:lblOffset val="100"/>
        <c:noMultiLvlLbl val="0"/>
      </c:catAx>
      <c:valAx>
        <c:axId val="1060016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571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8.3319099999999997E-3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6002400"/>
        <c:axId val="106002792"/>
      </c:barChart>
      <c:catAx>
        <c:axId val="106002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6002792"/>
        <c:crosses val="autoZero"/>
        <c:auto val="1"/>
        <c:lblAlgn val="ctr"/>
        <c:lblOffset val="100"/>
        <c:noMultiLvlLbl val="0"/>
      </c:catAx>
      <c:valAx>
        <c:axId val="106002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600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1.469562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6001224"/>
        <c:axId val="106003576"/>
      </c:barChart>
      <c:catAx>
        <c:axId val="106001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6003576"/>
        <c:crosses val="autoZero"/>
        <c:auto val="1"/>
        <c:lblAlgn val="ctr"/>
        <c:lblOffset val="100"/>
        <c:noMultiLvlLbl val="0"/>
      </c:catAx>
      <c:valAx>
        <c:axId val="106003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6001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9.5363340000000001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6008960"/>
        <c:axId val="36300120"/>
      </c:barChart>
      <c:catAx>
        <c:axId val="10600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300120"/>
        <c:crosses val="autoZero"/>
        <c:auto val="1"/>
        <c:lblAlgn val="ctr"/>
        <c:lblOffset val="100"/>
        <c:noMultiLvlLbl val="0"/>
      </c:catAx>
      <c:valAx>
        <c:axId val="36300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600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161.53743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6000832"/>
        <c:axId val="181703208"/>
      </c:barChart>
      <c:catAx>
        <c:axId val="106000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703208"/>
        <c:crosses val="autoZero"/>
        <c:auto val="1"/>
        <c:lblAlgn val="ctr"/>
        <c:lblOffset val="100"/>
        <c:noMultiLvlLbl val="0"/>
      </c:catAx>
      <c:valAx>
        <c:axId val="181703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600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43.697291999999997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1703600"/>
        <c:axId val="181702816"/>
      </c:barChart>
      <c:catAx>
        <c:axId val="18170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702816"/>
        <c:crosses val="autoZero"/>
        <c:auto val="1"/>
        <c:lblAlgn val="ctr"/>
        <c:lblOffset val="100"/>
        <c:noMultiLvlLbl val="0"/>
      </c:catAx>
      <c:valAx>
        <c:axId val="181702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170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5.46</c:v>
                </c:pt>
                <c:pt idx="1">
                  <c:v>9.6029999999999998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06003968"/>
        <c:axId val="738543800"/>
      </c:barChart>
      <c:catAx>
        <c:axId val="10600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8543800"/>
        <c:crosses val="autoZero"/>
        <c:auto val="1"/>
        <c:lblAlgn val="ctr"/>
        <c:lblOffset val="100"/>
        <c:noMultiLvlLbl val="0"/>
      </c:catAx>
      <c:valAx>
        <c:axId val="738543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600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4.0294641999999996</c:v>
                </c:pt>
                <c:pt idx="1">
                  <c:v>4.6087350000000002</c:v>
                </c:pt>
                <c:pt idx="2">
                  <c:v>4.1599354999999996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205.34564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8541448"/>
        <c:axId val="738540664"/>
      </c:barChart>
      <c:catAx>
        <c:axId val="738541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8540664"/>
        <c:crosses val="autoZero"/>
        <c:auto val="1"/>
        <c:lblAlgn val="ctr"/>
        <c:lblOffset val="100"/>
        <c:noMultiLvlLbl val="0"/>
      </c:catAx>
      <c:valAx>
        <c:axId val="738540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8541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5.9712459999999998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8544192"/>
        <c:axId val="738542624"/>
      </c:barChart>
      <c:catAx>
        <c:axId val="738544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8542624"/>
        <c:crosses val="autoZero"/>
        <c:auto val="1"/>
        <c:lblAlgn val="ctr"/>
        <c:lblOffset val="100"/>
        <c:noMultiLvlLbl val="0"/>
      </c:catAx>
      <c:valAx>
        <c:axId val="738542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854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76.012</c:v>
                </c:pt>
                <c:pt idx="1">
                  <c:v>7.7549999999999999</c:v>
                </c:pt>
                <c:pt idx="2">
                  <c:v>16.233000000000001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38543408"/>
        <c:axId val="257788040"/>
      </c:barChart>
      <c:catAx>
        <c:axId val="73854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788040"/>
        <c:crosses val="autoZero"/>
        <c:auto val="1"/>
        <c:lblAlgn val="ctr"/>
        <c:lblOffset val="100"/>
        <c:noMultiLvlLbl val="0"/>
      </c:catAx>
      <c:valAx>
        <c:axId val="257788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854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901.10155999999995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788824"/>
        <c:axId val="257785688"/>
      </c:barChart>
      <c:catAx>
        <c:axId val="257788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785688"/>
        <c:crosses val="autoZero"/>
        <c:auto val="1"/>
        <c:lblAlgn val="ctr"/>
        <c:lblOffset val="100"/>
        <c:noMultiLvlLbl val="0"/>
      </c:catAx>
      <c:valAx>
        <c:axId val="257785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788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26.121397000000002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786080"/>
        <c:axId val="257787256"/>
      </c:barChart>
      <c:catAx>
        <c:axId val="25778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787256"/>
        <c:crosses val="autoZero"/>
        <c:auto val="1"/>
        <c:lblAlgn val="ctr"/>
        <c:lblOffset val="100"/>
        <c:noMultiLvlLbl val="0"/>
      </c:catAx>
      <c:valAx>
        <c:axId val="257787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78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188.73097000000001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787648"/>
        <c:axId val="257788432"/>
      </c:barChart>
      <c:catAx>
        <c:axId val="257787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788432"/>
        <c:crosses val="autoZero"/>
        <c:auto val="1"/>
        <c:lblAlgn val="ctr"/>
        <c:lblOffset val="100"/>
        <c:noMultiLvlLbl val="0"/>
      </c:catAx>
      <c:valAx>
        <c:axId val="257788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78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1.1191831000000001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300904"/>
        <c:axId val="36302080"/>
      </c:barChart>
      <c:catAx>
        <c:axId val="36300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302080"/>
        <c:crosses val="autoZero"/>
        <c:auto val="1"/>
        <c:lblAlgn val="ctr"/>
        <c:lblOffset val="100"/>
        <c:noMultiLvlLbl val="0"/>
      </c:catAx>
      <c:valAx>
        <c:axId val="36302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300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2049.2822000000001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4170832"/>
        <c:axId val="694172792"/>
      </c:barChart>
      <c:catAx>
        <c:axId val="694170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4172792"/>
        <c:crosses val="autoZero"/>
        <c:auto val="1"/>
        <c:lblAlgn val="ctr"/>
        <c:lblOffset val="100"/>
        <c:noMultiLvlLbl val="0"/>
      </c:catAx>
      <c:valAx>
        <c:axId val="694172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417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5.5608162999999999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4170440"/>
        <c:axId val="694172008"/>
      </c:barChart>
      <c:catAx>
        <c:axId val="694170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4172008"/>
        <c:crosses val="autoZero"/>
        <c:auto val="1"/>
        <c:lblAlgn val="ctr"/>
        <c:lblOffset val="100"/>
        <c:noMultiLvlLbl val="0"/>
      </c:catAx>
      <c:valAx>
        <c:axId val="694172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4170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0.66662410000000005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4172400"/>
        <c:axId val="694173184"/>
      </c:barChart>
      <c:catAx>
        <c:axId val="694172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4173184"/>
        <c:crosses val="autoZero"/>
        <c:auto val="1"/>
        <c:lblAlgn val="ctr"/>
        <c:lblOffset val="100"/>
        <c:noMultiLvlLbl val="0"/>
      </c:catAx>
      <c:valAx>
        <c:axId val="694173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417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80.986639999999994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301296"/>
        <c:axId val="261263200"/>
      </c:barChart>
      <c:catAx>
        <c:axId val="3630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263200"/>
        <c:crosses val="autoZero"/>
        <c:auto val="1"/>
        <c:lblAlgn val="ctr"/>
        <c:lblOffset val="100"/>
        <c:noMultiLvlLbl val="0"/>
      </c:catAx>
      <c:valAx>
        <c:axId val="261263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301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0.61285995999999998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261632"/>
        <c:axId val="261261240"/>
      </c:barChart>
      <c:catAx>
        <c:axId val="26126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261240"/>
        <c:crosses val="autoZero"/>
        <c:auto val="1"/>
        <c:lblAlgn val="ctr"/>
        <c:lblOffset val="100"/>
        <c:noMultiLvlLbl val="0"/>
      </c:catAx>
      <c:valAx>
        <c:axId val="2612612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261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6.4786954000000003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262808"/>
        <c:axId val="261263592"/>
      </c:barChart>
      <c:catAx>
        <c:axId val="261262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263592"/>
        <c:crosses val="autoZero"/>
        <c:auto val="1"/>
        <c:lblAlgn val="ctr"/>
        <c:lblOffset val="100"/>
        <c:noMultiLvlLbl val="0"/>
      </c:catAx>
      <c:valAx>
        <c:axId val="261263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262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0.66662410000000005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263984"/>
        <c:axId val="36299728"/>
      </c:barChart>
      <c:catAx>
        <c:axId val="261263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299728"/>
        <c:crosses val="autoZero"/>
        <c:auto val="1"/>
        <c:lblAlgn val="ctr"/>
        <c:lblOffset val="100"/>
        <c:noMultiLvlLbl val="0"/>
      </c:catAx>
      <c:valAx>
        <c:axId val="36299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26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207.01794000000001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301688"/>
        <c:axId val="36298944"/>
      </c:barChart>
      <c:catAx>
        <c:axId val="36301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298944"/>
        <c:crosses val="autoZero"/>
        <c:auto val="1"/>
        <c:lblAlgn val="ctr"/>
        <c:lblOffset val="100"/>
        <c:noMultiLvlLbl val="0"/>
      </c:catAx>
      <c:valAx>
        <c:axId val="36298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301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3.9868652999999998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5426936"/>
        <c:axId val="755427328"/>
      </c:barChart>
      <c:catAx>
        <c:axId val="755426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5427328"/>
        <c:crosses val="autoZero"/>
        <c:auto val="1"/>
        <c:lblAlgn val="ctr"/>
        <c:lblOffset val="100"/>
        <c:noMultiLvlLbl val="0"/>
      </c:catAx>
      <c:valAx>
        <c:axId val="755427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5426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윤영철, ID : H2500085)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07월 14일 15:57:11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901.10155999999995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30.459758999999998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9.5363340000000001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76.012</v>
      </c>
      <c r="G8" s="59">
        <f>'DRIs DATA 입력'!G8</f>
        <v>7.7549999999999999</v>
      </c>
      <c r="H8" s="59">
        <f>'DRIs DATA 입력'!H8</f>
        <v>16.233000000000001</v>
      </c>
      <c r="I8" s="46"/>
      <c r="J8" s="59" t="s">
        <v>216</v>
      </c>
      <c r="K8" s="59">
        <f>'DRIs DATA 입력'!K8</f>
        <v>5.46</v>
      </c>
      <c r="L8" s="59">
        <f>'DRIs DATA 입력'!L8</f>
        <v>9.6029999999999998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205.34564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5.9712459999999998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1.1191831000000001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80.986639999999994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26.121397000000002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0.69274217000000005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0.61285995999999998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6.4786954000000003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0.66662410000000005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207.01794000000001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3.9868652999999998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1.0598736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0.18627389999999999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188.73097000000001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514.4538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2049.2822000000001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1097.5035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43.452170000000002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34.575347999999998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5.5608162999999999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5.0147680000000001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240.62839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8.3319099999999997E-3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1.469562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161.53743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43.697291999999997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66" sqref="K6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310</v>
      </c>
      <c r="G1" s="62" t="s">
        <v>311</v>
      </c>
      <c r="H1" s="61" t="s">
        <v>312</v>
      </c>
    </row>
    <row r="3" spans="1:27" x14ac:dyDescent="0.3">
      <c r="A3" s="71" t="s">
        <v>278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313</v>
      </c>
      <c r="B4" s="69"/>
      <c r="C4" s="69"/>
      <c r="E4" s="66" t="s">
        <v>314</v>
      </c>
      <c r="F4" s="67"/>
      <c r="G4" s="67"/>
      <c r="H4" s="68"/>
      <c r="J4" s="66" t="s">
        <v>315</v>
      </c>
      <c r="K4" s="67"/>
      <c r="L4" s="68"/>
      <c r="N4" s="69" t="s">
        <v>316</v>
      </c>
      <c r="O4" s="69"/>
      <c r="P4" s="69"/>
      <c r="Q4" s="69"/>
      <c r="R4" s="69"/>
      <c r="S4" s="69"/>
      <c r="U4" s="69" t="s">
        <v>317</v>
      </c>
      <c r="V4" s="69"/>
      <c r="W4" s="69"/>
      <c r="X4" s="69"/>
      <c r="Y4" s="69"/>
      <c r="Z4" s="69"/>
    </row>
    <row r="5" spans="1:27" x14ac:dyDescent="0.3">
      <c r="A5" s="65"/>
      <c r="B5" s="65" t="s">
        <v>279</v>
      </c>
      <c r="C5" s="65" t="s">
        <v>280</v>
      </c>
      <c r="E5" s="65"/>
      <c r="F5" s="65" t="s">
        <v>318</v>
      </c>
      <c r="G5" s="65" t="s">
        <v>319</v>
      </c>
      <c r="H5" s="65" t="s">
        <v>320</v>
      </c>
      <c r="J5" s="65"/>
      <c r="K5" s="65" t="s">
        <v>321</v>
      </c>
      <c r="L5" s="65" t="s">
        <v>281</v>
      </c>
      <c r="N5" s="65"/>
      <c r="O5" s="65" t="s">
        <v>282</v>
      </c>
      <c r="P5" s="65" t="s">
        <v>283</v>
      </c>
      <c r="Q5" s="65" t="s">
        <v>322</v>
      </c>
      <c r="R5" s="65" t="s">
        <v>285</v>
      </c>
      <c r="S5" s="65" t="s">
        <v>280</v>
      </c>
      <c r="U5" s="65"/>
      <c r="V5" s="65" t="s">
        <v>323</v>
      </c>
      <c r="W5" s="65" t="s">
        <v>324</v>
      </c>
      <c r="X5" s="65" t="s">
        <v>325</v>
      </c>
      <c r="Y5" s="65" t="s">
        <v>285</v>
      </c>
      <c r="Z5" s="65" t="s">
        <v>326</v>
      </c>
    </row>
    <row r="6" spans="1:27" x14ac:dyDescent="0.3">
      <c r="A6" s="65" t="s">
        <v>313</v>
      </c>
      <c r="B6" s="65">
        <v>2200</v>
      </c>
      <c r="C6" s="65">
        <v>901.10155999999995</v>
      </c>
      <c r="E6" s="65" t="s">
        <v>286</v>
      </c>
      <c r="F6" s="65">
        <v>55</v>
      </c>
      <c r="G6" s="65">
        <v>15</v>
      </c>
      <c r="H6" s="65">
        <v>7</v>
      </c>
      <c r="J6" s="65" t="s">
        <v>327</v>
      </c>
      <c r="K6" s="65">
        <v>0.1</v>
      </c>
      <c r="L6" s="65">
        <v>4</v>
      </c>
      <c r="N6" s="65" t="s">
        <v>328</v>
      </c>
      <c r="O6" s="65">
        <v>50</v>
      </c>
      <c r="P6" s="65">
        <v>60</v>
      </c>
      <c r="Q6" s="65">
        <v>0</v>
      </c>
      <c r="R6" s="65">
        <v>0</v>
      </c>
      <c r="S6" s="65">
        <v>30.459758999999998</v>
      </c>
      <c r="U6" s="65" t="s">
        <v>287</v>
      </c>
      <c r="V6" s="65">
        <v>0</v>
      </c>
      <c r="W6" s="65">
        <v>0</v>
      </c>
      <c r="X6" s="65">
        <v>25</v>
      </c>
      <c r="Y6" s="65">
        <v>0</v>
      </c>
      <c r="Z6" s="65">
        <v>9.5363340000000001</v>
      </c>
    </row>
    <row r="7" spans="1:27" x14ac:dyDescent="0.3">
      <c r="E7" s="65" t="s">
        <v>329</v>
      </c>
      <c r="F7" s="65">
        <v>65</v>
      </c>
      <c r="G7" s="65">
        <v>30</v>
      </c>
      <c r="H7" s="65">
        <v>20</v>
      </c>
      <c r="J7" s="65" t="s">
        <v>330</v>
      </c>
      <c r="K7" s="65">
        <v>1</v>
      </c>
      <c r="L7" s="65">
        <v>10</v>
      </c>
    </row>
    <row r="8" spans="1:27" x14ac:dyDescent="0.3">
      <c r="E8" s="65" t="s">
        <v>331</v>
      </c>
      <c r="F8" s="65">
        <v>76.012</v>
      </c>
      <c r="G8" s="65">
        <v>7.7549999999999999</v>
      </c>
      <c r="H8" s="65">
        <v>16.233000000000001</v>
      </c>
      <c r="J8" s="65" t="s">
        <v>331</v>
      </c>
      <c r="K8" s="65">
        <v>5.46</v>
      </c>
      <c r="L8" s="65">
        <v>9.6029999999999998</v>
      </c>
    </row>
    <row r="13" spans="1:27" x14ac:dyDescent="0.3">
      <c r="A13" s="70" t="s">
        <v>288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289</v>
      </c>
      <c r="B14" s="69"/>
      <c r="C14" s="69"/>
      <c r="D14" s="69"/>
      <c r="E14" s="69"/>
      <c r="F14" s="69"/>
      <c r="H14" s="69" t="s">
        <v>332</v>
      </c>
      <c r="I14" s="69"/>
      <c r="J14" s="69"/>
      <c r="K14" s="69"/>
      <c r="L14" s="69"/>
      <c r="M14" s="69"/>
      <c r="O14" s="69" t="s">
        <v>290</v>
      </c>
      <c r="P14" s="69"/>
      <c r="Q14" s="69"/>
      <c r="R14" s="69"/>
      <c r="S14" s="69"/>
      <c r="T14" s="69"/>
      <c r="V14" s="69" t="s">
        <v>291</v>
      </c>
      <c r="W14" s="69"/>
      <c r="X14" s="69"/>
      <c r="Y14" s="69"/>
      <c r="Z14" s="69"/>
      <c r="AA14" s="69"/>
    </row>
    <row r="15" spans="1:27" x14ac:dyDescent="0.3">
      <c r="A15" s="65"/>
      <c r="B15" s="65" t="s">
        <v>333</v>
      </c>
      <c r="C15" s="65" t="s">
        <v>334</v>
      </c>
      <c r="D15" s="65" t="s">
        <v>284</v>
      </c>
      <c r="E15" s="65" t="s">
        <v>335</v>
      </c>
      <c r="F15" s="65" t="s">
        <v>280</v>
      </c>
      <c r="H15" s="65"/>
      <c r="I15" s="65" t="s">
        <v>282</v>
      </c>
      <c r="J15" s="65" t="s">
        <v>283</v>
      </c>
      <c r="K15" s="65" t="s">
        <v>284</v>
      </c>
      <c r="L15" s="65" t="s">
        <v>336</v>
      </c>
      <c r="M15" s="65" t="s">
        <v>280</v>
      </c>
      <c r="O15" s="65"/>
      <c r="P15" s="65" t="s">
        <v>323</v>
      </c>
      <c r="Q15" s="65" t="s">
        <v>337</v>
      </c>
      <c r="R15" s="65" t="s">
        <v>325</v>
      </c>
      <c r="S15" s="65" t="s">
        <v>285</v>
      </c>
      <c r="T15" s="65" t="s">
        <v>280</v>
      </c>
      <c r="V15" s="65"/>
      <c r="W15" s="65" t="s">
        <v>282</v>
      </c>
      <c r="X15" s="65" t="s">
        <v>334</v>
      </c>
      <c r="Y15" s="65" t="s">
        <v>284</v>
      </c>
      <c r="Z15" s="65" t="s">
        <v>285</v>
      </c>
      <c r="AA15" s="65" t="s">
        <v>326</v>
      </c>
    </row>
    <row r="16" spans="1:27" x14ac:dyDescent="0.3">
      <c r="A16" s="65" t="s">
        <v>292</v>
      </c>
      <c r="B16" s="65">
        <v>530</v>
      </c>
      <c r="C16" s="65">
        <v>750</v>
      </c>
      <c r="D16" s="65">
        <v>0</v>
      </c>
      <c r="E16" s="65">
        <v>3000</v>
      </c>
      <c r="F16" s="65">
        <v>205.34564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5.9712459999999998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1.1191831000000001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80.986639999999994</v>
      </c>
    </row>
    <row r="23" spans="1:62" x14ac:dyDescent="0.3">
      <c r="A23" s="70" t="s">
        <v>293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338</v>
      </c>
      <c r="B24" s="69"/>
      <c r="C24" s="69"/>
      <c r="D24" s="69"/>
      <c r="E24" s="69"/>
      <c r="F24" s="69"/>
      <c r="H24" s="69" t="s">
        <v>339</v>
      </c>
      <c r="I24" s="69"/>
      <c r="J24" s="69"/>
      <c r="K24" s="69"/>
      <c r="L24" s="69"/>
      <c r="M24" s="69"/>
      <c r="O24" s="69" t="s">
        <v>340</v>
      </c>
      <c r="P24" s="69"/>
      <c r="Q24" s="69"/>
      <c r="R24" s="69"/>
      <c r="S24" s="69"/>
      <c r="T24" s="69"/>
      <c r="V24" s="69" t="s">
        <v>341</v>
      </c>
      <c r="W24" s="69"/>
      <c r="X24" s="69"/>
      <c r="Y24" s="69"/>
      <c r="Z24" s="69"/>
      <c r="AA24" s="69"/>
      <c r="AC24" s="69" t="s">
        <v>342</v>
      </c>
      <c r="AD24" s="69"/>
      <c r="AE24" s="69"/>
      <c r="AF24" s="69"/>
      <c r="AG24" s="69"/>
      <c r="AH24" s="69"/>
      <c r="AJ24" s="69" t="s">
        <v>294</v>
      </c>
      <c r="AK24" s="69"/>
      <c r="AL24" s="69"/>
      <c r="AM24" s="69"/>
      <c r="AN24" s="69"/>
      <c r="AO24" s="69"/>
      <c r="AQ24" s="69" t="s">
        <v>295</v>
      </c>
      <c r="AR24" s="69"/>
      <c r="AS24" s="69"/>
      <c r="AT24" s="69"/>
      <c r="AU24" s="69"/>
      <c r="AV24" s="69"/>
      <c r="AX24" s="69" t="s">
        <v>343</v>
      </c>
      <c r="AY24" s="69"/>
      <c r="AZ24" s="69"/>
      <c r="BA24" s="69"/>
      <c r="BB24" s="69"/>
      <c r="BC24" s="69"/>
      <c r="BE24" s="69" t="s">
        <v>296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333</v>
      </c>
      <c r="C25" s="65" t="s">
        <v>283</v>
      </c>
      <c r="D25" s="65" t="s">
        <v>284</v>
      </c>
      <c r="E25" s="65" t="s">
        <v>335</v>
      </c>
      <c r="F25" s="65" t="s">
        <v>280</v>
      </c>
      <c r="H25" s="65"/>
      <c r="I25" s="65" t="s">
        <v>282</v>
      </c>
      <c r="J25" s="65" t="s">
        <v>283</v>
      </c>
      <c r="K25" s="65" t="s">
        <v>344</v>
      </c>
      <c r="L25" s="65" t="s">
        <v>336</v>
      </c>
      <c r="M25" s="65" t="s">
        <v>280</v>
      </c>
      <c r="O25" s="65"/>
      <c r="P25" s="65" t="s">
        <v>282</v>
      </c>
      <c r="Q25" s="65" t="s">
        <v>283</v>
      </c>
      <c r="R25" s="65" t="s">
        <v>284</v>
      </c>
      <c r="S25" s="65" t="s">
        <v>336</v>
      </c>
      <c r="T25" s="65" t="s">
        <v>280</v>
      </c>
      <c r="V25" s="65"/>
      <c r="W25" s="65" t="s">
        <v>323</v>
      </c>
      <c r="X25" s="65" t="s">
        <v>337</v>
      </c>
      <c r="Y25" s="65" t="s">
        <v>325</v>
      </c>
      <c r="Z25" s="65" t="s">
        <v>285</v>
      </c>
      <c r="AA25" s="65" t="s">
        <v>280</v>
      </c>
      <c r="AC25" s="65"/>
      <c r="AD25" s="65" t="s">
        <v>282</v>
      </c>
      <c r="AE25" s="65" t="s">
        <v>334</v>
      </c>
      <c r="AF25" s="65" t="s">
        <v>284</v>
      </c>
      <c r="AG25" s="65" t="s">
        <v>285</v>
      </c>
      <c r="AH25" s="65" t="s">
        <v>326</v>
      </c>
      <c r="AJ25" s="65"/>
      <c r="AK25" s="65" t="s">
        <v>282</v>
      </c>
      <c r="AL25" s="65" t="s">
        <v>283</v>
      </c>
      <c r="AM25" s="65" t="s">
        <v>284</v>
      </c>
      <c r="AN25" s="65" t="s">
        <v>335</v>
      </c>
      <c r="AO25" s="65" t="s">
        <v>326</v>
      </c>
      <c r="AQ25" s="65"/>
      <c r="AR25" s="65" t="s">
        <v>282</v>
      </c>
      <c r="AS25" s="65" t="s">
        <v>337</v>
      </c>
      <c r="AT25" s="65" t="s">
        <v>344</v>
      </c>
      <c r="AU25" s="65" t="s">
        <v>336</v>
      </c>
      <c r="AV25" s="65" t="s">
        <v>280</v>
      </c>
      <c r="AX25" s="65"/>
      <c r="AY25" s="65" t="s">
        <v>282</v>
      </c>
      <c r="AZ25" s="65" t="s">
        <v>334</v>
      </c>
      <c r="BA25" s="65" t="s">
        <v>284</v>
      </c>
      <c r="BB25" s="65" t="s">
        <v>285</v>
      </c>
      <c r="BC25" s="65" t="s">
        <v>280</v>
      </c>
      <c r="BE25" s="65"/>
      <c r="BF25" s="65" t="s">
        <v>333</v>
      </c>
      <c r="BG25" s="65" t="s">
        <v>324</v>
      </c>
      <c r="BH25" s="65" t="s">
        <v>284</v>
      </c>
      <c r="BI25" s="65" t="s">
        <v>335</v>
      </c>
      <c r="BJ25" s="65" t="s">
        <v>345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26.121397000000002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0.69274217000000005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0.61285995999999998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6.4786954000000003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0.66662410000000005</v>
      </c>
      <c r="AJ26" s="65" t="s">
        <v>297</v>
      </c>
      <c r="AK26" s="65">
        <v>320</v>
      </c>
      <c r="AL26" s="65">
        <v>400</v>
      </c>
      <c r="AM26" s="65">
        <v>0</v>
      </c>
      <c r="AN26" s="65">
        <v>1000</v>
      </c>
      <c r="AO26" s="65">
        <v>207.01794000000001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3.9868652999999998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1.0598736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0.18627389999999999</v>
      </c>
    </row>
    <row r="33" spans="1:68" x14ac:dyDescent="0.3">
      <c r="A33" s="70" t="s">
        <v>298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299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300</v>
      </c>
      <c r="W34" s="69"/>
      <c r="X34" s="69"/>
      <c r="Y34" s="69"/>
      <c r="Z34" s="69"/>
      <c r="AA34" s="69"/>
      <c r="AC34" s="69" t="s">
        <v>301</v>
      </c>
      <c r="AD34" s="69"/>
      <c r="AE34" s="69"/>
      <c r="AF34" s="69"/>
      <c r="AG34" s="69"/>
      <c r="AH34" s="69"/>
      <c r="AJ34" s="69" t="s">
        <v>346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347</v>
      </c>
      <c r="C35" s="65" t="s">
        <v>283</v>
      </c>
      <c r="D35" s="65" t="s">
        <v>325</v>
      </c>
      <c r="E35" s="65" t="s">
        <v>285</v>
      </c>
      <c r="F35" s="65" t="s">
        <v>280</v>
      </c>
      <c r="H35" s="65"/>
      <c r="I35" s="65" t="s">
        <v>323</v>
      </c>
      <c r="J35" s="65" t="s">
        <v>337</v>
      </c>
      <c r="K35" s="65" t="s">
        <v>284</v>
      </c>
      <c r="L35" s="65" t="s">
        <v>285</v>
      </c>
      <c r="M35" s="65" t="s">
        <v>345</v>
      </c>
      <c r="O35" s="65"/>
      <c r="P35" s="65" t="s">
        <v>282</v>
      </c>
      <c r="Q35" s="65" t="s">
        <v>283</v>
      </c>
      <c r="R35" s="65" t="s">
        <v>325</v>
      </c>
      <c r="S35" s="65" t="s">
        <v>285</v>
      </c>
      <c r="T35" s="65" t="s">
        <v>348</v>
      </c>
      <c r="V35" s="65"/>
      <c r="W35" s="65" t="s">
        <v>347</v>
      </c>
      <c r="X35" s="65" t="s">
        <v>283</v>
      </c>
      <c r="Y35" s="65" t="s">
        <v>284</v>
      </c>
      <c r="Z35" s="65" t="s">
        <v>336</v>
      </c>
      <c r="AA35" s="65" t="s">
        <v>280</v>
      </c>
      <c r="AC35" s="65"/>
      <c r="AD35" s="65" t="s">
        <v>323</v>
      </c>
      <c r="AE35" s="65" t="s">
        <v>283</v>
      </c>
      <c r="AF35" s="65" t="s">
        <v>284</v>
      </c>
      <c r="AG35" s="65" t="s">
        <v>335</v>
      </c>
      <c r="AH35" s="65" t="s">
        <v>280</v>
      </c>
      <c r="AJ35" s="65"/>
      <c r="AK35" s="65" t="s">
        <v>333</v>
      </c>
      <c r="AL35" s="65" t="s">
        <v>283</v>
      </c>
      <c r="AM35" s="65" t="s">
        <v>322</v>
      </c>
      <c r="AN35" s="65" t="s">
        <v>349</v>
      </c>
      <c r="AO35" s="65" t="s">
        <v>326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188.73097000000001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514.4538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2049.2822000000001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1097.5035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43.452170000000002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34.575347999999998</v>
      </c>
    </row>
    <row r="43" spans="1:68" x14ac:dyDescent="0.3">
      <c r="A43" s="70" t="s">
        <v>302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350</v>
      </c>
      <c r="B44" s="69"/>
      <c r="C44" s="69"/>
      <c r="D44" s="69"/>
      <c r="E44" s="69"/>
      <c r="F44" s="69"/>
      <c r="H44" s="69" t="s">
        <v>303</v>
      </c>
      <c r="I44" s="69"/>
      <c r="J44" s="69"/>
      <c r="K44" s="69"/>
      <c r="L44" s="69"/>
      <c r="M44" s="69"/>
      <c r="O44" s="69" t="s">
        <v>304</v>
      </c>
      <c r="P44" s="69"/>
      <c r="Q44" s="69"/>
      <c r="R44" s="69"/>
      <c r="S44" s="69"/>
      <c r="T44" s="69"/>
      <c r="V44" s="69" t="s">
        <v>305</v>
      </c>
      <c r="W44" s="69"/>
      <c r="X44" s="69"/>
      <c r="Y44" s="69"/>
      <c r="Z44" s="69"/>
      <c r="AA44" s="69"/>
      <c r="AC44" s="69" t="s">
        <v>306</v>
      </c>
      <c r="AD44" s="69"/>
      <c r="AE44" s="69"/>
      <c r="AF44" s="69"/>
      <c r="AG44" s="69"/>
      <c r="AH44" s="69"/>
      <c r="AJ44" s="69" t="s">
        <v>308</v>
      </c>
      <c r="AK44" s="69"/>
      <c r="AL44" s="69"/>
      <c r="AM44" s="69"/>
      <c r="AN44" s="69"/>
      <c r="AO44" s="69"/>
      <c r="AQ44" s="69" t="s">
        <v>351</v>
      </c>
      <c r="AR44" s="69"/>
      <c r="AS44" s="69"/>
      <c r="AT44" s="69"/>
      <c r="AU44" s="69"/>
      <c r="AV44" s="69"/>
      <c r="AX44" s="69" t="s">
        <v>352</v>
      </c>
      <c r="AY44" s="69"/>
      <c r="AZ44" s="69"/>
      <c r="BA44" s="69"/>
      <c r="BB44" s="69"/>
      <c r="BC44" s="69"/>
      <c r="BE44" s="69" t="s">
        <v>307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333</v>
      </c>
      <c r="C45" s="65" t="s">
        <v>324</v>
      </c>
      <c r="D45" s="65" t="s">
        <v>344</v>
      </c>
      <c r="E45" s="65" t="s">
        <v>285</v>
      </c>
      <c r="F45" s="65" t="s">
        <v>280</v>
      </c>
      <c r="H45" s="65"/>
      <c r="I45" s="65" t="s">
        <v>347</v>
      </c>
      <c r="J45" s="65" t="s">
        <v>283</v>
      </c>
      <c r="K45" s="65" t="s">
        <v>344</v>
      </c>
      <c r="L45" s="65" t="s">
        <v>335</v>
      </c>
      <c r="M45" s="65" t="s">
        <v>280</v>
      </c>
      <c r="O45" s="65"/>
      <c r="P45" s="65" t="s">
        <v>282</v>
      </c>
      <c r="Q45" s="65" t="s">
        <v>334</v>
      </c>
      <c r="R45" s="65" t="s">
        <v>284</v>
      </c>
      <c r="S45" s="65" t="s">
        <v>335</v>
      </c>
      <c r="T45" s="65" t="s">
        <v>280</v>
      </c>
      <c r="V45" s="65"/>
      <c r="W45" s="65" t="s">
        <v>282</v>
      </c>
      <c r="X45" s="65" t="s">
        <v>337</v>
      </c>
      <c r="Y45" s="65" t="s">
        <v>325</v>
      </c>
      <c r="Z45" s="65" t="s">
        <v>335</v>
      </c>
      <c r="AA45" s="65" t="s">
        <v>348</v>
      </c>
      <c r="AC45" s="65"/>
      <c r="AD45" s="65" t="s">
        <v>282</v>
      </c>
      <c r="AE45" s="65" t="s">
        <v>334</v>
      </c>
      <c r="AF45" s="65" t="s">
        <v>284</v>
      </c>
      <c r="AG45" s="65" t="s">
        <v>336</v>
      </c>
      <c r="AH45" s="65" t="s">
        <v>345</v>
      </c>
      <c r="AJ45" s="65"/>
      <c r="AK45" s="65" t="s">
        <v>347</v>
      </c>
      <c r="AL45" s="65" t="s">
        <v>334</v>
      </c>
      <c r="AM45" s="65" t="s">
        <v>322</v>
      </c>
      <c r="AN45" s="65" t="s">
        <v>335</v>
      </c>
      <c r="AO45" s="65" t="s">
        <v>345</v>
      </c>
      <c r="AQ45" s="65"/>
      <c r="AR45" s="65" t="s">
        <v>323</v>
      </c>
      <c r="AS45" s="65" t="s">
        <v>337</v>
      </c>
      <c r="AT45" s="65" t="s">
        <v>284</v>
      </c>
      <c r="AU45" s="65" t="s">
        <v>285</v>
      </c>
      <c r="AV45" s="65" t="s">
        <v>280</v>
      </c>
      <c r="AX45" s="65"/>
      <c r="AY45" s="65" t="s">
        <v>282</v>
      </c>
      <c r="AZ45" s="65" t="s">
        <v>283</v>
      </c>
      <c r="BA45" s="65" t="s">
        <v>325</v>
      </c>
      <c r="BB45" s="65" t="s">
        <v>336</v>
      </c>
      <c r="BC45" s="65" t="s">
        <v>280</v>
      </c>
      <c r="BE45" s="65"/>
      <c r="BF45" s="65" t="s">
        <v>282</v>
      </c>
      <c r="BG45" s="65" t="s">
        <v>283</v>
      </c>
      <c r="BH45" s="65" t="s">
        <v>284</v>
      </c>
      <c r="BI45" s="65" t="s">
        <v>336</v>
      </c>
      <c r="BJ45" s="65" t="s">
        <v>280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5.5608162999999999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5.0147680000000001</v>
      </c>
      <c r="O46" s="65" t="s">
        <v>353</v>
      </c>
      <c r="P46" s="65">
        <v>600</v>
      </c>
      <c r="Q46" s="65">
        <v>800</v>
      </c>
      <c r="R46" s="65">
        <v>0</v>
      </c>
      <c r="S46" s="65">
        <v>10000</v>
      </c>
      <c r="T46" s="65">
        <v>240.62839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8.3319099999999997E-3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1.469562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161.53743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43.697291999999997</v>
      </c>
      <c r="AX46" s="65" t="s">
        <v>309</v>
      </c>
      <c r="AY46" s="65"/>
      <c r="AZ46" s="65"/>
      <c r="BA46" s="65"/>
      <c r="BB46" s="65"/>
      <c r="BC46" s="65"/>
      <c r="BE46" s="65" t="s">
        <v>354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3" sqref="F23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355</v>
      </c>
      <c r="B2" s="61" t="s">
        <v>356</v>
      </c>
      <c r="C2" s="61" t="s">
        <v>276</v>
      </c>
      <c r="D2" s="61">
        <v>52</v>
      </c>
      <c r="E2" s="61">
        <v>901.10155999999995</v>
      </c>
      <c r="F2" s="61">
        <v>142.63405</v>
      </c>
      <c r="G2" s="61">
        <v>14.552083</v>
      </c>
      <c r="H2" s="61">
        <v>6.6461953999999999</v>
      </c>
      <c r="I2" s="61">
        <v>7.9058869999999999</v>
      </c>
      <c r="J2" s="61">
        <v>30.459758999999998</v>
      </c>
      <c r="K2" s="61">
        <v>17.542673000000001</v>
      </c>
      <c r="L2" s="61">
        <v>12.917085999999999</v>
      </c>
      <c r="M2" s="61">
        <v>9.5363340000000001</v>
      </c>
      <c r="N2" s="61">
        <v>0.82301694000000003</v>
      </c>
      <c r="O2" s="61">
        <v>4.3625236000000003</v>
      </c>
      <c r="P2" s="61">
        <v>409.08413999999999</v>
      </c>
      <c r="Q2" s="61">
        <v>8.8154170000000001</v>
      </c>
      <c r="R2" s="61">
        <v>205.34564</v>
      </c>
      <c r="S2" s="61">
        <v>38.143326000000002</v>
      </c>
      <c r="T2" s="61">
        <v>2006.4278999999999</v>
      </c>
      <c r="U2" s="61">
        <v>1.1191831000000001</v>
      </c>
      <c r="V2" s="61">
        <v>5.9712459999999998</v>
      </c>
      <c r="W2" s="61">
        <v>80.986639999999994</v>
      </c>
      <c r="X2" s="61">
        <v>26.121397000000002</v>
      </c>
      <c r="Y2" s="61">
        <v>0.69274217000000005</v>
      </c>
      <c r="Z2" s="61">
        <v>0.61285995999999998</v>
      </c>
      <c r="AA2" s="61">
        <v>6.4786954000000003</v>
      </c>
      <c r="AB2" s="61">
        <v>0.66662410000000005</v>
      </c>
      <c r="AC2" s="61">
        <v>207.01794000000001</v>
      </c>
      <c r="AD2" s="61">
        <v>3.9868652999999998</v>
      </c>
      <c r="AE2" s="61">
        <v>1.0598736</v>
      </c>
      <c r="AF2" s="61">
        <v>0.18627389999999999</v>
      </c>
      <c r="AG2" s="61">
        <v>188.73097000000001</v>
      </c>
      <c r="AH2" s="61">
        <v>117.97971</v>
      </c>
      <c r="AI2" s="61">
        <v>70.751260000000002</v>
      </c>
      <c r="AJ2" s="61">
        <v>514.4538</v>
      </c>
      <c r="AK2" s="61">
        <v>2049.2822000000001</v>
      </c>
      <c r="AL2" s="61">
        <v>43.452170000000002</v>
      </c>
      <c r="AM2" s="61">
        <v>1097.5035</v>
      </c>
      <c r="AN2" s="61">
        <v>34.575347999999998</v>
      </c>
      <c r="AO2" s="61">
        <v>5.5608162999999999</v>
      </c>
      <c r="AP2" s="61">
        <v>3.5785439999999999</v>
      </c>
      <c r="AQ2" s="61">
        <v>1.9822725000000001</v>
      </c>
      <c r="AR2" s="61">
        <v>5.0147680000000001</v>
      </c>
      <c r="AS2" s="61">
        <v>240.62839</v>
      </c>
      <c r="AT2" s="61">
        <v>8.3319099999999997E-3</v>
      </c>
      <c r="AU2" s="61">
        <v>1.469562</v>
      </c>
      <c r="AV2" s="61">
        <v>161.53743</v>
      </c>
      <c r="AW2" s="61">
        <v>43.697291999999997</v>
      </c>
      <c r="AX2" s="61">
        <v>5.1354950000000003E-2</v>
      </c>
      <c r="AY2" s="61">
        <v>0.47918367000000001</v>
      </c>
      <c r="AZ2" s="61">
        <v>138.72622999999999</v>
      </c>
      <c r="BA2" s="61">
        <v>12.80194</v>
      </c>
      <c r="BB2" s="61">
        <v>4.0294641999999996</v>
      </c>
      <c r="BC2" s="61">
        <v>4.6087350000000002</v>
      </c>
      <c r="BD2" s="61">
        <v>4.1599354999999996</v>
      </c>
      <c r="BE2" s="61">
        <v>0.31423643000000001</v>
      </c>
      <c r="BF2" s="61">
        <v>1.6475043</v>
      </c>
      <c r="BG2" s="61">
        <v>1.1518281E-3</v>
      </c>
      <c r="BH2" s="61">
        <v>5.6597847E-3</v>
      </c>
      <c r="BI2" s="61">
        <v>4.2228370000000001E-3</v>
      </c>
      <c r="BJ2" s="61">
        <v>1.9545634999999999E-2</v>
      </c>
      <c r="BK2" s="61">
        <v>8.8602166000000004E-5</v>
      </c>
      <c r="BL2" s="61">
        <v>8.6769139999999995E-2</v>
      </c>
      <c r="BM2" s="61">
        <v>1.1706555999999999</v>
      </c>
      <c r="BN2" s="61">
        <v>0.32742747999999999</v>
      </c>
      <c r="BO2" s="61">
        <v>21.080594999999999</v>
      </c>
      <c r="BP2" s="61">
        <v>3.5649620999999998</v>
      </c>
      <c r="BQ2" s="61">
        <v>6.9845642999999997</v>
      </c>
      <c r="BR2" s="61">
        <v>25.658224000000001</v>
      </c>
      <c r="BS2" s="61">
        <v>9.0635870000000001</v>
      </c>
      <c r="BT2" s="61">
        <v>3.9438906</v>
      </c>
      <c r="BU2" s="61">
        <v>5.3863984000000005E-4</v>
      </c>
      <c r="BV2" s="61">
        <v>1.2009644999999999E-2</v>
      </c>
      <c r="BW2" s="61">
        <v>0.26471376000000002</v>
      </c>
      <c r="BX2" s="61">
        <v>0.43815075999999997</v>
      </c>
      <c r="BY2" s="61">
        <v>4.2177480000000003E-2</v>
      </c>
      <c r="BZ2" s="61">
        <v>2.6382016999999998E-4</v>
      </c>
      <c r="CA2" s="61">
        <v>0.45817822000000002</v>
      </c>
      <c r="CB2" s="61">
        <v>5.9468667000000001E-3</v>
      </c>
      <c r="CC2" s="61">
        <v>5.0343939999999997E-2</v>
      </c>
      <c r="CD2" s="61">
        <v>0.60372864999999998</v>
      </c>
      <c r="CE2" s="61">
        <v>1.4022356E-2</v>
      </c>
      <c r="CF2" s="61">
        <v>7.4780374999999996E-2</v>
      </c>
      <c r="CG2" s="61">
        <v>0</v>
      </c>
      <c r="CH2" s="61">
        <v>7.296594E-3</v>
      </c>
      <c r="CI2" s="61">
        <v>0</v>
      </c>
      <c r="CJ2" s="61">
        <v>1.4978130999999999</v>
      </c>
      <c r="CK2" s="61">
        <v>3.6002703000000001E-3</v>
      </c>
      <c r="CL2" s="61">
        <v>0.17890740999999999</v>
      </c>
      <c r="CM2" s="61">
        <v>1.1250541000000001</v>
      </c>
      <c r="CN2" s="61">
        <v>1057.6912</v>
      </c>
      <c r="CO2" s="61">
        <v>1786.4303</v>
      </c>
      <c r="CP2" s="61">
        <v>887.02373999999998</v>
      </c>
      <c r="CQ2" s="61">
        <v>345.58145000000002</v>
      </c>
      <c r="CR2" s="61">
        <v>189.27296000000001</v>
      </c>
      <c r="CS2" s="61">
        <v>247.48824999999999</v>
      </c>
      <c r="CT2" s="61">
        <v>1024.2781</v>
      </c>
      <c r="CU2" s="61">
        <v>546.94164999999998</v>
      </c>
      <c r="CV2" s="61">
        <v>778.50800000000004</v>
      </c>
      <c r="CW2" s="61">
        <v>601.28186000000005</v>
      </c>
      <c r="CX2" s="61">
        <v>181.96406999999999</v>
      </c>
      <c r="CY2" s="61">
        <v>1415.2924</v>
      </c>
      <c r="CZ2" s="61">
        <v>565.62414999999999</v>
      </c>
      <c r="DA2" s="61">
        <v>1527.7181</v>
      </c>
      <c r="DB2" s="61">
        <v>1566.2118</v>
      </c>
      <c r="DC2" s="61">
        <v>2091.145</v>
      </c>
      <c r="DD2" s="61">
        <v>3009.8206</v>
      </c>
      <c r="DE2" s="61">
        <v>584.7681</v>
      </c>
      <c r="DF2" s="61">
        <v>1756.789</v>
      </c>
      <c r="DG2" s="61">
        <v>725.11850000000004</v>
      </c>
      <c r="DH2" s="61">
        <v>34.471794000000003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12.80194</v>
      </c>
      <c r="B6">
        <f>BB2</f>
        <v>4.0294641999999996</v>
      </c>
      <c r="C6">
        <f>BC2</f>
        <v>4.6087350000000002</v>
      </c>
      <c r="D6">
        <f>BD2</f>
        <v>4.1599354999999996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25478</v>
      </c>
      <c r="C2" s="56">
        <f ca="1">YEAR(TODAY())-YEAR(B2)+IF(TODAY()&gt;=DATE(YEAR(TODAY()),MONTH(B2),DAY(B2)),0,-1)</f>
        <v>52</v>
      </c>
      <c r="E2" s="52">
        <v>164.9</v>
      </c>
      <c r="F2" s="53" t="s">
        <v>39</v>
      </c>
      <c r="G2" s="52">
        <v>70.400000000000006</v>
      </c>
      <c r="H2" s="51" t="s">
        <v>41</v>
      </c>
      <c r="I2" s="72">
        <f>ROUND(G3/E3^2,1)</f>
        <v>25.9</v>
      </c>
    </row>
    <row r="3" spans="1:9" x14ac:dyDescent="0.3">
      <c r="E3" s="51">
        <f>E2/100</f>
        <v>1.649</v>
      </c>
      <c r="F3" s="51" t="s">
        <v>40</v>
      </c>
      <c r="G3" s="51">
        <f>G2</f>
        <v>70.400000000000006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44753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윤영철, ID : H2500085)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07월 14일 15:57:11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E1" sqref="AE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44753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52</v>
      </c>
      <c r="G12" s="137"/>
      <c r="H12" s="137"/>
      <c r="I12" s="137"/>
      <c r="K12" s="128">
        <f>'개인정보 및 신체계측 입력'!E2</f>
        <v>164.9</v>
      </c>
      <c r="L12" s="129"/>
      <c r="M12" s="122">
        <f>'개인정보 및 신체계측 입력'!G2</f>
        <v>70.400000000000006</v>
      </c>
      <c r="N12" s="123"/>
      <c r="O12" s="118" t="s">
        <v>271</v>
      </c>
      <c r="P12" s="112"/>
      <c r="Q12" s="115">
        <f>'개인정보 및 신체계측 입력'!I2</f>
        <v>25.9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윤영철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76.012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7.7549999999999999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16.233000000000001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9.6</v>
      </c>
      <c r="L72" s="36" t="s">
        <v>53</v>
      </c>
      <c r="M72" s="36">
        <f>ROUND('DRIs DATA'!K8,1)</f>
        <v>5.5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27.38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49.76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26.12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44.44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23.59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136.62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55.61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2022-07-14T07:02:51Z</dcterms:modified>
</cp:coreProperties>
</file>