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<sst xmlns="http://schemas.openxmlformats.org/spreadsheetml/2006/main" count="692" uniqueCount="354">
  <si>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</si>
  <si>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</si>
  <si>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</si>
  <si>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</si>
  <si>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</si>
  <si>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</si>
  <si>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</si>
  <si>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</si>
  <si>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</si>
  <si>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</si>
  <si>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</si>
  <si>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</si>
  <si>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</si>
  <si>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</si>
  <si>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</si>
  <si>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</si>
  <si>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</si>
  <si>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</si>
  <si>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</si>
  <si>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</si>
  <si>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</si>
  <si>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</si>
  <si>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</si>
  <si>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</si>
  <si>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</si>
  <si>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</si>
  <si>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</si>
  <si>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</si>
  <si>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</si>
  <si>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</si>
  <si>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</si>
  <si>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</si>
  <si>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</si>
  <si>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</si>
  <si>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</si>
  <si>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</si>
  <si>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</si>
  <si>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</si>
  <si>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</si>
  <si>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</si>
  <si>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</si>
  <si>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</si>
  <si>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</si>
  <si>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</si>
  <si>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</si>
  <si>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</si>
  <si>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</si>
  <si>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</si>
  <si>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</si>
  <si>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</si>
  <si>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</si>
  <si>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</si>
  <si>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</si>
  <si>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</si>
  <si>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</si>
  <si>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</si>
  <si>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</si>
  <si>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</si>
  <si>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</si>
  <si>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</si>
  <si>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</si>
  <si>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</si>
  <si>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</si>
  <si>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</si>
  <si>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</si>
  <si>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</si>
  <si>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</si>
  <si>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</si>
  <si>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</si>
  <si>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</si>
  <si>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</si>
  <si>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</si>
  <si>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</si>
  <si>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</si>
  <si>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</si>
  <si>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</si>
  <si>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</si>
  <si>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</si>
  <si>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</si>
  <si>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</si>
  <si>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</si>
  <si>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</si>
  <si>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</si>
  <si>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</si>
  <si>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</si>
  <si>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</si>
  <si>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</si>
  <si>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</si>
  <si>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</si>
  <si>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</si>
  <si>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</si>
  <si>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</si>
  <si>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</si>
  <si>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</si>
  <si>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</si>
  <si>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</si>
  <si>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</si>
  <si>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</si>
  <si>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</si>
  <si>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</si>
  <si>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</si>
  <si>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</si>
  <si>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</si>
  <si>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</si>
  <si>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</si>
  <si>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</si>
  <si>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</si>
  <si>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</si>
  <si>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</si>
  <si>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</si>
  <si>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</si>
  <si>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</si>
  <si>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</si>
  <si>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</si>
  <si>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</si>
  <si>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</si>
  <si>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</si>
  <si>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</si>
  <si>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</si>
  <si>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</si>
  <si>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</si>
  <si>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</si>
  <si>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</si>
  <si>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</si>
  <si>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</si>
  <si>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</si>
  <si>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</si>
  <si>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</si>
  <si>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</si>
  <si>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</si>
  <si>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</si>
  <si>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</si>
  <si>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</si>
  <si>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</si>
  <si>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</si>
  <si>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</si>
  <si>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</si>
  <si>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</si>
  <si>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</si>
  <si>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</si>
  <si>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</si>
  <si>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</si>
  <si>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</si>
  <si>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</si>
  <si>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</si>
  <si>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</si>
  <si>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</si>
  <si>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</si>
  <si>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</si>
  <si>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</si>
  <si>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</si>
  <si>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</si>
  <si>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</si>
  <si>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</si>
  <si>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</si>
  <si>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</si>
  <si>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</si>
  <si>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</si>
  <si>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</si>
  <si>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</si>
  <si>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</si>
  <si>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</si>
  <si>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</si>
  <si>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</si>
  <si>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</si>
  <si>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</si>
  <si>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</si>
  <si>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</si>
  <si>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</si>
  <si>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</si>
  <si>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</si>
  <si>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</si>
  <si>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</si>
  <si>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</si>
  <si>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</si>
  <si>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</si>
  <si>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</si>
  <si>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</si>
  <si>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</si>
  <si>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</si>
  <si>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</si>
  <si>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</si>
  <si>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</si>
  <si>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</si>
  <si>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</si>
  <si>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</si>
  <si>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</si>
  <si>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</si>
  <si>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</si>
  <si>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</si>
  <si>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</si>
  <si>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</si>
  <si>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</si>
  <si>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</si>
  <si>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</si>
  <si>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</si>
  <si>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</si>
  <si>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</si>
  <si>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</si>
  <si>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</si>
  <si>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</si>
  <si>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</si>
  <si>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</si>
  <si>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</si>
  <si>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</si>
  <si>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</si>
  <si>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</si>
  <si>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</si>
  <si>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</si>
  <si>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</si>
  <si>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</si>
  <si>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</si>
  <si>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</si>
  <si>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</si>
  <si>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</si>
  <si>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</si>
  <si>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</si>
  <si>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</si>
  <si>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</si>
  <si>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</si>
  <si>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</si>
  <si>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</si>
  <si>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</si>
  <si>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</si>
  <si>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</si>
  <si>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</si>
  <si>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</si>
  <si>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</si>
  <si>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</si>
  <si>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</si>
  <si>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</si>
  <si>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</si>
  <si>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</si>
  <si>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</si>
  <si>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</si>
  <si>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</si>
  <si>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</si>
  <si>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</si>
  <si>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</si>
  <si>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</si>
  <si>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</si>
  <si>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</si>
  <si>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</si>
  <si>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</si>
  <si>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</si>
  <si>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</si>
  <si>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</si>
  <si>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</si>
  <si>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</si>
  <si>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</si>
  <si>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</si>
  <si>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</si>
  <si>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</si>
  <si>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</si>
  <si>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</si>
  <si>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</si>
  <si>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</si>
  <si>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</si>
  <si>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</si>
  <si>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</si>
  <si>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</si>
  <si>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</si>
  <si>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</si>
  <si>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</si>
  <si>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</si>
  <si>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</si>
  <si>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</si>
  <si>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</si>
  <si>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</si>
  <si>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</si>
  <si>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</si>
  <si>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</si>
  <si>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</si>
  <si>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</si>
  <si>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</si>
  <si>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</si>
  <si>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</si>
  <si>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H2500100</t>
  </si>
  <si>
    <t>황지성</t>
  </si>
  <si>
    <t>정보</t>
    <phoneticPr fontId="1" type="noConversion"/>
  </si>
  <si>
    <t>(설문지 : FFQ 95문항 설문지, 사용자 : 황지성, ID : H2500100)</t>
  </si>
  <si>
    <t>출력시각</t>
    <phoneticPr fontId="1" type="noConversion"/>
  </si>
  <si>
    <t>2022년 09월 14일 08:20:37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</si>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</sst>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76.323670000000007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935944"/>
        <c:axId val="568929672"/>
      </c:barChart>
      <c:catAx>
        <c:axId val="56893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929672"/>
        <c:crosses val="autoZero"/>
        <c:auto val="1"/>
        <c:lblAlgn val="ctr"/>
        <c:lblOffset val="100"/>
        <c:noMultiLvlLbl val="0"/>
      </c:catAx>
      <c:valAx>
        <c:axId val="56892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93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2.3820465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20208"/>
        <c:axId val="569220992"/>
      </c:barChart>
      <c:catAx>
        <c:axId val="56922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20992"/>
        <c:crosses val="autoZero"/>
        <c:auto val="1"/>
        <c:lblAlgn val="ctr"/>
        <c:lblOffset val="100"/>
        <c:noMultiLvlLbl val="0"/>
      </c:catAx>
      <c:valAx>
        <c:axId val="56922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2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2.7978426999999999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89264"/>
        <c:axId val="572486520"/>
      </c:barChart>
      <c:catAx>
        <c:axId val="57248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86520"/>
        <c:crosses val="autoZero"/>
        <c:auto val="1"/>
        <c:lblAlgn val="ctr"/>
        <c:lblOffset val="100"/>
        <c:noMultiLvlLbl val="0"/>
      </c:catAx>
      <c:valAx>
        <c:axId val="57248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8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1269.7852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90832"/>
        <c:axId val="572487304"/>
      </c:barChart>
      <c:catAx>
        <c:axId val="57249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87304"/>
        <c:crosses val="autoZero"/>
        <c:auto val="1"/>
        <c:lblAlgn val="ctr"/>
        <c:lblOffset val="100"/>
        <c:noMultiLvlLbl val="0"/>
      </c:catAx>
      <c:valAx>
        <c:axId val="57248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9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3645.058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87696"/>
        <c:axId val="572488872"/>
      </c:barChart>
      <c:catAx>
        <c:axId val="57248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88872"/>
        <c:crosses val="autoZero"/>
        <c:auto val="1"/>
        <c:lblAlgn val="ctr"/>
        <c:lblOffset val="100"/>
        <c:noMultiLvlLbl val="0"/>
      </c:catAx>
      <c:valAx>
        <c:axId val="5724888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8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80.782529999999994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92008"/>
        <c:axId val="572493184"/>
      </c:barChart>
      <c:catAx>
        <c:axId val="57249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93184"/>
        <c:crosses val="autoZero"/>
        <c:auto val="1"/>
        <c:lblAlgn val="ctr"/>
        <c:lblOffset val="100"/>
        <c:noMultiLvlLbl val="0"/>
      </c:catAx>
      <c:valAx>
        <c:axId val="57249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9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154.05992000000001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92792"/>
        <c:axId val="572488480"/>
      </c:barChart>
      <c:catAx>
        <c:axId val="57249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88480"/>
        <c:crosses val="autoZero"/>
        <c:auto val="1"/>
        <c:lblAlgn val="ctr"/>
        <c:lblOffset val="100"/>
        <c:noMultiLvlLbl val="0"/>
      </c:catAx>
      <c:valAx>
        <c:axId val="57248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9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11.442156000000001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89656"/>
        <c:axId val="572486128"/>
      </c:barChart>
      <c:catAx>
        <c:axId val="57248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486128"/>
        <c:crosses val="autoZero"/>
        <c:auto val="1"/>
        <c:lblAlgn val="ctr"/>
        <c:lblOffset val="100"/>
        <c:noMultiLvlLbl val="0"/>
      </c:catAx>
      <c:valAx>
        <c:axId val="572486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8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824.57460000000003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488088"/>
        <c:axId val="567601816"/>
      </c:barChart>
      <c:catAx>
        <c:axId val="57248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01816"/>
        <c:crosses val="autoZero"/>
        <c:auto val="1"/>
        <c:lblAlgn val="ctr"/>
        <c:lblOffset val="100"/>
        <c:noMultiLvlLbl val="0"/>
      </c:catAx>
      <c:valAx>
        <c:axId val="567601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48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3.0576474999999999E-2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598680"/>
        <c:axId val="567599072"/>
      </c:barChart>
      <c:catAx>
        <c:axId val="56759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99072"/>
        <c:crosses val="autoZero"/>
        <c:auto val="1"/>
        <c:lblAlgn val="ctr"/>
        <c:lblOffset val="100"/>
        <c:noMultiLvlLbl val="0"/>
      </c:catAx>
      <c:valAx>
        <c:axId val="56759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59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2.7621975000000001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605736"/>
        <c:axId val="567605344"/>
      </c:barChart>
      <c:catAx>
        <c:axId val="56760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05344"/>
        <c:crosses val="autoZero"/>
        <c:auto val="1"/>
        <c:lblAlgn val="ctr"/>
        <c:lblOffset val="100"/>
        <c:noMultiLvlLbl val="0"/>
      </c:catAx>
      <c:valAx>
        <c:axId val="56760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60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34.095930000000003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930064"/>
        <c:axId val="568930456"/>
      </c:barChart>
      <c:catAx>
        <c:axId val="56893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930456"/>
        <c:crosses val="autoZero"/>
        <c:auto val="1"/>
        <c:lblAlgn val="ctr"/>
        <c:lblOffset val="100"/>
        <c:noMultiLvlLbl val="0"/>
      </c:catAx>
      <c:valAx>
        <c:axId val="568930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93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627.6816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600248"/>
        <c:axId val="567600640"/>
      </c:barChart>
      <c:catAx>
        <c:axId val="56760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00640"/>
        <c:crosses val="autoZero"/>
        <c:auto val="1"/>
        <c:lblAlgn val="ctr"/>
        <c:lblOffset val="100"/>
        <c:noMultiLvlLbl val="0"/>
      </c:catAx>
      <c:valAx>
        <c:axId val="56760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60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77.448710000000005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601032"/>
        <c:axId val="567601424"/>
      </c:barChart>
      <c:catAx>
        <c:axId val="56760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01424"/>
        <c:crosses val="autoZero"/>
        <c:auto val="1"/>
        <c:lblAlgn val="ctr"/>
        <c:lblOffset val="100"/>
        <c:noMultiLvlLbl val="0"/>
      </c:catAx>
      <c:valAx>
        <c:axId val="56760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60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6.4770000000000003</c:v>
                </c:pt>
                <c:pt idx="1">
                  <c:v>21.57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602600"/>
        <c:axId val="567604168"/>
      </c:barChart>
      <c:catAx>
        <c:axId val="56760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04168"/>
        <c:crosses val="autoZero"/>
        <c:auto val="1"/>
        <c:lblAlgn val="ctr"/>
        <c:lblOffset val="100"/>
        <c:noMultiLvlLbl val="0"/>
      </c:catAx>
      <c:valAx>
        <c:axId val="56760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60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13.288413</c:v>
                </c:pt>
                <c:pt idx="1">
                  <c:v>14.9628</c:v>
                </c:pt>
                <c:pt idx="2">
                  <c:v>28.103580000000001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596.57825000000003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604560"/>
        <c:axId val="567604952"/>
      </c:barChart>
      <c:catAx>
        <c:axId val="56760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604952"/>
        <c:crosses val="autoZero"/>
        <c:auto val="1"/>
        <c:lblAlgn val="ctr"/>
        <c:lblOffset val="100"/>
        <c:noMultiLvlLbl val="0"/>
      </c:catAx>
      <c:valAx>
        <c:axId val="56760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60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21.970047000000001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24712"/>
        <c:axId val="567826672"/>
      </c:barChart>
      <c:catAx>
        <c:axId val="56782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26672"/>
        <c:crosses val="autoZero"/>
        <c:auto val="1"/>
        <c:lblAlgn val="ctr"/>
        <c:lblOffset val="100"/>
        <c:noMultiLvlLbl val="0"/>
      </c:catAx>
      <c:valAx>
        <c:axId val="56782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2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65.299000000000007</c:v>
                </c:pt>
                <c:pt idx="1">
                  <c:v>13.462</c:v>
                </c:pt>
                <c:pt idx="2">
                  <c:v>21.239000000000001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823144"/>
        <c:axId val="567827848"/>
      </c:barChart>
      <c:catAx>
        <c:axId val="56782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27848"/>
        <c:crosses val="autoZero"/>
        <c:auto val="1"/>
        <c:lblAlgn val="ctr"/>
        <c:lblOffset val="100"/>
        <c:noMultiLvlLbl val="0"/>
      </c:catAx>
      <c:valAx>
        <c:axId val="567827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2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1734.0889999999999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26280"/>
        <c:axId val="567824320"/>
      </c:barChart>
      <c:catAx>
        <c:axId val="56782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24320"/>
        <c:crosses val="autoZero"/>
        <c:auto val="1"/>
        <c:lblAlgn val="ctr"/>
        <c:lblOffset val="100"/>
        <c:noMultiLvlLbl val="0"/>
      </c:catAx>
      <c:valAx>
        <c:axId val="56782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2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147.21062000000001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27456"/>
        <c:axId val="567828240"/>
      </c:barChart>
      <c:catAx>
        <c:axId val="56782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28240"/>
        <c:crosses val="autoZero"/>
        <c:auto val="1"/>
        <c:lblAlgn val="ctr"/>
        <c:lblOffset val="100"/>
        <c:noMultiLvlLbl val="0"/>
      </c:catAx>
      <c:valAx>
        <c:axId val="567828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2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606.28160000000003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23928"/>
        <c:axId val="567823536"/>
      </c:barChart>
      <c:catAx>
        <c:axId val="56782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23536"/>
        <c:crosses val="autoZero"/>
        <c:auto val="1"/>
        <c:lblAlgn val="ctr"/>
        <c:lblOffset val="100"/>
        <c:noMultiLvlLbl val="0"/>
      </c:catAx>
      <c:valAx>
        <c:axId val="56782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2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2.3954390000000001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931632"/>
        <c:axId val="260341480"/>
      </c:barChart>
      <c:catAx>
        <c:axId val="56893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341480"/>
        <c:crosses val="autoZero"/>
        <c:auto val="1"/>
        <c:lblAlgn val="ctr"/>
        <c:lblOffset val="100"/>
        <c:noMultiLvlLbl val="0"/>
      </c:catAx>
      <c:valAx>
        <c:axId val="2603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93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5210.8413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21576"/>
        <c:axId val="567821968"/>
      </c:barChart>
      <c:catAx>
        <c:axId val="56782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821968"/>
        <c:crosses val="autoZero"/>
        <c:auto val="1"/>
        <c:lblAlgn val="ctr"/>
        <c:lblOffset val="100"/>
        <c:noMultiLvlLbl val="0"/>
      </c:catAx>
      <c:valAx>
        <c:axId val="56782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2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19.624973000000001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822360"/>
        <c:axId val="568357696"/>
      </c:barChart>
      <c:catAx>
        <c:axId val="56782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357696"/>
        <c:crosses val="autoZero"/>
        <c:auto val="1"/>
        <c:lblAlgn val="ctr"/>
        <c:lblOffset val="100"/>
        <c:noMultiLvlLbl val="0"/>
      </c:catAx>
      <c:valAx>
        <c:axId val="56835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82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1.735395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359656"/>
        <c:axId val="568360048"/>
      </c:barChart>
      <c:catAx>
        <c:axId val="56835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360048"/>
        <c:crosses val="autoZero"/>
        <c:auto val="1"/>
        <c:lblAlgn val="ctr"/>
        <c:lblOffset val="100"/>
        <c:noMultiLvlLbl val="0"/>
      </c:catAx>
      <c:valAx>
        <c:axId val="56836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35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342.85352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22168"/>
        <c:axId val="569224912"/>
      </c:barChart>
      <c:catAx>
        <c:axId val="56922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24912"/>
        <c:crosses val="autoZero"/>
        <c:auto val="1"/>
        <c:lblAlgn val="ctr"/>
        <c:lblOffset val="100"/>
        <c:noMultiLvlLbl val="0"/>
      </c:catAx>
      <c:valAx>
        <c:axId val="56922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2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1.4611232999999999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23736"/>
        <c:axId val="569225304"/>
      </c:barChart>
      <c:catAx>
        <c:axId val="569223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25304"/>
        <c:crosses val="autoZero"/>
        <c:auto val="1"/>
        <c:lblAlgn val="ctr"/>
        <c:lblOffset val="100"/>
        <c:noMultiLvlLbl val="0"/>
      </c:catAx>
      <c:valAx>
        <c:axId val="56922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15.5282955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25696"/>
        <c:axId val="569220600"/>
      </c:barChart>
      <c:catAx>
        <c:axId val="56922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20600"/>
        <c:crosses val="autoZero"/>
        <c:auto val="1"/>
        <c:lblAlgn val="ctr"/>
        <c:lblOffset val="100"/>
        <c:noMultiLvlLbl val="0"/>
      </c:catAx>
      <c:valAx>
        <c:axId val="56922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2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1.735395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26088"/>
        <c:axId val="569221776"/>
      </c:barChart>
      <c:catAx>
        <c:axId val="56922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21776"/>
        <c:crosses val="autoZero"/>
        <c:auto val="1"/>
        <c:lblAlgn val="ctr"/>
        <c:lblOffset val="100"/>
        <c:noMultiLvlLbl val="0"/>
      </c:catAx>
      <c:valAx>
        <c:axId val="56922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2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609.19179999999994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18640"/>
        <c:axId val="569222560"/>
      </c:barChart>
      <c:catAx>
        <c:axId val="56921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22560"/>
        <c:crosses val="autoZero"/>
        <c:auto val="1"/>
        <c:lblAlgn val="ctr"/>
        <c:lblOffset val="100"/>
        <c:noMultiLvlLbl val="0"/>
      </c:catAx>
      <c:valAx>
        <c:axId val="56922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1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12.321758000000001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219424"/>
        <c:axId val="569219816"/>
      </c:barChart>
      <c:catAx>
        <c:axId val="5692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219816"/>
        <c:crosses val="autoZero"/>
        <c:auto val="1"/>
        <c:lblAlgn val="ctr"/>
        <c:lblOffset val="100"/>
        <c:noMultiLvlLbl val="0"/>
      </c:catAx>
      <c:valAx>
        <c:axId val="56921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2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황지성, ID : H2500100)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14일 08:20:37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1734.0889999999999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76.323670000000007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34.095930000000003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65.299000000000007</v>
      </c>
      <c r="G8" s="59">
        <f>'DRIs DATA 입력'!G8</f>
        <v>13.462</v>
      </c>
      <c r="H8" s="59">
        <f>'DRIs DATA 입력'!H8</f>
        <v>21.239000000000001</v>
      </c>
      <c r="I8" s="46"/>
      <c r="J8" s="59" t="s">
        <v>216</v>
      </c>
      <c r="K8" s="59">
        <f>'DRIs DATA 입력'!K8</f>
        <v>6.4770000000000003</v>
      </c>
      <c r="L8" s="59">
        <f>'DRIs DATA 입력'!L8</f>
        <v>21.57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596.57825000000003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21.970047000000001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2.3954390000000001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342.85352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147.21062000000001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1.9810536000000001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1.4611232999999999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15.5282955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1.735395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609.19179999999994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12.321758000000001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2.3820465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2.7978426999999999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606.28160000000003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1269.7852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5210.8413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3645.058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80.782529999999994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154.05992000000001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19.624973000000001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11.442156000000001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824.57460000000003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3.0576474999999999E-2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2.7621975000000001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627.6816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77.448710000000005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9" sqref="L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285</v>
      </c>
      <c r="B4" s="67"/>
      <c r="C4" s="67"/>
      <c r="E4" s="69" t="s">
        <v>286</v>
      </c>
      <c r="F4" s="70"/>
      <c r="G4" s="70"/>
      <c r="H4" s="71"/>
      <c r="J4" s="69" t="s">
        <v>287</v>
      </c>
      <c r="K4" s="70"/>
      <c r="L4" s="71"/>
      <c r="N4" s="67" t="s">
        <v>288</v>
      </c>
      <c r="O4" s="67"/>
      <c r="P4" s="67"/>
      <c r="Q4" s="67"/>
      <c r="R4" s="67"/>
      <c r="S4" s="67"/>
      <c r="U4" s="67" t="s">
        <v>289</v>
      </c>
      <c r="V4" s="67"/>
      <c r="W4" s="67"/>
      <c r="X4" s="67"/>
      <c r="Y4" s="67"/>
      <c r="Z4" s="67"/>
    </row>
    <row r="5" spans="1:27" x14ac:dyDescent="0.3">
      <c r="A5" s="65"/>
      <c r="B5" s="65" t="s">
        <v>290</v>
      </c>
      <c r="C5" s="65" t="s">
        <v>291</v>
      </c>
      <c r="E5" s="65"/>
      <c r="F5" s="65" t="s">
        <v>50</v>
      </c>
      <c r="G5" s="65" t="s">
        <v>292</v>
      </c>
      <c r="H5" s="65" t="s">
        <v>293</v>
      </c>
      <c r="J5" s="65"/>
      <c r="K5" s="65" t="s">
        <v>294</v>
      </c>
      <c r="L5" s="65" t="s">
        <v>295</v>
      </c>
      <c r="N5" s="65"/>
      <c r="O5" s="65" t="s">
        <v>297</v>
      </c>
      <c r="P5" s="65" t="s">
        <v>298</v>
      </c>
      <c r="Q5" s="65" t="s">
        <v>299</v>
      </c>
      <c r="R5" s="65" t="s">
        <v>301</v>
      </c>
      <c r="S5" s="65" t="s">
        <v>291</v>
      </c>
      <c r="U5" s="65"/>
      <c r="V5" s="65" t="s">
        <v>297</v>
      </c>
      <c r="W5" s="65" t="s">
        <v>302</v>
      </c>
      <c r="X5" s="65" t="s">
        <v>299</v>
      </c>
      <c r="Y5" s="65" t="s">
        <v>300</v>
      </c>
      <c r="Z5" s="65" t="s">
        <v>291</v>
      </c>
    </row>
    <row r="6" spans="1:27" x14ac:dyDescent="0.3">
      <c r="A6" s="65" t="s">
        <v>284</v>
      </c>
      <c r="B6" s="65">
        <v>2400</v>
      </c>
      <c r="C6" s="65">
        <v>1734.0889999999999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76.323670000000007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34.095930000000003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308</v>
      </c>
      <c r="F8" s="65">
        <v>65.299000000000007</v>
      </c>
      <c r="G8" s="65">
        <v>13.462</v>
      </c>
      <c r="H8" s="65">
        <v>21.239000000000001</v>
      </c>
      <c r="J8" s="65" t="s">
        <v>307</v>
      </c>
      <c r="K8" s="65">
        <v>6.4770000000000003</v>
      </c>
      <c r="L8" s="65">
        <v>21.57</v>
      </c>
    </row>
    <row r="13" spans="1:27" x14ac:dyDescent="0.3">
      <c r="A13" s="66" t="s">
        <v>309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310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312</v>
      </c>
      <c r="P14" s="67"/>
      <c r="Q14" s="67"/>
      <c r="R14" s="67"/>
      <c r="S14" s="67"/>
      <c r="T14" s="67"/>
      <c r="V14" s="67" t="s">
        <v>313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296</v>
      </c>
      <c r="C15" s="65" t="s">
        <v>314</v>
      </c>
      <c r="D15" s="65" t="s">
        <v>299</v>
      </c>
      <c r="E15" s="65" t="s">
        <v>301</v>
      </c>
      <c r="F15" s="65" t="s">
        <v>291</v>
      </c>
      <c r="H15" s="65"/>
      <c r="I15" s="65" t="s">
        <v>296</v>
      </c>
      <c r="J15" s="65" t="s">
        <v>302</v>
      </c>
      <c r="K15" s="65" t="s">
        <v>315</v>
      </c>
      <c r="L15" s="65" t="s">
        <v>300</v>
      </c>
      <c r="M15" s="65" t="s">
        <v>291</v>
      </c>
      <c r="O15" s="65"/>
      <c r="P15" s="65" t="s">
        <v>316</v>
      </c>
      <c r="Q15" s="65" t="s">
        <v>298</v>
      </c>
      <c r="R15" s="65" t="s">
        <v>299</v>
      </c>
      <c r="S15" s="65" t="s">
        <v>300</v>
      </c>
      <c r="T15" s="65" t="s">
        <v>291</v>
      </c>
      <c r="V15" s="65"/>
      <c r="W15" s="65" t="s">
        <v>296</v>
      </c>
      <c r="X15" s="65" t="s">
        <v>298</v>
      </c>
      <c r="Y15" s="65" t="s">
        <v>317</v>
      </c>
      <c r="Z15" s="65" t="s">
        <v>300</v>
      </c>
      <c r="AA15" s="65" t="s">
        <v>318</v>
      </c>
    </row>
    <row r="16" spans="1:27" x14ac:dyDescent="0.3">
      <c r="A16" s="65" t="s">
        <v>319</v>
      </c>
      <c r="B16" s="65">
        <v>550</v>
      </c>
      <c r="C16" s="65">
        <v>750</v>
      </c>
      <c r="D16" s="65">
        <v>0</v>
      </c>
      <c r="E16" s="65">
        <v>3000</v>
      </c>
      <c r="F16" s="65">
        <v>596.57825000000003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21.970047000000001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2.3954390000000001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342.85352</v>
      </c>
    </row>
    <row r="23" spans="1:62" x14ac:dyDescent="0.3">
      <c r="A23" s="66" t="s">
        <v>320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321</v>
      </c>
      <c r="B24" s="67"/>
      <c r="C24" s="67"/>
      <c r="D24" s="67"/>
      <c r="E24" s="67"/>
      <c r="F24" s="67"/>
      <c r="H24" s="67" t="s">
        <v>322</v>
      </c>
      <c r="I24" s="67"/>
      <c r="J24" s="67"/>
      <c r="K24" s="67"/>
      <c r="L24" s="67"/>
      <c r="M24" s="67"/>
      <c r="O24" s="67" t="s">
        <v>323</v>
      </c>
      <c r="P24" s="67"/>
      <c r="Q24" s="67"/>
      <c r="R24" s="67"/>
      <c r="S24" s="67"/>
      <c r="T24" s="67"/>
      <c r="V24" s="67" t="s">
        <v>324</v>
      </c>
      <c r="W24" s="67"/>
      <c r="X24" s="67"/>
      <c r="Y24" s="67"/>
      <c r="Z24" s="67"/>
      <c r="AA24" s="67"/>
      <c r="AC24" s="67" t="s">
        <v>325</v>
      </c>
      <c r="AD24" s="67"/>
      <c r="AE24" s="67"/>
      <c r="AF24" s="67"/>
      <c r="AG24" s="67"/>
      <c r="AH24" s="67"/>
      <c r="AJ24" s="67" t="s">
        <v>326</v>
      </c>
      <c r="AK24" s="67"/>
      <c r="AL24" s="67"/>
      <c r="AM24" s="67"/>
      <c r="AN24" s="67"/>
      <c r="AO24" s="67"/>
      <c r="AQ24" s="67" t="s">
        <v>327</v>
      </c>
      <c r="AR24" s="67"/>
      <c r="AS24" s="67"/>
      <c r="AT24" s="67"/>
      <c r="AU24" s="67"/>
      <c r="AV24" s="67"/>
      <c r="AX24" s="67" t="s">
        <v>328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298</v>
      </c>
      <c r="D25" s="65" t="s">
        <v>299</v>
      </c>
      <c r="E25" s="65" t="s">
        <v>300</v>
      </c>
      <c r="F25" s="65" t="s">
        <v>291</v>
      </c>
      <c r="H25" s="65"/>
      <c r="I25" s="65" t="s">
        <v>296</v>
      </c>
      <c r="J25" s="65" t="s">
        <v>298</v>
      </c>
      <c r="K25" s="65" t="s">
        <v>299</v>
      </c>
      <c r="L25" s="65" t="s">
        <v>300</v>
      </c>
      <c r="M25" s="65" t="s">
        <v>291</v>
      </c>
      <c r="O25" s="65"/>
      <c r="P25" s="65" t="s">
        <v>296</v>
      </c>
      <c r="Q25" s="65" t="s">
        <v>302</v>
      </c>
      <c r="R25" s="65" t="s">
        <v>299</v>
      </c>
      <c r="S25" s="65" t="s">
        <v>300</v>
      </c>
      <c r="T25" s="65" t="s">
        <v>291</v>
      </c>
      <c r="V25" s="65"/>
      <c r="W25" s="65" t="s">
        <v>296</v>
      </c>
      <c r="X25" s="65" t="s">
        <v>298</v>
      </c>
      <c r="Y25" s="65" t="s">
        <v>299</v>
      </c>
      <c r="Z25" s="65" t="s">
        <v>301</v>
      </c>
      <c r="AA25" s="65" t="s">
        <v>291</v>
      </c>
      <c r="AC25" s="65"/>
      <c r="AD25" s="65" t="s">
        <v>296</v>
      </c>
      <c r="AE25" s="65" t="s">
        <v>302</v>
      </c>
      <c r="AF25" s="65" t="s">
        <v>315</v>
      </c>
      <c r="AG25" s="65" t="s">
        <v>300</v>
      </c>
      <c r="AH25" s="65" t="s">
        <v>291</v>
      </c>
      <c r="AJ25" s="65"/>
      <c r="AK25" s="65" t="s">
        <v>296</v>
      </c>
      <c r="AL25" s="65" t="s">
        <v>298</v>
      </c>
      <c r="AM25" s="65" t="s">
        <v>299</v>
      </c>
      <c r="AN25" s="65" t="s">
        <v>300</v>
      </c>
      <c r="AO25" s="65" t="s">
        <v>291</v>
      </c>
      <c r="AQ25" s="65"/>
      <c r="AR25" s="65" t="s">
        <v>316</v>
      </c>
      <c r="AS25" s="65" t="s">
        <v>298</v>
      </c>
      <c r="AT25" s="65" t="s">
        <v>299</v>
      </c>
      <c r="AU25" s="65" t="s">
        <v>300</v>
      </c>
      <c r="AV25" s="65" t="s">
        <v>291</v>
      </c>
      <c r="AX25" s="65"/>
      <c r="AY25" s="65" t="s">
        <v>296</v>
      </c>
      <c r="AZ25" s="65" t="s">
        <v>298</v>
      </c>
      <c r="BA25" s="65" t="s">
        <v>299</v>
      </c>
      <c r="BB25" s="65" t="s">
        <v>300</v>
      </c>
      <c r="BC25" s="65" t="s">
        <v>330</v>
      </c>
      <c r="BE25" s="65"/>
      <c r="BF25" s="65" t="s">
        <v>296</v>
      </c>
      <c r="BG25" s="65" t="s">
        <v>298</v>
      </c>
      <c r="BH25" s="65" t="s">
        <v>299</v>
      </c>
      <c r="BI25" s="65" t="s">
        <v>301</v>
      </c>
      <c r="BJ25" s="65" t="s">
        <v>330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147.21062000000001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1.9810536000000001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1.4611232999999999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15.5282955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1.735395</v>
      </c>
      <c r="AJ26" s="65" t="s">
        <v>331</v>
      </c>
      <c r="AK26" s="65">
        <v>320</v>
      </c>
      <c r="AL26" s="65">
        <v>400</v>
      </c>
      <c r="AM26" s="65">
        <v>0</v>
      </c>
      <c r="AN26" s="65">
        <v>1000</v>
      </c>
      <c r="AO26" s="65">
        <v>609.19179999999994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12.321758000000001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2.3820465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2.7978426999999999</v>
      </c>
    </row>
    <row r="33" spans="1:68" x14ac:dyDescent="0.3">
      <c r="A33" s="66" t="s">
        <v>332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333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334</v>
      </c>
      <c r="W34" s="67"/>
      <c r="X34" s="67"/>
      <c r="Y34" s="67"/>
      <c r="Z34" s="67"/>
      <c r="AA34" s="67"/>
      <c r="AC34" s="67" t="s">
        <v>335</v>
      </c>
      <c r="AD34" s="67"/>
      <c r="AE34" s="67"/>
      <c r="AF34" s="67"/>
      <c r="AG34" s="67"/>
      <c r="AH34" s="67"/>
      <c r="AJ34" s="67" t="s">
        <v>336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296</v>
      </c>
      <c r="C35" s="65" t="s">
        <v>302</v>
      </c>
      <c r="D35" s="65" t="s">
        <v>299</v>
      </c>
      <c r="E35" s="65" t="s">
        <v>300</v>
      </c>
      <c r="F35" s="65" t="s">
        <v>291</v>
      </c>
      <c r="H35" s="65"/>
      <c r="I35" s="65" t="s">
        <v>296</v>
      </c>
      <c r="J35" s="65" t="s">
        <v>298</v>
      </c>
      <c r="K35" s="65" t="s">
        <v>299</v>
      </c>
      <c r="L35" s="65" t="s">
        <v>300</v>
      </c>
      <c r="M35" s="65" t="s">
        <v>337</v>
      </c>
      <c r="O35" s="65"/>
      <c r="P35" s="65" t="s">
        <v>296</v>
      </c>
      <c r="Q35" s="65" t="s">
        <v>298</v>
      </c>
      <c r="R35" s="65" t="s">
        <v>299</v>
      </c>
      <c r="S35" s="65" t="s">
        <v>300</v>
      </c>
      <c r="T35" s="65" t="s">
        <v>291</v>
      </c>
      <c r="V35" s="65"/>
      <c r="W35" s="65" t="s">
        <v>296</v>
      </c>
      <c r="X35" s="65" t="s">
        <v>314</v>
      </c>
      <c r="Y35" s="65" t="s">
        <v>299</v>
      </c>
      <c r="Z35" s="65" t="s">
        <v>301</v>
      </c>
      <c r="AA35" s="65" t="s">
        <v>291</v>
      </c>
      <c r="AC35" s="65"/>
      <c r="AD35" s="65" t="s">
        <v>316</v>
      </c>
      <c r="AE35" s="65" t="s">
        <v>314</v>
      </c>
      <c r="AF35" s="65" t="s">
        <v>299</v>
      </c>
      <c r="AG35" s="65" t="s">
        <v>300</v>
      </c>
      <c r="AH35" s="65" t="s">
        <v>291</v>
      </c>
      <c r="AJ35" s="65"/>
      <c r="AK35" s="65" t="s">
        <v>296</v>
      </c>
      <c r="AL35" s="65" t="s">
        <v>298</v>
      </c>
      <c r="AM35" s="65" t="s">
        <v>299</v>
      </c>
      <c r="AN35" s="65" t="s">
        <v>300</v>
      </c>
      <c r="AO35" s="65" t="s">
        <v>291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606.28160000000003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1269.7852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5210.8413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3645.058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80.782529999999994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154.05992000000001</v>
      </c>
    </row>
    <row r="43" spans="1:68" x14ac:dyDescent="0.3">
      <c r="A43" s="66" t="s">
        <v>338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339</v>
      </c>
      <c r="B44" s="67"/>
      <c r="C44" s="67"/>
      <c r="D44" s="67"/>
      <c r="E44" s="67"/>
      <c r="F44" s="67"/>
      <c r="H44" s="67" t="s">
        <v>340</v>
      </c>
      <c r="I44" s="67"/>
      <c r="J44" s="67"/>
      <c r="K44" s="67"/>
      <c r="L44" s="67"/>
      <c r="M44" s="67"/>
      <c r="O44" s="67" t="s">
        <v>341</v>
      </c>
      <c r="P44" s="67"/>
      <c r="Q44" s="67"/>
      <c r="R44" s="67"/>
      <c r="S44" s="67"/>
      <c r="T44" s="67"/>
      <c r="V44" s="67" t="s">
        <v>342</v>
      </c>
      <c r="W44" s="67"/>
      <c r="X44" s="67"/>
      <c r="Y44" s="67"/>
      <c r="Z44" s="67"/>
      <c r="AA44" s="67"/>
      <c r="AC44" s="67" t="s">
        <v>343</v>
      </c>
      <c r="AD44" s="67"/>
      <c r="AE44" s="67"/>
      <c r="AF44" s="67"/>
      <c r="AG44" s="67"/>
      <c r="AH44" s="67"/>
      <c r="AJ44" s="67" t="s">
        <v>344</v>
      </c>
      <c r="AK44" s="67"/>
      <c r="AL44" s="67"/>
      <c r="AM44" s="67"/>
      <c r="AN44" s="67"/>
      <c r="AO44" s="67"/>
      <c r="AQ44" s="67" t="s">
        <v>345</v>
      </c>
      <c r="AR44" s="67"/>
      <c r="AS44" s="67"/>
      <c r="AT44" s="67"/>
      <c r="AU44" s="67"/>
      <c r="AV44" s="67"/>
      <c r="AX44" s="67" t="s">
        <v>346</v>
      </c>
      <c r="AY44" s="67"/>
      <c r="AZ44" s="67"/>
      <c r="BA44" s="67"/>
      <c r="BB44" s="67"/>
      <c r="BC44" s="67"/>
      <c r="BE44" s="67" t="s">
        <v>347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296</v>
      </c>
      <c r="C45" s="65" t="s">
        <v>298</v>
      </c>
      <c r="D45" s="65" t="s">
        <v>348</v>
      </c>
      <c r="E45" s="65" t="s">
        <v>349</v>
      </c>
      <c r="F45" s="65" t="s">
        <v>291</v>
      </c>
      <c r="H45" s="65"/>
      <c r="I45" s="65" t="s">
        <v>296</v>
      </c>
      <c r="J45" s="65" t="s">
        <v>314</v>
      </c>
      <c r="K45" s="65" t="s">
        <v>299</v>
      </c>
      <c r="L45" s="65" t="s">
        <v>301</v>
      </c>
      <c r="M45" s="65" t="s">
        <v>291</v>
      </c>
      <c r="O45" s="65"/>
      <c r="P45" s="65" t="s">
        <v>296</v>
      </c>
      <c r="Q45" s="65" t="s">
        <v>302</v>
      </c>
      <c r="R45" s="65" t="s">
        <v>315</v>
      </c>
      <c r="S45" s="65" t="s">
        <v>300</v>
      </c>
      <c r="T45" s="65" t="s">
        <v>291</v>
      </c>
      <c r="V45" s="65"/>
      <c r="W45" s="65" t="s">
        <v>316</v>
      </c>
      <c r="X45" s="65" t="s">
        <v>298</v>
      </c>
      <c r="Y45" s="65" t="s">
        <v>299</v>
      </c>
      <c r="Z45" s="65" t="s">
        <v>300</v>
      </c>
      <c r="AA45" s="65" t="s">
        <v>291</v>
      </c>
      <c r="AC45" s="65"/>
      <c r="AD45" s="65" t="s">
        <v>296</v>
      </c>
      <c r="AE45" s="65" t="s">
        <v>298</v>
      </c>
      <c r="AF45" s="65" t="s">
        <v>317</v>
      </c>
      <c r="AG45" s="65" t="s">
        <v>300</v>
      </c>
      <c r="AH45" s="65" t="s">
        <v>318</v>
      </c>
      <c r="AJ45" s="65"/>
      <c r="AK45" s="65" t="s">
        <v>296</v>
      </c>
      <c r="AL45" s="65" t="s">
        <v>298</v>
      </c>
      <c r="AM45" s="65" t="s">
        <v>299</v>
      </c>
      <c r="AN45" s="65" t="s">
        <v>301</v>
      </c>
      <c r="AO45" s="65" t="s">
        <v>291</v>
      </c>
      <c r="AQ45" s="65"/>
      <c r="AR45" s="65" t="s">
        <v>296</v>
      </c>
      <c r="AS45" s="65" t="s">
        <v>298</v>
      </c>
      <c r="AT45" s="65" t="s">
        <v>299</v>
      </c>
      <c r="AU45" s="65" t="s">
        <v>350</v>
      </c>
      <c r="AV45" s="65" t="s">
        <v>291</v>
      </c>
      <c r="AX45" s="65"/>
      <c r="AY45" s="65" t="s">
        <v>296</v>
      </c>
      <c r="AZ45" s="65" t="s">
        <v>298</v>
      </c>
      <c r="BA45" s="65" t="s">
        <v>299</v>
      </c>
      <c r="BB45" s="65" t="s">
        <v>300</v>
      </c>
      <c r="BC45" s="65" t="s">
        <v>291</v>
      </c>
      <c r="BE45" s="65"/>
      <c r="BF45" s="65" t="s">
        <v>296</v>
      </c>
      <c r="BG45" s="65" t="s">
        <v>298</v>
      </c>
      <c r="BH45" s="65" t="s">
        <v>348</v>
      </c>
      <c r="BI45" s="65" t="s">
        <v>350</v>
      </c>
      <c r="BJ45" s="65" t="s">
        <v>291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19.624973000000001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11.442156000000001</v>
      </c>
      <c r="O46" s="65" t="s">
        <v>351</v>
      </c>
      <c r="P46" s="65">
        <v>600</v>
      </c>
      <c r="Q46" s="65">
        <v>800</v>
      </c>
      <c r="R46" s="65">
        <v>0</v>
      </c>
      <c r="S46" s="65">
        <v>10000</v>
      </c>
      <c r="T46" s="65">
        <v>824.57460000000003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3.0576474999999999E-2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2.7621975000000001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627.6816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77.448710000000005</v>
      </c>
      <c r="AX46" s="65" t="s">
        <v>352</v>
      </c>
      <c r="AY46" s="65"/>
      <c r="AZ46" s="65"/>
      <c r="BA46" s="65"/>
      <c r="BB46" s="65"/>
      <c r="BC46" s="65"/>
      <c r="BE46" s="65" t="s">
        <v>353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3" sqref="I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47</v>
      </c>
      <c r="E2" s="61">
        <v>1734.0889999999999</v>
      </c>
      <c r="F2" s="61">
        <v>234.65517</v>
      </c>
      <c r="G2" s="61">
        <v>48.37632</v>
      </c>
      <c r="H2" s="61">
        <v>31.722286</v>
      </c>
      <c r="I2" s="61">
        <v>16.654032000000001</v>
      </c>
      <c r="J2" s="61">
        <v>76.323670000000007</v>
      </c>
      <c r="K2" s="61">
        <v>42.914078000000003</v>
      </c>
      <c r="L2" s="61">
        <v>33.409590000000001</v>
      </c>
      <c r="M2" s="61">
        <v>34.095930000000003</v>
      </c>
      <c r="N2" s="61">
        <v>4.3475266000000001</v>
      </c>
      <c r="O2" s="61">
        <v>19.488894999999999</v>
      </c>
      <c r="P2" s="61">
        <v>1164.0650000000001</v>
      </c>
      <c r="Q2" s="61">
        <v>26.195305000000001</v>
      </c>
      <c r="R2" s="61">
        <v>596.57825000000003</v>
      </c>
      <c r="S2" s="61">
        <v>68.101290000000006</v>
      </c>
      <c r="T2" s="61">
        <v>6341.723</v>
      </c>
      <c r="U2" s="61">
        <v>2.3954390000000001</v>
      </c>
      <c r="V2" s="61">
        <v>21.970047000000001</v>
      </c>
      <c r="W2" s="61">
        <v>342.85352</v>
      </c>
      <c r="X2" s="61">
        <v>147.21062000000001</v>
      </c>
      <c r="Y2" s="61">
        <v>1.9810536000000001</v>
      </c>
      <c r="Z2" s="61">
        <v>1.4611232999999999</v>
      </c>
      <c r="AA2" s="61">
        <v>15.5282955</v>
      </c>
      <c r="AB2" s="61">
        <v>1.735395</v>
      </c>
      <c r="AC2" s="61">
        <v>609.19179999999994</v>
      </c>
      <c r="AD2" s="61">
        <v>12.321758000000001</v>
      </c>
      <c r="AE2" s="61">
        <v>2.3820465</v>
      </c>
      <c r="AF2" s="61">
        <v>2.7978426999999999</v>
      </c>
      <c r="AG2" s="61">
        <v>606.28160000000003</v>
      </c>
      <c r="AH2" s="61">
        <v>420.98196000000002</v>
      </c>
      <c r="AI2" s="61">
        <v>185.29968</v>
      </c>
      <c r="AJ2" s="61">
        <v>1269.7852</v>
      </c>
      <c r="AK2" s="61">
        <v>5210.8413</v>
      </c>
      <c r="AL2" s="61">
        <v>80.782529999999994</v>
      </c>
      <c r="AM2" s="61">
        <v>3645.058</v>
      </c>
      <c r="AN2" s="61">
        <v>154.05992000000001</v>
      </c>
      <c r="AO2" s="61">
        <v>19.624973000000001</v>
      </c>
      <c r="AP2" s="61">
        <v>15.123115</v>
      </c>
      <c r="AQ2" s="61">
        <v>4.5018589999999996</v>
      </c>
      <c r="AR2" s="61">
        <v>11.442156000000001</v>
      </c>
      <c r="AS2" s="61">
        <v>824.57460000000003</v>
      </c>
      <c r="AT2" s="61">
        <v>3.0576474999999999E-2</v>
      </c>
      <c r="AU2" s="61">
        <v>2.7621975000000001</v>
      </c>
      <c r="AV2" s="61">
        <v>627.6816</v>
      </c>
      <c r="AW2" s="61">
        <v>77.448710000000005</v>
      </c>
      <c r="AX2" s="61">
        <v>0.12799395999999999</v>
      </c>
      <c r="AY2" s="61">
        <v>2.0856919999999999</v>
      </c>
      <c r="AZ2" s="61">
        <v>245.03603000000001</v>
      </c>
      <c r="BA2" s="61">
        <v>56.374752000000001</v>
      </c>
      <c r="BB2" s="61">
        <v>13.288413</v>
      </c>
      <c r="BC2" s="61">
        <v>14.9628</v>
      </c>
      <c r="BD2" s="61">
        <v>28.103580000000001</v>
      </c>
      <c r="BE2" s="61">
        <v>2.5155313000000001</v>
      </c>
      <c r="BF2" s="61">
        <v>16.418327000000001</v>
      </c>
      <c r="BG2" s="61">
        <v>1.1518281E-3</v>
      </c>
      <c r="BH2" s="61">
        <v>5.7159159999999997E-3</v>
      </c>
      <c r="BI2" s="61">
        <v>4.9893734999999998E-3</v>
      </c>
      <c r="BJ2" s="61">
        <v>7.1938530000000001E-2</v>
      </c>
      <c r="BK2" s="61">
        <v>8.8602166000000004E-5</v>
      </c>
      <c r="BL2" s="61">
        <v>0.17752743000000001</v>
      </c>
      <c r="BM2" s="61">
        <v>1.9554452</v>
      </c>
      <c r="BN2" s="61">
        <v>0.62669516000000003</v>
      </c>
      <c r="BO2" s="61">
        <v>40.245026000000003</v>
      </c>
      <c r="BP2" s="61">
        <v>5.4813266</v>
      </c>
      <c r="BQ2" s="61">
        <v>12.1919985</v>
      </c>
      <c r="BR2" s="61">
        <v>45.654389999999999</v>
      </c>
      <c r="BS2" s="61">
        <v>40.644646000000002</v>
      </c>
      <c r="BT2" s="61">
        <v>8.6914580000000008</v>
      </c>
      <c r="BU2" s="61">
        <v>0.11693046</v>
      </c>
      <c r="BV2" s="61">
        <v>2.7947277E-2</v>
      </c>
      <c r="BW2" s="61">
        <v>0.54081106000000001</v>
      </c>
      <c r="BX2" s="61">
        <v>0.90088270000000004</v>
      </c>
      <c r="BY2" s="61">
        <v>9.4926700000000003E-2</v>
      </c>
      <c r="BZ2" s="61">
        <v>7.5740849999999995E-4</v>
      </c>
      <c r="CA2" s="61">
        <v>0.64539902999999998</v>
      </c>
      <c r="CB2" s="61">
        <v>1.32945245E-2</v>
      </c>
      <c r="CC2" s="61">
        <v>0.1687167</v>
      </c>
      <c r="CD2" s="61">
        <v>1.5600289000000001</v>
      </c>
      <c r="CE2" s="61">
        <v>0.14651623</v>
      </c>
      <c r="CF2" s="61">
        <v>9.863297E-2</v>
      </c>
      <c r="CG2" s="61">
        <v>1.2449999E-6</v>
      </c>
      <c r="CH2" s="61">
        <v>1.6713492999999999E-2</v>
      </c>
      <c r="CI2" s="61">
        <v>6.3705669999999997E-3</v>
      </c>
      <c r="CJ2" s="61">
        <v>3.7296529999999999</v>
      </c>
      <c r="CK2" s="61">
        <v>3.7676845E-2</v>
      </c>
      <c r="CL2" s="61">
        <v>1.0744187999999999</v>
      </c>
      <c r="CM2" s="61">
        <v>1.8768712999999999</v>
      </c>
      <c r="CN2" s="61">
        <v>3203.2130000000002</v>
      </c>
      <c r="CO2" s="61">
        <v>5789.0712999999996</v>
      </c>
      <c r="CP2" s="61">
        <v>4424.7879999999996</v>
      </c>
      <c r="CQ2" s="61">
        <v>1053.1084000000001</v>
      </c>
      <c r="CR2" s="61">
        <v>696.23760000000004</v>
      </c>
      <c r="CS2" s="61">
        <v>287.46573000000001</v>
      </c>
      <c r="CT2" s="61">
        <v>3500.7075</v>
      </c>
      <c r="CU2" s="61">
        <v>2415.5989</v>
      </c>
      <c r="CV2" s="61">
        <v>812.04729999999995</v>
      </c>
      <c r="CW2" s="61">
        <v>2862.9524000000001</v>
      </c>
      <c r="CX2" s="61">
        <v>859.01</v>
      </c>
      <c r="CY2" s="61">
        <v>3430.0351999999998</v>
      </c>
      <c r="CZ2" s="61">
        <v>1912.623</v>
      </c>
      <c r="DA2" s="61">
        <v>5939.6809999999996</v>
      </c>
      <c r="DB2" s="61">
        <v>4298.7407000000003</v>
      </c>
      <c r="DC2" s="61">
        <v>9649.2829999999994</v>
      </c>
      <c r="DD2" s="61">
        <v>15087.23</v>
      </c>
      <c r="DE2" s="61">
        <v>3392.1361999999999</v>
      </c>
      <c r="DF2" s="61">
        <v>4540.1484</v>
      </c>
      <c r="DG2" s="61">
        <v>3685.7013999999999</v>
      </c>
      <c r="DH2" s="61">
        <v>117.82747000000001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56.374752000000001</v>
      </c>
      <c r="B6">
        <f>BB2</f>
        <v>13.288413</v>
      </c>
      <c r="C6">
        <f>BC2</f>
        <v>14.9628</v>
      </c>
      <c r="D6">
        <f>BD2</f>
        <v>28.103580000000001</v>
      </c>
    </row>
    <row r="7" spans="1:113" x14ac:dyDescent="0.3">
      <c r="B7">
        <f>ROUND(B6/MAX($B$6,$C$6,$D$6),1)</f>
        <v>0.5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6" sqref="I2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27599</v>
      </c>
      <c r="C2" s="56">
        <f ca="1">YEAR(TODAY())-YEAR(B2)+IF(TODAY()&gt;=DATE(YEAR(TODAY()),MONTH(B2),DAY(B2)),0,-1)</f>
        <v>47</v>
      </c>
      <c r="E2" s="52">
        <v>171</v>
      </c>
      <c r="F2" s="53" t="s">
        <v>39</v>
      </c>
      <c r="G2" s="52">
        <v>87</v>
      </c>
      <c r="H2" s="51" t="s">
        <v>41</v>
      </c>
      <c r="I2" s="72">
        <f>ROUND(G3/E3^2,1)</f>
        <v>29.8</v>
      </c>
    </row>
    <row r="3" spans="1:9" x14ac:dyDescent="0.3">
      <c r="E3" s="51">
        <f>E2/100</f>
        <v>1.71</v>
      </c>
      <c r="F3" s="51" t="s">
        <v>40</v>
      </c>
      <c r="G3" s="51">
        <f>G2</f>
        <v>87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황지성, ID : H2500100)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14일 08:20:37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44806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47</v>
      </c>
      <c r="G12" s="94"/>
      <c r="H12" s="94"/>
      <c r="I12" s="94"/>
      <c r="K12" s="123">
        <f>'개인정보 및 신체계측 입력'!E2</f>
        <v>171</v>
      </c>
      <c r="L12" s="124"/>
      <c r="M12" s="117">
        <f>'개인정보 및 신체계측 입력'!G2</f>
        <v>87</v>
      </c>
      <c r="N12" s="118"/>
      <c r="O12" s="113" t="s">
        <v>271</v>
      </c>
      <c r="P12" s="107"/>
      <c r="Q12" s="90">
        <f>'개인정보 및 신체계측 입력'!I2</f>
        <v>29.8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황지성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65.299000000000007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13.462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21.239000000000001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21.6</v>
      </c>
      <c r="L72" s="36" t="s">
        <v>53</v>
      </c>
      <c r="M72" s="36">
        <f>ROUND('DRIs DATA'!K8,1)</f>
        <v>6.5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79.540000000000006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183.08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147.21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115.69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75.790000000000006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347.39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196.25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2022-09-13T23:27:04Z</dcterms:modified>
</cp:coreProperties>
</file>