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<sst xmlns="http://schemas.openxmlformats.org/spreadsheetml/2006/main" count="692" uniqueCount="342">
  <si>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</si>
  <si>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</si>
  <si>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</si>
  <si>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</si>
  <si>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</si>
  <si>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</si>
  <si>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</si>
  <si>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</si>
  <si>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</si>
  <si>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</si>
  <si>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</si>
  <si>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</si>
  <si>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</si>
  <si>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</si>
  <si>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</si>
  <si>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</si>
  <si>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</si>
  <si>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</si>
  <si>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</si>
  <si>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</si>
  <si>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</si>
  <si>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</si>
  <si>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</si>
  <si>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</si>
  <si>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</si>
  <si>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</si>
  <si>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</si>
  <si>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</si>
  <si>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</si>
  <si>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</si>
  <si>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</si>
  <si>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</si>
  <si>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</si>
  <si>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</si>
  <si>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</si>
  <si>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</si>
  <si>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</si>
  <si>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</si>
  <si>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</si>
  <si>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</si>
  <si>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</si>
  <si>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</si>
  <si>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</si>
  <si>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</si>
  <si>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</si>
  <si>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</si>
  <si>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</si>
  <si>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</si>
  <si>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</si>
  <si>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</si>
  <si>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</si>
  <si>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</si>
  <si>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</si>
  <si>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</si>
  <si>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</si>
  <si>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</si>
  <si>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</si>
  <si>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</si>
  <si>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</si>
  <si>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</si>
  <si>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</si>
  <si>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</si>
  <si>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</si>
  <si>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</si>
  <si>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</si>
  <si>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</si>
  <si>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</si>
  <si>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</si>
  <si>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</si>
  <si>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</si>
  <si>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</si>
  <si>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</si>
  <si>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</si>
  <si>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</si>
  <si>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</si>
  <si>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</si>
  <si>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</si>
  <si>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</si>
  <si>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</si>
  <si>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</si>
  <si>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</si>
  <si>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</si>
  <si>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</si>
  <si>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</si>
  <si>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</si>
  <si>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</si>
  <si>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</si>
  <si>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</si>
  <si>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</si>
  <si>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</si>
  <si>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</si>
  <si>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</si>
  <si>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</si>
  <si>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</si>
  <si>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</si>
  <si>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</si>
  <si>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</si>
  <si>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</si>
  <si>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</si>
  <si>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</si>
  <si>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</si>
  <si>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</si>
  <si>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</si>
  <si>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</si>
  <si>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</si>
  <si>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</si>
  <si>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</si>
  <si>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</si>
  <si>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</si>
  <si>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</si>
  <si>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</si>
  <si>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</si>
  <si>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</si>
  <si>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</si>
  <si>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</si>
  <si>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</si>
  <si>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</si>
  <si>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</si>
  <si>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</si>
  <si>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</si>
  <si>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</si>
  <si>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</si>
  <si>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</si>
  <si>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</si>
  <si>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</si>
  <si>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</si>
  <si>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</si>
  <si>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</si>
  <si>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</si>
  <si>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</si>
  <si>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</si>
  <si>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</si>
  <si>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</si>
  <si>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</si>
  <si>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</si>
  <si>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</si>
  <si>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</si>
  <si>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</si>
  <si>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</si>
  <si>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</si>
  <si>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</si>
  <si>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</si>
  <si>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</si>
  <si>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</si>
  <si>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</si>
  <si>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</si>
  <si>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</si>
  <si>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</si>
  <si>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</si>
  <si>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</si>
  <si>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</si>
  <si>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</si>
  <si>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</si>
  <si>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</si>
  <si>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</si>
  <si>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</si>
  <si>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</si>
  <si>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</si>
  <si>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</si>
  <si>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</si>
  <si>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</si>
  <si>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</si>
  <si>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</si>
  <si>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</si>
  <si>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</si>
  <si>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</si>
  <si>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</si>
  <si>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</si>
  <si>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</si>
  <si>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</si>
  <si>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</si>
  <si>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</si>
  <si>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</si>
  <si>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</si>
  <si>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</si>
  <si>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</si>
  <si>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</si>
  <si>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</si>
  <si>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</si>
  <si>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</si>
  <si>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</si>
  <si>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</si>
  <si>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</si>
  <si>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</si>
  <si>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</si>
  <si>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</si>
  <si>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</si>
  <si>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</si>
  <si>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</si>
  <si>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</si>
  <si>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</si>
  <si>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</si>
  <si>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</si>
  <si>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</si>
  <si>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</si>
  <si>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</si>
  <si>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</si>
  <si>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</si>
  <si>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</si>
  <si>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</si>
  <si>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</si>
  <si>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</si>
  <si>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</si>
  <si>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</si>
  <si>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</si>
  <si>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</si>
  <si>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</si>
  <si>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</si>
  <si>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</si>
  <si>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</si>
  <si>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</si>
  <si>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</si>
  <si>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</si>
  <si>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</si>
  <si>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</si>
  <si>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</si>
  <si>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</si>
  <si>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</si>
  <si>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</si>
  <si>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</si>
  <si>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</si>
  <si>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</si>
  <si>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</si>
  <si>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</si>
  <si>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</si>
  <si>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</si>
  <si>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</si>
  <si>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</si>
  <si>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</si>
  <si>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</si>
  <si>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</si>
  <si>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</si>
  <si>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</si>
  <si>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</si>
  <si>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</si>
  <si>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</si>
  <si>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</si>
  <si>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</si>
  <si>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</si>
  <si>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</si>
  <si>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</si>
  <si>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</si>
  <si>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</si>
  <si>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</si>
  <si>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</si>
  <si>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</si>
  <si>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</si>
  <si>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</si>
  <si>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</si>
  <si>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</si>
  <si>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</si>
  <si>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</si>
  <si>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</si>
  <si>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</si>
  <si>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</si>
  <si>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</si>
  <si>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</si>
  <si>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</si>
  <si>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</si>
  <si>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</si>
  <si>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</si>
  <si>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</si>
  <si>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</si>
  <si>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</si>
  <si>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</si>
  <si>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</si>
  <si>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</si>
  <si>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</si>
  <si>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</si>
  <si>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</si>
  <si>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</si>
  <si>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</si>
  <si>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</si>
  <si>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</si>
  <si>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</si>
  <si>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</si>
  <si>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H2510120</t>
  </si>
  <si>
    <t>안옥화</t>
  </si>
  <si>
    <t>F</t>
  </si>
  <si>
    <t>정보</t>
    <phoneticPr fontId="1" type="noConversion"/>
  </si>
  <si>
    <t>(설문지 : FFQ 95문항 설문지, 사용자 : 안옥화, ID : H2510120)</t>
  </si>
  <si>
    <t>출력시각</t>
    <phoneticPr fontId="1" type="noConversion"/>
  </si>
  <si>
    <t>2022년 12월 26일 13:01:11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</si>
  <si>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</si>
  <si>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</si>
  <si>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</si>
  <si>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</si>
  <si>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</si>
  <si>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</si>
  <si>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</si>
  <si>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</si>
  <si>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</si>
  <si>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</si>
  <si>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</si>
  <si>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</si>
  <si>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</si>
  <si>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</si>
  <si>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</si>
  <si>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</si>
  <si>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</si>
  <si>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</si>
  <si>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</si>
  <si>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</si>
  <si>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</si>
  <si>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</si>
  <si>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</si>
  <si>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</si>
  <si>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</si>
  <si>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</si>
  <si>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충분섭취량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</si>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</sst>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49.633423000000001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987760"/>
        <c:axId val="818988544"/>
      </c:barChart>
      <c:catAx>
        <c:axId val="81898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988544"/>
        <c:crosses val="autoZero"/>
        <c:auto val="1"/>
        <c:lblAlgn val="ctr"/>
        <c:lblOffset val="100"/>
        <c:noMultiLvlLbl val="0"/>
      </c:catAx>
      <c:valAx>
        <c:axId val="81898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98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2.2158823000000001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2684392"/>
        <c:axId val="792681648"/>
      </c:barChart>
      <c:catAx>
        <c:axId val="792684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2681648"/>
        <c:crosses val="autoZero"/>
        <c:auto val="1"/>
        <c:lblAlgn val="ctr"/>
        <c:lblOffset val="100"/>
        <c:noMultiLvlLbl val="0"/>
      </c:catAx>
      <c:valAx>
        <c:axId val="79268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268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5.5729439999999997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2685960"/>
        <c:axId val="792680864"/>
      </c:barChart>
      <c:catAx>
        <c:axId val="79268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2680864"/>
        <c:crosses val="autoZero"/>
        <c:auto val="1"/>
        <c:lblAlgn val="ctr"/>
        <c:lblOffset val="100"/>
        <c:noMultiLvlLbl val="0"/>
      </c:catAx>
      <c:valAx>
        <c:axId val="79268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268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912.95460000000003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2681256"/>
        <c:axId val="792678904"/>
      </c:barChart>
      <c:catAx>
        <c:axId val="79268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2678904"/>
        <c:crosses val="autoZero"/>
        <c:auto val="1"/>
        <c:lblAlgn val="ctr"/>
        <c:lblOffset val="100"/>
        <c:noMultiLvlLbl val="0"/>
      </c:catAx>
      <c:valAx>
        <c:axId val="79267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268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3443.3542000000002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2682432"/>
        <c:axId val="792684000"/>
      </c:barChart>
      <c:catAx>
        <c:axId val="79268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2684000"/>
        <c:crosses val="autoZero"/>
        <c:auto val="1"/>
        <c:lblAlgn val="ctr"/>
        <c:lblOffset val="100"/>
        <c:noMultiLvlLbl val="0"/>
      </c:catAx>
      <c:valAx>
        <c:axId val="7926840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268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152.12651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2678512"/>
        <c:axId val="792680472"/>
      </c:barChart>
      <c:catAx>
        <c:axId val="79267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2680472"/>
        <c:crosses val="autoZero"/>
        <c:auto val="1"/>
        <c:lblAlgn val="ctr"/>
        <c:lblOffset val="100"/>
        <c:noMultiLvlLbl val="0"/>
      </c:catAx>
      <c:valAx>
        <c:axId val="79268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267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103.895096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258200"/>
        <c:axId val="579081664"/>
      </c:barChart>
      <c:catAx>
        <c:axId val="114258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081664"/>
        <c:crosses val="autoZero"/>
        <c:auto val="1"/>
        <c:lblAlgn val="ctr"/>
        <c:lblOffset val="100"/>
        <c:noMultiLvlLbl val="0"/>
      </c:catAx>
      <c:valAx>
        <c:axId val="57908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25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8.950037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078920"/>
        <c:axId val="579080488"/>
      </c:barChart>
      <c:catAx>
        <c:axId val="57907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080488"/>
        <c:crosses val="autoZero"/>
        <c:auto val="1"/>
        <c:lblAlgn val="ctr"/>
        <c:lblOffset val="100"/>
        <c:noMultiLvlLbl val="0"/>
      </c:catAx>
      <c:valAx>
        <c:axId val="579080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07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3533.9281999999998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081272"/>
        <c:axId val="579083624"/>
      </c:barChart>
      <c:catAx>
        <c:axId val="57908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083624"/>
        <c:crosses val="autoZero"/>
        <c:auto val="1"/>
        <c:lblAlgn val="ctr"/>
        <c:lblOffset val="100"/>
        <c:noMultiLvlLbl val="0"/>
      </c:catAx>
      <c:valAx>
        <c:axId val="5790836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08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0.5505023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076568"/>
        <c:axId val="579082056"/>
      </c:barChart>
      <c:catAx>
        <c:axId val="57907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082056"/>
        <c:crosses val="autoZero"/>
        <c:auto val="1"/>
        <c:lblAlgn val="ctr"/>
        <c:lblOffset val="100"/>
        <c:noMultiLvlLbl val="0"/>
      </c:catAx>
      <c:valAx>
        <c:axId val="57908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07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3.2658463000000002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082840"/>
        <c:axId val="579083232"/>
      </c:barChart>
      <c:catAx>
        <c:axId val="57908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083232"/>
        <c:crosses val="autoZero"/>
        <c:auto val="1"/>
        <c:lblAlgn val="ctr"/>
        <c:lblOffset val="100"/>
        <c:noMultiLvlLbl val="0"/>
      </c:catAx>
      <c:valAx>
        <c:axId val="579083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08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30.006798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989328"/>
        <c:axId val="818982272"/>
      </c:barChart>
      <c:catAx>
        <c:axId val="81898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982272"/>
        <c:crosses val="autoZero"/>
        <c:auto val="1"/>
        <c:lblAlgn val="ctr"/>
        <c:lblOffset val="100"/>
        <c:noMultiLvlLbl val="0"/>
      </c:catAx>
      <c:valAx>
        <c:axId val="818982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98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50.463782999999999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077352"/>
        <c:axId val="579077744"/>
      </c:barChart>
      <c:catAx>
        <c:axId val="57907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077744"/>
        <c:crosses val="autoZero"/>
        <c:auto val="1"/>
        <c:lblAlgn val="ctr"/>
        <c:lblOffset val="100"/>
        <c:noMultiLvlLbl val="0"/>
      </c:catAx>
      <c:valAx>
        <c:axId val="57907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07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51.816566000000002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078136"/>
        <c:axId val="579078528"/>
      </c:barChart>
      <c:catAx>
        <c:axId val="57907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078528"/>
        <c:crosses val="autoZero"/>
        <c:auto val="1"/>
        <c:lblAlgn val="ctr"/>
        <c:lblOffset val="100"/>
        <c:noMultiLvlLbl val="0"/>
      </c:catAx>
      <c:valAx>
        <c:axId val="57907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07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10.898</c:v>
                </c:pt>
                <c:pt idx="1">
                  <c:v>8.2420000000000009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08240"/>
        <c:axId val="583910200"/>
      </c:barChart>
      <c:catAx>
        <c:axId val="58390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0200"/>
        <c:crosses val="autoZero"/>
        <c:auto val="1"/>
        <c:lblAlgn val="ctr"/>
        <c:lblOffset val="100"/>
        <c:noMultiLvlLbl val="0"/>
      </c:catAx>
      <c:valAx>
        <c:axId val="583910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0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6.3666700000000001</c:v>
                </c:pt>
                <c:pt idx="1">
                  <c:v>6.7241540000000004</c:v>
                </c:pt>
                <c:pt idx="2">
                  <c:v>4.4778165999999997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616.35015999999996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09808"/>
        <c:axId val="583910592"/>
      </c:barChart>
      <c:catAx>
        <c:axId val="58390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0592"/>
        <c:crosses val="autoZero"/>
        <c:auto val="1"/>
        <c:lblAlgn val="ctr"/>
        <c:lblOffset val="100"/>
        <c:noMultiLvlLbl val="0"/>
      </c:catAx>
      <c:valAx>
        <c:axId val="583910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0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15.841861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07456"/>
        <c:axId val="583910984"/>
      </c:barChart>
      <c:catAx>
        <c:axId val="58390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0984"/>
        <c:crosses val="autoZero"/>
        <c:auto val="1"/>
        <c:lblAlgn val="ctr"/>
        <c:lblOffset val="100"/>
        <c:noMultiLvlLbl val="0"/>
      </c:catAx>
      <c:valAx>
        <c:axId val="583910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0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79.093999999999994</c:v>
                </c:pt>
                <c:pt idx="1">
                  <c:v>7.641</c:v>
                </c:pt>
                <c:pt idx="2">
                  <c:v>13.265000000000001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06672"/>
        <c:axId val="583909416"/>
      </c:barChart>
      <c:catAx>
        <c:axId val="58390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09416"/>
        <c:crosses val="autoZero"/>
        <c:auto val="1"/>
        <c:lblAlgn val="ctr"/>
        <c:lblOffset val="100"/>
        <c:noMultiLvlLbl val="0"/>
      </c:catAx>
      <c:valAx>
        <c:axId val="58390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0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1620.1898000000001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07848"/>
        <c:axId val="583911376"/>
      </c:barChart>
      <c:catAx>
        <c:axId val="58390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1376"/>
        <c:crosses val="autoZero"/>
        <c:auto val="1"/>
        <c:lblAlgn val="ctr"/>
        <c:lblOffset val="100"/>
        <c:noMultiLvlLbl val="0"/>
      </c:catAx>
      <c:valAx>
        <c:axId val="583911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0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178.01320999999999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2552"/>
        <c:axId val="583912944"/>
      </c:barChart>
      <c:catAx>
        <c:axId val="58391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2944"/>
        <c:crosses val="autoZero"/>
        <c:auto val="1"/>
        <c:lblAlgn val="ctr"/>
        <c:lblOffset val="100"/>
        <c:noMultiLvlLbl val="0"/>
      </c:catAx>
      <c:valAx>
        <c:axId val="583912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472.34620000000001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05888"/>
        <c:axId val="586422464"/>
      </c:barChart>
      <c:catAx>
        <c:axId val="58390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422464"/>
        <c:crosses val="autoZero"/>
        <c:auto val="1"/>
        <c:lblAlgn val="ctr"/>
        <c:lblOffset val="100"/>
        <c:noMultiLvlLbl val="0"/>
      </c:catAx>
      <c:valAx>
        <c:axId val="58642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0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0.98162300000000002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06768"/>
        <c:axId val="578810688"/>
      </c:barChart>
      <c:catAx>
        <c:axId val="57880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10688"/>
        <c:crosses val="autoZero"/>
        <c:auto val="1"/>
        <c:lblAlgn val="ctr"/>
        <c:lblOffset val="100"/>
        <c:noMultiLvlLbl val="0"/>
      </c:catAx>
      <c:valAx>
        <c:axId val="57881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0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8035.3329999999996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420896"/>
        <c:axId val="586422856"/>
      </c:barChart>
      <c:catAx>
        <c:axId val="58642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422856"/>
        <c:crosses val="autoZero"/>
        <c:auto val="1"/>
        <c:lblAlgn val="ctr"/>
        <c:lblOffset val="100"/>
        <c:noMultiLvlLbl val="0"/>
      </c:catAx>
      <c:valAx>
        <c:axId val="586422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42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17.005178000000001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421288"/>
        <c:axId val="586423248"/>
      </c:barChart>
      <c:catAx>
        <c:axId val="58642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423248"/>
        <c:crosses val="autoZero"/>
        <c:auto val="1"/>
        <c:lblAlgn val="ctr"/>
        <c:lblOffset val="100"/>
        <c:noMultiLvlLbl val="0"/>
      </c:catAx>
      <c:valAx>
        <c:axId val="58642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42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1.5513036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416192"/>
        <c:axId val="586418152"/>
      </c:barChart>
      <c:catAx>
        <c:axId val="5864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418152"/>
        <c:crosses val="autoZero"/>
        <c:auto val="1"/>
        <c:lblAlgn val="ctr"/>
        <c:lblOffset val="100"/>
        <c:noMultiLvlLbl val="0"/>
      </c:catAx>
      <c:valAx>
        <c:axId val="5864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41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248.49074999999999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12256"/>
        <c:axId val="406397976"/>
      </c:barChart>
      <c:catAx>
        <c:axId val="57881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397976"/>
        <c:crosses val="autoZero"/>
        <c:auto val="1"/>
        <c:lblAlgn val="ctr"/>
        <c:lblOffset val="100"/>
        <c:noMultiLvlLbl val="0"/>
      </c:catAx>
      <c:valAx>
        <c:axId val="406397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1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1.2877201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400720"/>
        <c:axId val="406401896"/>
      </c:barChart>
      <c:catAx>
        <c:axId val="40640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401896"/>
        <c:crosses val="autoZero"/>
        <c:auto val="1"/>
        <c:lblAlgn val="ctr"/>
        <c:lblOffset val="100"/>
        <c:noMultiLvlLbl val="0"/>
      </c:catAx>
      <c:valAx>
        <c:axId val="406401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40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17.060805999999999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260552"/>
        <c:axId val="114260944"/>
      </c:barChart>
      <c:catAx>
        <c:axId val="11426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260944"/>
        <c:crosses val="autoZero"/>
        <c:auto val="1"/>
        <c:lblAlgn val="ctr"/>
        <c:lblOffset val="100"/>
        <c:noMultiLvlLbl val="0"/>
      </c:catAx>
      <c:valAx>
        <c:axId val="114260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26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1.5513036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08728"/>
        <c:axId val="578810296"/>
      </c:barChart>
      <c:catAx>
        <c:axId val="57880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10296"/>
        <c:crosses val="autoZero"/>
        <c:auto val="1"/>
        <c:lblAlgn val="ctr"/>
        <c:lblOffset val="100"/>
        <c:noMultiLvlLbl val="0"/>
      </c:catAx>
      <c:valAx>
        <c:axId val="57881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0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614.98883000000001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09512"/>
        <c:axId val="792685176"/>
      </c:barChart>
      <c:catAx>
        <c:axId val="57880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2685176"/>
        <c:crosses val="autoZero"/>
        <c:auto val="1"/>
        <c:lblAlgn val="ctr"/>
        <c:lblOffset val="100"/>
        <c:noMultiLvlLbl val="0"/>
      </c:catAx>
      <c:valAx>
        <c:axId val="792685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0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3.80158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2679688"/>
        <c:axId val="792683216"/>
      </c:barChart>
      <c:catAx>
        <c:axId val="7926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2683216"/>
        <c:crosses val="autoZero"/>
        <c:auto val="1"/>
        <c:lblAlgn val="ctr"/>
        <c:lblOffset val="100"/>
        <c:noMultiLvlLbl val="0"/>
      </c:catAx>
      <c:valAx>
        <c:axId val="792683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26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안옥화, ID : H2510120)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12월 26일 13:01:11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1620.1898000000001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49.633423000000001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30.006798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79.093999999999994</v>
      </c>
      <c r="G8" s="59">
        <f>'DRIs DATA 입력'!G8</f>
        <v>7.641</v>
      </c>
      <c r="H8" s="59">
        <f>'DRIs DATA 입력'!H8</f>
        <v>13.265000000000001</v>
      </c>
      <c r="I8" s="46"/>
      <c r="J8" s="59" t="s">
        <v>216</v>
      </c>
      <c r="K8" s="59">
        <f>'DRIs DATA 입력'!K8</f>
        <v>10.898</v>
      </c>
      <c r="L8" s="59">
        <f>'DRIs DATA 입력'!L8</f>
        <v>8.2420000000000009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616.35015999999996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15.841861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0.98162300000000002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248.49074999999999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178.01320999999999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1.7838455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1.2877201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17.060805999999999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1.5513036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614.98883000000001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3.80158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2.2158823000000001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5.5729439999999997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472.34620000000001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912.95460000000003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8035.3329999999996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3443.3542000000002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152.12651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103.895096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17.005178000000001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8.950037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3533.9281999999998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0.5505023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3.2658463000000002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50.463782999999999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51.816566000000002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4" sqref="G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68" t="s">
        <v>283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284</v>
      </c>
      <c r="B4" s="67"/>
      <c r="C4" s="67"/>
      <c r="E4" s="69" t="s">
        <v>285</v>
      </c>
      <c r="F4" s="70"/>
      <c r="G4" s="70"/>
      <c r="H4" s="71"/>
      <c r="J4" s="69" t="s">
        <v>286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287</v>
      </c>
      <c r="V4" s="67"/>
      <c r="W4" s="67"/>
      <c r="X4" s="67"/>
      <c r="Y4" s="67"/>
      <c r="Z4" s="67"/>
    </row>
    <row r="5" spans="1:27" x14ac:dyDescent="0.3">
      <c r="A5" s="65"/>
      <c r="B5" s="65" t="s">
        <v>288</v>
      </c>
      <c r="C5" s="65" t="s">
        <v>289</v>
      </c>
      <c r="E5" s="65"/>
      <c r="F5" s="65" t="s">
        <v>290</v>
      </c>
      <c r="G5" s="65" t="s">
        <v>291</v>
      </c>
      <c r="H5" s="65" t="s">
        <v>46</v>
      </c>
      <c r="J5" s="65"/>
      <c r="K5" s="65" t="s">
        <v>292</v>
      </c>
      <c r="L5" s="65" t="s">
        <v>293</v>
      </c>
      <c r="N5" s="65"/>
      <c r="O5" s="65" t="s">
        <v>294</v>
      </c>
      <c r="P5" s="65" t="s">
        <v>295</v>
      </c>
      <c r="Q5" s="65" t="s">
        <v>296</v>
      </c>
      <c r="R5" s="65" t="s">
        <v>297</v>
      </c>
      <c r="S5" s="65" t="s">
        <v>289</v>
      </c>
      <c r="U5" s="65"/>
      <c r="V5" s="65" t="s">
        <v>294</v>
      </c>
      <c r="W5" s="65" t="s">
        <v>295</v>
      </c>
      <c r="X5" s="65" t="s">
        <v>296</v>
      </c>
      <c r="Y5" s="65" t="s">
        <v>297</v>
      </c>
      <c r="Z5" s="65" t="s">
        <v>289</v>
      </c>
    </row>
    <row r="6" spans="1:27" x14ac:dyDescent="0.3">
      <c r="A6" s="65" t="s">
        <v>284</v>
      </c>
      <c r="B6" s="65">
        <v>1800</v>
      </c>
      <c r="C6" s="65">
        <v>1620.1898000000001</v>
      </c>
      <c r="E6" s="65" t="s">
        <v>298</v>
      </c>
      <c r="F6" s="65">
        <v>55</v>
      </c>
      <c r="G6" s="65">
        <v>15</v>
      </c>
      <c r="H6" s="65">
        <v>7</v>
      </c>
      <c r="J6" s="65" t="s">
        <v>298</v>
      </c>
      <c r="K6" s="65">
        <v>0.1</v>
      </c>
      <c r="L6" s="65">
        <v>4</v>
      </c>
      <c r="N6" s="65" t="s">
        <v>299</v>
      </c>
      <c r="O6" s="65">
        <v>40</v>
      </c>
      <c r="P6" s="65">
        <v>50</v>
      </c>
      <c r="Q6" s="65">
        <v>0</v>
      </c>
      <c r="R6" s="65">
        <v>0</v>
      </c>
      <c r="S6" s="65">
        <v>49.633423000000001</v>
      </c>
      <c r="U6" s="65" t="s">
        <v>300</v>
      </c>
      <c r="V6" s="65">
        <v>0</v>
      </c>
      <c r="W6" s="65">
        <v>0</v>
      </c>
      <c r="X6" s="65">
        <v>20</v>
      </c>
      <c r="Y6" s="65">
        <v>0</v>
      </c>
      <c r="Z6" s="65">
        <v>30.006798</v>
      </c>
    </row>
    <row r="7" spans="1:27" x14ac:dyDescent="0.3">
      <c r="E7" s="65" t="s">
        <v>301</v>
      </c>
      <c r="F7" s="65">
        <v>65</v>
      </c>
      <c r="G7" s="65">
        <v>30</v>
      </c>
      <c r="H7" s="65">
        <v>20</v>
      </c>
      <c r="J7" s="65" t="s">
        <v>301</v>
      </c>
      <c r="K7" s="65">
        <v>1</v>
      </c>
      <c r="L7" s="65">
        <v>10</v>
      </c>
    </row>
    <row r="8" spans="1:27" x14ac:dyDescent="0.3">
      <c r="E8" s="65" t="s">
        <v>302</v>
      </c>
      <c r="F8" s="65">
        <v>79.093999999999994</v>
      </c>
      <c r="G8" s="65">
        <v>7.641</v>
      </c>
      <c r="H8" s="65">
        <v>13.265000000000001</v>
      </c>
      <c r="J8" s="65" t="s">
        <v>302</v>
      </c>
      <c r="K8" s="65">
        <v>10.898</v>
      </c>
      <c r="L8" s="65">
        <v>8.2420000000000009</v>
      </c>
    </row>
    <row r="13" spans="1:27" x14ac:dyDescent="0.3">
      <c r="A13" s="66" t="s">
        <v>303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304</v>
      </c>
      <c r="B14" s="67"/>
      <c r="C14" s="67"/>
      <c r="D14" s="67"/>
      <c r="E14" s="67"/>
      <c r="F14" s="67"/>
      <c r="H14" s="67" t="s">
        <v>305</v>
      </c>
      <c r="I14" s="67"/>
      <c r="J14" s="67"/>
      <c r="K14" s="67"/>
      <c r="L14" s="67"/>
      <c r="M14" s="67"/>
      <c r="O14" s="67" t="s">
        <v>306</v>
      </c>
      <c r="P14" s="67"/>
      <c r="Q14" s="67"/>
      <c r="R14" s="67"/>
      <c r="S14" s="67"/>
      <c r="T14" s="67"/>
      <c r="V14" s="67" t="s">
        <v>307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294</v>
      </c>
      <c r="C15" s="65" t="s">
        <v>308</v>
      </c>
      <c r="D15" s="65" t="s">
        <v>309</v>
      </c>
      <c r="E15" s="65" t="s">
        <v>297</v>
      </c>
      <c r="F15" s="65" t="s">
        <v>289</v>
      </c>
      <c r="H15" s="65"/>
      <c r="I15" s="65" t="s">
        <v>294</v>
      </c>
      <c r="J15" s="65" t="s">
        <v>295</v>
      </c>
      <c r="K15" s="65" t="s">
        <v>296</v>
      </c>
      <c r="L15" s="65" t="s">
        <v>297</v>
      </c>
      <c r="M15" s="65" t="s">
        <v>289</v>
      </c>
      <c r="O15" s="65"/>
      <c r="P15" s="65" t="s">
        <v>294</v>
      </c>
      <c r="Q15" s="65" t="s">
        <v>295</v>
      </c>
      <c r="R15" s="65" t="s">
        <v>296</v>
      </c>
      <c r="S15" s="65" t="s">
        <v>297</v>
      </c>
      <c r="T15" s="65" t="s">
        <v>289</v>
      </c>
      <c r="V15" s="65"/>
      <c r="W15" s="65" t="s">
        <v>294</v>
      </c>
      <c r="X15" s="65" t="s">
        <v>295</v>
      </c>
      <c r="Y15" s="65" t="s">
        <v>296</v>
      </c>
      <c r="Z15" s="65" t="s">
        <v>297</v>
      </c>
      <c r="AA15" s="65" t="s">
        <v>289</v>
      </c>
    </row>
    <row r="16" spans="1:27" x14ac:dyDescent="0.3">
      <c r="A16" s="65" t="s">
        <v>310</v>
      </c>
      <c r="B16" s="65">
        <v>430</v>
      </c>
      <c r="C16" s="65">
        <v>600</v>
      </c>
      <c r="D16" s="65">
        <v>0</v>
      </c>
      <c r="E16" s="65">
        <v>3000</v>
      </c>
      <c r="F16" s="65">
        <v>616.35015999999996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15.841861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0.98162300000000002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248.49074999999999</v>
      </c>
    </row>
    <row r="23" spans="1:62" x14ac:dyDescent="0.3">
      <c r="A23" s="66" t="s">
        <v>311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312</v>
      </c>
      <c r="B24" s="67"/>
      <c r="C24" s="67"/>
      <c r="D24" s="67"/>
      <c r="E24" s="67"/>
      <c r="F24" s="67"/>
      <c r="H24" s="67" t="s">
        <v>313</v>
      </c>
      <c r="I24" s="67"/>
      <c r="J24" s="67"/>
      <c r="K24" s="67"/>
      <c r="L24" s="67"/>
      <c r="M24" s="67"/>
      <c r="O24" s="67" t="s">
        <v>314</v>
      </c>
      <c r="P24" s="67"/>
      <c r="Q24" s="67"/>
      <c r="R24" s="67"/>
      <c r="S24" s="67"/>
      <c r="T24" s="67"/>
      <c r="V24" s="67" t="s">
        <v>315</v>
      </c>
      <c r="W24" s="67"/>
      <c r="X24" s="67"/>
      <c r="Y24" s="67"/>
      <c r="Z24" s="67"/>
      <c r="AA24" s="67"/>
      <c r="AC24" s="67" t="s">
        <v>316</v>
      </c>
      <c r="AD24" s="67"/>
      <c r="AE24" s="67"/>
      <c r="AF24" s="67"/>
      <c r="AG24" s="67"/>
      <c r="AH24" s="67"/>
      <c r="AJ24" s="67" t="s">
        <v>317</v>
      </c>
      <c r="AK24" s="67"/>
      <c r="AL24" s="67"/>
      <c r="AM24" s="67"/>
      <c r="AN24" s="67"/>
      <c r="AO24" s="67"/>
      <c r="AQ24" s="67" t="s">
        <v>318</v>
      </c>
      <c r="AR24" s="67"/>
      <c r="AS24" s="67"/>
      <c r="AT24" s="67"/>
      <c r="AU24" s="67"/>
      <c r="AV24" s="67"/>
      <c r="AX24" s="67" t="s">
        <v>319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294</v>
      </c>
      <c r="C25" s="65" t="s">
        <v>308</v>
      </c>
      <c r="D25" s="65" t="s">
        <v>296</v>
      </c>
      <c r="E25" s="65" t="s">
        <v>297</v>
      </c>
      <c r="F25" s="65" t="s">
        <v>289</v>
      </c>
      <c r="H25" s="65"/>
      <c r="I25" s="65" t="s">
        <v>321</v>
      </c>
      <c r="J25" s="65" t="s">
        <v>295</v>
      </c>
      <c r="K25" s="65" t="s">
        <v>296</v>
      </c>
      <c r="L25" s="65" t="s">
        <v>297</v>
      </c>
      <c r="M25" s="65" t="s">
        <v>289</v>
      </c>
      <c r="O25" s="65"/>
      <c r="P25" s="65" t="s">
        <v>294</v>
      </c>
      <c r="Q25" s="65" t="s">
        <v>295</v>
      </c>
      <c r="R25" s="65" t="s">
        <v>296</v>
      </c>
      <c r="S25" s="65" t="s">
        <v>297</v>
      </c>
      <c r="T25" s="65" t="s">
        <v>289</v>
      </c>
      <c r="V25" s="65"/>
      <c r="W25" s="65" t="s">
        <v>294</v>
      </c>
      <c r="X25" s="65" t="s">
        <v>295</v>
      </c>
      <c r="Y25" s="65" t="s">
        <v>296</v>
      </c>
      <c r="Z25" s="65" t="s">
        <v>297</v>
      </c>
      <c r="AA25" s="65" t="s">
        <v>289</v>
      </c>
      <c r="AC25" s="65"/>
      <c r="AD25" s="65" t="s">
        <v>294</v>
      </c>
      <c r="AE25" s="65" t="s">
        <v>295</v>
      </c>
      <c r="AF25" s="65" t="s">
        <v>296</v>
      </c>
      <c r="AG25" s="65" t="s">
        <v>297</v>
      </c>
      <c r="AH25" s="65" t="s">
        <v>289</v>
      </c>
      <c r="AJ25" s="65"/>
      <c r="AK25" s="65" t="s">
        <v>294</v>
      </c>
      <c r="AL25" s="65" t="s">
        <v>295</v>
      </c>
      <c r="AM25" s="65" t="s">
        <v>296</v>
      </c>
      <c r="AN25" s="65" t="s">
        <v>297</v>
      </c>
      <c r="AO25" s="65" t="s">
        <v>289</v>
      </c>
      <c r="AQ25" s="65"/>
      <c r="AR25" s="65" t="s">
        <v>294</v>
      </c>
      <c r="AS25" s="65" t="s">
        <v>295</v>
      </c>
      <c r="AT25" s="65" t="s">
        <v>296</v>
      </c>
      <c r="AU25" s="65" t="s">
        <v>297</v>
      </c>
      <c r="AV25" s="65" t="s">
        <v>289</v>
      </c>
      <c r="AX25" s="65"/>
      <c r="AY25" s="65" t="s">
        <v>294</v>
      </c>
      <c r="AZ25" s="65" t="s">
        <v>295</v>
      </c>
      <c r="BA25" s="65" t="s">
        <v>296</v>
      </c>
      <c r="BB25" s="65" t="s">
        <v>297</v>
      </c>
      <c r="BC25" s="65" t="s">
        <v>289</v>
      </c>
      <c r="BE25" s="65"/>
      <c r="BF25" s="65" t="s">
        <v>294</v>
      </c>
      <c r="BG25" s="65" t="s">
        <v>295</v>
      </c>
      <c r="BH25" s="65" t="s">
        <v>296</v>
      </c>
      <c r="BI25" s="65" t="s">
        <v>297</v>
      </c>
      <c r="BJ25" s="65" t="s">
        <v>289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178.01320999999999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1.7838455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1.2877201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17.060805999999999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1.5513036</v>
      </c>
      <c r="AJ26" s="65" t="s">
        <v>322</v>
      </c>
      <c r="AK26" s="65">
        <v>320</v>
      </c>
      <c r="AL26" s="65">
        <v>400</v>
      </c>
      <c r="AM26" s="65">
        <v>0</v>
      </c>
      <c r="AN26" s="65">
        <v>1000</v>
      </c>
      <c r="AO26" s="65">
        <v>614.98883000000001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3.80158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2.2158823000000001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5.5729439999999997</v>
      </c>
    </row>
    <row r="33" spans="1:68" x14ac:dyDescent="0.3">
      <c r="A33" s="66" t="s">
        <v>323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324</v>
      </c>
      <c r="B34" s="67"/>
      <c r="C34" s="67"/>
      <c r="D34" s="67"/>
      <c r="E34" s="67"/>
      <c r="F34" s="67"/>
      <c r="H34" s="67" t="s">
        <v>325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326</v>
      </c>
      <c r="W34" s="67"/>
      <c r="X34" s="67"/>
      <c r="Y34" s="67"/>
      <c r="Z34" s="67"/>
      <c r="AA34" s="67"/>
      <c r="AC34" s="67" t="s">
        <v>327</v>
      </c>
      <c r="AD34" s="67"/>
      <c r="AE34" s="67"/>
      <c r="AF34" s="67"/>
      <c r="AG34" s="67"/>
      <c r="AH34" s="67"/>
      <c r="AJ34" s="67" t="s">
        <v>328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294</v>
      </c>
      <c r="C35" s="65" t="s">
        <v>308</v>
      </c>
      <c r="D35" s="65" t="s">
        <v>296</v>
      </c>
      <c r="E35" s="65" t="s">
        <v>297</v>
      </c>
      <c r="F35" s="65" t="s">
        <v>289</v>
      </c>
      <c r="H35" s="65"/>
      <c r="I35" s="65" t="s">
        <v>294</v>
      </c>
      <c r="J35" s="65" t="s">
        <v>295</v>
      </c>
      <c r="K35" s="65" t="s">
        <v>296</v>
      </c>
      <c r="L35" s="65" t="s">
        <v>297</v>
      </c>
      <c r="M35" s="65" t="s">
        <v>289</v>
      </c>
      <c r="O35" s="65"/>
      <c r="P35" s="65" t="s">
        <v>294</v>
      </c>
      <c r="Q35" s="65" t="s">
        <v>295</v>
      </c>
      <c r="R35" s="65" t="s">
        <v>296</v>
      </c>
      <c r="S35" s="65" t="s">
        <v>297</v>
      </c>
      <c r="T35" s="65" t="s">
        <v>289</v>
      </c>
      <c r="V35" s="65"/>
      <c r="W35" s="65" t="s">
        <v>294</v>
      </c>
      <c r="X35" s="65" t="s">
        <v>295</v>
      </c>
      <c r="Y35" s="65" t="s">
        <v>296</v>
      </c>
      <c r="Z35" s="65" t="s">
        <v>297</v>
      </c>
      <c r="AA35" s="65" t="s">
        <v>289</v>
      </c>
      <c r="AC35" s="65"/>
      <c r="AD35" s="65" t="s">
        <v>294</v>
      </c>
      <c r="AE35" s="65" t="s">
        <v>295</v>
      </c>
      <c r="AF35" s="65" t="s">
        <v>296</v>
      </c>
      <c r="AG35" s="65" t="s">
        <v>297</v>
      </c>
      <c r="AH35" s="65" t="s">
        <v>289</v>
      </c>
      <c r="AJ35" s="65"/>
      <c r="AK35" s="65" t="s">
        <v>294</v>
      </c>
      <c r="AL35" s="65" t="s">
        <v>308</v>
      </c>
      <c r="AM35" s="65" t="s">
        <v>296</v>
      </c>
      <c r="AN35" s="65" t="s">
        <v>297</v>
      </c>
      <c r="AO35" s="65" t="s">
        <v>289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472.34620000000001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912.95460000000003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8035.3329999999996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3443.3542000000002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152.12651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103.895096</v>
      </c>
    </row>
    <row r="43" spans="1:68" x14ac:dyDescent="0.3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330</v>
      </c>
      <c r="B44" s="67"/>
      <c r="C44" s="67"/>
      <c r="D44" s="67"/>
      <c r="E44" s="67"/>
      <c r="F44" s="67"/>
      <c r="H44" s="67" t="s">
        <v>331</v>
      </c>
      <c r="I44" s="67"/>
      <c r="J44" s="67"/>
      <c r="K44" s="67"/>
      <c r="L44" s="67"/>
      <c r="M44" s="67"/>
      <c r="O44" s="67" t="s">
        <v>332</v>
      </c>
      <c r="P44" s="67"/>
      <c r="Q44" s="67"/>
      <c r="R44" s="67"/>
      <c r="S44" s="67"/>
      <c r="T44" s="67"/>
      <c r="V44" s="67" t="s">
        <v>333</v>
      </c>
      <c r="W44" s="67"/>
      <c r="X44" s="67"/>
      <c r="Y44" s="67"/>
      <c r="Z44" s="67"/>
      <c r="AA44" s="67"/>
      <c r="AC44" s="67" t="s">
        <v>334</v>
      </c>
      <c r="AD44" s="67"/>
      <c r="AE44" s="67"/>
      <c r="AF44" s="67"/>
      <c r="AG44" s="67"/>
      <c r="AH44" s="67"/>
      <c r="AJ44" s="67" t="s">
        <v>335</v>
      </c>
      <c r="AK44" s="67"/>
      <c r="AL44" s="67"/>
      <c r="AM44" s="67"/>
      <c r="AN44" s="67"/>
      <c r="AO44" s="67"/>
      <c r="AQ44" s="67" t="s">
        <v>336</v>
      </c>
      <c r="AR44" s="67"/>
      <c r="AS44" s="67"/>
      <c r="AT44" s="67"/>
      <c r="AU44" s="67"/>
      <c r="AV44" s="67"/>
      <c r="AX44" s="67" t="s">
        <v>337</v>
      </c>
      <c r="AY44" s="67"/>
      <c r="AZ44" s="67"/>
      <c r="BA44" s="67"/>
      <c r="BB44" s="67"/>
      <c r="BC44" s="67"/>
      <c r="BE44" s="67" t="s">
        <v>338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294</v>
      </c>
      <c r="C45" s="65" t="s">
        <v>295</v>
      </c>
      <c r="D45" s="65" t="s">
        <v>296</v>
      </c>
      <c r="E45" s="65" t="s">
        <v>297</v>
      </c>
      <c r="F45" s="65" t="s">
        <v>289</v>
      </c>
      <c r="H45" s="65"/>
      <c r="I45" s="65" t="s">
        <v>294</v>
      </c>
      <c r="J45" s="65" t="s">
        <v>295</v>
      </c>
      <c r="K45" s="65" t="s">
        <v>296</v>
      </c>
      <c r="L45" s="65" t="s">
        <v>297</v>
      </c>
      <c r="M45" s="65" t="s">
        <v>289</v>
      </c>
      <c r="O45" s="65"/>
      <c r="P45" s="65" t="s">
        <v>294</v>
      </c>
      <c r="Q45" s="65" t="s">
        <v>295</v>
      </c>
      <c r="R45" s="65" t="s">
        <v>296</v>
      </c>
      <c r="S45" s="65" t="s">
        <v>297</v>
      </c>
      <c r="T45" s="65" t="s">
        <v>289</v>
      </c>
      <c r="V45" s="65"/>
      <c r="W45" s="65" t="s">
        <v>294</v>
      </c>
      <c r="X45" s="65" t="s">
        <v>295</v>
      </c>
      <c r="Y45" s="65" t="s">
        <v>309</v>
      </c>
      <c r="Z45" s="65" t="s">
        <v>297</v>
      </c>
      <c r="AA45" s="65" t="s">
        <v>289</v>
      </c>
      <c r="AC45" s="65"/>
      <c r="AD45" s="65" t="s">
        <v>294</v>
      </c>
      <c r="AE45" s="65" t="s">
        <v>295</v>
      </c>
      <c r="AF45" s="65" t="s">
        <v>296</v>
      </c>
      <c r="AG45" s="65" t="s">
        <v>297</v>
      </c>
      <c r="AH45" s="65" t="s">
        <v>289</v>
      </c>
      <c r="AJ45" s="65"/>
      <c r="AK45" s="65" t="s">
        <v>294</v>
      </c>
      <c r="AL45" s="65" t="s">
        <v>295</v>
      </c>
      <c r="AM45" s="65" t="s">
        <v>296</v>
      </c>
      <c r="AN45" s="65" t="s">
        <v>297</v>
      </c>
      <c r="AO45" s="65" t="s">
        <v>289</v>
      </c>
      <c r="AQ45" s="65"/>
      <c r="AR45" s="65" t="s">
        <v>294</v>
      </c>
      <c r="AS45" s="65" t="s">
        <v>295</v>
      </c>
      <c r="AT45" s="65" t="s">
        <v>296</v>
      </c>
      <c r="AU45" s="65" t="s">
        <v>297</v>
      </c>
      <c r="AV45" s="65" t="s">
        <v>289</v>
      </c>
      <c r="AX45" s="65"/>
      <c r="AY45" s="65" t="s">
        <v>294</v>
      </c>
      <c r="AZ45" s="65" t="s">
        <v>295</v>
      </c>
      <c r="BA45" s="65" t="s">
        <v>296</v>
      </c>
      <c r="BB45" s="65" t="s">
        <v>297</v>
      </c>
      <c r="BC45" s="65" t="s">
        <v>289</v>
      </c>
      <c r="BE45" s="65"/>
      <c r="BF45" s="65" t="s">
        <v>294</v>
      </c>
      <c r="BG45" s="65" t="s">
        <v>295</v>
      </c>
      <c r="BH45" s="65" t="s">
        <v>296</v>
      </c>
      <c r="BI45" s="65" t="s">
        <v>297</v>
      </c>
      <c r="BJ45" s="65" t="s">
        <v>289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17.005178000000001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8.950037</v>
      </c>
      <c r="O46" s="65" t="s">
        <v>339</v>
      </c>
      <c r="P46" s="65">
        <v>600</v>
      </c>
      <c r="Q46" s="65">
        <v>800</v>
      </c>
      <c r="R46" s="65">
        <v>0</v>
      </c>
      <c r="S46" s="65">
        <v>10000</v>
      </c>
      <c r="T46" s="65">
        <v>3533.9281999999998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0.5505023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3.2658463000000002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50.463782999999999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51.816566000000002</v>
      </c>
      <c r="AX46" s="65" t="s">
        <v>340</v>
      </c>
      <c r="AY46" s="65"/>
      <c r="AZ46" s="65"/>
      <c r="BA46" s="65"/>
      <c r="BB46" s="65"/>
      <c r="BC46" s="65"/>
      <c r="BE46" s="65" t="s">
        <v>341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4" sqref="H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276</v>
      </c>
      <c r="B2" s="61" t="s">
        <v>277</v>
      </c>
      <c r="C2" s="61" t="s">
        <v>278</v>
      </c>
      <c r="D2" s="61">
        <v>61</v>
      </c>
      <c r="E2" s="61">
        <v>1620.1898000000001</v>
      </c>
      <c r="F2" s="61">
        <v>295.93619999999999</v>
      </c>
      <c r="G2" s="61">
        <v>28.587710000000001</v>
      </c>
      <c r="H2" s="61">
        <v>14.81255</v>
      </c>
      <c r="I2" s="61">
        <v>13.775159</v>
      </c>
      <c r="J2" s="61">
        <v>49.633423000000001</v>
      </c>
      <c r="K2" s="61">
        <v>32.334724000000001</v>
      </c>
      <c r="L2" s="61">
        <v>17.2987</v>
      </c>
      <c r="M2" s="61">
        <v>30.006798</v>
      </c>
      <c r="N2" s="61">
        <v>2.0335760000000001</v>
      </c>
      <c r="O2" s="61">
        <v>16.329816999999998</v>
      </c>
      <c r="P2" s="61">
        <v>1325.4005</v>
      </c>
      <c r="Q2" s="61">
        <v>32.2577</v>
      </c>
      <c r="R2" s="61">
        <v>616.35015999999996</v>
      </c>
      <c r="S2" s="61">
        <v>77.733949999999993</v>
      </c>
      <c r="T2" s="61">
        <v>6463.3950000000004</v>
      </c>
      <c r="U2" s="61">
        <v>0.98162300000000002</v>
      </c>
      <c r="V2" s="61">
        <v>15.841861</v>
      </c>
      <c r="W2" s="61">
        <v>248.49074999999999</v>
      </c>
      <c r="X2" s="61">
        <v>178.01320999999999</v>
      </c>
      <c r="Y2" s="61">
        <v>1.7838455</v>
      </c>
      <c r="Z2" s="61">
        <v>1.2877201</v>
      </c>
      <c r="AA2" s="61">
        <v>17.060805999999999</v>
      </c>
      <c r="AB2" s="61">
        <v>1.5513036</v>
      </c>
      <c r="AC2" s="61">
        <v>614.98883000000001</v>
      </c>
      <c r="AD2" s="61">
        <v>3.80158</v>
      </c>
      <c r="AE2" s="61">
        <v>2.2158823000000001</v>
      </c>
      <c r="AF2" s="61">
        <v>5.5729439999999997</v>
      </c>
      <c r="AG2" s="61">
        <v>472.34620000000001</v>
      </c>
      <c r="AH2" s="61">
        <v>338.94495000000001</v>
      </c>
      <c r="AI2" s="61">
        <v>133.40123</v>
      </c>
      <c r="AJ2" s="61">
        <v>912.95460000000003</v>
      </c>
      <c r="AK2" s="61">
        <v>8035.3329999999996</v>
      </c>
      <c r="AL2" s="61">
        <v>152.12651</v>
      </c>
      <c r="AM2" s="61">
        <v>3443.3542000000002</v>
      </c>
      <c r="AN2" s="61">
        <v>103.895096</v>
      </c>
      <c r="AO2" s="61">
        <v>17.005178000000001</v>
      </c>
      <c r="AP2" s="61">
        <v>14.769837000000001</v>
      </c>
      <c r="AQ2" s="61">
        <v>2.235341</v>
      </c>
      <c r="AR2" s="61">
        <v>8.950037</v>
      </c>
      <c r="AS2" s="61">
        <v>3533.9281999999998</v>
      </c>
      <c r="AT2" s="61">
        <v>0.5505023</v>
      </c>
      <c r="AU2" s="61">
        <v>3.2658463000000002</v>
      </c>
      <c r="AV2" s="61">
        <v>50.463782999999999</v>
      </c>
      <c r="AW2" s="61">
        <v>51.816566000000002</v>
      </c>
      <c r="AX2" s="61">
        <v>0.25453862999999999</v>
      </c>
      <c r="AY2" s="61">
        <v>0.65243680000000004</v>
      </c>
      <c r="AZ2" s="61">
        <v>191.87581</v>
      </c>
      <c r="BA2" s="61">
        <v>17.602357999999999</v>
      </c>
      <c r="BB2" s="61">
        <v>6.3666700000000001</v>
      </c>
      <c r="BC2" s="61">
        <v>6.7241540000000004</v>
      </c>
      <c r="BD2" s="61">
        <v>4.4778165999999997</v>
      </c>
      <c r="BE2" s="61">
        <v>0.22954714000000001</v>
      </c>
      <c r="BF2" s="61">
        <v>1.5288393</v>
      </c>
      <c r="BG2" s="61">
        <v>1.1101958E-2</v>
      </c>
      <c r="BH2" s="61">
        <v>1.3720141999999999E-2</v>
      </c>
      <c r="BI2" s="61">
        <v>1.0014753E-2</v>
      </c>
      <c r="BJ2" s="61">
        <v>4.2066800000000001E-2</v>
      </c>
      <c r="BK2" s="61">
        <v>8.5399680000000004E-4</v>
      </c>
      <c r="BL2" s="61">
        <v>0.42229349999999999</v>
      </c>
      <c r="BM2" s="61">
        <v>4.702896</v>
      </c>
      <c r="BN2" s="61">
        <v>1.6869546</v>
      </c>
      <c r="BO2" s="61">
        <v>73.530913999999996</v>
      </c>
      <c r="BP2" s="61">
        <v>14.524844999999999</v>
      </c>
      <c r="BQ2" s="61">
        <v>25.024332000000001</v>
      </c>
      <c r="BR2" s="61">
        <v>82.04759</v>
      </c>
      <c r="BS2" s="61">
        <v>14.144126999999999</v>
      </c>
      <c r="BT2" s="61">
        <v>19.251034000000001</v>
      </c>
      <c r="BU2" s="61">
        <v>8.7525469999999994E-3</v>
      </c>
      <c r="BV2" s="61">
        <v>3.0294794E-3</v>
      </c>
      <c r="BW2" s="61">
        <v>1.2202364000000001</v>
      </c>
      <c r="BX2" s="61">
        <v>1.2021641999999999</v>
      </c>
      <c r="BY2" s="61">
        <v>9.3766550000000004E-2</v>
      </c>
      <c r="BZ2" s="61">
        <v>8.8570477000000003E-4</v>
      </c>
      <c r="CA2" s="61">
        <v>0.48906119999999997</v>
      </c>
      <c r="CB2" s="61">
        <v>6.4537310000000001E-4</v>
      </c>
      <c r="CC2" s="61">
        <v>0.10771520399999999</v>
      </c>
      <c r="CD2" s="61">
        <v>0.13315488</v>
      </c>
      <c r="CE2" s="61">
        <v>1.9222581999999998E-2</v>
      </c>
      <c r="CF2" s="61">
        <v>8.5767819999999998E-3</v>
      </c>
      <c r="CG2" s="61">
        <v>9.9000000000000005E-7</v>
      </c>
      <c r="CH2" s="61">
        <v>7.5066843999999997E-3</v>
      </c>
      <c r="CI2" s="61">
        <v>2.5328759999999999E-3</v>
      </c>
      <c r="CJ2" s="61">
        <v>0.356653</v>
      </c>
      <c r="CK2" s="61">
        <v>4.596424E-3</v>
      </c>
      <c r="CL2" s="61">
        <v>0.25506338000000001</v>
      </c>
      <c r="CM2" s="61">
        <v>4.3769369999999999</v>
      </c>
      <c r="CN2" s="61">
        <v>1268.0197000000001</v>
      </c>
      <c r="CO2" s="61">
        <v>2214.9090000000001</v>
      </c>
      <c r="CP2" s="61">
        <v>1036.0612000000001</v>
      </c>
      <c r="CQ2" s="61">
        <v>470.62982</v>
      </c>
      <c r="CR2" s="61">
        <v>247.83282</v>
      </c>
      <c r="CS2" s="61">
        <v>304.86950000000002</v>
      </c>
      <c r="CT2" s="61">
        <v>1258.9735000000001</v>
      </c>
      <c r="CU2" s="61">
        <v>686.71</v>
      </c>
      <c r="CV2" s="61">
        <v>1027.0094999999999</v>
      </c>
      <c r="CW2" s="61">
        <v>761.1069</v>
      </c>
      <c r="CX2" s="61">
        <v>298.67140000000001</v>
      </c>
      <c r="CY2" s="61">
        <v>1786.0672999999999</v>
      </c>
      <c r="CZ2" s="61">
        <v>975.10969999999998</v>
      </c>
      <c r="DA2" s="61">
        <v>1806.7789</v>
      </c>
      <c r="DB2" s="61">
        <v>2059.431</v>
      </c>
      <c r="DC2" s="61">
        <v>2410.7204999999999</v>
      </c>
      <c r="DD2" s="61">
        <v>3984.2689999999998</v>
      </c>
      <c r="DE2" s="61">
        <v>863.39020000000005</v>
      </c>
      <c r="DF2" s="61">
        <v>2388.5360000000001</v>
      </c>
      <c r="DG2" s="61">
        <v>844.93115</v>
      </c>
      <c r="DH2" s="61">
        <v>11.839441000000001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17.602357999999999</v>
      </c>
      <c r="B6">
        <f>BB2</f>
        <v>6.3666700000000001</v>
      </c>
      <c r="C6">
        <f>BC2</f>
        <v>6.7241540000000004</v>
      </c>
      <c r="D6">
        <f>BD2</f>
        <v>4.4778165999999997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N15" sqref="N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22343</v>
      </c>
      <c r="C2" s="56">
        <f ca="1">YEAR(TODAY())-YEAR(B2)+IF(TODAY()&gt;=DATE(YEAR(TODAY()),MONTH(B2),DAY(B2)),0,-1)</f>
        <v>61</v>
      </c>
      <c r="E2" s="52">
        <v>159.80000000000001</v>
      </c>
      <c r="F2" s="53" t="s">
        <v>39</v>
      </c>
      <c r="G2" s="52">
        <v>55</v>
      </c>
      <c r="H2" s="51" t="s">
        <v>41</v>
      </c>
      <c r="I2" s="72">
        <f>ROUND(G3/E3^2,1)</f>
        <v>21.5</v>
      </c>
    </row>
    <row r="3" spans="1:9" x14ac:dyDescent="0.3">
      <c r="E3" s="51">
        <f>E2/100</f>
        <v>1.5980000000000001</v>
      </c>
      <c r="F3" s="51" t="s">
        <v>40</v>
      </c>
      <c r="G3" s="51">
        <f>G2</f>
        <v>55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44915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안옥화, ID : H2510120)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12월 26일 13:01:11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44915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61</v>
      </c>
      <c r="G12" s="94"/>
      <c r="H12" s="94"/>
      <c r="I12" s="94"/>
      <c r="K12" s="123">
        <f>'개인정보 및 신체계측 입력'!E2</f>
        <v>159.80000000000001</v>
      </c>
      <c r="L12" s="124"/>
      <c r="M12" s="117">
        <f>'개인정보 및 신체계측 입력'!G2</f>
        <v>55</v>
      </c>
      <c r="N12" s="118"/>
      <c r="O12" s="113" t="s">
        <v>271</v>
      </c>
      <c r="P12" s="107"/>
      <c r="Q12" s="90">
        <f>'개인정보 및 신체계측 입력'!I2</f>
        <v>21.5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안옥화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79.093999999999994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7.641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13.265000000000001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0.7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8.1999999999999993</v>
      </c>
      <c r="L72" s="36" t="s">
        <v>53</v>
      </c>
      <c r="M72" s="36">
        <f>ROUND('DRIs DATA'!K8,1)</f>
        <v>10.9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82.18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132.02000000000001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178.01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103.42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59.04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535.69000000000005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170.05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2022-12-26T04:03:59Z</dcterms:modified>
</cp:coreProperties>
</file>