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<sst xmlns="http://schemas.openxmlformats.org/spreadsheetml/2006/main" count="692" uniqueCount="342">
  <si>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</si>
  <si>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</si>
  <si>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</si>
  <si>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</si>
  <si>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</si>
  <si>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</si>
  <si>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</si>
  <si>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</si>
  <si>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</si>
  <si>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</si>
  <si>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</si>
  <si>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</si>
  <si>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</si>
  <si>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</si>
  <si>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</si>
  <si>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</si>
  <si>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</si>
  <si>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</si>
  <si>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</si>
  <si>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</si>
  <si>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</si>
  <si>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</si>
  <si>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</si>
  <si>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</si>
  <si>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</si>
  <si>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</si>
  <si>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</si>
  <si>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</si>
  <si>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</si>
  <si>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</si>
  <si>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</si>
  <si>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</si>
  <si>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</si>
  <si>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</si>
  <si>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</si>
  <si>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</si>
  <si>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</si>
  <si>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</si>
  <si>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</si>
  <si>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</si>
  <si>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</si>
  <si>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</si>
  <si>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</si>
  <si>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</si>
  <si>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</si>
  <si>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</si>
  <si>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</si>
  <si>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</si>
  <si>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</si>
  <si>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</si>
  <si>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</si>
  <si>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</si>
  <si>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</si>
  <si>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</si>
  <si>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</si>
  <si>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</si>
  <si>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</si>
  <si>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</si>
  <si>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</si>
  <si>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</si>
  <si>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</si>
  <si>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</si>
  <si>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</si>
  <si>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</si>
  <si>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</si>
  <si>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</si>
  <si>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</si>
  <si>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</si>
  <si>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</si>
  <si>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</si>
  <si>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</si>
  <si>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</si>
  <si>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</si>
  <si>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</si>
  <si>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</si>
  <si>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</si>
  <si>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</si>
  <si>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</si>
  <si>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</si>
  <si>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</si>
  <si>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</si>
  <si>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</si>
  <si>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</si>
  <si>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</si>
  <si>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</si>
  <si>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</si>
  <si>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</si>
  <si>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</si>
  <si>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</si>
  <si>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</si>
  <si>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</si>
  <si>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</si>
  <si>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</si>
  <si>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</si>
  <si>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</si>
  <si>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</si>
  <si>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</si>
  <si>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</si>
  <si>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</si>
  <si>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</si>
  <si>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</si>
  <si>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</si>
  <si>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</si>
  <si>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</si>
  <si>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</si>
  <si>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</si>
  <si>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</si>
  <si>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</si>
  <si>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</si>
  <si>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</si>
  <si>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</si>
  <si>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</si>
  <si>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</si>
  <si>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</si>
  <si>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</si>
  <si>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</si>
  <si>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</si>
  <si>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</si>
  <si>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</si>
  <si>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</si>
  <si>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</si>
  <si>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</si>
  <si>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</si>
  <si>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</si>
  <si>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</si>
  <si>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</si>
  <si>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</si>
  <si>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</si>
  <si>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</si>
  <si>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</si>
  <si>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</si>
  <si>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</si>
  <si>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</si>
  <si>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</si>
  <si>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</si>
  <si>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</si>
  <si>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</si>
  <si>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</si>
  <si>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</si>
  <si>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</si>
  <si>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</si>
  <si>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</si>
  <si>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</si>
  <si>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</si>
  <si>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</si>
  <si>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</si>
  <si>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</si>
  <si>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</si>
  <si>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</si>
  <si>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</si>
  <si>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</si>
  <si>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</si>
  <si>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</si>
  <si>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</si>
  <si>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</si>
  <si>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</si>
  <si>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</si>
  <si>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</si>
  <si>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</si>
  <si>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</si>
  <si>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</si>
  <si>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</si>
  <si>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</si>
  <si>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</si>
  <si>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</si>
  <si>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</si>
  <si>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</si>
  <si>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</si>
  <si>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</si>
  <si>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</si>
  <si>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</si>
  <si>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</si>
  <si>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</si>
  <si>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</si>
  <si>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</si>
  <si>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</si>
  <si>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</si>
  <si>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</si>
  <si>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</si>
  <si>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</si>
  <si>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</si>
  <si>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</si>
  <si>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</si>
  <si>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</si>
  <si>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</si>
  <si>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</si>
  <si>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</si>
  <si>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</si>
  <si>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</si>
  <si>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</si>
  <si>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</si>
  <si>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</si>
  <si>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</si>
  <si>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</si>
  <si>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</si>
  <si>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</si>
  <si>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</si>
  <si>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</si>
  <si>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</si>
  <si>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</si>
  <si>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</si>
  <si>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</si>
  <si>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</si>
  <si>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</si>
  <si>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</si>
  <si>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</si>
  <si>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</si>
  <si>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</si>
  <si>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</si>
  <si>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</si>
  <si>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</si>
  <si>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</si>
  <si>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</si>
  <si>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</si>
  <si>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</si>
  <si>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</si>
  <si>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</si>
  <si>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</si>
  <si>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</si>
  <si>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</si>
  <si>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</si>
  <si>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</si>
  <si>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</si>
  <si>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</si>
  <si>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</si>
  <si>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</si>
  <si>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</si>
  <si>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</si>
  <si>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</si>
  <si>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</si>
  <si>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</si>
  <si>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</si>
  <si>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</si>
  <si>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</si>
  <si>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</si>
  <si>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</si>
  <si>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</si>
  <si>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</si>
  <si>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</si>
  <si>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</si>
  <si>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</si>
  <si>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</si>
  <si>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</si>
  <si>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</si>
  <si>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</si>
  <si>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</si>
  <si>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</si>
  <si>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</si>
  <si>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</si>
  <si>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</si>
  <si>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</si>
  <si>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</si>
  <si>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</si>
  <si>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</si>
  <si>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</si>
  <si>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</si>
  <si>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</si>
  <si>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</si>
  <si>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</si>
  <si>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</si>
  <si>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</si>
  <si>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</si>
  <si>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</si>
  <si>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</si>
  <si>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</si>
  <si>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</si>
  <si>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</si>
  <si>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</si>
  <si>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</si>
  <si>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</si>
  <si>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</si>
  <si>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</si>
  <si>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</si>
  <si>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</si>
  <si>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</si>
  <si>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</si>
  <si>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</si>
  <si>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</si>
  <si>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</si>
  <si>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</si>
  <si>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</si>
  <si>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</si>
  <si>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</si>
  <si>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충분섭취량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</si>
  <si>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</si>
  <si>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</si>
  <si>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</si>
  <si>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</si>
  <si>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</si>
  <si>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</si>
  <si>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</si>
  <si>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</si>
  <si>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</si>
  <si>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</si>
  <si>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</si>
  <si>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</si>
  <si>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</si>
  <si>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</si>
  <si>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</si>
  <si>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</si>
  <si>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</si>
  <si>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</si>
  <si>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</si>
  <si>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</si>
  <si>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</si>
  <si>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</si>
  <si>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</si>
  <si>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</si>
  <si>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</si>
  <si>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</si>
  <si>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</si>
  <si>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</si>
  <si>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요오드</t>
    <phoneticPr fontId="1" type="noConversion"/>
  </si>
  <si>
    <t>섭취량</t>
    <phoneticPr fontId="1" type="noConversion"/>
  </si>
  <si>
    <t>n-6불포화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</si>
  <si>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</si>
  <si>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</si>
  <si>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</si>
  <si>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</si>
  <si>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</si>
  <si>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비타민D</t>
    <phoneticPr fontId="1" type="noConversion"/>
  </si>
  <si>
    <t>비타민K</t>
    <phoneticPr fontId="1" type="noConversion"/>
  </si>
  <si>
    <t>리보플라빈</t>
    <phoneticPr fontId="1" type="noConversion"/>
  </si>
  <si>
    <t>비오틴</t>
    <phoneticPr fontId="1" type="noConversion"/>
  </si>
  <si>
    <t>다량 무기질</t>
    <phoneticPr fontId="1" type="noConversion"/>
  </si>
  <si>
    <t>몰리브덴(ug/일)</t>
    <phoneticPr fontId="1" type="noConversion"/>
  </si>
  <si>
    <t>H2510133</t>
  </si>
  <si>
    <t>이재옥</t>
  </si>
  <si>
    <t>F</t>
  </si>
  <si>
    <t>(설문지 : FFQ 95문항 설문지, 사용자 : 이재옥, ID : H2510133)</t>
  </si>
  <si>
    <t>2023년 03월 16일 13:38:19</t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</si>
  <si>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</si>
  <si>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</si>
  <si>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</si>
  <si>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</si>
  <si>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</si>
  <si>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</si>
  <si>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</si>
  <si>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평균필요량</t>
    <phoneticPr fontId="1" type="noConversion"/>
  </si>
  <si>
    <t>상한섭취량</t>
    <phoneticPr fontId="1" type="noConversion"/>
  </si>
  <si>
    <t>권장섭취량</t>
    <phoneticPr fontId="1" type="noConversion"/>
  </si>
  <si>
    <t>티아민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</si>
</sst>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36.565758000000002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547448"/>
        <c:axId val="195547840"/>
      </c:barChart>
      <c:catAx>
        <c:axId val="19554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547840"/>
        <c:crosses val="autoZero"/>
        <c:auto val="1"/>
        <c:lblAlgn val="ctr"/>
        <c:lblOffset val="100"/>
        <c:noMultiLvlLbl val="0"/>
      </c:catAx>
      <c:valAx>
        <c:axId val="195547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54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2.9156279999999999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85656"/>
        <c:axId val="579851152"/>
      </c:barChart>
      <c:catAx>
        <c:axId val="584685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51152"/>
        <c:crosses val="autoZero"/>
        <c:auto val="1"/>
        <c:lblAlgn val="ctr"/>
        <c:lblOffset val="100"/>
        <c:noMultiLvlLbl val="0"/>
      </c:catAx>
      <c:valAx>
        <c:axId val="579851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85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3.8306095999999998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849584"/>
        <c:axId val="579847624"/>
      </c:barChart>
      <c:catAx>
        <c:axId val="57984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47624"/>
        <c:crosses val="autoZero"/>
        <c:auto val="1"/>
        <c:lblAlgn val="ctr"/>
        <c:lblOffset val="100"/>
        <c:noMultiLvlLbl val="0"/>
      </c:catAx>
      <c:valAx>
        <c:axId val="579847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84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780.31384000000003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852328"/>
        <c:axId val="579848408"/>
      </c:barChart>
      <c:catAx>
        <c:axId val="579852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48408"/>
        <c:crosses val="autoZero"/>
        <c:auto val="1"/>
        <c:lblAlgn val="ctr"/>
        <c:lblOffset val="100"/>
        <c:noMultiLvlLbl val="0"/>
      </c:catAx>
      <c:valAx>
        <c:axId val="579848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852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2477.5039999999999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846056"/>
        <c:axId val="579852720"/>
      </c:barChart>
      <c:catAx>
        <c:axId val="57984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52720"/>
        <c:crosses val="autoZero"/>
        <c:auto val="1"/>
        <c:lblAlgn val="ctr"/>
        <c:lblOffset val="100"/>
        <c:noMultiLvlLbl val="0"/>
      </c:catAx>
      <c:valAx>
        <c:axId val="5798527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84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306.50565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849976"/>
        <c:axId val="579847232"/>
      </c:barChart>
      <c:catAx>
        <c:axId val="57984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47232"/>
        <c:crosses val="autoZero"/>
        <c:auto val="1"/>
        <c:lblAlgn val="ctr"/>
        <c:lblOffset val="100"/>
        <c:noMultiLvlLbl val="0"/>
      </c:catAx>
      <c:valAx>
        <c:axId val="57984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84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68.737044999999995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848800"/>
        <c:axId val="579850368"/>
      </c:barChart>
      <c:catAx>
        <c:axId val="57984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50368"/>
        <c:crosses val="autoZero"/>
        <c:auto val="1"/>
        <c:lblAlgn val="ctr"/>
        <c:lblOffset val="100"/>
        <c:noMultiLvlLbl val="0"/>
      </c:catAx>
      <c:valAx>
        <c:axId val="579850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84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5.122954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851544"/>
        <c:axId val="579846840"/>
      </c:barChart>
      <c:catAx>
        <c:axId val="57985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46840"/>
        <c:crosses val="autoZero"/>
        <c:auto val="1"/>
        <c:lblAlgn val="ctr"/>
        <c:lblOffset val="100"/>
        <c:noMultiLvlLbl val="0"/>
      </c:catAx>
      <c:valAx>
        <c:axId val="579846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85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1957.3480999999999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793904"/>
        <c:axId val="580798216"/>
      </c:barChart>
      <c:catAx>
        <c:axId val="58079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798216"/>
        <c:crosses val="autoZero"/>
        <c:auto val="1"/>
        <c:lblAlgn val="ctr"/>
        <c:lblOffset val="100"/>
        <c:noMultiLvlLbl val="0"/>
      </c:catAx>
      <c:valAx>
        <c:axId val="5807982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79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0.29013879999999997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792336"/>
        <c:axId val="580797040"/>
      </c:barChart>
      <c:catAx>
        <c:axId val="58079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797040"/>
        <c:crosses val="autoZero"/>
        <c:auto val="1"/>
        <c:lblAlgn val="ctr"/>
        <c:lblOffset val="100"/>
        <c:noMultiLvlLbl val="0"/>
      </c:catAx>
      <c:valAx>
        <c:axId val="580797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79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1.556557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791944"/>
        <c:axId val="580799000"/>
      </c:barChart>
      <c:catAx>
        <c:axId val="58079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799000"/>
        <c:crosses val="autoZero"/>
        <c:auto val="1"/>
        <c:lblAlgn val="ctr"/>
        <c:lblOffset val="100"/>
        <c:noMultiLvlLbl val="0"/>
      </c:catAx>
      <c:valAx>
        <c:axId val="580799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79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17.060196000000001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542352"/>
        <c:axId val="193626344"/>
      </c:barChart>
      <c:catAx>
        <c:axId val="19554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626344"/>
        <c:crosses val="autoZero"/>
        <c:auto val="1"/>
        <c:lblAlgn val="ctr"/>
        <c:lblOffset val="100"/>
        <c:noMultiLvlLbl val="0"/>
      </c:catAx>
      <c:valAx>
        <c:axId val="193626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54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99.247929999999997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799392"/>
        <c:axId val="580792728"/>
      </c:barChart>
      <c:catAx>
        <c:axId val="58079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792728"/>
        <c:crosses val="autoZero"/>
        <c:auto val="1"/>
        <c:lblAlgn val="ctr"/>
        <c:lblOffset val="100"/>
        <c:noMultiLvlLbl val="0"/>
      </c:catAx>
      <c:valAx>
        <c:axId val="58079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79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47.428393999999997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798608"/>
        <c:axId val="580793512"/>
      </c:barChart>
      <c:catAx>
        <c:axId val="58079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793512"/>
        <c:crosses val="autoZero"/>
        <c:auto val="1"/>
        <c:lblAlgn val="ctr"/>
        <c:lblOffset val="100"/>
        <c:noMultiLvlLbl val="0"/>
      </c:catAx>
      <c:valAx>
        <c:axId val="58079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79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6.8090000000000002</c:v>
                </c:pt>
                <c:pt idx="1">
                  <c:v>11.023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0794688"/>
        <c:axId val="580795080"/>
      </c:barChart>
      <c:catAx>
        <c:axId val="58079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795080"/>
        <c:crosses val="autoZero"/>
        <c:auto val="1"/>
        <c:lblAlgn val="ctr"/>
        <c:lblOffset val="100"/>
        <c:noMultiLvlLbl val="0"/>
      </c:catAx>
      <c:valAx>
        <c:axId val="580795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79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10.294553000000001</c:v>
                </c:pt>
                <c:pt idx="1">
                  <c:v>8.8707285000000002</c:v>
                </c:pt>
                <c:pt idx="2">
                  <c:v>6.9156556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356.39600000000002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796256"/>
        <c:axId val="580963144"/>
      </c:barChart>
      <c:catAx>
        <c:axId val="58079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963144"/>
        <c:crosses val="autoZero"/>
        <c:auto val="1"/>
        <c:lblAlgn val="ctr"/>
        <c:lblOffset val="100"/>
        <c:noMultiLvlLbl val="0"/>
      </c:catAx>
      <c:valAx>
        <c:axId val="580963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79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12.380203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966672"/>
        <c:axId val="580968632"/>
      </c:barChart>
      <c:catAx>
        <c:axId val="58096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968632"/>
        <c:crosses val="autoZero"/>
        <c:auto val="1"/>
        <c:lblAlgn val="ctr"/>
        <c:lblOffset val="100"/>
        <c:noMultiLvlLbl val="0"/>
      </c:catAx>
      <c:valAx>
        <c:axId val="58096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96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72.31</c:v>
                </c:pt>
                <c:pt idx="1">
                  <c:v>11.993</c:v>
                </c:pt>
                <c:pt idx="2">
                  <c:v>15.696999999999999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0965888"/>
        <c:axId val="580968240"/>
      </c:barChart>
      <c:catAx>
        <c:axId val="58096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968240"/>
        <c:crosses val="autoZero"/>
        <c:auto val="1"/>
        <c:lblAlgn val="ctr"/>
        <c:lblOffset val="100"/>
        <c:noMultiLvlLbl val="0"/>
      </c:catAx>
      <c:valAx>
        <c:axId val="580968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96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1050.3984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967064"/>
        <c:axId val="580970200"/>
      </c:barChart>
      <c:catAx>
        <c:axId val="58096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970200"/>
        <c:crosses val="autoZero"/>
        <c:auto val="1"/>
        <c:lblAlgn val="ctr"/>
        <c:lblOffset val="100"/>
        <c:noMultiLvlLbl val="0"/>
      </c:catAx>
      <c:valAx>
        <c:axId val="580970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967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90.914169999999999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964320"/>
        <c:axId val="580962752"/>
      </c:barChart>
      <c:catAx>
        <c:axId val="58096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962752"/>
        <c:crosses val="autoZero"/>
        <c:auto val="1"/>
        <c:lblAlgn val="ctr"/>
        <c:lblOffset val="100"/>
        <c:noMultiLvlLbl val="0"/>
      </c:catAx>
      <c:valAx>
        <c:axId val="580962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96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573.1191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964712"/>
        <c:axId val="580967848"/>
      </c:barChart>
      <c:catAx>
        <c:axId val="58096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967848"/>
        <c:crosses val="autoZero"/>
        <c:auto val="1"/>
        <c:lblAlgn val="ctr"/>
        <c:lblOffset val="100"/>
        <c:noMultiLvlLbl val="0"/>
      </c:catAx>
      <c:valAx>
        <c:axId val="580967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96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4.1926769999999998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626736"/>
        <c:axId val="193623600"/>
      </c:barChart>
      <c:catAx>
        <c:axId val="19362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623600"/>
        <c:crosses val="autoZero"/>
        <c:auto val="1"/>
        <c:lblAlgn val="ctr"/>
        <c:lblOffset val="100"/>
        <c:noMultiLvlLbl val="0"/>
      </c:catAx>
      <c:valAx>
        <c:axId val="19362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62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3236.6977999999999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0963536"/>
        <c:axId val="580963928"/>
      </c:barChart>
      <c:catAx>
        <c:axId val="58096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963928"/>
        <c:crosses val="autoZero"/>
        <c:auto val="1"/>
        <c:lblAlgn val="ctr"/>
        <c:lblOffset val="100"/>
        <c:noMultiLvlLbl val="0"/>
      </c:catAx>
      <c:valAx>
        <c:axId val="58096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096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10.014668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349704"/>
        <c:axId val="583346960"/>
      </c:barChart>
      <c:catAx>
        <c:axId val="583349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346960"/>
        <c:crosses val="autoZero"/>
        <c:auto val="1"/>
        <c:lblAlgn val="ctr"/>
        <c:lblOffset val="100"/>
        <c:noMultiLvlLbl val="0"/>
      </c:catAx>
      <c:valAx>
        <c:axId val="58334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349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1.0797395000000001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345392"/>
        <c:axId val="583345000"/>
      </c:barChart>
      <c:catAx>
        <c:axId val="58334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345000"/>
        <c:crosses val="autoZero"/>
        <c:auto val="1"/>
        <c:lblAlgn val="ctr"/>
        <c:lblOffset val="100"/>
        <c:noMultiLvlLbl val="0"/>
      </c:catAx>
      <c:valAx>
        <c:axId val="583345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34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124.54780599999999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90360"/>
        <c:axId val="584689968"/>
      </c:barChart>
      <c:catAx>
        <c:axId val="58469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89968"/>
        <c:crosses val="autoZero"/>
        <c:auto val="1"/>
        <c:lblAlgn val="ctr"/>
        <c:lblOffset val="100"/>
        <c:noMultiLvlLbl val="0"/>
      </c:catAx>
      <c:valAx>
        <c:axId val="58468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9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1.2419694999999999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90752"/>
        <c:axId val="584688792"/>
      </c:barChart>
      <c:catAx>
        <c:axId val="58469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88792"/>
        <c:crosses val="autoZero"/>
        <c:auto val="1"/>
        <c:lblAlgn val="ctr"/>
        <c:lblOffset val="100"/>
        <c:noMultiLvlLbl val="0"/>
      </c:catAx>
      <c:valAx>
        <c:axId val="584688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9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8.6625429999999994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89576"/>
        <c:axId val="584691144"/>
      </c:barChart>
      <c:catAx>
        <c:axId val="58468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91144"/>
        <c:crosses val="autoZero"/>
        <c:auto val="1"/>
        <c:lblAlgn val="ctr"/>
        <c:lblOffset val="100"/>
        <c:noMultiLvlLbl val="0"/>
      </c:catAx>
      <c:valAx>
        <c:axId val="584691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89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1.0797395000000001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91536"/>
        <c:axId val="584686440"/>
      </c:barChart>
      <c:catAx>
        <c:axId val="58469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86440"/>
        <c:crosses val="autoZero"/>
        <c:auto val="1"/>
        <c:lblAlgn val="ctr"/>
        <c:lblOffset val="100"/>
        <c:noMultiLvlLbl val="0"/>
      </c:catAx>
      <c:valAx>
        <c:axId val="584686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9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372.45370000000003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84480"/>
        <c:axId val="584684872"/>
      </c:barChart>
      <c:catAx>
        <c:axId val="58468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84872"/>
        <c:crosses val="autoZero"/>
        <c:auto val="1"/>
        <c:lblAlgn val="ctr"/>
        <c:lblOffset val="100"/>
        <c:noMultiLvlLbl val="0"/>
      </c:catAx>
      <c:valAx>
        <c:axId val="584684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8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9.4774139999999996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86832"/>
        <c:axId val="584687224"/>
      </c:barChart>
      <c:catAx>
        <c:axId val="58468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87224"/>
        <c:crosses val="autoZero"/>
        <c:auto val="1"/>
        <c:lblAlgn val="ctr"/>
        <c:lblOffset val="100"/>
        <c:noMultiLvlLbl val="0"/>
      </c:catAx>
      <c:valAx>
        <c:axId val="58468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8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이재옥, ID : H2510133)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03월 16일 13:38:19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1050.3984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36.565758000000002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17.060196000000001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72.31</v>
      </c>
      <c r="G8" s="59">
        <f>'DRIs DATA 입력'!G8</f>
        <v>11.993</v>
      </c>
      <c r="H8" s="59">
        <f>'DRIs DATA 입력'!H8</f>
        <v>15.696999999999999</v>
      </c>
      <c r="I8" s="46"/>
      <c r="J8" s="59" t="s">
        <v>216</v>
      </c>
      <c r="K8" s="59">
        <f>'DRIs DATA 입력'!K8</f>
        <v>6.8090000000000002</v>
      </c>
      <c r="L8" s="59">
        <f>'DRIs DATA 입력'!L8</f>
        <v>11.023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356.39600000000002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12.380203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4.1926769999999998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124.54780599999999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90.914169999999999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0.94103429999999999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1.2419694999999999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8.6625429999999994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1.0797395000000001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372.45370000000003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9.4774139999999996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2.9156279999999999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3.8306095999999998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573.1191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780.31384000000003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3236.6977999999999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2477.5039999999999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306.50565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68.737044999999995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10.014668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5.122954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1957.3480999999999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0.29013879999999997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1.556557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99.247929999999997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47.428393999999997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54" sqref="D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329</v>
      </c>
      <c r="G1" s="62" t="s">
        <v>277</v>
      </c>
      <c r="H1" s="61" t="s">
        <v>330</v>
      </c>
    </row>
    <row r="3" spans="1:27" x14ac:dyDescent="0.3">
      <c r="A3" s="68" t="s">
        <v>331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332</v>
      </c>
      <c r="F4" s="70"/>
      <c r="G4" s="70"/>
      <c r="H4" s="71"/>
      <c r="J4" s="69" t="s">
        <v>333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334</v>
      </c>
      <c r="V4" s="67"/>
      <c r="W4" s="67"/>
      <c r="X4" s="67"/>
      <c r="Y4" s="67"/>
      <c r="Z4" s="67"/>
    </row>
    <row r="5" spans="1:27" x14ac:dyDescent="0.3">
      <c r="A5" s="65"/>
      <c r="B5" s="65" t="s">
        <v>279</v>
      </c>
      <c r="C5" s="65" t="s">
        <v>313</v>
      </c>
      <c r="E5" s="65"/>
      <c r="F5" s="65" t="s">
        <v>50</v>
      </c>
      <c r="G5" s="65" t="s">
        <v>280</v>
      </c>
      <c r="H5" s="65" t="s">
        <v>46</v>
      </c>
      <c r="J5" s="65"/>
      <c r="K5" s="65" t="s">
        <v>281</v>
      </c>
      <c r="L5" s="65" t="s">
        <v>314</v>
      </c>
      <c r="N5" s="65"/>
      <c r="O5" s="65" t="s">
        <v>282</v>
      </c>
      <c r="P5" s="65" t="s">
        <v>315</v>
      </c>
      <c r="Q5" s="65" t="s">
        <v>335</v>
      </c>
      <c r="R5" s="65" t="s">
        <v>316</v>
      </c>
      <c r="S5" s="65" t="s">
        <v>313</v>
      </c>
      <c r="U5" s="65"/>
      <c r="V5" s="65" t="s">
        <v>282</v>
      </c>
      <c r="W5" s="65" t="s">
        <v>315</v>
      </c>
      <c r="X5" s="65" t="s">
        <v>283</v>
      </c>
      <c r="Y5" s="65" t="s">
        <v>316</v>
      </c>
      <c r="Z5" s="65" t="s">
        <v>313</v>
      </c>
    </row>
    <row r="6" spans="1:27" x14ac:dyDescent="0.3">
      <c r="A6" s="65" t="s">
        <v>278</v>
      </c>
      <c r="B6" s="65">
        <v>1800</v>
      </c>
      <c r="C6" s="65">
        <v>1050.3984</v>
      </c>
      <c r="E6" s="65" t="s">
        <v>317</v>
      </c>
      <c r="F6" s="65">
        <v>55</v>
      </c>
      <c r="G6" s="65">
        <v>15</v>
      </c>
      <c r="H6" s="65">
        <v>7</v>
      </c>
      <c r="J6" s="65" t="s">
        <v>336</v>
      </c>
      <c r="K6" s="65">
        <v>0.1</v>
      </c>
      <c r="L6" s="65">
        <v>4</v>
      </c>
      <c r="N6" s="65" t="s">
        <v>337</v>
      </c>
      <c r="O6" s="65">
        <v>40</v>
      </c>
      <c r="P6" s="65">
        <v>50</v>
      </c>
      <c r="Q6" s="65">
        <v>0</v>
      </c>
      <c r="R6" s="65">
        <v>0</v>
      </c>
      <c r="S6" s="65">
        <v>36.565758000000002</v>
      </c>
      <c r="U6" s="65" t="s">
        <v>318</v>
      </c>
      <c r="V6" s="65">
        <v>0</v>
      </c>
      <c r="W6" s="65">
        <v>0</v>
      </c>
      <c r="X6" s="65">
        <v>20</v>
      </c>
      <c r="Y6" s="65">
        <v>0</v>
      </c>
      <c r="Z6" s="65">
        <v>17.060196000000001</v>
      </c>
    </row>
    <row r="7" spans="1:27" x14ac:dyDescent="0.3">
      <c r="E7" s="65" t="s">
        <v>319</v>
      </c>
      <c r="F7" s="65">
        <v>65</v>
      </c>
      <c r="G7" s="65">
        <v>30</v>
      </c>
      <c r="H7" s="65">
        <v>20</v>
      </c>
      <c r="J7" s="65" t="s">
        <v>319</v>
      </c>
      <c r="K7" s="65">
        <v>1</v>
      </c>
      <c r="L7" s="65">
        <v>10</v>
      </c>
    </row>
    <row r="8" spans="1:27" x14ac:dyDescent="0.3">
      <c r="E8" s="65" t="s">
        <v>284</v>
      </c>
      <c r="F8" s="65">
        <v>72.31</v>
      </c>
      <c r="G8" s="65">
        <v>11.993</v>
      </c>
      <c r="H8" s="65">
        <v>15.696999999999999</v>
      </c>
      <c r="J8" s="65" t="s">
        <v>284</v>
      </c>
      <c r="K8" s="65">
        <v>6.8090000000000002</v>
      </c>
      <c r="L8" s="65">
        <v>11.023</v>
      </c>
    </row>
    <row r="13" spans="1:27" x14ac:dyDescent="0.3">
      <c r="A13" s="66" t="s">
        <v>285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286</v>
      </c>
      <c r="B14" s="67"/>
      <c r="C14" s="67"/>
      <c r="D14" s="67"/>
      <c r="E14" s="67"/>
      <c r="F14" s="67"/>
      <c r="H14" s="67" t="s">
        <v>287</v>
      </c>
      <c r="I14" s="67"/>
      <c r="J14" s="67"/>
      <c r="K14" s="67"/>
      <c r="L14" s="67"/>
      <c r="M14" s="67"/>
      <c r="O14" s="67" t="s">
        <v>320</v>
      </c>
      <c r="P14" s="67"/>
      <c r="Q14" s="67"/>
      <c r="R14" s="67"/>
      <c r="S14" s="67"/>
      <c r="T14" s="67"/>
      <c r="V14" s="67" t="s">
        <v>321</v>
      </c>
      <c r="W14" s="67"/>
      <c r="X14" s="67"/>
      <c r="Y14" s="67"/>
      <c r="Z14" s="67"/>
      <c r="AA14" s="67"/>
    </row>
    <row r="15" spans="1:27" x14ac:dyDescent="0.3">
      <c r="A15" s="65"/>
      <c r="B15" s="65" t="s">
        <v>338</v>
      </c>
      <c r="C15" s="65" t="s">
        <v>315</v>
      </c>
      <c r="D15" s="65" t="s">
        <v>283</v>
      </c>
      <c r="E15" s="65" t="s">
        <v>339</v>
      </c>
      <c r="F15" s="65" t="s">
        <v>313</v>
      </c>
      <c r="H15" s="65"/>
      <c r="I15" s="65" t="s">
        <v>282</v>
      </c>
      <c r="J15" s="65" t="s">
        <v>315</v>
      </c>
      <c r="K15" s="65" t="s">
        <v>283</v>
      </c>
      <c r="L15" s="65" t="s">
        <v>316</v>
      </c>
      <c r="M15" s="65" t="s">
        <v>313</v>
      </c>
      <c r="O15" s="65"/>
      <c r="P15" s="65" t="s">
        <v>282</v>
      </c>
      <c r="Q15" s="65" t="s">
        <v>340</v>
      </c>
      <c r="R15" s="65" t="s">
        <v>283</v>
      </c>
      <c r="S15" s="65" t="s">
        <v>316</v>
      </c>
      <c r="T15" s="65" t="s">
        <v>313</v>
      </c>
      <c r="V15" s="65"/>
      <c r="W15" s="65" t="s">
        <v>338</v>
      </c>
      <c r="X15" s="65" t="s">
        <v>315</v>
      </c>
      <c r="Y15" s="65" t="s">
        <v>335</v>
      </c>
      <c r="Z15" s="65" t="s">
        <v>316</v>
      </c>
      <c r="AA15" s="65" t="s">
        <v>313</v>
      </c>
    </row>
    <row r="16" spans="1:27" x14ac:dyDescent="0.3">
      <c r="A16" s="65" t="s">
        <v>288</v>
      </c>
      <c r="B16" s="65">
        <v>430</v>
      </c>
      <c r="C16" s="65">
        <v>600</v>
      </c>
      <c r="D16" s="65">
        <v>0</v>
      </c>
      <c r="E16" s="65">
        <v>3000</v>
      </c>
      <c r="F16" s="65">
        <v>356.39600000000002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12.380203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4.1926769999999998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124.54780599999999</v>
      </c>
    </row>
    <row r="23" spans="1:62" x14ac:dyDescent="0.3">
      <c r="A23" s="66" t="s">
        <v>289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290</v>
      </c>
      <c r="B24" s="67"/>
      <c r="C24" s="67"/>
      <c r="D24" s="67"/>
      <c r="E24" s="67"/>
      <c r="F24" s="67"/>
      <c r="H24" s="67" t="s">
        <v>341</v>
      </c>
      <c r="I24" s="67"/>
      <c r="J24" s="67"/>
      <c r="K24" s="67"/>
      <c r="L24" s="67"/>
      <c r="M24" s="67"/>
      <c r="O24" s="67" t="s">
        <v>322</v>
      </c>
      <c r="P24" s="67"/>
      <c r="Q24" s="67"/>
      <c r="R24" s="67"/>
      <c r="S24" s="67"/>
      <c r="T24" s="67"/>
      <c r="V24" s="67" t="s">
        <v>291</v>
      </c>
      <c r="W24" s="67"/>
      <c r="X24" s="67"/>
      <c r="Y24" s="67"/>
      <c r="Z24" s="67"/>
      <c r="AA24" s="67"/>
      <c r="AC24" s="67" t="s">
        <v>292</v>
      </c>
      <c r="AD24" s="67"/>
      <c r="AE24" s="67"/>
      <c r="AF24" s="67"/>
      <c r="AG24" s="67"/>
      <c r="AH24" s="67"/>
      <c r="AJ24" s="67" t="s">
        <v>293</v>
      </c>
      <c r="AK24" s="67"/>
      <c r="AL24" s="67"/>
      <c r="AM24" s="67"/>
      <c r="AN24" s="67"/>
      <c r="AO24" s="67"/>
      <c r="AQ24" s="67" t="s">
        <v>294</v>
      </c>
      <c r="AR24" s="67"/>
      <c r="AS24" s="67"/>
      <c r="AT24" s="67"/>
      <c r="AU24" s="67"/>
      <c r="AV24" s="67"/>
      <c r="AX24" s="67" t="s">
        <v>295</v>
      </c>
      <c r="AY24" s="67"/>
      <c r="AZ24" s="67"/>
      <c r="BA24" s="67"/>
      <c r="BB24" s="67"/>
      <c r="BC24" s="67"/>
      <c r="BE24" s="67" t="s">
        <v>323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282</v>
      </c>
      <c r="C25" s="65" t="s">
        <v>315</v>
      </c>
      <c r="D25" s="65" t="s">
        <v>283</v>
      </c>
      <c r="E25" s="65" t="s">
        <v>316</v>
      </c>
      <c r="F25" s="65" t="s">
        <v>313</v>
      </c>
      <c r="H25" s="65"/>
      <c r="I25" s="65" t="s">
        <v>282</v>
      </c>
      <c r="J25" s="65" t="s">
        <v>315</v>
      </c>
      <c r="K25" s="65" t="s">
        <v>283</v>
      </c>
      <c r="L25" s="65" t="s">
        <v>316</v>
      </c>
      <c r="M25" s="65" t="s">
        <v>313</v>
      </c>
      <c r="O25" s="65"/>
      <c r="P25" s="65" t="s">
        <v>282</v>
      </c>
      <c r="Q25" s="65" t="s">
        <v>315</v>
      </c>
      <c r="R25" s="65" t="s">
        <v>283</v>
      </c>
      <c r="S25" s="65" t="s">
        <v>316</v>
      </c>
      <c r="T25" s="65" t="s">
        <v>313</v>
      </c>
      <c r="V25" s="65"/>
      <c r="W25" s="65" t="s">
        <v>282</v>
      </c>
      <c r="X25" s="65" t="s">
        <v>315</v>
      </c>
      <c r="Y25" s="65" t="s">
        <v>283</v>
      </c>
      <c r="Z25" s="65" t="s">
        <v>316</v>
      </c>
      <c r="AA25" s="65" t="s">
        <v>313</v>
      </c>
      <c r="AC25" s="65"/>
      <c r="AD25" s="65" t="s">
        <v>282</v>
      </c>
      <c r="AE25" s="65" t="s">
        <v>315</v>
      </c>
      <c r="AF25" s="65" t="s">
        <v>283</v>
      </c>
      <c r="AG25" s="65" t="s">
        <v>316</v>
      </c>
      <c r="AH25" s="65" t="s">
        <v>313</v>
      </c>
      <c r="AJ25" s="65"/>
      <c r="AK25" s="65" t="s">
        <v>282</v>
      </c>
      <c r="AL25" s="65" t="s">
        <v>315</v>
      </c>
      <c r="AM25" s="65" t="s">
        <v>283</v>
      </c>
      <c r="AN25" s="65" t="s">
        <v>316</v>
      </c>
      <c r="AO25" s="65" t="s">
        <v>313</v>
      </c>
      <c r="AQ25" s="65"/>
      <c r="AR25" s="65" t="s">
        <v>282</v>
      </c>
      <c r="AS25" s="65" t="s">
        <v>315</v>
      </c>
      <c r="AT25" s="65" t="s">
        <v>283</v>
      </c>
      <c r="AU25" s="65" t="s">
        <v>316</v>
      </c>
      <c r="AV25" s="65" t="s">
        <v>313</v>
      </c>
      <c r="AX25" s="65"/>
      <c r="AY25" s="65" t="s">
        <v>282</v>
      </c>
      <c r="AZ25" s="65" t="s">
        <v>315</v>
      </c>
      <c r="BA25" s="65" t="s">
        <v>283</v>
      </c>
      <c r="BB25" s="65" t="s">
        <v>316</v>
      </c>
      <c r="BC25" s="65" t="s">
        <v>313</v>
      </c>
      <c r="BE25" s="65"/>
      <c r="BF25" s="65" t="s">
        <v>282</v>
      </c>
      <c r="BG25" s="65" t="s">
        <v>315</v>
      </c>
      <c r="BH25" s="65" t="s">
        <v>283</v>
      </c>
      <c r="BI25" s="65" t="s">
        <v>316</v>
      </c>
      <c r="BJ25" s="65" t="s">
        <v>313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90.914169999999999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0.94103429999999999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1.2419694999999999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8.6625429999999994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1.0797395000000001</v>
      </c>
      <c r="AJ26" s="65" t="s">
        <v>296</v>
      </c>
      <c r="AK26" s="65">
        <v>320</v>
      </c>
      <c r="AL26" s="65">
        <v>400</v>
      </c>
      <c r="AM26" s="65">
        <v>0</v>
      </c>
      <c r="AN26" s="65">
        <v>1000</v>
      </c>
      <c r="AO26" s="65">
        <v>372.45370000000003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9.4774139999999996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2.9156279999999999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3.8306095999999998</v>
      </c>
    </row>
    <row r="33" spans="1:68" x14ac:dyDescent="0.3">
      <c r="A33" s="66" t="s">
        <v>324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297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298</v>
      </c>
      <c r="W34" s="67"/>
      <c r="X34" s="67"/>
      <c r="Y34" s="67"/>
      <c r="Z34" s="67"/>
      <c r="AA34" s="67"/>
      <c r="AC34" s="67" t="s">
        <v>299</v>
      </c>
      <c r="AD34" s="67"/>
      <c r="AE34" s="67"/>
      <c r="AF34" s="67"/>
      <c r="AG34" s="67"/>
      <c r="AH34" s="67"/>
      <c r="AJ34" s="67" t="s">
        <v>300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282</v>
      </c>
      <c r="C35" s="65" t="s">
        <v>315</v>
      </c>
      <c r="D35" s="65" t="s">
        <v>283</v>
      </c>
      <c r="E35" s="65" t="s">
        <v>316</v>
      </c>
      <c r="F35" s="65" t="s">
        <v>313</v>
      </c>
      <c r="H35" s="65"/>
      <c r="I35" s="65" t="s">
        <v>282</v>
      </c>
      <c r="J35" s="65" t="s">
        <v>315</v>
      </c>
      <c r="K35" s="65" t="s">
        <v>283</v>
      </c>
      <c r="L35" s="65" t="s">
        <v>316</v>
      </c>
      <c r="M35" s="65" t="s">
        <v>313</v>
      </c>
      <c r="O35" s="65"/>
      <c r="P35" s="65" t="s">
        <v>282</v>
      </c>
      <c r="Q35" s="65" t="s">
        <v>315</v>
      </c>
      <c r="R35" s="65" t="s">
        <v>283</v>
      </c>
      <c r="S35" s="65" t="s">
        <v>316</v>
      </c>
      <c r="T35" s="65" t="s">
        <v>313</v>
      </c>
      <c r="V35" s="65"/>
      <c r="W35" s="65" t="s">
        <v>282</v>
      </c>
      <c r="X35" s="65" t="s">
        <v>315</v>
      </c>
      <c r="Y35" s="65" t="s">
        <v>283</v>
      </c>
      <c r="Z35" s="65" t="s">
        <v>316</v>
      </c>
      <c r="AA35" s="65" t="s">
        <v>313</v>
      </c>
      <c r="AC35" s="65"/>
      <c r="AD35" s="65" t="s">
        <v>282</v>
      </c>
      <c r="AE35" s="65" t="s">
        <v>315</v>
      </c>
      <c r="AF35" s="65" t="s">
        <v>283</v>
      </c>
      <c r="AG35" s="65" t="s">
        <v>316</v>
      </c>
      <c r="AH35" s="65" t="s">
        <v>313</v>
      </c>
      <c r="AJ35" s="65"/>
      <c r="AK35" s="65" t="s">
        <v>282</v>
      </c>
      <c r="AL35" s="65" t="s">
        <v>315</v>
      </c>
      <c r="AM35" s="65" t="s">
        <v>283</v>
      </c>
      <c r="AN35" s="65" t="s">
        <v>316</v>
      </c>
      <c r="AO35" s="65" t="s">
        <v>313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573.1191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780.31384000000003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3236.6977999999999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2477.5039999999999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306.50565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68.737044999999995</v>
      </c>
    </row>
    <row r="43" spans="1:68" x14ac:dyDescent="0.3">
      <c r="A43" s="66" t="s">
        <v>301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302</v>
      </c>
      <c r="B44" s="67"/>
      <c r="C44" s="67"/>
      <c r="D44" s="67"/>
      <c r="E44" s="67"/>
      <c r="F44" s="67"/>
      <c r="H44" s="67" t="s">
        <v>303</v>
      </c>
      <c r="I44" s="67"/>
      <c r="J44" s="67"/>
      <c r="K44" s="67"/>
      <c r="L44" s="67"/>
      <c r="M44" s="67"/>
      <c r="O44" s="67" t="s">
        <v>304</v>
      </c>
      <c r="P44" s="67"/>
      <c r="Q44" s="67"/>
      <c r="R44" s="67"/>
      <c r="S44" s="67"/>
      <c r="T44" s="67"/>
      <c r="V44" s="67" t="s">
        <v>305</v>
      </c>
      <c r="W44" s="67"/>
      <c r="X44" s="67"/>
      <c r="Y44" s="67"/>
      <c r="Z44" s="67"/>
      <c r="AA44" s="67"/>
      <c r="AC44" s="67" t="s">
        <v>306</v>
      </c>
      <c r="AD44" s="67"/>
      <c r="AE44" s="67"/>
      <c r="AF44" s="67"/>
      <c r="AG44" s="67"/>
      <c r="AH44" s="67"/>
      <c r="AJ44" s="67" t="s">
        <v>312</v>
      </c>
      <c r="AK44" s="67"/>
      <c r="AL44" s="67"/>
      <c r="AM44" s="67"/>
      <c r="AN44" s="67"/>
      <c r="AO44" s="67"/>
      <c r="AQ44" s="67" t="s">
        <v>307</v>
      </c>
      <c r="AR44" s="67"/>
      <c r="AS44" s="67"/>
      <c r="AT44" s="67"/>
      <c r="AU44" s="67"/>
      <c r="AV44" s="67"/>
      <c r="AX44" s="67" t="s">
        <v>308</v>
      </c>
      <c r="AY44" s="67"/>
      <c r="AZ44" s="67"/>
      <c r="BA44" s="67"/>
      <c r="BB44" s="67"/>
      <c r="BC44" s="67"/>
      <c r="BE44" s="67" t="s">
        <v>309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282</v>
      </c>
      <c r="C45" s="65" t="s">
        <v>315</v>
      </c>
      <c r="D45" s="65" t="s">
        <v>283</v>
      </c>
      <c r="E45" s="65" t="s">
        <v>316</v>
      </c>
      <c r="F45" s="65" t="s">
        <v>313</v>
      </c>
      <c r="H45" s="65"/>
      <c r="I45" s="65" t="s">
        <v>282</v>
      </c>
      <c r="J45" s="65" t="s">
        <v>315</v>
      </c>
      <c r="K45" s="65" t="s">
        <v>283</v>
      </c>
      <c r="L45" s="65" t="s">
        <v>316</v>
      </c>
      <c r="M45" s="65" t="s">
        <v>313</v>
      </c>
      <c r="O45" s="65"/>
      <c r="P45" s="65" t="s">
        <v>282</v>
      </c>
      <c r="Q45" s="65" t="s">
        <v>315</v>
      </c>
      <c r="R45" s="65" t="s">
        <v>283</v>
      </c>
      <c r="S45" s="65" t="s">
        <v>316</v>
      </c>
      <c r="T45" s="65" t="s">
        <v>313</v>
      </c>
      <c r="V45" s="65"/>
      <c r="W45" s="65" t="s">
        <v>282</v>
      </c>
      <c r="X45" s="65" t="s">
        <v>315</v>
      </c>
      <c r="Y45" s="65" t="s">
        <v>283</v>
      </c>
      <c r="Z45" s="65" t="s">
        <v>316</v>
      </c>
      <c r="AA45" s="65" t="s">
        <v>313</v>
      </c>
      <c r="AC45" s="65"/>
      <c r="AD45" s="65" t="s">
        <v>282</v>
      </c>
      <c r="AE45" s="65" t="s">
        <v>315</v>
      </c>
      <c r="AF45" s="65" t="s">
        <v>283</v>
      </c>
      <c r="AG45" s="65" t="s">
        <v>316</v>
      </c>
      <c r="AH45" s="65" t="s">
        <v>313</v>
      </c>
      <c r="AJ45" s="65"/>
      <c r="AK45" s="65" t="s">
        <v>282</v>
      </c>
      <c r="AL45" s="65" t="s">
        <v>315</v>
      </c>
      <c r="AM45" s="65" t="s">
        <v>283</v>
      </c>
      <c r="AN45" s="65" t="s">
        <v>316</v>
      </c>
      <c r="AO45" s="65" t="s">
        <v>313</v>
      </c>
      <c r="AQ45" s="65"/>
      <c r="AR45" s="65" t="s">
        <v>282</v>
      </c>
      <c r="AS45" s="65" t="s">
        <v>315</v>
      </c>
      <c r="AT45" s="65" t="s">
        <v>283</v>
      </c>
      <c r="AU45" s="65" t="s">
        <v>316</v>
      </c>
      <c r="AV45" s="65" t="s">
        <v>313</v>
      </c>
      <c r="AX45" s="65"/>
      <c r="AY45" s="65" t="s">
        <v>282</v>
      </c>
      <c r="AZ45" s="65" t="s">
        <v>315</v>
      </c>
      <c r="BA45" s="65" t="s">
        <v>283</v>
      </c>
      <c r="BB45" s="65" t="s">
        <v>316</v>
      </c>
      <c r="BC45" s="65" t="s">
        <v>313</v>
      </c>
      <c r="BE45" s="65"/>
      <c r="BF45" s="65" t="s">
        <v>282</v>
      </c>
      <c r="BG45" s="65" t="s">
        <v>315</v>
      </c>
      <c r="BH45" s="65" t="s">
        <v>283</v>
      </c>
      <c r="BI45" s="65" t="s">
        <v>316</v>
      </c>
      <c r="BJ45" s="65" t="s">
        <v>313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10.014668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5.122954</v>
      </c>
      <c r="O46" s="65" t="s">
        <v>310</v>
      </c>
      <c r="P46" s="65">
        <v>600</v>
      </c>
      <c r="Q46" s="65">
        <v>800</v>
      </c>
      <c r="R46" s="65">
        <v>0</v>
      </c>
      <c r="S46" s="65">
        <v>10000</v>
      </c>
      <c r="T46" s="65">
        <v>1957.3480999999999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0.29013879999999997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1.556557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99.247929999999997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47.428393999999997</v>
      </c>
      <c r="AX46" s="65" t="s">
        <v>325</v>
      </c>
      <c r="AY46" s="65"/>
      <c r="AZ46" s="65"/>
      <c r="BA46" s="65"/>
      <c r="BB46" s="65"/>
      <c r="BC46" s="65"/>
      <c r="BE46" s="65" t="s">
        <v>311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7" sqref="F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326</v>
      </c>
      <c r="B2" s="61" t="s">
        <v>327</v>
      </c>
      <c r="C2" s="61" t="s">
        <v>328</v>
      </c>
      <c r="D2" s="61">
        <v>63</v>
      </c>
      <c r="E2" s="61">
        <v>1050.3984</v>
      </c>
      <c r="F2" s="61">
        <v>168.43899999999999</v>
      </c>
      <c r="G2" s="61">
        <v>27.936091999999999</v>
      </c>
      <c r="H2" s="61">
        <v>13.505743000000001</v>
      </c>
      <c r="I2" s="61">
        <v>14.430349</v>
      </c>
      <c r="J2" s="61">
        <v>36.565758000000002</v>
      </c>
      <c r="K2" s="61">
        <v>16.021374000000002</v>
      </c>
      <c r="L2" s="61">
        <v>20.544384000000001</v>
      </c>
      <c r="M2" s="61">
        <v>17.060196000000001</v>
      </c>
      <c r="N2" s="61">
        <v>1.7249167999999999</v>
      </c>
      <c r="O2" s="61">
        <v>10.472087</v>
      </c>
      <c r="P2" s="61">
        <v>1200.2583999999999</v>
      </c>
      <c r="Q2" s="61">
        <v>17.068950000000001</v>
      </c>
      <c r="R2" s="61">
        <v>356.39600000000002</v>
      </c>
      <c r="S2" s="61">
        <v>149.70348000000001</v>
      </c>
      <c r="T2" s="61">
        <v>2480.3105</v>
      </c>
      <c r="U2" s="61">
        <v>4.1926769999999998</v>
      </c>
      <c r="V2" s="61">
        <v>12.380203</v>
      </c>
      <c r="W2" s="61">
        <v>124.54780599999999</v>
      </c>
      <c r="X2" s="61">
        <v>90.914169999999999</v>
      </c>
      <c r="Y2" s="61">
        <v>0.94103429999999999</v>
      </c>
      <c r="Z2" s="61">
        <v>1.2419694999999999</v>
      </c>
      <c r="AA2" s="61">
        <v>8.6625429999999994</v>
      </c>
      <c r="AB2" s="61">
        <v>1.0797395000000001</v>
      </c>
      <c r="AC2" s="61">
        <v>372.45370000000003</v>
      </c>
      <c r="AD2" s="61">
        <v>9.4774139999999996</v>
      </c>
      <c r="AE2" s="61">
        <v>2.9156279999999999</v>
      </c>
      <c r="AF2" s="61">
        <v>3.8306095999999998</v>
      </c>
      <c r="AG2" s="61">
        <v>573.1191</v>
      </c>
      <c r="AH2" s="61">
        <v>194.26083</v>
      </c>
      <c r="AI2" s="61">
        <v>378.85827999999998</v>
      </c>
      <c r="AJ2" s="61">
        <v>780.31384000000003</v>
      </c>
      <c r="AK2" s="61">
        <v>3236.6977999999999</v>
      </c>
      <c r="AL2" s="61">
        <v>306.50565</v>
      </c>
      <c r="AM2" s="61">
        <v>2477.5039999999999</v>
      </c>
      <c r="AN2" s="61">
        <v>68.737044999999995</v>
      </c>
      <c r="AO2" s="61">
        <v>10.014668</v>
      </c>
      <c r="AP2" s="61">
        <v>8.0380900000000004</v>
      </c>
      <c r="AQ2" s="61">
        <v>1.9765786999999999</v>
      </c>
      <c r="AR2" s="61">
        <v>5.122954</v>
      </c>
      <c r="AS2" s="61">
        <v>1957.3480999999999</v>
      </c>
      <c r="AT2" s="61">
        <v>0.29013879999999997</v>
      </c>
      <c r="AU2" s="61">
        <v>1.556557</v>
      </c>
      <c r="AV2" s="61">
        <v>99.247929999999997</v>
      </c>
      <c r="AW2" s="61">
        <v>47.428393999999997</v>
      </c>
      <c r="AX2" s="61">
        <v>5.3843130000000003E-2</v>
      </c>
      <c r="AY2" s="61">
        <v>0.24882098</v>
      </c>
      <c r="AZ2" s="61">
        <v>245.59980999999999</v>
      </c>
      <c r="BA2" s="61">
        <v>26.106746999999999</v>
      </c>
      <c r="BB2" s="61">
        <v>10.294553000000001</v>
      </c>
      <c r="BC2" s="61">
        <v>8.8707285000000002</v>
      </c>
      <c r="BD2" s="61">
        <v>6.9156556</v>
      </c>
      <c r="BE2" s="61">
        <v>0.40925956000000002</v>
      </c>
      <c r="BF2" s="61">
        <v>1.3629601</v>
      </c>
      <c r="BG2" s="61">
        <v>1.3877448000000001E-2</v>
      </c>
      <c r="BH2" s="61">
        <v>6.8190180000000003E-2</v>
      </c>
      <c r="BI2" s="61">
        <v>5.0557850000000001E-2</v>
      </c>
      <c r="BJ2" s="61">
        <v>0.14649554000000001</v>
      </c>
      <c r="BK2" s="61">
        <v>1.067496E-3</v>
      </c>
      <c r="BL2" s="61">
        <v>0.32488980000000001</v>
      </c>
      <c r="BM2" s="61">
        <v>2.6146533000000001</v>
      </c>
      <c r="BN2" s="61">
        <v>0.57131606000000001</v>
      </c>
      <c r="BO2" s="61">
        <v>35.107807000000001</v>
      </c>
      <c r="BP2" s="61">
        <v>6.364344</v>
      </c>
      <c r="BQ2" s="61">
        <v>13.274412999999999</v>
      </c>
      <c r="BR2" s="61">
        <v>43.874763000000002</v>
      </c>
      <c r="BS2" s="61">
        <v>11.895928</v>
      </c>
      <c r="BT2" s="61">
        <v>6.4137383000000003</v>
      </c>
      <c r="BU2" s="61">
        <v>2.7749655000000001E-3</v>
      </c>
      <c r="BV2" s="61">
        <v>2.2483526E-2</v>
      </c>
      <c r="BW2" s="61">
        <v>0.46586832</v>
      </c>
      <c r="BX2" s="61">
        <v>0.72261154999999999</v>
      </c>
      <c r="BY2" s="61">
        <v>0.10040462</v>
      </c>
      <c r="BZ2" s="61">
        <v>9.3534079999999995E-4</v>
      </c>
      <c r="CA2" s="61">
        <v>0.72551370000000004</v>
      </c>
      <c r="CB2" s="61">
        <v>1.30202975E-2</v>
      </c>
      <c r="CC2" s="61">
        <v>0.14324173000000001</v>
      </c>
      <c r="CD2" s="61">
        <v>0.58590640000000005</v>
      </c>
      <c r="CE2" s="61">
        <v>3.3111586999999998E-2</v>
      </c>
      <c r="CF2" s="61">
        <v>0.23505451999999999</v>
      </c>
      <c r="CG2" s="61">
        <v>0</v>
      </c>
      <c r="CH2" s="61">
        <v>2.4042240999999999E-2</v>
      </c>
      <c r="CI2" s="61">
        <v>3.8623201999999999E-8</v>
      </c>
      <c r="CJ2" s="61">
        <v>1.4741168</v>
      </c>
      <c r="CK2" s="61">
        <v>3.5837486000000001E-3</v>
      </c>
      <c r="CL2" s="61">
        <v>0.26958007</v>
      </c>
      <c r="CM2" s="61">
        <v>2.1058241999999998</v>
      </c>
      <c r="CN2" s="61">
        <v>1044.3903</v>
      </c>
      <c r="CO2" s="61">
        <v>1884.681</v>
      </c>
      <c r="CP2" s="61">
        <v>1192.3352</v>
      </c>
      <c r="CQ2" s="61">
        <v>487.44717000000003</v>
      </c>
      <c r="CR2" s="61">
        <v>154.03142</v>
      </c>
      <c r="CS2" s="61">
        <v>276.63173999999998</v>
      </c>
      <c r="CT2" s="61">
        <v>986.8383</v>
      </c>
      <c r="CU2" s="61">
        <v>758.00890000000004</v>
      </c>
      <c r="CV2" s="61">
        <v>907.80830000000003</v>
      </c>
      <c r="CW2" s="61">
        <v>812.41189999999995</v>
      </c>
      <c r="CX2" s="61">
        <v>246.75316000000001</v>
      </c>
      <c r="CY2" s="61">
        <v>1299.9937</v>
      </c>
      <c r="CZ2" s="61">
        <v>838.78909999999996</v>
      </c>
      <c r="DA2" s="61">
        <v>1395.8916999999999</v>
      </c>
      <c r="DB2" s="61">
        <v>1273.2012</v>
      </c>
      <c r="DC2" s="61">
        <v>2017.9104</v>
      </c>
      <c r="DD2" s="61">
        <v>3504.9672999999998</v>
      </c>
      <c r="DE2" s="61">
        <v>596.39995999999996</v>
      </c>
      <c r="DF2" s="61">
        <v>1735.8263999999999</v>
      </c>
      <c r="DG2" s="61">
        <v>838.41003000000001</v>
      </c>
      <c r="DH2" s="61">
        <v>64.017309999999995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26.106746999999999</v>
      </c>
      <c r="B6">
        <f>BB2</f>
        <v>10.294553000000001</v>
      </c>
      <c r="C6">
        <f>BC2</f>
        <v>8.8707285000000002</v>
      </c>
      <c r="D6">
        <f>BD2</f>
        <v>6.9156556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21910</v>
      </c>
      <c r="C2" s="56">
        <f ca="1">YEAR(TODAY())-YEAR(B2)+IF(TODAY()&gt;=DATE(YEAR(TODAY()),MONTH(B2),DAY(B2)),0,-1)</f>
        <v>63</v>
      </c>
      <c r="E2" s="52">
        <v>153</v>
      </c>
      <c r="F2" s="53" t="s">
        <v>39</v>
      </c>
      <c r="G2" s="52">
        <v>58</v>
      </c>
      <c r="H2" s="51" t="s">
        <v>41</v>
      </c>
      <c r="I2" s="72">
        <f>ROUND(G3/E3^2,1)</f>
        <v>24.8</v>
      </c>
    </row>
    <row r="3" spans="1:9" x14ac:dyDescent="0.3">
      <c r="E3" s="51">
        <f>E2/100</f>
        <v>1.53</v>
      </c>
      <c r="F3" s="51" t="s">
        <v>40</v>
      </c>
      <c r="G3" s="51">
        <f>G2</f>
        <v>58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45001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이재옥, ID : H2510133)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03월 16일 13:38:19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19" sqref="Z1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45001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63</v>
      </c>
      <c r="G12" s="94"/>
      <c r="H12" s="94"/>
      <c r="I12" s="94"/>
      <c r="K12" s="123">
        <f>'개인정보 및 신체계측 입력'!E2</f>
        <v>153</v>
      </c>
      <c r="L12" s="124"/>
      <c r="M12" s="117">
        <f>'개인정보 및 신체계측 입력'!G2</f>
        <v>58</v>
      </c>
      <c r="N12" s="118"/>
      <c r="O12" s="113" t="s">
        <v>271</v>
      </c>
      <c r="P12" s="107"/>
      <c r="Q12" s="90">
        <f>'개인정보 및 신체계측 입력'!I2</f>
        <v>24.8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이재옥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72.31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11.993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15.696999999999999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0.7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11</v>
      </c>
      <c r="L72" s="36" t="s">
        <v>53</v>
      </c>
      <c r="M72" s="36">
        <f>ROUND('DRIs DATA'!K8,1)</f>
        <v>6.8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47.52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103.17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90.91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71.98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71.64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215.78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100.15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2023-03-16T04:41:58Z</dcterms:modified>
</cp:coreProperties>
</file>