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<sst xmlns="http://schemas.openxmlformats.org/spreadsheetml/2006/main" count="692" uniqueCount="344">
  <si>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</si>
  <si>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</si>
  <si>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</si>
  <si>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</si>
  <si>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</si>
  <si>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</si>
  <si>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</si>
  <si>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</si>
  <si>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</si>
  <si>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</si>
  <si>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</si>
  <si>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</si>
  <si>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</si>
  <si>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</si>
  <si>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</si>
  <si>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</si>
  <si>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</si>
  <si>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</si>
  <si>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</si>
  <si>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</si>
  <si>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</si>
  <si>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</si>
  <si>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</si>
  <si>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</si>
  <si>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</si>
  <si>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</si>
  <si>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</si>
  <si>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</si>
  <si>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</si>
  <si>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</si>
  <si>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</si>
  <si>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</si>
  <si>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</si>
  <si>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</si>
  <si>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</si>
  <si>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</si>
  <si>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</si>
  <si>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</si>
  <si>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</si>
  <si>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</si>
  <si>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</si>
  <si>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</si>
  <si>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</si>
  <si>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</si>
  <si>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</si>
  <si>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</si>
  <si>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</si>
  <si>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</si>
  <si>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</si>
  <si>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</si>
  <si>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</si>
  <si>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</si>
  <si>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</si>
  <si>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</si>
  <si>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</si>
  <si>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</si>
  <si>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</si>
  <si>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</si>
  <si>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</si>
  <si>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</si>
  <si>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</si>
  <si>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</si>
  <si>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</si>
  <si>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</si>
  <si>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</si>
  <si>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</si>
  <si>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</si>
  <si>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</si>
  <si>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</si>
  <si>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</si>
  <si>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</si>
  <si>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</si>
  <si>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</si>
  <si>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</si>
  <si>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</si>
  <si>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</si>
  <si>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</si>
  <si>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</si>
  <si>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</si>
  <si>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</si>
  <si>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</si>
  <si>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</si>
  <si>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</si>
  <si>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</si>
  <si>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</si>
  <si>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</si>
  <si>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</si>
  <si>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</si>
  <si>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</si>
  <si>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</si>
  <si>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</si>
  <si>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</si>
  <si>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</si>
  <si>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</si>
  <si>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</si>
  <si>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</si>
  <si>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</si>
  <si>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</si>
  <si>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</si>
  <si>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</si>
  <si>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</si>
  <si>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</si>
  <si>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</si>
  <si>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</si>
  <si>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</si>
  <si>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</si>
  <si>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</si>
  <si>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</si>
  <si>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</si>
  <si>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</si>
  <si>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</si>
  <si>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</si>
  <si>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</si>
  <si>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</si>
  <si>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</si>
  <si>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</si>
  <si>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</si>
  <si>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</si>
  <si>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</si>
  <si>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</si>
  <si>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</si>
  <si>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</si>
  <si>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</si>
  <si>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</si>
  <si>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</si>
  <si>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</si>
  <si>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</si>
  <si>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</si>
  <si>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</si>
  <si>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</si>
  <si>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</si>
  <si>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</si>
  <si>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</si>
  <si>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</si>
  <si>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</si>
  <si>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</si>
  <si>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</si>
  <si>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</si>
  <si>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</si>
  <si>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</si>
  <si>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</si>
  <si>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</si>
  <si>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</si>
  <si>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</si>
  <si>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</si>
  <si>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</si>
  <si>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</si>
  <si>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</si>
  <si>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</si>
  <si>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</si>
  <si>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</si>
  <si>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</si>
  <si>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</si>
  <si>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</si>
  <si>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</si>
  <si>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</si>
  <si>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</si>
  <si>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</si>
  <si>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</si>
  <si>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</si>
  <si>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</si>
  <si>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</si>
  <si>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</si>
  <si>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</si>
  <si>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</si>
  <si>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</si>
  <si>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</si>
  <si>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</si>
  <si>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</si>
  <si>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</si>
  <si>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</si>
  <si>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</si>
  <si>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</si>
  <si>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</si>
  <si>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</si>
  <si>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</si>
  <si>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</si>
  <si>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</si>
  <si>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</si>
  <si>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</si>
  <si>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</si>
  <si>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</si>
  <si>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</si>
  <si>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</si>
  <si>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</si>
  <si>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</si>
  <si>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</si>
  <si>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</si>
  <si>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</si>
  <si>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</si>
  <si>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</si>
  <si>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</si>
  <si>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</si>
  <si>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</si>
  <si>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</si>
  <si>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</si>
  <si>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</si>
  <si>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</si>
  <si>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</si>
  <si>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</si>
  <si>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</si>
  <si>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</si>
  <si>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</si>
  <si>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</si>
  <si>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</si>
  <si>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</si>
  <si>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</si>
  <si>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</si>
  <si>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</si>
  <si>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</si>
  <si>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</si>
  <si>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</si>
  <si>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</si>
  <si>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</si>
  <si>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</si>
  <si>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</si>
  <si>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</si>
  <si>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</si>
  <si>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</si>
  <si>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</si>
  <si>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</si>
  <si>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</si>
  <si>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</si>
  <si>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</si>
  <si>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</si>
  <si>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</si>
  <si>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</si>
  <si>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</si>
  <si>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</si>
  <si>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</si>
  <si>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</si>
  <si>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</si>
  <si>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</si>
  <si>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</si>
  <si>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</si>
  <si>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</si>
  <si>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</si>
  <si>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</si>
  <si>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</si>
  <si>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</si>
  <si>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</si>
  <si>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</si>
  <si>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</si>
  <si>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</si>
  <si>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</si>
  <si>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</si>
  <si>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</si>
  <si>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</si>
  <si>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</si>
  <si>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</si>
  <si>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</si>
  <si>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</si>
  <si>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</si>
  <si>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</si>
  <si>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</si>
  <si>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</si>
  <si>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</si>
  <si>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</si>
  <si>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</si>
  <si>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</si>
  <si>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</si>
  <si>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</si>
  <si>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</si>
  <si>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</si>
  <si>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</si>
  <si>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</si>
  <si>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</si>
  <si>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</si>
  <si>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</si>
  <si>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</si>
  <si>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</si>
  <si>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</si>
  <si>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</si>
  <si>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</si>
  <si>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</si>
  <si>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</si>
  <si>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</si>
  <si>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  <phoneticPr fontId="1" type="noConversion"/>
  </si>
  <si>
    <t>(설문지 : FFQ 95문항 설문지, 사용자 : 전미자, ID : H2510138)</t>
  </si>
  <si>
    <t>출력시각</t>
    <phoneticPr fontId="1" type="noConversion"/>
  </si>
  <si>
    <t>2023년 04월 17일 14:14:19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</si>
  <si>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</si>
  <si>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</si>
  <si>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</si>
  <si>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</si>
  <si>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</si>
  <si>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</si>
  <si>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</si>
  <si>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</si>
  <si>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</si>
  <si>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</si>
  <si>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</si>
  <si>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</si>
  <si>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</si>
  <si>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</si>
  <si>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</si>
  <si>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</si>
  <si>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</si>
  <si>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</si>
  <si>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</si>
  <si>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</si>
  <si>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</si>
  <si>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</si>
  <si>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</si>
  <si>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</si>
  <si>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</si>
  <si>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</si>
  <si>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</si>
  <si>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</si>
  <si>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</si>
  <si>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</si>
  <si>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</si>
  <si>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</si>
  <si>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</si>
  <si>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</si>
  <si>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</si>
  <si>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</si>
  <si>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</si>
  <si>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충분섭취량</t>
    <phoneticPr fontId="1" type="noConversion"/>
  </si>
  <si>
    <t>섭취량</t>
    <phoneticPr fontId="1" type="noConversion"/>
  </si>
  <si>
    <t>권장섭취량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</si>
  <si>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</si>
  <si>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</si>
  <si>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</si>
  <si>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</si>
  <si>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</si>
  <si>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</si>
  <si>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</si>
  <si>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</si>
  <si>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</si>
  <si>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</si>
  <si>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</si>
  <si>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</si>
  <si>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</si>
  <si>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</si>
  <si>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</si>
  <si>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</si>
  <si>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</si>
  <si>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</si>
  <si>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</si>
  <si>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</si>
  <si>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</si>
  <si>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H2510138</t>
  </si>
  <si>
    <t>전미자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</si>
</sst>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25.220880000000001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3860152"/>
        <c:axId val="793860544"/>
      </c:barChart>
      <c:catAx>
        <c:axId val="79386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3860544"/>
        <c:crosses val="autoZero"/>
        <c:auto val="1"/>
        <c:lblAlgn val="ctr"/>
        <c:lblOffset val="100"/>
        <c:noMultiLvlLbl val="0"/>
      </c:catAx>
      <c:valAx>
        <c:axId val="79386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386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1.6415470999999999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8985560"/>
        <c:axId val="788983208"/>
      </c:barChart>
      <c:catAx>
        <c:axId val="78898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8983208"/>
        <c:crosses val="autoZero"/>
        <c:auto val="1"/>
        <c:lblAlgn val="ctr"/>
        <c:lblOffset val="100"/>
        <c:noMultiLvlLbl val="0"/>
      </c:catAx>
      <c:valAx>
        <c:axId val="78898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898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0.41162064999999998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8984776"/>
        <c:axId val="788982816"/>
      </c:barChart>
      <c:catAx>
        <c:axId val="78898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8982816"/>
        <c:crosses val="autoZero"/>
        <c:auto val="1"/>
        <c:lblAlgn val="ctr"/>
        <c:lblOffset val="100"/>
        <c:noMultiLvlLbl val="0"/>
      </c:catAx>
      <c:valAx>
        <c:axId val="78898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898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454.81709999999998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8985168"/>
        <c:axId val="788982032"/>
      </c:barChart>
      <c:catAx>
        <c:axId val="78898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8982032"/>
        <c:crosses val="autoZero"/>
        <c:auto val="1"/>
        <c:lblAlgn val="ctr"/>
        <c:lblOffset val="100"/>
        <c:noMultiLvlLbl val="0"/>
      </c:catAx>
      <c:valAx>
        <c:axId val="78898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898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1068.4148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806240"/>
        <c:axId val="660808200"/>
      </c:barChart>
      <c:catAx>
        <c:axId val="66080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808200"/>
        <c:crosses val="autoZero"/>
        <c:auto val="1"/>
        <c:lblAlgn val="ctr"/>
        <c:lblOffset val="100"/>
        <c:noMultiLvlLbl val="0"/>
      </c:catAx>
      <c:valAx>
        <c:axId val="6608082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80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37.493650000000002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807808"/>
        <c:axId val="660808984"/>
      </c:barChart>
      <c:catAx>
        <c:axId val="66080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808984"/>
        <c:crosses val="autoZero"/>
        <c:auto val="1"/>
        <c:lblAlgn val="ctr"/>
        <c:lblOffset val="100"/>
        <c:noMultiLvlLbl val="0"/>
      </c:catAx>
      <c:valAx>
        <c:axId val="660808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80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47.795352999999999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805456"/>
        <c:axId val="660805848"/>
      </c:barChart>
      <c:catAx>
        <c:axId val="66080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805848"/>
        <c:crosses val="autoZero"/>
        <c:auto val="1"/>
        <c:lblAlgn val="ctr"/>
        <c:lblOffset val="100"/>
        <c:noMultiLvlLbl val="0"/>
      </c:catAx>
      <c:valAx>
        <c:axId val="660805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80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3.1493932999999998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807416"/>
        <c:axId val="567627232"/>
      </c:barChart>
      <c:catAx>
        <c:axId val="66080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627232"/>
        <c:crosses val="autoZero"/>
        <c:auto val="1"/>
        <c:lblAlgn val="ctr"/>
        <c:lblOffset val="100"/>
        <c:noMultiLvlLbl val="0"/>
      </c:catAx>
      <c:valAx>
        <c:axId val="567627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80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354.45699999999999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626840"/>
        <c:axId val="567629976"/>
      </c:barChart>
      <c:catAx>
        <c:axId val="56762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629976"/>
        <c:crosses val="autoZero"/>
        <c:auto val="1"/>
        <c:lblAlgn val="ctr"/>
        <c:lblOffset val="100"/>
        <c:noMultiLvlLbl val="0"/>
      </c:catAx>
      <c:valAx>
        <c:axId val="5676299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62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5.5062714999999998E-3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627624"/>
        <c:axId val="567628408"/>
      </c:barChart>
      <c:catAx>
        <c:axId val="56762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628408"/>
        <c:crosses val="autoZero"/>
        <c:auto val="1"/>
        <c:lblAlgn val="ctr"/>
        <c:lblOffset val="100"/>
        <c:noMultiLvlLbl val="0"/>
      </c:catAx>
      <c:valAx>
        <c:axId val="56762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62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1.0320777999999999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629192"/>
        <c:axId val="567629584"/>
      </c:barChart>
      <c:catAx>
        <c:axId val="56762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629584"/>
        <c:crosses val="autoZero"/>
        <c:auto val="1"/>
        <c:lblAlgn val="ctr"/>
        <c:lblOffset val="100"/>
        <c:noMultiLvlLbl val="0"/>
      </c:catAx>
      <c:valAx>
        <c:axId val="567629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62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9.2624929999999992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3860936"/>
        <c:axId val="793858192"/>
      </c:barChart>
      <c:catAx>
        <c:axId val="79386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3858192"/>
        <c:crosses val="autoZero"/>
        <c:auto val="1"/>
        <c:lblAlgn val="ctr"/>
        <c:lblOffset val="100"/>
        <c:noMultiLvlLbl val="0"/>
      </c:catAx>
      <c:valAx>
        <c:axId val="793858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386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100.908264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75144"/>
        <c:axId val="566776712"/>
      </c:barChart>
      <c:catAx>
        <c:axId val="566775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76712"/>
        <c:crosses val="autoZero"/>
        <c:auto val="1"/>
        <c:lblAlgn val="ctr"/>
        <c:lblOffset val="100"/>
        <c:noMultiLvlLbl val="0"/>
      </c:catAx>
      <c:valAx>
        <c:axId val="566776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75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43.246789999999997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74752"/>
        <c:axId val="566777888"/>
      </c:barChart>
      <c:catAx>
        <c:axId val="56677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77888"/>
        <c:crosses val="autoZero"/>
        <c:auto val="1"/>
        <c:lblAlgn val="ctr"/>
        <c:lblOffset val="100"/>
        <c:noMultiLvlLbl val="0"/>
      </c:catAx>
      <c:valAx>
        <c:axId val="566777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7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13.218999999999999</c:v>
                </c:pt>
                <c:pt idx="1">
                  <c:v>30.95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6776320"/>
        <c:axId val="566777104"/>
      </c:barChart>
      <c:catAx>
        <c:axId val="56677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77104"/>
        <c:crosses val="autoZero"/>
        <c:auto val="1"/>
        <c:lblAlgn val="ctr"/>
        <c:lblOffset val="100"/>
        <c:noMultiLvlLbl val="0"/>
      </c:catAx>
      <c:valAx>
        <c:axId val="56677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7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6.4899089999999999</c:v>
                </c:pt>
                <c:pt idx="1">
                  <c:v>8.8017939999999992</c:v>
                </c:pt>
                <c:pt idx="2">
                  <c:v>8.0346960000000003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248.45264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773104"/>
        <c:axId val="660773496"/>
      </c:barChart>
      <c:catAx>
        <c:axId val="66077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773496"/>
        <c:crosses val="autoZero"/>
        <c:auto val="1"/>
        <c:lblAlgn val="ctr"/>
        <c:lblOffset val="100"/>
        <c:noMultiLvlLbl val="0"/>
      </c:catAx>
      <c:valAx>
        <c:axId val="660773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77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12.362752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775456"/>
        <c:axId val="660772712"/>
      </c:barChart>
      <c:catAx>
        <c:axId val="66077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772712"/>
        <c:crosses val="autoZero"/>
        <c:auto val="1"/>
        <c:lblAlgn val="ctr"/>
        <c:lblOffset val="100"/>
        <c:noMultiLvlLbl val="0"/>
      </c:catAx>
      <c:valAx>
        <c:axId val="660772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77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65.510999999999996</c:v>
                </c:pt>
                <c:pt idx="1">
                  <c:v>14.435</c:v>
                </c:pt>
                <c:pt idx="2">
                  <c:v>20.053999999999998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60774280"/>
        <c:axId val="660774672"/>
      </c:barChart>
      <c:catAx>
        <c:axId val="66077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774672"/>
        <c:crosses val="autoZero"/>
        <c:auto val="1"/>
        <c:lblAlgn val="ctr"/>
        <c:lblOffset val="100"/>
        <c:noMultiLvlLbl val="0"/>
      </c:catAx>
      <c:valAx>
        <c:axId val="660774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77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596.72735999999998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2201424"/>
        <c:axId val="792199464"/>
      </c:barChart>
      <c:catAx>
        <c:axId val="79220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2199464"/>
        <c:crosses val="autoZero"/>
        <c:auto val="1"/>
        <c:lblAlgn val="ctr"/>
        <c:lblOffset val="100"/>
        <c:noMultiLvlLbl val="0"/>
      </c:catAx>
      <c:valAx>
        <c:axId val="792199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220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30.640177000000001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2201032"/>
        <c:axId val="792201816"/>
      </c:barChart>
      <c:catAx>
        <c:axId val="792201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2201816"/>
        <c:crosses val="autoZero"/>
        <c:auto val="1"/>
        <c:lblAlgn val="ctr"/>
        <c:lblOffset val="100"/>
        <c:noMultiLvlLbl val="0"/>
      </c:catAx>
      <c:valAx>
        <c:axId val="792201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2201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186.47388000000001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2200248"/>
        <c:axId val="792202208"/>
      </c:barChart>
      <c:catAx>
        <c:axId val="79220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2202208"/>
        <c:crosses val="autoZero"/>
        <c:auto val="1"/>
        <c:lblAlgn val="ctr"/>
        <c:lblOffset val="100"/>
        <c:noMultiLvlLbl val="0"/>
      </c:catAx>
      <c:valAx>
        <c:axId val="79220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220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2.4931103999999999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596424"/>
        <c:axId val="566598776"/>
      </c:barChart>
      <c:catAx>
        <c:axId val="566596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598776"/>
        <c:crosses val="autoZero"/>
        <c:auto val="1"/>
        <c:lblAlgn val="ctr"/>
        <c:lblOffset val="100"/>
        <c:noMultiLvlLbl val="0"/>
      </c:catAx>
      <c:valAx>
        <c:axId val="566598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596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2668.9254999999998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2199072"/>
        <c:axId val="775618288"/>
      </c:barChart>
      <c:catAx>
        <c:axId val="79219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618288"/>
        <c:crosses val="autoZero"/>
        <c:auto val="1"/>
        <c:lblAlgn val="ctr"/>
        <c:lblOffset val="100"/>
        <c:noMultiLvlLbl val="0"/>
      </c:catAx>
      <c:valAx>
        <c:axId val="77561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219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5.0292890000000003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5619856"/>
        <c:axId val="775622600"/>
      </c:barChart>
      <c:catAx>
        <c:axId val="77561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622600"/>
        <c:crosses val="autoZero"/>
        <c:auto val="1"/>
        <c:lblAlgn val="ctr"/>
        <c:lblOffset val="100"/>
        <c:noMultiLvlLbl val="0"/>
      </c:catAx>
      <c:valAx>
        <c:axId val="775622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561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0.71141600000000005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5621816"/>
        <c:axId val="775621032"/>
      </c:barChart>
      <c:catAx>
        <c:axId val="77562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621032"/>
        <c:crosses val="autoZero"/>
        <c:auto val="1"/>
        <c:lblAlgn val="ctr"/>
        <c:lblOffset val="100"/>
        <c:noMultiLvlLbl val="0"/>
      </c:catAx>
      <c:valAx>
        <c:axId val="775621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562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69.155299999999997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595640"/>
        <c:axId val="566597992"/>
      </c:barChart>
      <c:catAx>
        <c:axId val="56659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597992"/>
        <c:crosses val="autoZero"/>
        <c:auto val="1"/>
        <c:lblAlgn val="ctr"/>
        <c:lblOffset val="100"/>
        <c:noMultiLvlLbl val="0"/>
      </c:catAx>
      <c:valAx>
        <c:axId val="56659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59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0.84029317000000003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539424"/>
        <c:axId val="191541384"/>
      </c:barChart>
      <c:catAx>
        <c:axId val="19153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541384"/>
        <c:crosses val="autoZero"/>
        <c:auto val="1"/>
        <c:lblAlgn val="ctr"/>
        <c:lblOffset val="100"/>
        <c:noMultiLvlLbl val="0"/>
      </c:catAx>
      <c:valAx>
        <c:axId val="191541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53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5.2996426000000003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540208"/>
        <c:axId val="191540600"/>
      </c:barChart>
      <c:catAx>
        <c:axId val="19154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540600"/>
        <c:crosses val="autoZero"/>
        <c:auto val="1"/>
        <c:lblAlgn val="ctr"/>
        <c:lblOffset val="100"/>
        <c:noMultiLvlLbl val="0"/>
      </c:catAx>
      <c:valAx>
        <c:axId val="191540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54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0.71141600000000005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540992"/>
        <c:axId val="191541776"/>
      </c:barChart>
      <c:catAx>
        <c:axId val="19154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541776"/>
        <c:crosses val="autoZero"/>
        <c:auto val="1"/>
        <c:lblAlgn val="ctr"/>
        <c:lblOffset val="100"/>
        <c:noMultiLvlLbl val="0"/>
      </c:catAx>
      <c:valAx>
        <c:axId val="19154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54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253.73273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596816"/>
        <c:axId val="566597600"/>
      </c:barChart>
      <c:catAx>
        <c:axId val="56659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597600"/>
        <c:crosses val="autoZero"/>
        <c:auto val="1"/>
        <c:lblAlgn val="ctr"/>
        <c:lblOffset val="100"/>
        <c:noMultiLvlLbl val="0"/>
      </c:catAx>
      <c:valAx>
        <c:axId val="566597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59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3.3887670000000001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598384"/>
        <c:axId val="788983600"/>
      </c:barChart>
      <c:catAx>
        <c:axId val="56659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8983600"/>
        <c:crosses val="autoZero"/>
        <c:auto val="1"/>
        <c:lblAlgn val="ctr"/>
        <c:lblOffset val="100"/>
        <c:noMultiLvlLbl val="0"/>
      </c:catAx>
      <c:valAx>
        <c:axId val="78898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59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전미자, ID : H2510138)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04월 17일 14:14:19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596.72735999999998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25.220880000000001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9.2624929999999992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65.510999999999996</v>
      </c>
      <c r="G8" s="59">
        <f>'DRIs DATA 입력'!G8</f>
        <v>14.435</v>
      </c>
      <c r="H8" s="59">
        <f>'DRIs DATA 입력'!H8</f>
        <v>20.053999999999998</v>
      </c>
      <c r="I8" s="46"/>
      <c r="J8" s="59" t="s">
        <v>216</v>
      </c>
      <c r="K8" s="59">
        <f>'DRIs DATA 입력'!K8</f>
        <v>13.218999999999999</v>
      </c>
      <c r="L8" s="59">
        <f>'DRIs DATA 입력'!L8</f>
        <v>30.95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248.45264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12.362752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2.4931103999999999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69.155299999999997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30.640177000000001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0.59548634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0.84029317000000003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5.2996426000000003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0.71141600000000005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253.73273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3.3887670000000001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1.6415470999999999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0.41162064999999998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186.47388000000001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454.81709999999998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2668.9254999999998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1068.4148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37.493650000000002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47.795352999999999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5.0292890000000003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3.1493932999999998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354.45699999999999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5.5062714999999998E-3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1.0320777999999999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100.908264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43.246789999999997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2" sqref="J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68" t="s">
        <v>281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282</v>
      </c>
      <c r="B4" s="67"/>
      <c r="C4" s="67"/>
      <c r="E4" s="69" t="s">
        <v>283</v>
      </c>
      <c r="F4" s="70"/>
      <c r="G4" s="70"/>
      <c r="H4" s="71"/>
      <c r="J4" s="69" t="s">
        <v>284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285</v>
      </c>
      <c r="V4" s="67"/>
      <c r="W4" s="67"/>
      <c r="X4" s="67"/>
      <c r="Y4" s="67"/>
      <c r="Z4" s="67"/>
    </row>
    <row r="5" spans="1:27" x14ac:dyDescent="0.3">
      <c r="A5" s="65"/>
      <c r="B5" s="65" t="s">
        <v>286</v>
      </c>
      <c r="C5" s="65" t="s">
        <v>287</v>
      </c>
      <c r="E5" s="65"/>
      <c r="F5" s="65" t="s">
        <v>50</v>
      </c>
      <c r="G5" s="65" t="s">
        <v>288</v>
      </c>
      <c r="H5" s="65" t="s">
        <v>46</v>
      </c>
      <c r="J5" s="65"/>
      <c r="K5" s="65" t="s">
        <v>289</v>
      </c>
      <c r="L5" s="65" t="s">
        <v>290</v>
      </c>
      <c r="N5" s="65"/>
      <c r="O5" s="65" t="s">
        <v>291</v>
      </c>
      <c r="P5" s="65" t="s">
        <v>292</v>
      </c>
      <c r="Q5" s="65" t="s">
        <v>293</v>
      </c>
      <c r="R5" s="65" t="s">
        <v>294</v>
      </c>
      <c r="S5" s="65" t="s">
        <v>287</v>
      </c>
      <c r="U5" s="65"/>
      <c r="V5" s="65" t="s">
        <v>291</v>
      </c>
      <c r="W5" s="65" t="s">
        <v>292</v>
      </c>
      <c r="X5" s="65" t="s">
        <v>293</v>
      </c>
      <c r="Y5" s="65" t="s">
        <v>294</v>
      </c>
      <c r="Z5" s="65" t="s">
        <v>287</v>
      </c>
    </row>
    <row r="6" spans="1:27" x14ac:dyDescent="0.3">
      <c r="A6" s="65" t="s">
        <v>282</v>
      </c>
      <c r="B6" s="65">
        <v>1600</v>
      </c>
      <c r="C6" s="65">
        <v>596.72735999999998</v>
      </c>
      <c r="E6" s="65" t="s">
        <v>295</v>
      </c>
      <c r="F6" s="65">
        <v>55</v>
      </c>
      <c r="G6" s="65">
        <v>15</v>
      </c>
      <c r="H6" s="65">
        <v>7</v>
      </c>
      <c r="J6" s="65" t="s">
        <v>295</v>
      </c>
      <c r="K6" s="65">
        <v>0.1</v>
      </c>
      <c r="L6" s="65">
        <v>4</v>
      </c>
      <c r="N6" s="65" t="s">
        <v>296</v>
      </c>
      <c r="O6" s="65">
        <v>40</v>
      </c>
      <c r="P6" s="65">
        <v>45</v>
      </c>
      <c r="Q6" s="65">
        <v>0</v>
      </c>
      <c r="R6" s="65">
        <v>0</v>
      </c>
      <c r="S6" s="65">
        <v>25.220880000000001</v>
      </c>
      <c r="U6" s="65" t="s">
        <v>297</v>
      </c>
      <c r="V6" s="65">
        <v>0</v>
      </c>
      <c r="W6" s="65">
        <v>0</v>
      </c>
      <c r="X6" s="65">
        <v>20</v>
      </c>
      <c r="Y6" s="65">
        <v>0</v>
      </c>
      <c r="Z6" s="65">
        <v>9.2624929999999992</v>
      </c>
    </row>
    <row r="7" spans="1:27" x14ac:dyDescent="0.3">
      <c r="E7" s="65" t="s">
        <v>298</v>
      </c>
      <c r="F7" s="65">
        <v>65</v>
      </c>
      <c r="G7" s="65">
        <v>30</v>
      </c>
      <c r="H7" s="65">
        <v>20</v>
      </c>
      <c r="J7" s="65" t="s">
        <v>298</v>
      </c>
      <c r="K7" s="65">
        <v>1</v>
      </c>
      <c r="L7" s="65">
        <v>10</v>
      </c>
    </row>
    <row r="8" spans="1:27" x14ac:dyDescent="0.3">
      <c r="E8" s="65" t="s">
        <v>299</v>
      </c>
      <c r="F8" s="65">
        <v>65.510999999999996</v>
      </c>
      <c r="G8" s="65">
        <v>14.435</v>
      </c>
      <c r="H8" s="65">
        <v>20.053999999999998</v>
      </c>
      <c r="J8" s="65" t="s">
        <v>299</v>
      </c>
      <c r="K8" s="65">
        <v>13.218999999999999</v>
      </c>
      <c r="L8" s="65">
        <v>30.95</v>
      </c>
    </row>
    <row r="13" spans="1:27" x14ac:dyDescent="0.3">
      <c r="A13" s="66" t="s">
        <v>300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301</v>
      </c>
      <c r="B14" s="67"/>
      <c r="C14" s="67"/>
      <c r="D14" s="67"/>
      <c r="E14" s="67"/>
      <c r="F14" s="67"/>
      <c r="H14" s="67" t="s">
        <v>302</v>
      </c>
      <c r="I14" s="67"/>
      <c r="J14" s="67"/>
      <c r="K14" s="67"/>
      <c r="L14" s="67"/>
      <c r="M14" s="67"/>
      <c r="O14" s="67" t="s">
        <v>303</v>
      </c>
      <c r="P14" s="67"/>
      <c r="Q14" s="67"/>
      <c r="R14" s="67"/>
      <c r="S14" s="67"/>
      <c r="T14" s="67"/>
      <c r="V14" s="67" t="s">
        <v>304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291</v>
      </c>
      <c r="C15" s="65" t="s">
        <v>292</v>
      </c>
      <c r="D15" s="65" t="s">
        <v>293</v>
      </c>
      <c r="E15" s="65" t="s">
        <v>294</v>
      </c>
      <c r="F15" s="65" t="s">
        <v>287</v>
      </c>
      <c r="H15" s="65"/>
      <c r="I15" s="65" t="s">
        <v>305</v>
      </c>
      <c r="J15" s="65" t="s">
        <v>292</v>
      </c>
      <c r="K15" s="65" t="s">
        <v>293</v>
      </c>
      <c r="L15" s="65" t="s">
        <v>306</v>
      </c>
      <c r="M15" s="65" t="s">
        <v>287</v>
      </c>
      <c r="O15" s="65"/>
      <c r="P15" s="65" t="s">
        <v>291</v>
      </c>
      <c r="Q15" s="65" t="s">
        <v>292</v>
      </c>
      <c r="R15" s="65" t="s">
        <v>293</v>
      </c>
      <c r="S15" s="65" t="s">
        <v>294</v>
      </c>
      <c r="T15" s="65" t="s">
        <v>287</v>
      </c>
      <c r="V15" s="65"/>
      <c r="W15" s="65" t="s">
        <v>291</v>
      </c>
      <c r="X15" s="65" t="s">
        <v>292</v>
      </c>
      <c r="Y15" s="65" t="s">
        <v>293</v>
      </c>
      <c r="Z15" s="65" t="s">
        <v>294</v>
      </c>
      <c r="AA15" s="65" t="s">
        <v>287</v>
      </c>
    </row>
    <row r="16" spans="1:27" x14ac:dyDescent="0.3">
      <c r="A16" s="65" t="s">
        <v>307</v>
      </c>
      <c r="B16" s="65">
        <v>410</v>
      </c>
      <c r="C16" s="65">
        <v>550</v>
      </c>
      <c r="D16" s="65">
        <v>0</v>
      </c>
      <c r="E16" s="65">
        <v>3000</v>
      </c>
      <c r="F16" s="65">
        <v>248.45264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12.362752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2.4931103999999999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69.155299999999997</v>
      </c>
    </row>
    <row r="23" spans="1:62" x14ac:dyDescent="0.3">
      <c r="A23" s="66" t="s">
        <v>308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309</v>
      </c>
      <c r="B24" s="67"/>
      <c r="C24" s="67"/>
      <c r="D24" s="67"/>
      <c r="E24" s="67"/>
      <c r="F24" s="67"/>
      <c r="H24" s="67" t="s">
        <v>310</v>
      </c>
      <c r="I24" s="67"/>
      <c r="J24" s="67"/>
      <c r="K24" s="67"/>
      <c r="L24" s="67"/>
      <c r="M24" s="67"/>
      <c r="O24" s="67" t="s">
        <v>311</v>
      </c>
      <c r="P24" s="67"/>
      <c r="Q24" s="67"/>
      <c r="R24" s="67"/>
      <c r="S24" s="67"/>
      <c r="T24" s="67"/>
      <c r="V24" s="67" t="s">
        <v>312</v>
      </c>
      <c r="W24" s="67"/>
      <c r="X24" s="67"/>
      <c r="Y24" s="67"/>
      <c r="Z24" s="67"/>
      <c r="AA24" s="67"/>
      <c r="AC24" s="67" t="s">
        <v>313</v>
      </c>
      <c r="AD24" s="67"/>
      <c r="AE24" s="67"/>
      <c r="AF24" s="67"/>
      <c r="AG24" s="67"/>
      <c r="AH24" s="67"/>
      <c r="AJ24" s="67" t="s">
        <v>314</v>
      </c>
      <c r="AK24" s="67"/>
      <c r="AL24" s="67"/>
      <c r="AM24" s="67"/>
      <c r="AN24" s="67"/>
      <c r="AO24" s="67"/>
      <c r="AQ24" s="67" t="s">
        <v>315</v>
      </c>
      <c r="AR24" s="67"/>
      <c r="AS24" s="67"/>
      <c r="AT24" s="67"/>
      <c r="AU24" s="67"/>
      <c r="AV24" s="67"/>
      <c r="AX24" s="67" t="s">
        <v>316</v>
      </c>
      <c r="AY24" s="67"/>
      <c r="AZ24" s="67"/>
      <c r="BA24" s="67"/>
      <c r="BB24" s="67"/>
      <c r="BC24" s="67"/>
      <c r="BE24" s="67" t="s">
        <v>317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291</v>
      </c>
      <c r="C25" s="65" t="s">
        <v>292</v>
      </c>
      <c r="D25" s="65" t="s">
        <v>318</v>
      </c>
      <c r="E25" s="65" t="s">
        <v>294</v>
      </c>
      <c r="F25" s="65" t="s">
        <v>287</v>
      </c>
      <c r="H25" s="65"/>
      <c r="I25" s="65" t="s">
        <v>291</v>
      </c>
      <c r="J25" s="65" t="s">
        <v>292</v>
      </c>
      <c r="K25" s="65" t="s">
        <v>293</v>
      </c>
      <c r="L25" s="65" t="s">
        <v>294</v>
      </c>
      <c r="M25" s="65" t="s">
        <v>287</v>
      </c>
      <c r="O25" s="65"/>
      <c r="P25" s="65" t="s">
        <v>291</v>
      </c>
      <c r="Q25" s="65" t="s">
        <v>292</v>
      </c>
      <c r="R25" s="65" t="s">
        <v>293</v>
      </c>
      <c r="S25" s="65" t="s">
        <v>294</v>
      </c>
      <c r="T25" s="65" t="s">
        <v>287</v>
      </c>
      <c r="V25" s="65"/>
      <c r="W25" s="65" t="s">
        <v>291</v>
      </c>
      <c r="X25" s="65" t="s">
        <v>292</v>
      </c>
      <c r="Y25" s="65" t="s">
        <v>293</v>
      </c>
      <c r="Z25" s="65" t="s">
        <v>294</v>
      </c>
      <c r="AA25" s="65" t="s">
        <v>287</v>
      </c>
      <c r="AC25" s="65"/>
      <c r="AD25" s="65" t="s">
        <v>291</v>
      </c>
      <c r="AE25" s="65" t="s">
        <v>292</v>
      </c>
      <c r="AF25" s="65" t="s">
        <v>293</v>
      </c>
      <c r="AG25" s="65" t="s">
        <v>294</v>
      </c>
      <c r="AH25" s="65" t="s">
        <v>319</v>
      </c>
      <c r="AJ25" s="65"/>
      <c r="AK25" s="65" t="s">
        <v>291</v>
      </c>
      <c r="AL25" s="65" t="s">
        <v>292</v>
      </c>
      <c r="AM25" s="65" t="s">
        <v>293</v>
      </c>
      <c r="AN25" s="65" t="s">
        <v>294</v>
      </c>
      <c r="AO25" s="65" t="s">
        <v>287</v>
      </c>
      <c r="AQ25" s="65"/>
      <c r="AR25" s="65" t="s">
        <v>291</v>
      </c>
      <c r="AS25" s="65" t="s">
        <v>320</v>
      </c>
      <c r="AT25" s="65" t="s">
        <v>293</v>
      </c>
      <c r="AU25" s="65" t="s">
        <v>306</v>
      </c>
      <c r="AV25" s="65" t="s">
        <v>287</v>
      </c>
      <c r="AX25" s="65"/>
      <c r="AY25" s="65" t="s">
        <v>291</v>
      </c>
      <c r="AZ25" s="65" t="s">
        <v>292</v>
      </c>
      <c r="BA25" s="65" t="s">
        <v>293</v>
      </c>
      <c r="BB25" s="65" t="s">
        <v>294</v>
      </c>
      <c r="BC25" s="65" t="s">
        <v>287</v>
      </c>
      <c r="BE25" s="65"/>
      <c r="BF25" s="65" t="s">
        <v>305</v>
      </c>
      <c r="BG25" s="65" t="s">
        <v>292</v>
      </c>
      <c r="BH25" s="65" t="s">
        <v>293</v>
      </c>
      <c r="BI25" s="65" t="s">
        <v>294</v>
      </c>
      <c r="BJ25" s="65" t="s">
        <v>287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30.640177000000001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0.59548634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0.84029317000000003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5.2996426000000003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0.71141600000000005</v>
      </c>
      <c r="AJ26" s="65" t="s">
        <v>321</v>
      </c>
      <c r="AK26" s="65">
        <v>320</v>
      </c>
      <c r="AL26" s="65">
        <v>400</v>
      </c>
      <c r="AM26" s="65">
        <v>0</v>
      </c>
      <c r="AN26" s="65">
        <v>1000</v>
      </c>
      <c r="AO26" s="65">
        <v>253.73273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3.3887670000000001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1.6415470999999999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0.41162064999999998</v>
      </c>
    </row>
    <row r="33" spans="1:68" x14ac:dyDescent="0.3">
      <c r="A33" s="66" t="s">
        <v>322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323</v>
      </c>
      <c r="B34" s="67"/>
      <c r="C34" s="67"/>
      <c r="D34" s="67"/>
      <c r="E34" s="67"/>
      <c r="F34" s="67"/>
      <c r="H34" s="67" t="s">
        <v>324</v>
      </c>
      <c r="I34" s="67"/>
      <c r="J34" s="67"/>
      <c r="K34" s="67"/>
      <c r="L34" s="67"/>
      <c r="M34" s="67"/>
      <c r="O34" s="67" t="s">
        <v>325</v>
      </c>
      <c r="P34" s="67"/>
      <c r="Q34" s="67"/>
      <c r="R34" s="67"/>
      <c r="S34" s="67"/>
      <c r="T34" s="67"/>
      <c r="V34" s="67" t="s">
        <v>326</v>
      </c>
      <c r="W34" s="67"/>
      <c r="X34" s="67"/>
      <c r="Y34" s="67"/>
      <c r="Z34" s="67"/>
      <c r="AA34" s="67"/>
      <c r="AC34" s="67" t="s">
        <v>327</v>
      </c>
      <c r="AD34" s="67"/>
      <c r="AE34" s="67"/>
      <c r="AF34" s="67"/>
      <c r="AG34" s="67"/>
      <c r="AH34" s="67"/>
      <c r="AJ34" s="67" t="s">
        <v>328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291</v>
      </c>
      <c r="C35" s="65" t="s">
        <v>292</v>
      </c>
      <c r="D35" s="65" t="s">
        <v>318</v>
      </c>
      <c r="E35" s="65" t="s">
        <v>294</v>
      </c>
      <c r="F35" s="65" t="s">
        <v>287</v>
      </c>
      <c r="H35" s="65"/>
      <c r="I35" s="65" t="s">
        <v>291</v>
      </c>
      <c r="J35" s="65" t="s">
        <v>292</v>
      </c>
      <c r="K35" s="65" t="s">
        <v>293</v>
      </c>
      <c r="L35" s="65" t="s">
        <v>294</v>
      </c>
      <c r="M35" s="65" t="s">
        <v>287</v>
      </c>
      <c r="O35" s="65"/>
      <c r="P35" s="65" t="s">
        <v>291</v>
      </c>
      <c r="Q35" s="65" t="s">
        <v>292</v>
      </c>
      <c r="R35" s="65" t="s">
        <v>293</v>
      </c>
      <c r="S35" s="65" t="s">
        <v>294</v>
      </c>
      <c r="T35" s="65" t="s">
        <v>287</v>
      </c>
      <c r="V35" s="65"/>
      <c r="W35" s="65" t="s">
        <v>291</v>
      </c>
      <c r="X35" s="65" t="s">
        <v>292</v>
      </c>
      <c r="Y35" s="65" t="s">
        <v>293</v>
      </c>
      <c r="Z35" s="65" t="s">
        <v>294</v>
      </c>
      <c r="AA35" s="65" t="s">
        <v>319</v>
      </c>
      <c r="AC35" s="65"/>
      <c r="AD35" s="65" t="s">
        <v>291</v>
      </c>
      <c r="AE35" s="65" t="s">
        <v>292</v>
      </c>
      <c r="AF35" s="65" t="s">
        <v>293</v>
      </c>
      <c r="AG35" s="65" t="s">
        <v>294</v>
      </c>
      <c r="AH35" s="65" t="s">
        <v>287</v>
      </c>
      <c r="AJ35" s="65"/>
      <c r="AK35" s="65" t="s">
        <v>291</v>
      </c>
      <c r="AL35" s="65" t="s">
        <v>292</v>
      </c>
      <c r="AM35" s="65" t="s">
        <v>293</v>
      </c>
      <c r="AN35" s="65" t="s">
        <v>294</v>
      </c>
      <c r="AO35" s="65" t="s">
        <v>287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186.47388000000001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454.81709999999998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2668.9254999999998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1068.4148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37.493650000000002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47.795352999999999</v>
      </c>
    </row>
    <row r="43" spans="1:68" x14ac:dyDescent="0.3">
      <c r="A43" s="66" t="s">
        <v>329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330</v>
      </c>
      <c r="B44" s="67"/>
      <c r="C44" s="67"/>
      <c r="D44" s="67"/>
      <c r="E44" s="67"/>
      <c r="F44" s="67"/>
      <c r="H44" s="67" t="s">
        <v>331</v>
      </c>
      <c r="I44" s="67"/>
      <c r="J44" s="67"/>
      <c r="K44" s="67"/>
      <c r="L44" s="67"/>
      <c r="M44" s="67"/>
      <c r="O44" s="67" t="s">
        <v>332</v>
      </c>
      <c r="P44" s="67"/>
      <c r="Q44" s="67"/>
      <c r="R44" s="67"/>
      <c r="S44" s="67"/>
      <c r="T44" s="67"/>
      <c r="V44" s="67" t="s">
        <v>333</v>
      </c>
      <c r="W44" s="67"/>
      <c r="X44" s="67"/>
      <c r="Y44" s="67"/>
      <c r="Z44" s="67"/>
      <c r="AA44" s="67"/>
      <c r="AC44" s="67" t="s">
        <v>334</v>
      </c>
      <c r="AD44" s="67"/>
      <c r="AE44" s="67"/>
      <c r="AF44" s="67"/>
      <c r="AG44" s="67"/>
      <c r="AH44" s="67"/>
      <c r="AJ44" s="67" t="s">
        <v>335</v>
      </c>
      <c r="AK44" s="67"/>
      <c r="AL44" s="67"/>
      <c r="AM44" s="67"/>
      <c r="AN44" s="67"/>
      <c r="AO44" s="67"/>
      <c r="AQ44" s="67" t="s">
        <v>336</v>
      </c>
      <c r="AR44" s="67"/>
      <c r="AS44" s="67"/>
      <c r="AT44" s="67"/>
      <c r="AU44" s="67"/>
      <c r="AV44" s="67"/>
      <c r="AX44" s="67" t="s">
        <v>337</v>
      </c>
      <c r="AY44" s="67"/>
      <c r="AZ44" s="67"/>
      <c r="BA44" s="67"/>
      <c r="BB44" s="67"/>
      <c r="BC44" s="67"/>
      <c r="BE44" s="67" t="s">
        <v>338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291</v>
      </c>
      <c r="C45" s="65" t="s">
        <v>292</v>
      </c>
      <c r="D45" s="65" t="s">
        <v>293</v>
      </c>
      <c r="E45" s="65" t="s">
        <v>306</v>
      </c>
      <c r="F45" s="65" t="s">
        <v>287</v>
      </c>
      <c r="H45" s="65"/>
      <c r="I45" s="65" t="s">
        <v>291</v>
      </c>
      <c r="J45" s="65" t="s">
        <v>292</v>
      </c>
      <c r="K45" s="65" t="s">
        <v>293</v>
      </c>
      <c r="L45" s="65" t="s">
        <v>294</v>
      </c>
      <c r="M45" s="65" t="s">
        <v>287</v>
      </c>
      <c r="O45" s="65"/>
      <c r="P45" s="65" t="s">
        <v>291</v>
      </c>
      <c r="Q45" s="65" t="s">
        <v>292</v>
      </c>
      <c r="R45" s="65" t="s">
        <v>293</v>
      </c>
      <c r="S45" s="65" t="s">
        <v>294</v>
      </c>
      <c r="T45" s="65" t="s">
        <v>287</v>
      </c>
      <c r="V45" s="65"/>
      <c r="W45" s="65" t="s">
        <v>291</v>
      </c>
      <c r="X45" s="65" t="s">
        <v>292</v>
      </c>
      <c r="Y45" s="65" t="s">
        <v>293</v>
      </c>
      <c r="Z45" s="65" t="s">
        <v>306</v>
      </c>
      <c r="AA45" s="65" t="s">
        <v>287</v>
      </c>
      <c r="AC45" s="65"/>
      <c r="AD45" s="65" t="s">
        <v>291</v>
      </c>
      <c r="AE45" s="65" t="s">
        <v>292</v>
      </c>
      <c r="AF45" s="65" t="s">
        <v>293</v>
      </c>
      <c r="AG45" s="65" t="s">
        <v>294</v>
      </c>
      <c r="AH45" s="65" t="s">
        <v>287</v>
      </c>
      <c r="AJ45" s="65"/>
      <c r="AK45" s="65" t="s">
        <v>291</v>
      </c>
      <c r="AL45" s="65" t="s">
        <v>292</v>
      </c>
      <c r="AM45" s="65" t="s">
        <v>318</v>
      </c>
      <c r="AN45" s="65" t="s">
        <v>294</v>
      </c>
      <c r="AO45" s="65" t="s">
        <v>287</v>
      </c>
      <c r="AQ45" s="65"/>
      <c r="AR45" s="65" t="s">
        <v>291</v>
      </c>
      <c r="AS45" s="65" t="s">
        <v>320</v>
      </c>
      <c r="AT45" s="65" t="s">
        <v>293</v>
      </c>
      <c r="AU45" s="65" t="s">
        <v>294</v>
      </c>
      <c r="AV45" s="65" t="s">
        <v>287</v>
      </c>
      <c r="AX45" s="65"/>
      <c r="AY45" s="65" t="s">
        <v>291</v>
      </c>
      <c r="AZ45" s="65" t="s">
        <v>292</v>
      </c>
      <c r="BA45" s="65" t="s">
        <v>293</v>
      </c>
      <c r="BB45" s="65" t="s">
        <v>294</v>
      </c>
      <c r="BC45" s="65" t="s">
        <v>287</v>
      </c>
      <c r="BE45" s="65"/>
      <c r="BF45" s="65" t="s">
        <v>305</v>
      </c>
      <c r="BG45" s="65" t="s">
        <v>320</v>
      </c>
      <c r="BH45" s="65" t="s">
        <v>293</v>
      </c>
      <c r="BI45" s="65" t="s">
        <v>294</v>
      </c>
      <c r="BJ45" s="65" t="s">
        <v>287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5.0292890000000003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3.1493932999999998</v>
      </c>
      <c r="O46" s="65" t="s">
        <v>339</v>
      </c>
      <c r="P46" s="65">
        <v>600</v>
      </c>
      <c r="Q46" s="65">
        <v>800</v>
      </c>
      <c r="R46" s="65">
        <v>0</v>
      </c>
      <c r="S46" s="65">
        <v>10000</v>
      </c>
      <c r="T46" s="65">
        <v>354.45699999999999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5.5062714999999998E-3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1.0320777999999999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100.908264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43.246789999999997</v>
      </c>
      <c r="AX46" s="65" t="s">
        <v>340</v>
      </c>
      <c r="AY46" s="65"/>
      <c r="AZ46" s="65"/>
      <c r="BA46" s="65"/>
      <c r="BB46" s="65"/>
      <c r="BC46" s="65"/>
      <c r="BE46" s="65" t="s">
        <v>341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7" sqref="F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342</v>
      </c>
      <c r="B2" s="61" t="s">
        <v>343</v>
      </c>
      <c r="C2" s="61" t="s">
        <v>276</v>
      </c>
      <c r="D2" s="61">
        <v>70</v>
      </c>
      <c r="E2" s="61">
        <v>596.72735999999998</v>
      </c>
      <c r="F2" s="61">
        <v>82.390010000000004</v>
      </c>
      <c r="G2" s="61">
        <v>18.154537000000001</v>
      </c>
      <c r="H2" s="61">
        <v>8.9177400000000002</v>
      </c>
      <c r="I2" s="61">
        <v>9.2367980000000003</v>
      </c>
      <c r="J2" s="61">
        <v>25.220880000000001</v>
      </c>
      <c r="K2" s="61">
        <v>10.104552999999999</v>
      </c>
      <c r="L2" s="61">
        <v>15.116327999999999</v>
      </c>
      <c r="M2" s="61">
        <v>9.2624929999999992</v>
      </c>
      <c r="N2" s="61">
        <v>1.4143484</v>
      </c>
      <c r="O2" s="61">
        <v>5.4659513999999998</v>
      </c>
      <c r="P2" s="61">
        <v>308.23183999999998</v>
      </c>
      <c r="Q2" s="61">
        <v>10.830584</v>
      </c>
      <c r="R2" s="61">
        <v>248.45264</v>
      </c>
      <c r="S2" s="61">
        <v>88.330839999999995</v>
      </c>
      <c r="T2" s="61">
        <v>1921.4613999999999</v>
      </c>
      <c r="U2" s="61">
        <v>2.4931103999999999</v>
      </c>
      <c r="V2" s="61">
        <v>12.362752</v>
      </c>
      <c r="W2" s="61">
        <v>69.155299999999997</v>
      </c>
      <c r="X2" s="61">
        <v>30.640177000000001</v>
      </c>
      <c r="Y2" s="61">
        <v>0.59548634</v>
      </c>
      <c r="Z2" s="61">
        <v>0.84029317000000003</v>
      </c>
      <c r="AA2" s="61">
        <v>5.2996426000000003</v>
      </c>
      <c r="AB2" s="61">
        <v>0.71141600000000005</v>
      </c>
      <c r="AC2" s="61">
        <v>253.73273</v>
      </c>
      <c r="AD2" s="61">
        <v>3.3887670000000001</v>
      </c>
      <c r="AE2" s="61">
        <v>1.6415470999999999</v>
      </c>
      <c r="AF2" s="61">
        <v>0.41162064999999998</v>
      </c>
      <c r="AG2" s="61">
        <v>186.47388000000001</v>
      </c>
      <c r="AH2" s="61">
        <v>89.478870000000001</v>
      </c>
      <c r="AI2" s="61">
        <v>96.995019999999997</v>
      </c>
      <c r="AJ2" s="61">
        <v>454.81709999999998</v>
      </c>
      <c r="AK2" s="61">
        <v>2668.9254999999998</v>
      </c>
      <c r="AL2" s="61">
        <v>37.493650000000002</v>
      </c>
      <c r="AM2" s="61">
        <v>1068.4148</v>
      </c>
      <c r="AN2" s="61">
        <v>47.795352999999999</v>
      </c>
      <c r="AO2" s="61">
        <v>5.0292890000000003</v>
      </c>
      <c r="AP2" s="61">
        <v>2.9139137000000002</v>
      </c>
      <c r="AQ2" s="61">
        <v>2.1153749999999998</v>
      </c>
      <c r="AR2" s="61">
        <v>3.1493932999999998</v>
      </c>
      <c r="AS2" s="61">
        <v>354.45699999999999</v>
      </c>
      <c r="AT2" s="61">
        <v>5.5062714999999998E-3</v>
      </c>
      <c r="AU2" s="61">
        <v>1.0320777999999999</v>
      </c>
      <c r="AV2" s="61">
        <v>100.908264</v>
      </c>
      <c r="AW2" s="61">
        <v>43.246789999999997</v>
      </c>
      <c r="AX2" s="61">
        <v>3.1615496E-2</v>
      </c>
      <c r="AY2" s="61">
        <v>0.25870779999999999</v>
      </c>
      <c r="AZ2" s="61">
        <v>355.16455000000002</v>
      </c>
      <c r="BA2" s="61">
        <v>23.329794</v>
      </c>
      <c r="BB2" s="61">
        <v>6.4899089999999999</v>
      </c>
      <c r="BC2" s="61">
        <v>8.8017939999999992</v>
      </c>
      <c r="BD2" s="61">
        <v>8.0346960000000003</v>
      </c>
      <c r="BE2" s="61">
        <v>0.42612365000000002</v>
      </c>
      <c r="BF2" s="61">
        <v>1.7711003000000001</v>
      </c>
      <c r="BG2" s="61">
        <v>0</v>
      </c>
      <c r="BH2" s="61">
        <v>0</v>
      </c>
      <c r="BI2" s="61">
        <v>0</v>
      </c>
      <c r="BJ2" s="61">
        <v>5.7510356E-3</v>
      </c>
      <c r="BK2" s="61">
        <v>0</v>
      </c>
      <c r="BL2" s="61">
        <v>0.11804108000000001</v>
      </c>
      <c r="BM2" s="61">
        <v>2.1992970000000001</v>
      </c>
      <c r="BN2" s="61">
        <v>0.59337280000000003</v>
      </c>
      <c r="BO2" s="61">
        <v>45.614319999999999</v>
      </c>
      <c r="BP2" s="61">
        <v>8.1169449999999994</v>
      </c>
      <c r="BQ2" s="61">
        <v>14.904744000000001</v>
      </c>
      <c r="BR2" s="61">
        <v>63.368594999999999</v>
      </c>
      <c r="BS2" s="61">
        <v>18.872778</v>
      </c>
      <c r="BT2" s="61">
        <v>7.4316040000000001</v>
      </c>
      <c r="BU2" s="61">
        <v>6.943168E-4</v>
      </c>
      <c r="BV2" s="61">
        <v>1.7299518E-2</v>
      </c>
      <c r="BW2" s="61">
        <v>0.52113754000000001</v>
      </c>
      <c r="BX2" s="61">
        <v>0.84531049999999996</v>
      </c>
      <c r="BY2" s="61">
        <v>0.100160256</v>
      </c>
      <c r="BZ2" s="61">
        <v>7.2351125999999997E-5</v>
      </c>
      <c r="CA2" s="61">
        <v>1.5188344</v>
      </c>
      <c r="CB2" s="61">
        <v>1.248631E-2</v>
      </c>
      <c r="CC2" s="61">
        <v>2.9074389999999999E-2</v>
      </c>
      <c r="CD2" s="61">
        <v>0.58344876999999995</v>
      </c>
      <c r="CE2" s="61">
        <v>1.5251691E-2</v>
      </c>
      <c r="CF2" s="61">
        <v>0.18526311000000001</v>
      </c>
      <c r="CG2" s="61">
        <v>0</v>
      </c>
      <c r="CH2" s="61">
        <v>1.43789565E-2</v>
      </c>
      <c r="CI2" s="61">
        <v>1.9428639999999999E-7</v>
      </c>
      <c r="CJ2" s="61">
        <v>1.2885645999999999</v>
      </c>
      <c r="CK2" s="61">
        <v>3.728501E-3</v>
      </c>
      <c r="CL2" s="61">
        <v>0.6585259</v>
      </c>
      <c r="CM2" s="61">
        <v>2.1488965000000002</v>
      </c>
      <c r="CN2" s="61">
        <v>660.38574000000006</v>
      </c>
      <c r="CO2" s="61">
        <v>1166.7630999999999</v>
      </c>
      <c r="CP2" s="61">
        <v>809.24390000000005</v>
      </c>
      <c r="CQ2" s="61">
        <v>280.15994000000001</v>
      </c>
      <c r="CR2" s="61">
        <v>141.77563000000001</v>
      </c>
      <c r="CS2" s="61">
        <v>100.74377</v>
      </c>
      <c r="CT2" s="61">
        <v>662.17539999999997</v>
      </c>
      <c r="CU2" s="61">
        <v>429.92214999999999</v>
      </c>
      <c r="CV2" s="61">
        <v>286.8897</v>
      </c>
      <c r="CW2" s="61">
        <v>504.2704</v>
      </c>
      <c r="CX2" s="61">
        <v>146.733</v>
      </c>
      <c r="CY2" s="61">
        <v>812.30380000000002</v>
      </c>
      <c r="CZ2" s="61">
        <v>436.34050000000002</v>
      </c>
      <c r="DA2" s="61">
        <v>1046.6177</v>
      </c>
      <c r="DB2" s="61">
        <v>951.27155000000005</v>
      </c>
      <c r="DC2" s="61">
        <v>1530.0342000000001</v>
      </c>
      <c r="DD2" s="61">
        <v>2441.7710000000002</v>
      </c>
      <c r="DE2" s="61">
        <v>548.83983999999998</v>
      </c>
      <c r="DF2" s="61">
        <v>991.42560000000003</v>
      </c>
      <c r="DG2" s="61">
        <v>575.57006999999999</v>
      </c>
      <c r="DH2" s="61">
        <v>42.367579999999997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23.329794</v>
      </c>
      <c r="B6">
        <f>BB2</f>
        <v>6.4899089999999999</v>
      </c>
      <c r="C6">
        <f>BC2</f>
        <v>8.8017939999999992</v>
      </c>
      <c r="D6">
        <f>BD2</f>
        <v>8.0346960000000003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24" sqref="H2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19209</v>
      </c>
      <c r="C2" s="56">
        <f ca="1">YEAR(TODAY())-YEAR(B2)+IF(TODAY()&gt;=DATE(YEAR(TODAY()),MONTH(B2),DAY(B2)),0,-1)</f>
        <v>70</v>
      </c>
      <c r="E2" s="52">
        <v>152.69999999999999</v>
      </c>
      <c r="F2" s="53" t="s">
        <v>39</v>
      </c>
      <c r="G2" s="52">
        <v>48.8</v>
      </c>
      <c r="H2" s="51" t="s">
        <v>41</v>
      </c>
      <c r="I2" s="72">
        <f>ROUND(G3/E3^2,1)</f>
        <v>20.9</v>
      </c>
    </row>
    <row r="3" spans="1:9" x14ac:dyDescent="0.3">
      <c r="E3" s="51">
        <f>E2/100</f>
        <v>1.5269999999999999</v>
      </c>
      <c r="F3" s="51" t="s">
        <v>40</v>
      </c>
      <c r="G3" s="51">
        <f>G2</f>
        <v>48.8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45033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전미자, ID : H2510138)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04월 17일 14:14:19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E50" sqref="E5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45033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70</v>
      </c>
      <c r="G12" s="94"/>
      <c r="H12" s="94"/>
      <c r="I12" s="94"/>
      <c r="K12" s="123">
        <f>'개인정보 및 신체계측 입력'!E2</f>
        <v>152.69999999999999</v>
      </c>
      <c r="L12" s="124"/>
      <c r="M12" s="117">
        <f>'개인정보 및 신체계측 입력'!G2</f>
        <v>48.8</v>
      </c>
      <c r="N12" s="118"/>
      <c r="O12" s="113" t="s">
        <v>271</v>
      </c>
      <c r="P12" s="107"/>
      <c r="Q12" s="90">
        <f>'개인정보 및 신체계측 입력'!I2</f>
        <v>20.9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전미자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65.510999999999996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14.435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20.053999999999998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0.7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0.9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31</v>
      </c>
      <c r="L71" s="36" t="s">
        <v>53</v>
      </c>
      <c r="M71" s="36">
        <f>ROUND('DRIs DATA'!K8,1)</f>
        <v>13.2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33.130000000000003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103.02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30.64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47.43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23.31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177.93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50.29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1600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2023-04-17T05:17:52Z</dcterms:modified>
</cp:coreProperties>
</file>