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<sst xmlns="http://schemas.openxmlformats.org/spreadsheetml/2006/main" count="692" uniqueCount="353">
  <si>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</si>
  <si>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</si>
  <si>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</si>
  <si>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</si>
  <si>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</si>
  <si>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</si>
  <si>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</si>
  <si>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</si>
  <si>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</si>
  <si>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</si>
  <si>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</si>
  <si>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</si>
  <si>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</si>
  <si>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</si>
  <si>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</si>
  <si>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</si>
  <si>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</si>
  <si>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</si>
  <si>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</si>
  <si>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</si>
  <si>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</si>
  <si>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</si>
  <si>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</si>
  <si>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</si>
  <si>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</si>
  <si>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</si>
  <si>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</si>
  <si>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</si>
  <si>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</si>
  <si>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</si>
  <si>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</si>
  <si>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</si>
  <si>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</si>
  <si>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</si>
  <si>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</si>
  <si>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</si>
  <si>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</si>
  <si>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</si>
  <si>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</si>
  <si>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</si>
  <si>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</si>
  <si>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</si>
  <si>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</si>
  <si>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</si>
  <si>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</si>
  <si>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</si>
  <si>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</si>
  <si>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</si>
  <si>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</si>
  <si>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</si>
  <si>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</si>
  <si>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</si>
  <si>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</si>
  <si>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</si>
  <si>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</si>
  <si>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</si>
  <si>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</si>
  <si>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</si>
  <si>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</si>
  <si>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</si>
  <si>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</si>
  <si>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</si>
  <si>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</si>
  <si>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</si>
  <si>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</si>
  <si>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</si>
  <si>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</si>
  <si>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</si>
  <si>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</si>
  <si>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</si>
  <si>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</si>
  <si>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</si>
  <si>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</si>
  <si>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</si>
  <si>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</si>
  <si>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</si>
  <si>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</si>
  <si>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</si>
  <si>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</si>
  <si>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</si>
  <si>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</si>
  <si>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</si>
  <si>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</si>
  <si>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</si>
  <si>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</si>
  <si>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</si>
  <si>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</si>
  <si>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</si>
  <si>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</si>
  <si>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</si>
  <si>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</si>
  <si>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</si>
  <si>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</si>
  <si>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</si>
  <si>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</si>
  <si>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</si>
  <si>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</si>
  <si>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</si>
  <si>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</si>
  <si>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</si>
  <si>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</si>
  <si>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</si>
  <si>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</si>
  <si>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</si>
  <si>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</si>
  <si>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</si>
  <si>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</si>
  <si>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</si>
  <si>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</si>
  <si>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</si>
  <si>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</si>
  <si>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</si>
  <si>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</si>
  <si>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</si>
  <si>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</si>
  <si>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</si>
  <si>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</si>
  <si>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</si>
  <si>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</si>
  <si>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</si>
  <si>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</si>
  <si>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</si>
  <si>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</si>
  <si>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</si>
  <si>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</si>
  <si>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</si>
  <si>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</si>
  <si>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</si>
  <si>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</si>
  <si>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</si>
  <si>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</si>
  <si>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</si>
  <si>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</si>
  <si>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</si>
  <si>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</si>
  <si>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</si>
  <si>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</si>
  <si>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</si>
  <si>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</si>
  <si>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</si>
  <si>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</si>
  <si>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</si>
  <si>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</si>
  <si>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</si>
  <si>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</si>
  <si>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</si>
  <si>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</si>
  <si>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</si>
  <si>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</si>
  <si>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</si>
  <si>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</si>
  <si>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</si>
  <si>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</si>
  <si>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</si>
  <si>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</si>
  <si>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</si>
  <si>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</si>
  <si>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</si>
  <si>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</si>
  <si>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</si>
  <si>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</si>
  <si>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</si>
  <si>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</si>
  <si>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</si>
  <si>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</si>
  <si>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</si>
  <si>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</si>
  <si>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</si>
  <si>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</si>
  <si>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</si>
  <si>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</si>
  <si>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</si>
  <si>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</si>
  <si>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</si>
  <si>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</si>
  <si>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</si>
  <si>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</si>
  <si>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</si>
  <si>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</si>
  <si>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</si>
  <si>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</si>
  <si>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</si>
  <si>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</si>
  <si>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</si>
  <si>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</si>
  <si>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</si>
  <si>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</si>
  <si>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</si>
  <si>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</si>
  <si>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</si>
  <si>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</si>
  <si>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</si>
  <si>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</si>
  <si>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</si>
  <si>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</si>
  <si>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</si>
  <si>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</si>
  <si>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</si>
  <si>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</si>
  <si>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</si>
  <si>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</si>
  <si>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</si>
  <si>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</si>
  <si>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</si>
  <si>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</si>
  <si>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</si>
  <si>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</si>
  <si>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</si>
  <si>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</si>
  <si>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</si>
  <si>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</si>
  <si>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</si>
  <si>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</si>
  <si>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</si>
  <si>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</si>
  <si>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</si>
  <si>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</si>
  <si>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</si>
  <si>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</si>
  <si>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</si>
  <si>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</si>
  <si>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</si>
  <si>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</si>
  <si>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</si>
  <si>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</si>
  <si>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</si>
  <si>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</si>
  <si>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</si>
  <si>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</si>
  <si>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</si>
  <si>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</si>
  <si>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</si>
  <si>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</si>
  <si>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</si>
  <si>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</si>
  <si>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</si>
  <si>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</si>
  <si>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</si>
  <si>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</si>
  <si>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</si>
  <si>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</si>
  <si>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</si>
  <si>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</si>
  <si>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</si>
  <si>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</si>
  <si>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</si>
  <si>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</si>
  <si>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</si>
  <si>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</si>
  <si>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</si>
  <si>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</si>
  <si>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</si>
  <si>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</si>
  <si>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</si>
  <si>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</si>
  <si>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</si>
  <si>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</si>
  <si>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</si>
  <si>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</si>
  <si>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</si>
  <si>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</si>
  <si>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</si>
  <si>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</si>
  <si>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</si>
  <si>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</si>
  <si>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</si>
  <si>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</si>
  <si>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</si>
  <si>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</si>
  <si>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</si>
  <si>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</si>
  <si>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</si>
  <si>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</si>
  <si>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</si>
  <si>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</si>
  <si>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</si>
  <si>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평균필요량</t>
    <phoneticPr fontId="1" type="noConversion"/>
  </si>
  <si>
    <t>충분섭취량</t>
    <phoneticPr fontId="1" type="noConversion"/>
  </si>
  <si>
    <t>비타민E</t>
    <phoneticPr fontId="1" type="noConversion"/>
  </si>
  <si>
    <t>비타민C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</si>
  <si>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</si>
  <si>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</si>
  <si>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</si>
  <si>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</si>
  <si>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인</t>
    <phoneticPr fontId="1" type="noConversion"/>
  </si>
  <si>
    <t>마그네슘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</si>
  <si>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</si>
  <si>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</si>
  <si>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</si>
  <si>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</si>
  <si>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</si>
  <si>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크롬(ug/일)</t>
    <phoneticPr fontId="1" type="noConversion"/>
  </si>
  <si>
    <t>섭취량</t>
    <phoneticPr fontId="1" type="noConversion"/>
  </si>
  <si>
    <t>비오틴</t>
    <phoneticPr fontId="1" type="noConversion"/>
  </si>
  <si>
    <t>다량 무기질</t>
    <phoneticPr fontId="1" type="noConversion"/>
  </si>
  <si>
    <t>상한섭취량</t>
    <phoneticPr fontId="1" type="noConversion"/>
  </si>
  <si>
    <t>권장섭취량</t>
    <phoneticPr fontId="1" type="noConversion"/>
  </si>
  <si>
    <t>티아민</t>
    <phoneticPr fontId="1" type="noConversion"/>
  </si>
  <si>
    <t>H2510140</t>
  </si>
  <si>
    <t>이정환</t>
  </si>
  <si>
    <t>M</t>
  </si>
  <si>
    <t>정보</t>
    <phoneticPr fontId="1" type="noConversion"/>
  </si>
  <si>
    <t>(설문지 : FFQ 95문항 설문지, 사용자 : 이정환, ID : H2510140)</t>
  </si>
  <si>
    <t>출력시각</t>
    <phoneticPr fontId="1" type="noConversion"/>
  </si>
  <si>
    <t>2023년 05월 02일 10:00:13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</si>
  <si>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</si>
  <si>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</si>
  <si>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</si>
  <si>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</si>
  <si>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</si>
  <si>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</si>
  <si>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</si>
  <si>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</si>
  <si>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</si>
  <si>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</si>
  <si>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</si>
  <si>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</si>
  <si>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</si>
  <si>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</si>
  <si>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</si>
  <si>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</si>
  <si>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</si>
  <si>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</si>
  <si>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</si>
  <si>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</si>
  <si>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</si>
  <si>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</si>
  <si>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</si>
  <si>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</si>
  <si>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</si>
  <si>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</si>
  <si>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</si>
  <si>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</si>
  <si>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</si>
  <si>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</si>
  <si>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</si>
  <si>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</si>
  <si>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</si>
  <si>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</si>
  <si>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</si>
  <si>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</si>
  <si>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</si>
  <si>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판토텐산</t>
    <phoneticPr fontId="1" type="noConversion"/>
  </si>
  <si>
    <t>칼슘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</si>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</sst>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68.306489999999997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0706200"/>
        <c:axId val="870704240"/>
      </c:barChart>
      <c:catAx>
        <c:axId val="87070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0704240"/>
        <c:crosses val="autoZero"/>
        <c:auto val="1"/>
        <c:lblAlgn val="ctr"/>
        <c:lblOffset val="100"/>
        <c:noMultiLvlLbl val="0"/>
      </c:catAx>
      <c:valAx>
        <c:axId val="87070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070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1.9784383000000001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419928"/>
        <c:axId val="562421104"/>
      </c:barChart>
      <c:catAx>
        <c:axId val="56241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421104"/>
        <c:crosses val="autoZero"/>
        <c:auto val="1"/>
        <c:lblAlgn val="ctr"/>
        <c:lblOffset val="100"/>
        <c:noMultiLvlLbl val="0"/>
      </c:catAx>
      <c:valAx>
        <c:axId val="56242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41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0.97920876999999995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414832"/>
        <c:axId val="562420320"/>
      </c:barChart>
      <c:catAx>
        <c:axId val="56241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420320"/>
        <c:crosses val="autoZero"/>
        <c:auto val="1"/>
        <c:lblAlgn val="ctr"/>
        <c:lblOffset val="100"/>
        <c:noMultiLvlLbl val="0"/>
      </c:catAx>
      <c:valAx>
        <c:axId val="56242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41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1046.2319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420712"/>
        <c:axId val="562416400"/>
      </c:barChart>
      <c:catAx>
        <c:axId val="56242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416400"/>
        <c:crosses val="autoZero"/>
        <c:auto val="1"/>
        <c:lblAlgn val="ctr"/>
        <c:lblOffset val="100"/>
        <c:noMultiLvlLbl val="0"/>
      </c:catAx>
      <c:valAx>
        <c:axId val="56241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42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2921.0527000000002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413656"/>
        <c:axId val="562418360"/>
      </c:barChart>
      <c:catAx>
        <c:axId val="56241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418360"/>
        <c:crosses val="autoZero"/>
        <c:auto val="1"/>
        <c:lblAlgn val="ctr"/>
        <c:lblOffset val="100"/>
        <c:noMultiLvlLbl val="0"/>
      </c:catAx>
      <c:valAx>
        <c:axId val="5624183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41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56.014600000000002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414048"/>
        <c:axId val="562414440"/>
      </c:barChart>
      <c:catAx>
        <c:axId val="5624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414440"/>
        <c:crosses val="autoZero"/>
        <c:auto val="1"/>
        <c:lblAlgn val="ctr"/>
        <c:lblOffset val="100"/>
        <c:noMultiLvlLbl val="0"/>
      </c:catAx>
      <c:valAx>
        <c:axId val="562414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4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110.852875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417968"/>
        <c:axId val="562419536"/>
      </c:barChart>
      <c:catAx>
        <c:axId val="56241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419536"/>
        <c:crosses val="autoZero"/>
        <c:auto val="1"/>
        <c:lblAlgn val="ctr"/>
        <c:lblOffset val="100"/>
        <c:noMultiLvlLbl val="0"/>
      </c:catAx>
      <c:valAx>
        <c:axId val="56241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41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10.249013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0212968"/>
        <c:axId val="820214144"/>
      </c:barChart>
      <c:catAx>
        <c:axId val="82021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0214144"/>
        <c:crosses val="autoZero"/>
        <c:auto val="1"/>
        <c:lblAlgn val="ctr"/>
        <c:lblOffset val="100"/>
        <c:noMultiLvlLbl val="0"/>
      </c:catAx>
      <c:valAx>
        <c:axId val="820214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021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1165.5707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0216888"/>
        <c:axId val="820218848"/>
      </c:barChart>
      <c:catAx>
        <c:axId val="82021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0218848"/>
        <c:crosses val="autoZero"/>
        <c:auto val="1"/>
        <c:lblAlgn val="ctr"/>
        <c:lblOffset val="100"/>
        <c:noMultiLvlLbl val="0"/>
      </c:catAx>
      <c:valAx>
        <c:axId val="8202188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021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0.11936083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0215712"/>
        <c:axId val="820211792"/>
      </c:barChart>
      <c:catAx>
        <c:axId val="82021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0211792"/>
        <c:crosses val="autoZero"/>
        <c:auto val="1"/>
        <c:lblAlgn val="ctr"/>
        <c:lblOffset val="100"/>
        <c:noMultiLvlLbl val="0"/>
      </c:catAx>
      <c:valAx>
        <c:axId val="82021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021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2.5648879999999998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0217280"/>
        <c:axId val="820218456"/>
      </c:barChart>
      <c:catAx>
        <c:axId val="82021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0218456"/>
        <c:crosses val="autoZero"/>
        <c:auto val="1"/>
        <c:lblAlgn val="ctr"/>
        <c:lblOffset val="100"/>
        <c:noMultiLvlLbl val="0"/>
      </c:catAx>
      <c:valAx>
        <c:axId val="820218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021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21.016888000000002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0705024"/>
        <c:axId val="870699144"/>
      </c:barChart>
      <c:catAx>
        <c:axId val="87070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0699144"/>
        <c:crosses val="autoZero"/>
        <c:auto val="1"/>
        <c:lblAlgn val="ctr"/>
        <c:lblOffset val="100"/>
        <c:noMultiLvlLbl val="0"/>
      </c:catAx>
      <c:valAx>
        <c:axId val="870699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070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279.02001999999999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0213360"/>
        <c:axId val="820214928"/>
      </c:barChart>
      <c:catAx>
        <c:axId val="82021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0214928"/>
        <c:crosses val="autoZero"/>
        <c:auto val="1"/>
        <c:lblAlgn val="ctr"/>
        <c:lblOffset val="100"/>
        <c:noMultiLvlLbl val="0"/>
      </c:catAx>
      <c:valAx>
        <c:axId val="82021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021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81.28546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0215320"/>
        <c:axId val="820216104"/>
      </c:barChart>
      <c:catAx>
        <c:axId val="82021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0216104"/>
        <c:crosses val="autoZero"/>
        <c:auto val="1"/>
        <c:lblAlgn val="ctr"/>
        <c:lblOffset val="100"/>
        <c:noMultiLvlLbl val="0"/>
      </c:catAx>
      <c:valAx>
        <c:axId val="82021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021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5.633</c:v>
                </c:pt>
                <c:pt idx="1">
                  <c:v>11.851000000000001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20218064"/>
        <c:axId val="700020968"/>
      </c:barChart>
      <c:catAx>
        <c:axId val="82021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020968"/>
        <c:crosses val="autoZero"/>
        <c:auto val="1"/>
        <c:lblAlgn val="ctr"/>
        <c:lblOffset val="100"/>
        <c:noMultiLvlLbl val="0"/>
      </c:catAx>
      <c:valAx>
        <c:axId val="70002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021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10.374497</c:v>
                </c:pt>
                <c:pt idx="1">
                  <c:v>12.896400999999999</c:v>
                </c:pt>
                <c:pt idx="2">
                  <c:v>10.334955000000001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572.28899999999999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018616"/>
        <c:axId val="700016656"/>
      </c:barChart>
      <c:catAx>
        <c:axId val="70001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016656"/>
        <c:crosses val="autoZero"/>
        <c:auto val="1"/>
        <c:lblAlgn val="ctr"/>
        <c:lblOffset val="100"/>
        <c:noMultiLvlLbl val="0"/>
      </c:catAx>
      <c:valAx>
        <c:axId val="70001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01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17.629358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019008"/>
        <c:axId val="700017440"/>
      </c:barChart>
      <c:catAx>
        <c:axId val="7000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017440"/>
        <c:crosses val="autoZero"/>
        <c:auto val="1"/>
        <c:lblAlgn val="ctr"/>
        <c:lblOffset val="100"/>
        <c:noMultiLvlLbl val="0"/>
      </c:catAx>
      <c:valAx>
        <c:axId val="70001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0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67.299000000000007</c:v>
                </c:pt>
                <c:pt idx="1">
                  <c:v>12.571</c:v>
                </c:pt>
                <c:pt idx="2">
                  <c:v>20.131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00014304"/>
        <c:axId val="700018224"/>
      </c:barChart>
      <c:catAx>
        <c:axId val="7000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018224"/>
        <c:crosses val="autoZero"/>
        <c:auto val="1"/>
        <c:lblAlgn val="ctr"/>
        <c:lblOffset val="100"/>
        <c:noMultiLvlLbl val="0"/>
      </c:catAx>
      <c:valAx>
        <c:axId val="700018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01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1960.1813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021360"/>
        <c:axId val="700019400"/>
      </c:barChart>
      <c:catAx>
        <c:axId val="70002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019400"/>
        <c:crosses val="autoZero"/>
        <c:auto val="1"/>
        <c:lblAlgn val="ctr"/>
        <c:lblOffset val="100"/>
        <c:noMultiLvlLbl val="0"/>
      </c:catAx>
      <c:valAx>
        <c:axId val="700019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02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97.63476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015088"/>
        <c:axId val="700017048"/>
      </c:barChart>
      <c:catAx>
        <c:axId val="70001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017048"/>
        <c:crosses val="autoZero"/>
        <c:auto val="1"/>
        <c:lblAlgn val="ctr"/>
        <c:lblOffset val="100"/>
        <c:noMultiLvlLbl val="0"/>
      </c:catAx>
      <c:valAx>
        <c:axId val="700017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01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387.62912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016264"/>
        <c:axId val="700015872"/>
      </c:barChart>
      <c:catAx>
        <c:axId val="7000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015872"/>
        <c:crosses val="autoZero"/>
        <c:auto val="1"/>
        <c:lblAlgn val="ctr"/>
        <c:lblOffset val="100"/>
        <c:noMultiLvlLbl val="0"/>
      </c:catAx>
      <c:valAx>
        <c:axId val="70001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0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2.5414948000000002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0704632"/>
        <c:axId val="870705808"/>
      </c:barChart>
      <c:catAx>
        <c:axId val="87070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0705808"/>
        <c:crosses val="autoZero"/>
        <c:auto val="1"/>
        <c:lblAlgn val="ctr"/>
        <c:lblOffset val="100"/>
        <c:noMultiLvlLbl val="0"/>
      </c:catAx>
      <c:valAx>
        <c:axId val="87070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070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5349.9116000000004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534592"/>
        <c:axId val="834536552"/>
      </c:barChart>
      <c:catAx>
        <c:axId val="8345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536552"/>
        <c:crosses val="autoZero"/>
        <c:auto val="1"/>
        <c:lblAlgn val="ctr"/>
        <c:lblOffset val="100"/>
        <c:noMultiLvlLbl val="0"/>
      </c:catAx>
      <c:valAx>
        <c:axId val="834536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5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14.693462999999999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531456"/>
        <c:axId val="834537728"/>
      </c:barChart>
      <c:catAx>
        <c:axId val="8345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537728"/>
        <c:crosses val="autoZero"/>
        <c:auto val="1"/>
        <c:lblAlgn val="ctr"/>
        <c:lblOffset val="100"/>
        <c:noMultiLvlLbl val="0"/>
      </c:catAx>
      <c:valAx>
        <c:axId val="83453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5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1.7299020000000001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535376"/>
        <c:axId val="834533024"/>
      </c:barChart>
      <c:catAx>
        <c:axId val="83453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533024"/>
        <c:crosses val="autoZero"/>
        <c:auto val="1"/>
        <c:lblAlgn val="ctr"/>
        <c:lblOffset val="100"/>
        <c:noMultiLvlLbl val="0"/>
      </c:catAx>
      <c:valAx>
        <c:axId val="83453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53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211.55222000000001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0699536"/>
        <c:axId val="870699928"/>
      </c:barChart>
      <c:catAx>
        <c:axId val="87069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0699928"/>
        <c:crosses val="autoZero"/>
        <c:auto val="1"/>
        <c:lblAlgn val="ctr"/>
        <c:lblOffset val="100"/>
        <c:noMultiLvlLbl val="0"/>
      </c:catAx>
      <c:valAx>
        <c:axId val="87069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069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1.3229671999999999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01544"/>
        <c:axId val="565602720"/>
      </c:barChart>
      <c:catAx>
        <c:axId val="56560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02720"/>
        <c:crosses val="autoZero"/>
        <c:auto val="1"/>
        <c:lblAlgn val="ctr"/>
        <c:lblOffset val="100"/>
        <c:noMultiLvlLbl val="0"/>
      </c:catAx>
      <c:valAx>
        <c:axId val="565602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0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16.165426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01936"/>
        <c:axId val="565599192"/>
      </c:barChart>
      <c:catAx>
        <c:axId val="56560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599192"/>
        <c:crosses val="autoZero"/>
        <c:auto val="1"/>
        <c:lblAlgn val="ctr"/>
        <c:lblOffset val="100"/>
        <c:noMultiLvlLbl val="0"/>
      </c:catAx>
      <c:valAx>
        <c:axId val="56559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0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1.7299020000000001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598016"/>
        <c:axId val="565600368"/>
      </c:barChart>
      <c:catAx>
        <c:axId val="56559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00368"/>
        <c:crosses val="autoZero"/>
        <c:auto val="1"/>
        <c:lblAlgn val="ctr"/>
        <c:lblOffset val="100"/>
        <c:noMultiLvlLbl val="0"/>
      </c:catAx>
      <c:valAx>
        <c:axId val="565600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59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461.95693999999997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151648"/>
        <c:axId val="199490872"/>
      </c:barChart>
      <c:catAx>
        <c:axId val="41615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490872"/>
        <c:crosses val="autoZero"/>
        <c:auto val="1"/>
        <c:lblAlgn val="ctr"/>
        <c:lblOffset val="100"/>
        <c:noMultiLvlLbl val="0"/>
      </c:catAx>
      <c:valAx>
        <c:axId val="19949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15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8.6086419999999997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416008"/>
        <c:axId val="562415224"/>
      </c:barChart>
      <c:catAx>
        <c:axId val="56241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415224"/>
        <c:crosses val="autoZero"/>
        <c:auto val="1"/>
        <c:lblAlgn val="ctr"/>
        <c:lblOffset val="100"/>
        <c:noMultiLvlLbl val="0"/>
      </c:catAx>
      <c:valAx>
        <c:axId val="56241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41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이정환, ID : H2510140)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05월 02일 10:00:13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1960.1813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68.306489999999997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21.016888000000002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67.299000000000007</v>
      </c>
      <c r="G8" s="59">
        <f>'DRIs DATA 입력'!G8</f>
        <v>12.571</v>
      </c>
      <c r="H8" s="59">
        <f>'DRIs DATA 입력'!H8</f>
        <v>20.131</v>
      </c>
      <c r="I8" s="46"/>
      <c r="J8" s="59" t="s">
        <v>216</v>
      </c>
      <c r="K8" s="59">
        <f>'DRIs DATA 입력'!K8</f>
        <v>5.633</v>
      </c>
      <c r="L8" s="59">
        <f>'DRIs DATA 입력'!L8</f>
        <v>11.851000000000001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572.28899999999999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17.629358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2.5414948000000002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211.55222000000001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97.63476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1.7382616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1.3229671999999999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16.165426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1.7299020000000001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461.95693999999997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8.6086419999999997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1.9784383000000001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0.97920876999999995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387.62912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1046.2319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5349.9116000000004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2921.0527000000002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56.014600000000002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110.852875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14.693462999999999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10.249013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1165.5707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0.11936083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2.5648879999999998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279.02001999999999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81.28546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55" sqref="E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301</v>
      </c>
      <c r="B1" s="61" t="s">
        <v>302</v>
      </c>
      <c r="G1" s="62" t="s">
        <v>303</v>
      </c>
      <c r="H1" s="61" t="s">
        <v>304</v>
      </c>
    </row>
    <row r="3" spans="1:27" x14ac:dyDescent="0.3">
      <c r="A3" s="71" t="s">
        <v>305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306</v>
      </c>
      <c r="B4" s="69"/>
      <c r="C4" s="69"/>
      <c r="E4" s="66" t="s">
        <v>307</v>
      </c>
      <c r="F4" s="67"/>
      <c r="G4" s="67"/>
      <c r="H4" s="68"/>
      <c r="J4" s="66" t="s">
        <v>308</v>
      </c>
      <c r="K4" s="67"/>
      <c r="L4" s="68"/>
      <c r="N4" s="69" t="s">
        <v>309</v>
      </c>
      <c r="O4" s="69"/>
      <c r="P4" s="69"/>
      <c r="Q4" s="69"/>
      <c r="R4" s="69"/>
      <c r="S4" s="69"/>
      <c r="U4" s="69" t="s">
        <v>310</v>
      </c>
      <c r="V4" s="69"/>
      <c r="W4" s="69"/>
      <c r="X4" s="69"/>
      <c r="Y4" s="69"/>
      <c r="Z4" s="69"/>
    </row>
    <row r="5" spans="1:27" x14ac:dyDescent="0.3">
      <c r="A5" s="65"/>
      <c r="B5" s="65" t="s">
        <v>311</v>
      </c>
      <c r="C5" s="65" t="s">
        <v>313</v>
      </c>
      <c r="E5" s="65"/>
      <c r="F5" s="65" t="s">
        <v>314</v>
      </c>
      <c r="G5" s="65" t="s">
        <v>315</v>
      </c>
      <c r="H5" s="65" t="s">
        <v>46</v>
      </c>
      <c r="J5" s="65"/>
      <c r="K5" s="65" t="s">
        <v>316</v>
      </c>
      <c r="L5" s="65" t="s">
        <v>317</v>
      </c>
      <c r="N5" s="65"/>
      <c r="O5" s="65" t="s">
        <v>318</v>
      </c>
      <c r="P5" s="65" t="s">
        <v>319</v>
      </c>
      <c r="Q5" s="65" t="s">
        <v>320</v>
      </c>
      <c r="R5" s="65" t="s">
        <v>321</v>
      </c>
      <c r="S5" s="65" t="s">
        <v>292</v>
      </c>
      <c r="U5" s="65"/>
      <c r="V5" s="65" t="s">
        <v>322</v>
      </c>
      <c r="W5" s="65" t="s">
        <v>319</v>
      </c>
      <c r="X5" s="65" t="s">
        <v>320</v>
      </c>
      <c r="Y5" s="65" t="s">
        <v>321</v>
      </c>
      <c r="Z5" s="65" t="s">
        <v>312</v>
      </c>
    </row>
    <row r="6" spans="1:27" x14ac:dyDescent="0.3">
      <c r="A6" s="65" t="s">
        <v>323</v>
      </c>
      <c r="B6" s="65">
        <v>2400</v>
      </c>
      <c r="C6" s="65">
        <v>1960.1813</v>
      </c>
      <c r="E6" s="65" t="s">
        <v>324</v>
      </c>
      <c r="F6" s="65">
        <v>55</v>
      </c>
      <c r="G6" s="65">
        <v>15</v>
      </c>
      <c r="H6" s="65">
        <v>7</v>
      </c>
      <c r="J6" s="65" t="s">
        <v>325</v>
      </c>
      <c r="K6" s="65">
        <v>0.1</v>
      </c>
      <c r="L6" s="65">
        <v>4</v>
      </c>
      <c r="N6" s="65" t="s">
        <v>326</v>
      </c>
      <c r="O6" s="65">
        <v>50</v>
      </c>
      <c r="P6" s="65">
        <v>60</v>
      </c>
      <c r="Q6" s="65">
        <v>0</v>
      </c>
      <c r="R6" s="65">
        <v>0</v>
      </c>
      <c r="S6" s="65">
        <v>68.306489999999997</v>
      </c>
      <c r="U6" s="65" t="s">
        <v>327</v>
      </c>
      <c r="V6" s="65">
        <v>0</v>
      </c>
      <c r="W6" s="65">
        <v>0</v>
      </c>
      <c r="X6" s="65">
        <v>25</v>
      </c>
      <c r="Y6" s="65">
        <v>0</v>
      </c>
      <c r="Z6" s="65">
        <v>21.016888000000002</v>
      </c>
    </row>
    <row r="7" spans="1:27" x14ac:dyDescent="0.3">
      <c r="E7" s="65" t="s">
        <v>328</v>
      </c>
      <c r="F7" s="65">
        <v>65</v>
      </c>
      <c r="G7" s="65">
        <v>30</v>
      </c>
      <c r="H7" s="65">
        <v>20</v>
      </c>
      <c r="J7" s="65" t="s">
        <v>328</v>
      </c>
      <c r="K7" s="65">
        <v>1</v>
      </c>
      <c r="L7" s="65">
        <v>10</v>
      </c>
    </row>
    <row r="8" spans="1:27" x14ac:dyDescent="0.3">
      <c r="E8" s="65" t="s">
        <v>329</v>
      </c>
      <c r="F8" s="65">
        <v>67.299000000000007</v>
      </c>
      <c r="G8" s="65">
        <v>12.571</v>
      </c>
      <c r="H8" s="65">
        <v>20.131</v>
      </c>
      <c r="J8" s="65" t="s">
        <v>329</v>
      </c>
      <c r="K8" s="65">
        <v>5.633</v>
      </c>
      <c r="L8" s="65">
        <v>11.851000000000001</v>
      </c>
    </row>
    <row r="13" spans="1:27" x14ac:dyDescent="0.3">
      <c r="A13" s="70" t="s">
        <v>330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331</v>
      </c>
      <c r="B14" s="69"/>
      <c r="C14" s="69"/>
      <c r="D14" s="69"/>
      <c r="E14" s="69"/>
      <c r="F14" s="69"/>
      <c r="H14" s="69" t="s">
        <v>278</v>
      </c>
      <c r="I14" s="69"/>
      <c r="J14" s="69"/>
      <c r="K14" s="69"/>
      <c r="L14" s="69"/>
      <c r="M14" s="69"/>
      <c r="O14" s="69" t="s">
        <v>332</v>
      </c>
      <c r="P14" s="69"/>
      <c r="Q14" s="69"/>
      <c r="R14" s="69"/>
      <c r="S14" s="69"/>
      <c r="T14" s="69"/>
      <c r="V14" s="69" t="s">
        <v>333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322</v>
      </c>
      <c r="C15" s="65" t="s">
        <v>296</v>
      </c>
      <c r="D15" s="65" t="s">
        <v>320</v>
      </c>
      <c r="E15" s="65" t="s">
        <v>295</v>
      </c>
      <c r="F15" s="65" t="s">
        <v>334</v>
      </c>
      <c r="H15" s="65"/>
      <c r="I15" s="65" t="s">
        <v>318</v>
      </c>
      <c r="J15" s="65" t="s">
        <v>335</v>
      </c>
      <c r="K15" s="65" t="s">
        <v>336</v>
      </c>
      <c r="L15" s="65" t="s">
        <v>337</v>
      </c>
      <c r="M15" s="65" t="s">
        <v>312</v>
      </c>
      <c r="O15" s="65"/>
      <c r="P15" s="65" t="s">
        <v>322</v>
      </c>
      <c r="Q15" s="65" t="s">
        <v>335</v>
      </c>
      <c r="R15" s="65" t="s">
        <v>320</v>
      </c>
      <c r="S15" s="65" t="s">
        <v>321</v>
      </c>
      <c r="T15" s="65" t="s">
        <v>334</v>
      </c>
      <c r="V15" s="65"/>
      <c r="W15" s="65" t="s">
        <v>322</v>
      </c>
      <c r="X15" s="65" t="s">
        <v>335</v>
      </c>
      <c r="Y15" s="65" t="s">
        <v>320</v>
      </c>
      <c r="Z15" s="65" t="s">
        <v>337</v>
      </c>
      <c r="AA15" s="65" t="s">
        <v>334</v>
      </c>
    </row>
    <row r="16" spans="1:27" x14ac:dyDescent="0.3">
      <c r="A16" s="65" t="s">
        <v>338</v>
      </c>
      <c r="B16" s="65">
        <v>550</v>
      </c>
      <c r="C16" s="65">
        <v>750</v>
      </c>
      <c r="D16" s="65">
        <v>0</v>
      </c>
      <c r="E16" s="65">
        <v>3000</v>
      </c>
      <c r="F16" s="65">
        <v>572.28899999999999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17.629358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2.5414948000000002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211.55222000000001</v>
      </c>
    </row>
    <row r="23" spans="1:62" x14ac:dyDescent="0.3">
      <c r="A23" s="70" t="s">
        <v>339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279</v>
      </c>
      <c r="B24" s="69"/>
      <c r="C24" s="69"/>
      <c r="D24" s="69"/>
      <c r="E24" s="69"/>
      <c r="F24" s="69"/>
      <c r="H24" s="69" t="s">
        <v>297</v>
      </c>
      <c r="I24" s="69"/>
      <c r="J24" s="69"/>
      <c r="K24" s="69"/>
      <c r="L24" s="69"/>
      <c r="M24" s="69"/>
      <c r="O24" s="69" t="s">
        <v>340</v>
      </c>
      <c r="P24" s="69"/>
      <c r="Q24" s="69"/>
      <c r="R24" s="69"/>
      <c r="S24" s="69"/>
      <c r="T24" s="69"/>
      <c r="V24" s="69" t="s">
        <v>280</v>
      </c>
      <c r="W24" s="69"/>
      <c r="X24" s="69"/>
      <c r="Y24" s="69"/>
      <c r="Z24" s="69"/>
      <c r="AA24" s="69"/>
      <c r="AC24" s="69" t="s">
        <v>341</v>
      </c>
      <c r="AD24" s="69"/>
      <c r="AE24" s="69"/>
      <c r="AF24" s="69"/>
      <c r="AG24" s="69"/>
      <c r="AH24" s="69"/>
      <c r="AJ24" s="69" t="s">
        <v>281</v>
      </c>
      <c r="AK24" s="69"/>
      <c r="AL24" s="69"/>
      <c r="AM24" s="69"/>
      <c r="AN24" s="69"/>
      <c r="AO24" s="69"/>
      <c r="AQ24" s="69" t="s">
        <v>282</v>
      </c>
      <c r="AR24" s="69"/>
      <c r="AS24" s="69"/>
      <c r="AT24" s="69"/>
      <c r="AU24" s="69"/>
      <c r="AV24" s="69"/>
      <c r="AX24" s="69" t="s">
        <v>342</v>
      </c>
      <c r="AY24" s="69"/>
      <c r="AZ24" s="69"/>
      <c r="BA24" s="69"/>
      <c r="BB24" s="69"/>
      <c r="BC24" s="69"/>
      <c r="BE24" s="69" t="s">
        <v>293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276</v>
      </c>
      <c r="C25" s="65" t="s">
        <v>296</v>
      </c>
      <c r="D25" s="65" t="s">
        <v>277</v>
      </c>
      <c r="E25" s="65" t="s">
        <v>295</v>
      </c>
      <c r="F25" s="65" t="s">
        <v>312</v>
      </c>
      <c r="H25" s="65"/>
      <c r="I25" s="65" t="s">
        <v>276</v>
      </c>
      <c r="J25" s="65" t="s">
        <v>296</v>
      </c>
      <c r="K25" s="65" t="s">
        <v>277</v>
      </c>
      <c r="L25" s="65" t="s">
        <v>295</v>
      </c>
      <c r="M25" s="65" t="s">
        <v>312</v>
      </c>
      <c r="O25" s="65"/>
      <c r="P25" s="65" t="s">
        <v>276</v>
      </c>
      <c r="Q25" s="65" t="s">
        <v>296</v>
      </c>
      <c r="R25" s="65" t="s">
        <v>277</v>
      </c>
      <c r="S25" s="65" t="s">
        <v>295</v>
      </c>
      <c r="T25" s="65" t="s">
        <v>312</v>
      </c>
      <c r="V25" s="65"/>
      <c r="W25" s="65" t="s">
        <v>276</v>
      </c>
      <c r="X25" s="65" t="s">
        <v>296</v>
      </c>
      <c r="Y25" s="65" t="s">
        <v>277</v>
      </c>
      <c r="Z25" s="65" t="s">
        <v>295</v>
      </c>
      <c r="AA25" s="65" t="s">
        <v>312</v>
      </c>
      <c r="AC25" s="65"/>
      <c r="AD25" s="65" t="s">
        <v>276</v>
      </c>
      <c r="AE25" s="65" t="s">
        <v>296</v>
      </c>
      <c r="AF25" s="65" t="s">
        <v>277</v>
      </c>
      <c r="AG25" s="65" t="s">
        <v>295</v>
      </c>
      <c r="AH25" s="65" t="s">
        <v>312</v>
      </c>
      <c r="AJ25" s="65"/>
      <c r="AK25" s="65" t="s">
        <v>276</v>
      </c>
      <c r="AL25" s="65" t="s">
        <v>296</v>
      </c>
      <c r="AM25" s="65" t="s">
        <v>277</v>
      </c>
      <c r="AN25" s="65" t="s">
        <v>295</v>
      </c>
      <c r="AO25" s="65" t="s">
        <v>312</v>
      </c>
      <c r="AQ25" s="65"/>
      <c r="AR25" s="65" t="s">
        <v>276</v>
      </c>
      <c r="AS25" s="65" t="s">
        <v>296</v>
      </c>
      <c r="AT25" s="65" t="s">
        <v>277</v>
      </c>
      <c r="AU25" s="65" t="s">
        <v>295</v>
      </c>
      <c r="AV25" s="65" t="s">
        <v>312</v>
      </c>
      <c r="AX25" s="65"/>
      <c r="AY25" s="65" t="s">
        <v>276</v>
      </c>
      <c r="AZ25" s="65" t="s">
        <v>296</v>
      </c>
      <c r="BA25" s="65" t="s">
        <v>277</v>
      </c>
      <c r="BB25" s="65" t="s">
        <v>295</v>
      </c>
      <c r="BC25" s="65" t="s">
        <v>312</v>
      </c>
      <c r="BE25" s="65"/>
      <c r="BF25" s="65" t="s">
        <v>276</v>
      </c>
      <c r="BG25" s="65" t="s">
        <v>296</v>
      </c>
      <c r="BH25" s="65" t="s">
        <v>277</v>
      </c>
      <c r="BI25" s="65" t="s">
        <v>295</v>
      </c>
      <c r="BJ25" s="65" t="s">
        <v>312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97.63476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1.7382616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1.3229671999999999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16.165426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1.7299020000000001</v>
      </c>
      <c r="AJ26" s="65" t="s">
        <v>283</v>
      </c>
      <c r="AK26" s="65">
        <v>320</v>
      </c>
      <c r="AL26" s="65">
        <v>400</v>
      </c>
      <c r="AM26" s="65">
        <v>0</v>
      </c>
      <c r="AN26" s="65">
        <v>1000</v>
      </c>
      <c r="AO26" s="65">
        <v>461.95693999999997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8.6086419999999997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1.9784383000000001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0.97920876999999995</v>
      </c>
    </row>
    <row r="33" spans="1:68" x14ac:dyDescent="0.3">
      <c r="A33" s="70" t="s">
        <v>294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343</v>
      </c>
      <c r="B34" s="69"/>
      <c r="C34" s="69"/>
      <c r="D34" s="69"/>
      <c r="E34" s="69"/>
      <c r="F34" s="69"/>
      <c r="H34" s="69" t="s">
        <v>284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344</v>
      </c>
      <c r="W34" s="69"/>
      <c r="X34" s="69"/>
      <c r="Y34" s="69"/>
      <c r="Z34" s="69"/>
      <c r="AA34" s="69"/>
      <c r="AC34" s="69" t="s">
        <v>345</v>
      </c>
      <c r="AD34" s="69"/>
      <c r="AE34" s="69"/>
      <c r="AF34" s="69"/>
      <c r="AG34" s="69"/>
      <c r="AH34" s="69"/>
      <c r="AJ34" s="69" t="s">
        <v>285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276</v>
      </c>
      <c r="C35" s="65" t="s">
        <v>296</v>
      </c>
      <c r="D35" s="65" t="s">
        <v>277</v>
      </c>
      <c r="E35" s="65" t="s">
        <v>295</v>
      </c>
      <c r="F35" s="65" t="s">
        <v>312</v>
      </c>
      <c r="H35" s="65"/>
      <c r="I35" s="65" t="s">
        <v>276</v>
      </c>
      <c r="J35" s="65" t="s">
        <v>296</v>
      </c>
      <c r="K35" s="65" t="s">
        <v>277</v>
      </c>
      <c r="L35" s="65" t="s">
        <v>295</v>
      </c>
      <c r="M35" s="65" t="s">
        <v>312</v>
      </c>
      <c r="O35" s="65"/>
      <c r="P35" s="65" t="s">
        <v>276</v>
      </c>
      <c r="Q35" s="65" t="s">
        <v>296</v>
      </c>
      <c r="R35" s="65" t="s">
        <v>277</v>
      </c>
      <c r="S35" s="65" t="s">
        <v>295</v>
      </c>
      <c r="T35" s="65" t="s">
        <v>312</v>
      </c>
      <c r="V35" s="65"/>
      <c r="W35" s="65" t="s">
        <v>276</v>
      </c>
      <c r="X35" s="65" t="s">
        <v>296</v>
      </c>
      <c r="Y35" s="65" t="s">
        <v>277</v>
      </c>
      <c r="Z35" s="65" t="s">
        <v>295</v>
      </c>
      <c r="AA35" s="65" t="s">
        <v>312</v>
      </c>
      <c r="AC35" s="65"/>
      <c r="AD35" s="65" t="s">
        <v>276</v>
      </c>
      <c r="AE35" s="65" t="s">
        <v>296</v>
      </c>
      <c r="AF35" s="65" t="s">
        <v>277</v>
      </c>
      <c r="AG35" s="65" t="s">
        <v>295</v>
      </c>
      <c r="AH35" s="65" t="s">
        <v>312</v>
      </c>
      <c r="AJ35" s="65"/>
      <c r="AK35" s="65" t="s">
        <v>276</v>
      </c>
      <c r="AL35" s="65" t="s">
        <v>296</v>
      </c>
      <c r="AM35" s="65" t="s">
        <v>277</v>
      </c>
      <c r="AN35" s="65" t="s">
        <v>295</v>
      </c>
      <c r="AO35" s="65" t="s">
        <v>312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387.62912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1046.2319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5349.9116000000004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2921.0527000000002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56.014600000000002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110.852875</v>
      </c>
    </row>
    <row r="43" spans="1:68" x14ac:dyDescent="0.3">
      <c r="A43" s="70" t="s">
        <v>286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346</v>
      </c>
      <c r="B44" s="69"/>
      <c r="C44" s="69"/>
      <c r="D44" s="69"/>
      <c r="E44" s="69"/>
      <c r="F44" s="69"/>
      <c r="H44" s="69" t="s">
        <v>347</v>
      </c>
      <c r="I44" s="69"/>
      <c r="J44" s="69"/>
      <c r="K44" s="69"/>
      <c r="L44" s="69"/>
      <c r="M44" s="69"/>
      <c r="O44" s="69" t="s">
        <v>287</v>
      </c>
      <c r="P44" s="69"/>
      <c r="Q44" s="69"/>
      <c r="R44" s="69"/>
      <c r="S44" s="69"/>
      <c r="T44" s="69"/>
      <c r="V44" s="69" t="s">
        <v>288</v>
      </c>
      <c r="W44" s="69"/>
      <c r="X44" s="69"/>
      <c r="Y44" s="69"/>
      <c r="Z44" s="69"/>
      <c r="AA44" s="69"/>
      <c r="AC44" s="69" t="s">
        <v>348</v>
      </c>
      <c r="AD44" s="69"/>
      <c r="AE44" s="69"/>
      <c r="AF44" s="69"/>
      <c r="AG44" s="69"/>
      <c r="AH44" s="69"/>
      <c r="AJ44" s="69" t="s">
        <v>349</v>
      </c>
      <c r="AK44" s="69"/>
      <c r="AL44" s="69"/>
      <c r="AM44" s="69"/>
      <c r="AN44" s="69"/>
      <c r="AO44" s="69"/>
      <c r="AQ44" s="69" t="s">
        <v>289</v>
      </c>
      <c r="AR44" s="69"/>
      <c r="AS44" s="69"/>
      <c r="AT44" s="69"/>
      <c r="AU44" s="69"/>
      <c r="AV44" s="69"/>
      <c r="AX44" s="69" t="s">
        <v>290</v>
      </c>
      <c r="AY44" s="69"/>
      <c r="AZ44" s="69"/>
      <c r="BA44" s="69"/>
      <c r="BB44" s="69"/>
      <c r="BC44" s="69"/>
      <c r="BE44" s="69" t="s">
        <v>350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276</v>
      </c>
      <c r="C45" s="65" t="s">
        <v>296</v>
      </c>
      <c r="D45" s="65" t="s">
        <v>277</v>
      </c>
      <c r="E45" s="65" t="s">
        <v>295</v>
      </c>
      <c r="F45" s="65" t="s">
        <v>312</v>
      </c>
      <c r="H45" s="65"/>
      <c r="I45" s="65" t="s">
        <v>276</v>
      </c>
      <c r="J45" s="65" t="s">
        <v>296</v>
      </c>
      <c r="K45" s="65" t="s">
        <v>277</v>
      </c>
      <c r="L45" s="65" t="s">
        <v>295</v>
      </c>
      <c r="M45" s="65" t="s">
        <v>312</v>
      </c>
      <c r="O45" s="65"/>
      <c r="P45" s="65" t="s">
        <v>276</v>
      </c>
      <c r="Q45" s="65" t="s">
        <v>296</v>
      </c>
      <c r="R45" s="65" t="s">
        <v>277</v>
      </c>
      <c r="S45" s="65" t="s">
        <v>295</v>
      </c>
      <c r="T45" s="65" t="s">
        <v>312</v>
      </c>
      <c r="V45" s="65"/>
      <c r="W45" s="65" t="s">
        <v>276</v>
      </c>
      <c r="X45" s="65" t="s">
        <v>296</v>
      </c>
      <c r="Y45" s="65" t="s">
        <v>277</v>
      </c>
      <c r="Z45" s="65" t="s">
        <v>295</v>
      </c>
      <c r="AA45" s="65" t="s">
        <v>312</v>
      </c>
      <c r="AC45" s="65"/>
      <c r="AD45" s="65" t="s">
        <v>276</v>
      </c>
      <c r="AE45" s="65" t="s">
        <v>296</v>
      </c>
      <c r="AF45" s="65" t="s">
        <v>277</v>
      </c>
      <c r="AG45" s="65" t="s">
        <v>295</v>
      </c>
      <c r="AH45" s="65" t="s">
        <v>312</v>
      </c>
      <c r="AJ45" s="65"/>
      <c r="AK45" s="65" t="s">
        <v>276</v>
      </c>
      <c r="AL45" s="65" t="s">
        <v>296</v>
      </c>
      <c r="AM45" s="65" t="s">
        <v>277</v>
      </c>
      <c r="AN45" s="65" t="s">
        <v>295</v>
      </c>
      <c r="AO45" s="65" t="s">
        <v>312</v>
      </c>
      <c r="AQ45" s="65"/>
      <c r="AR45" s="65" t="s">
        <v>276</v>
      </c>
      <c r="AS45" s="65" t="s">
        <v>296</v>
      </c>
      <c r="AT45" s="65" t="s">
        <v>277</v>
      </c>
      <c r="AU45" s="65" t="s">
        <v>295</v>
      </c>
      <c r="AV45" s="65" t="s">
        <v>312</v>
      </c>
      <c r="AX45" s="65"/>
      <c r="AY45" s="65" t="s">
        <v>276</v>
      </c>
      <c r="AZ45" s="65" t="s">
        <v>296</v>
      </c>
      <c r="BA45" s="65" t="s">
        <v>277</v>
      </c>
      <c r="BB45" s="65" t="s">
        <v>295</v>
      </c>
      <c r="BC45" s="65" t="s">
        <v>312</v>
      </c>
      <c r="BE45" s="65"/>
      <c r="BF45" s="65" t="s">
        <v>276</v>
      </c>
      <c r="BG45" s="65" t="s">
        <v>296</v>
      </c>
      <c r="BH45" s="65" t="s">
        <v>277</v>
      </c>
      <c r="BI45" s="65" t="s">
        <v>295</v>
      </c>
      <c r="BJ45" s="65" t="s">
        <v>312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14.693462999999999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10.249013</v>
      </c>
      <c r="O46" s="65" t="s">
        <v>351</v>
      </c>
      <c r="P46" s="65">
        <v>600</v>
      </c>
      <c r="Q46" s="65">
        <v>800</v>
      </c>
      <c r="R46" s="65">
        <v>0</v>
      </c>
      <c r="S46" s="65">
        <v>10000</v>
      </c>
      <c r="T46" s="65">
        <v>1165.5707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0.11936083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2.5648879999999998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279.02001999999999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81.28546</v>
      </c>
      <c r="AX46" s="65" t="s">
        <v>352</v>
      </c>
      <c r="AY46" s="65"/>
      <c r="AZ46" s="65"/>
      <c r="BA46" s="65"/>
      <c r="BB46" s="65"/>
      <c r="BC46" s="65"/>
      <c r="BE46" s="65" t="s">
        <v>291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298</v>
      </c>
      <c r="B2" s="61" t="s">
        <v>299</v>
      </c>
      <c r="C2" s="61" t="s">
        <v>300</v>
      </c>
      <c r="D2" s="61">
        <v>46</v>
      </c>
      <c r="E2" s="61">
        <v>1960.1813</v>
      </c>
      <c r="F2" s="61">
        <v>228.35718</v>
      </c>
      <c r="G2" s="61">
        <v>42.654069999999997</v>
      </c>
      <c r="H2" s="61">
        <v>18.284701999999999</v>
      </c>
      <c r="I2" s="61">
        <v>24.36937</v>
      </c>
      <c r="J2" s="61">
        <v>68.306489999999997</v>
      </c>
      <c r="K2" s="61">
        <v>27.262595999999998</v>
      </c>
      <c r="L2" s="61">
        <v>41.043889999999998</v>
      </c>
      <c r="M2" s="61">
        <v>21.016888000000002</v>
      </c>
      <c r="N2" s="61">
        <v>1.9641010999999999</v>
      </c>
      <c r="O2" s="61">
        <v>11.418119000000001</v>
      </c>
      <c r="P2" s="61">
        <v>1012.2888</v>
      </c>
      <c r="Q2" s="61">
        <v>23.813994999999998</v>
      </c>
      <c r="R2" s="61">
        <v>572.28899999999999</v>
      </c>
      <c r="S2" s="61">
        <v>67.862656000000001</v>
      </c>
      <c r="T2" s="61">
        <v>6053.1122999999998</v>
      </c>
      <c r="U2" s="61">
        <v>2.5414948000000002</v>
      </c>
      <c r="V2" s="61">
        <v>17.629358</v>
      </c>
      <c r="W2" s="61">
        <v>211.55222000000001</v>
      </c>
      <c r="X2" s="61">
        <v>97.63476</v>
      </c>
      <c r="Y2" s="61">
        <v>1.7382616</v>
      </c>
      <c r="Z2" s="61">
        <v>1.3229671999999999</v>
      </c>
      <c r="AA2" s="61">
        <v>16.165426</v>
      </c>
      <c r="AB2" s="61">
        <v>1.7299020000000001</v>
      </c>
      <c r="AC2" s="61">
        <v>461.95693999999997</v>
      </c>
      <c r="AD2" s="61">
        <v>8.6086419999999997</v>
      </c>
      <c r="AE2" s="61">
        <v>1.9784383000000001</v>
      </c>
      <c r="AF2" s="61">
        <v>0.97920876999999995</v>
      </c>
      <c r="AG2" s="61">
        <v>387.62912</v>
      </c>
      <c r="AH2" s="61">
        <v>253.07767999999999</v>
      </c>
      <c r="AI2" s="61">
        <v>134.55144000000001</v>
      </c>
      <c r="AJ2" s="61">
        <v>1046.2319</v>
      </c>
      <c r="AK2" s="61">
        <v>5349.9116000000004</v>
      </c>
      <c r="AL2" s="61">
        <v>56.014600000000002</v>
      </c>
      <c r="AM2" s="61">
        <v>2921.0527000000002</v>
      </c>
      <c r="AN2" s="61">
        <v>110.852875</v>
      </c>
      <c r="AO2" s="61">
        <v>14.693462999999999</v>
      </c>
      <c r="AP2" s="61">
        <v>9.6903900000000007</v>
      </c>
      <c r="AQ2" s="61">
        <v>5.0030736999999998</v>
      </c>
      <c r="AR2" s="61">
        <v>10.249013</v>
      </c>
      <c r="AS2" s="61">
        <v>1165.5707</v>
      </c>
      <c r="AT2" s="61">
        <v>0.11936083</v>
      </c>
      <c r="AU2" s="61">
        <v>2.5648879999999998</v>
      </c>
      <c r="AV2" s="61">
        <v>279.02001999999999</v>
      </c>
      <c r="AW2" s="61">
        <v>81.28546</v>
      </c>
      <c r="AX2" s="61">
        <v>0.23041381</v>
      </c>
      <c r="AY2" s="61">
        <v>1.5813191</v>
      </c>
      <c r="AZ2" s="61">
        <v>290.95305999999999</v>
      </c>
      <c r="BA2" s="61">
        <v>33.614105000000002</v>
      </c>
      <c r="BB2" s="61">
        <v>10.374497</v>
      </c>
      <c r="BC2" s="61">
        <v>12.896400999999999</v>
      </c>
      <c r="BD2" s="61">
        <v>10.334955000000001</v>
      </c>
      <c r="BE2" s="61">
        <v>0.53025049999999996</v>
      </c>
      <c r="BF2" s="61">
        <v>2.4432703999999998</v>
      </c>
      <c r="BG2" s="61">
        <v>0</v>
      </c>
      <c r="BH2" s="61">
        <v>0</v>
      </c>
      <c r="BI2" s="61">
        <v>9.2005919999999994E-5</v>
      </c>
      <c r="BJ2" s="61">
        <v>2.0880909999999999E-2</v>
      </c>
      <c r="BK2" s="61">
        <v>0</v>
      </c>
      <c r="BL2" s="61">
        <v>0.17515185</v>
      </c>
      <c r="BM2" s="61">
        <v>2.6298727999999998</v>
      </c>
      <c r="BN2" s="61">
        <v>0.94736814000000003</v>
      </c>
      <c r="BO2" s="61">
        <v>46.513199999999998</v>
      </c>
      <c r="BP2" s="61">
        <v>7.7824660000000003</v>
      </c>
      <c r="BQ2" s="61">
        <v>14.203512</v>
      </c>
      <c r="BR2" s="61">
        <v>53.537094000000003</v>
      </c>
      <c r="BS2" s="61">
        <v>24.747646</v>
      </c>
      <c r="BT2" s="61">
        <v>8.7804690000000001</v>
      </c>
      <c r="BU2" s="61">
        <v>2.8160966999999999E-2</v>
      </c>
      <c r="BV2" s="61">
        <v>3.7738006999999997E-2</v>
      </c>
      <c r="BW2" s="61">
        <v>0.58001020000000003</v>
      </c>
      <c r="BX2" s="61">
        <v>1.0778406</v>
      </c>
      <c r="BY2" s="61">
        <v>0.11973986</v>
      </c>
      <c r="BZ2" s="61">
        <v>3.8758717999999999E-4</v>
      </c>
      <c r="CA2" s="61">
        <v>0.78785574000000003</v>
      </c>
      <c r="CB2" s="61">
        <v>1.4786631999999999E-2</v>
      </c>
      <c r="CC2" s="61">
        <v>0.1503323</v>
      </c>
      <c r="CD2" s="61">
        <v>1.5222505</v>
      </c>
      <c r="CE2" s="61">
        <v>2.2909328E-2</v>
      </c>
      <c r="CF2" s="61">
        <v>0.18179587</v>
      </c>
      <c r="CG2" s="61">
        <v>0</v>
      </c>
      <c r="CH2" s="61">
        <v>2.4873816999999999E-2</v>
      </c>
      <c r="CI2" s="61">
        <v>6.3705669999999997E-3</v>
      </c>
      <c r="CJ2" s="61">
        <v>3.4105593999999999</v>
      </c>
      <c r="CK2" s="61">
        <v>5.5437945000000001E-3</v>
      </c>
      <c r="CL2" s="61">
        <v>0.50842089999999995</v>
      </c>
      <c r="CM2" s="61">
        <v>2.5005030000000001</v>
      </c>
      <c r="CN2" s="61">
        <v>1808.9135000000001</v>
      </c>
      <c r="CO2" s="61">
        <v>3093.4596999999999</v>
      </c>
      <c r="CP2" s="61">
        <v>2034.4724000000001</v>
      </c>
      <c r="CQ2" s="61">
        <v>719.27269999999999</v>
      </c>
      <c r="CR2" s="61">
        <v>389.43844999999999</v>
      </c>
      <c r="CS2" s="61">
        <v>317.4821</v>
      </c>
      <c r="CT2" s="61">
        <v>1773.4966999999999</v>
      </c>
      <c r="CU2" s="61">
        <v>1096.8026</v>
      </c>
      <c r="CV2" s="61">
        <v>987.74927000000002</v>
      </c>
      <c r="CW2" s="61">
        <v>1284.3257000000001</v>
      </c>
      <c r="CX2" s="61">
        <v>368.39319999999998</v>
      </c>
      <c r="CY2" s="61">
        <v>2267.8512999999998</v>
      </c>
      <c r="CZ2" s="61">
        <v>1154.9951000000001</v>
      </c>
      <c r="DA2" s="61">
        <v>2704.7797999999998</v>
      </c>
      <c r="DB2" s="61">
        <v>2637.5906</v>
      </c>
      <c r="DC2" s="61">
        <v>3714.6675</v>
      </c>
      <c r="DD2" s="61">
        <v>6306.3037000000004</v>
      </c>
      <c r="DE2" s="61">
        <v>1587.0385000000001</v>
      </c>
      <c r="DF2" s="61">
        <v>2832.1637999999998</v>
      </c>
      <c r="DG2" s="61">
        <v>1388.6067</v>
      </c>
      <c r="DH2" s="61">
        <v>97.237909999999999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33.614105000000002</v>
      </c>
      <c r="B6">
        <f>BB2</f>
        <v>10.374497</v>
      </c>
      <c r="C6">
        <f>BC2</f>
        <v>12.896400999999999</v>
      </c>
      <c r="D6">
        <f>BD2</f>
        <v>10.334955000000001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1" sqref="J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28189</v>
      </c>
      <c r="C2" s="56">
        <f ca="1">YEAR(TODAY())-YEAR(B2)+IF(TODAY()&gt;=DATE(YEAR(TODAY()),MONTH(B2),DAY(B2)),0,-1)</f>
        <v>46</v>
      </c>
      <c r="E2" s="52">
        <v>172.8</v>
      </c>
      <c r="F2" s="53" t="s">
        <v>39</v>
      </c>
      <c r="G2" s="52">
        <v>92.1</v>
      </c>
      <c r="H2" s="51" t="s">
        <v>41</v>
      </c>
      <c r="I2" s="72">
        <f>ROUND(G3/E3^2,1)</f>
        <v>30.8</v>
      </c>
    </row>
    <row r="3" spans="1:9" x14ac:dyDescent="0.3">
      <c r="E3" s="51">
        <f>E2/100</f>
        <v>1.7280000000000002</v>
      </c>
      <c r="F3" s="51" t="s">
        <v>40</v>
      </c>
      <c r="G3" s="51">
        <f>G2</f>
        <v>92.1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45036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이정환, ID : H2510140)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05월 02일 10:00:13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9" sqref="Z1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45036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46</v>
      </c>
      <c r="G12" s="137"/>
      <c r="H12" s="137"/>
      <c r="I12" s="137"/>
      <c r="K12" s="128">
        <f>'개인정보 및 신체계측 입력'!E2</f>
        <v>172.8</v>
      </c>
      <c r="L12" s="129"/>
      <c r="M12" s="122">
        <f>'개인정보 및 신체계측 입력'!G2</f>
        <v>92.1</v>
      </c>
      <c r="N12" s="123"/>
      <c r="O12" s="118" t="s">
        <v>271</v>
      </c>
      <c r="P12" s="112"/>
      <c r="Q12" s="115">
        <f>'개인정보 및 신체계측 입력'!I2</f>
        <v>30.8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이정환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67.299000000000007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12.571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20.131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11.9</v>
      </c>
      <c r="L72" s="36" t="s">
        <v>53</v>
      </c>
      <c r="M72" s="36">
        <f>ROUND('DRIs DATA'!K8,1)</f>
        <v>5.6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76.31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146.91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97.63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115.33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48.45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356.66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146.93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2023-05-02T01:05:52Z</dcterms:modified>
</cp:coreProperties>
</file>