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<sst xmlns="http://schemas.openxmlformats.org/spreadsheetml/2006/main" count="692" uniqueCount="343">
  <si>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</si>
  <si>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</si>
  <si>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</si>
  <si>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</si>
  <si>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</si>
  <si>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</si>
  <si>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</si>
  <si>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</si>
  <si>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</si>
  <si>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</si>
  <si>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</si>
  <si>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</si>
  <si>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</si>
  <si>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</si>
  <si>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</si>
  <si>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</si>
  <si>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</si>
  <si>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</si>
  <si>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</si>
  <si>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</si>
  <si>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</si>
  <si>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</si>
  <si>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</si>
  <si>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</si>
  <si>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</si>
  <si>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</si>
  <si>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</si>
  <si>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</si>
  <si>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</si>
  <si>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</si>
  <si>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</si>
  <si>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</si>
  <si>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</si>
  <si>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</si>
  <si>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</si>
  <si>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</si>
  <si>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</si>
  <si>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</si>
  <si>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</si>
  <si>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</si>
  <si>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</si>
  <si>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</si>
  <si>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</si>
  <si>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</si>
  <si>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</si>
  <si>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</si>
  <si>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</si>
  <si>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</si>
  <si>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</si>
  <si>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</si>
  <si>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</si>
  <si>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</si>
  <si>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</si>
  <si>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</si>
  <si>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</si>
  <si>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</si>
  <si>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</si>
  <si>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</si>
  <si>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</si>
  <si>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</si>
  <si>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</si>
  <si>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</si>
  <si>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</si>
  <si>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</si>
  <si>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</si>
  <si>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</si>
  <si>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</si>
  <si>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</si>
  <si>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</si>
  <si>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</si>
  <si>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</si>
  <si>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</si>
  <si>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</si>
  <si>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</si>
  <si>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</si>
  <si>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</si>
  <si>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</si>
  <si>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</si>
  <si>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</si>
  <si>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</si>
  <si>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</si>
  <si>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</si>
  <si>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</si>
  <si>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</si>
  <si>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</si>
  <si>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</si>
  <si>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</si>
  <si>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</si>
  <si>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</si>
  <si>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</si>
  <si>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</si>
  <si>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</si>
  <si>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</si>
  <si>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</si>
  <si>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</si>
  <si>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</si>
  <si>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</si>
  <si>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</si>
  <si>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</si>
  <si>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</si>
  <si>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</si>
  <si>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</si>
  <si>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</si>
  <si>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</si>
  <si>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</si>
  <si>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</si>
  <si>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</si>
  <si>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</si>
  <si>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</si>
  <si>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</si>
  <si>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</si>
  <si>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</si>
  <si>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</si>
  <si>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</si>
  <si>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</si>
  <si>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</si>
  <si>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</si>
  <si>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</si>
  <si>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</si>
  <si>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</si>
  <si>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</si>
  <si>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</si>
  <si>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</si>
  <si>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</si>
  <si>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</si>
  <si>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</si>
  <si>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</si>
  <si>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</si>
  <si>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</si>
  <si>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</si>
  <si>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</si>
  <si>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</si>
  <si>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</si>
  <si>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</si>
  <si>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</si>
  <si>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</si>
  <si>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</si>
  <si>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</si>
  <si>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</si>
  <si>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</si>
  <si>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</si>
  <si>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</si>
  <si>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</si>
  <si>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</si>
  <si>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</si>
  <si>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</si>
  <si>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</si>
  <si>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</si>
  <si>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</si>
  <si>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</si>
  <si>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</si>
  <si>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</si>
  <si>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</si>
  <si>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</si>
  <si>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</si>
  <si>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</si>
  <si>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</si>
  <si>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</si>
  <si>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</si>
  <si>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</si>
  <si>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</si>
  <si>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</si>
  <si>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</si>
  <si>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</si>
  <si>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</si>
  <si>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</si>
  <si>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</si>
  <si>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</si>
  <si>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</si>
  <si>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</si>
  <si>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</si>
  <si>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</si>
  <si>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</si>
  <si>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</si>
  <si>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</si>
  <si>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</si>
  <si>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</si>
  <si>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</si>
  <si>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</si>
  <si>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</si>
  <si>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</si>
  <si>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</si>
  <si>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</si>
  <si>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</si>
  <si>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</si>
  <si>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</si>
  <si>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</si>
  <si>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</si>
  <si>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</si>
  <si>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</si>
  <si>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</si>
  <si>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</si>
  <si>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</si>
  <si>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</si>
  <si>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</si>
  <si>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</si>
  <si>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</si>
  <si>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</si>
  <si>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</si>
  <si>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</si>
  <si>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</si>
  <si>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</si>
  <si>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</si>
  <si>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</si>
  <si>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</si>
  <si>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</si>
  <si>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</si>
  <si>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</si>
  <si>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</si>
  <si>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</si>
  <si>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</si>
  <si>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</si>
  <si>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</si>
  <si>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</si>
  <si>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</si>
  <si>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</si>
  <si>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</si>
  <si>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</si>
  <si>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</si>
  <si>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</si>
  <si>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</si>
  <si>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</si>
  <si>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</si>
  <si>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</si>
  <si>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</si>
  <si>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</si>
  <si>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</si>
  <si>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</si>
  <si>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</si>
  <si>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</si>
  <si>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</si>
  <si>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</si>
  <si>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</si>
  <si>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</si>
  <si>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</si>
  <si>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</si>
  <si>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</si>
  <si>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</si>
  <si>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</si>
  <si>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</si>
  <si>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</si>
  <si>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</si>
  <si>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</si>
  <si>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</si>
  <si>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</si>
  <si>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</si>
  <si>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</si>
  <si>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</si>
  <si>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</si>
  <si>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</si>
  <si>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</si>
  <si>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</si>
  <si>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</si>
  <si>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</si>
  <si>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</si>
  <si>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</si>
  <si>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</si>
  <si>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</si>
  <si>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</si>
  <si>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</si>
  <si>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</si>
  <si>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</si>
  <si>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</si>
  <si>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</si>
  <si>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</si>
  <si>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</si>
  <si>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</si>
  <si>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</si>
  <si>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</si>
  <si>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</si>
  <si>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</si>
  <si>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</si>
  <si>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</si>
  <si>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</si>
  <si>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</si>
  <si>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</si>
  <si>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</si>
  <si>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</si>
  <si>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</si>
  <si>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</si>
  <si>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</si>
  <si>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</si>
  <si>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</si>
  <si>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</si>
  <si>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</si>
  <si>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</si>
  <si>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</si>
  <si>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</si>
  <si>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</si>
  <si>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</si>
  <si>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</si>
  <si>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</si>
  <si>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</si>
  <si>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</si>
  <si>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</si>
  <si>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</si>
  <si>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</si>
  <si>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</si>
  <si>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</si>
  <si>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</si>
  <si>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</si>
  <si>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</si>
  <si>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</si>
  <si>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</si>
  <si>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</si>
  <si>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</si>
  <si>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</si>
  <si>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</si>
  <si>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</si>
  <si>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</si>
  <si>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</si>
  <si>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</si>
  <si>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</si>
  <si>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</si>
  <si>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</si>
  <si>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</si>
  <si>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</si>
  <si>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</si>
  <si>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</si>
  <si>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</si>
  <si>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</si>
  <si>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</si>
  <si>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</si>
  <si>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</si>
  <si>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</si>
  <si>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</si>
  <si>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H2510142</t>
  </si>
  <si>
    <t>박진범</t>
  </si>
  <si>
    <t>M</t>
  </si>
  <si>
    <t>(설문지 : FFQ 95문항 설문지, 사용자 : 박진범, ID : H2510142)</t>
  </si>
  <si>
    <t>2023년 05월 08일 10:33:42</t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</si>
  <si>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</si>
  <si>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</si>
  <si>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</si>
  <si>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적정비율(최소)</t>
    <phoneticPr fontId="1" type="noConversion"/>
  </si>
  <si>
    <t>권장섭취량</t>
    <phoneticPr fontId="1" type="noConversion"/>
  </si>
  <si>
    <t>비타민C</t>
    <phoneticPr fontId="1" type="noConversion"/>
  </si>
  <si>
    <t>평균필요량</t>
    <phoneticPr fontId="1" type="noConversion"/>
  </si>
  <si>
    <t>충분섭취량</t>
    <phoneticPr fontId="1" type="noConversion"/>
  </si>
  <si>
    <t>칼륨</t>
    <phoneticPr fontId="1" type="noConversion"/>
  </si>
  <si>
    <t>염소</t>
    <phoneticPr fontId="1" type="noConversion"/>
  </si>
  <si>
    <t>상한섭취량</t>
    <phoneticPr fontId="1" type="noConversion"/>
  </si>
  <si>
    <t>망간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</si>
</sst>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100.582184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68696"/>
        <c:axId val="520169088"/>
      </c:barChart>
      <c:catAx>
        <c:axId val="52016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69088"/>
        <c:crosses val="autoZero"/>
        <c:auto val="1"/>
        <c:lblAlgn val="ctr"/>
        <c:lblOffset val="100"/>
        <c:noMultiLvlLbl val="0"/>
      </c:catAx>
      <c:valAx>
        <c:axId val="52016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6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4.2123119999999998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036904"/>
        <c:axId val="569038472"/>
      </c:barChart>
      <c:catAx>
        <c:axId val="56903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038472"/>
        <c:crosses val="autoZero"/>
        <c:auto val="1"/>
        <c:lblAlgn val="ctr"/>
        <c:lblOffset val="100"/>
        <c:noMultiLvlLbl val="0"/>
      </c:catAx>
      <c:valAx>
        <c:axId val="5690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03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1.1334982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037688"/>
        <c:axId val="569038864"/>
      </c:barChart>
      <c:catAx>
        <c:axId val="5690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038864"/>
        <c:crosses val="autoZero"/>
        <c:auto val="1"/>
        <c:lblAlgn val="ctr"/>
        <c:lblOffset val="100"/>
        <c:noMultiLvlLbl val="0"/>
      </c:catAx>
      <c:valAx>
        <c:axId val="56903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03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1807.3523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944112"/>
        <c:axId val="565944896"/>
      </c:barChart>
      <c:catAx>
        <c:axId val="56594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44896"/>
        <c:crosses val="autoZero"/>
        <c:auto val="1"/>
        <c:lblAlgn val="ctr"/>
        <c:lblOffset val="100"/>
        <c:noMultiLvlLbl val="0"/>
      </c:catAx>
      <c:valAx>
        <c:axId val="5659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94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3569.2768999999998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946464"/>
        <c:axId val="565945288"/>
      </c:barChart>
      <c:catAx>
        <c:axId val="56594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45288"/>
        <c:crosses val="autoZero"/>
        <c:auto val="1"/>
        <c:lblAlgn val="ctr"/>
        <c:lblOffset val="100"/>
        <c:noMultiLvlLbl val="0"/>
      </c:catAx>
      <c:valAx>
        <c:axId val="565945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9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311.91433999999998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943720"/>
        <c:axId val="565947248"/>
      </c:barChart>
      <c:catAx>
        <c:axId val="5659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47248"/>
        <c:crosses val="autoZero"/>
        <c:auto val="1"/>
        <c:lblAlgn val="ctr"/>
        <c:lblOffset val="100"/>
        <c:noMultiLvlLbl val="0"/>
      </c:catAx>
      <c:valAx>
        <c:axId val="5659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9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112.32163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947640"/>
        <c:axId val="565944504"/>
      </c:barChart>
      <c:catAx>
        <c:axId val="56594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44504"/>
        <c:crosses val="autoZero"/>
        <c:auto val="1"/>
        <c:lblAlgn val="ctr"/>
        <c:lblOffset val="100"/>
        <c:noMultiLvlLbl val="0"/>
      </c:catAx>
      <c:valAx>
        <c:axId val="56594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94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15.08179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945680"/>
        <c:axId val="565940192"/>
      </c:barChart>
      <c:catAx>
        <c:axId val="56594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40192"/>
        <c:crosses val="autoZero"/>
        <c:auto val="1"/>
        <c:lblAlgn val="ctr"/>
        <c:lblOffset val="100"/>
        <c:noMultiLvlLbl val="0"/>
      </c:catAx>
      <c:valAx>
        <c:axId val="565940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94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1028.4195999999999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942152"/>
        <c:axId val="565942544"/>
      </c:barChart>
      <c:catAx>
        <c:axId val="56594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42544"/>
        <c:crosses val="autoZero"/>
        <c:auto val="1"/>
        <c:lblAlgn val="ctr"/>
        <c:lblOffset val="100"/>
        <c:noMultiLvlLbl val="0"/>
      </c:catAx>
      <c:valAx>
        <c:axId val="5659425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94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7.9441269999999994E-2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942936"/>
        <c:axId val="566016320"/>
      </c:barChart>
      <c:catAx>
        <c:axId val="56594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16320"/>
        <c:crosses val="autoZero"/>
        <c:auto val="1"/>
        <c:lblAlgn val="ctr"/>
        <c:lblOffset val="100"/>
        <c:noMultiLvlLbl val="0"/>
      </c:catAx>
      <c:valAx>
        <c:axId val="56601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94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4.8640800000000004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15144"/>
        <c:axId val="566020240"/>
      </c:barChart>
      <c:catAx>
        <c:axId val="56601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20240"/>
        <c:crosses val="autoZero"/>
        <c:auto val="1"/>
        <c:lblAlgn val="ctr"/>
        <c:lblOffset val="100"/>
        <c:noMultiLvlLbl val="0"/>
      </c:catAx>
      <c:valAx>
        <c:axId val="566020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1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28.730419999999999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66736"/>
        <c:axId val="520169480"/>
      </c:barChart>
      <c:catAx>
        <c:axId val="52016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69480"/>
        <c:crosses val="autoZero"/>
        <c:auto val="1"/>
        <c:lblAlgn val="ctr"/>
        <c:lblOffset val="100"/>
        <c:noMultiLvlLbl val="0"/>
      </c:catAx>
      <c:valAx>
        <c:axId val="52016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6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323.26101999999997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13968"/>
        <c:axId val="566017496"/>
      </c:barChart>
      <c:catAx>
        <c:axId val="56601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17496"/>
        <c:crosses val="autoZero"/>
        <c:auto val="1"/>
        <c:lblAlgn val="ctr"/>
        <c:lblOffset val="100"/>
        <c:noMultiLvlLbl val="0"/>
      </c:catAx>
      <c:valAx>
        <c:axId val="56601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1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153.80341999999999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21416"/>
        <c:axId val="566019064"/>
      </c:barChart>
      <c:catAx>
        <c:axId val="56602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19064"/>
        <c:crosses val="autoZero"/>
        <c:auto val="1"/>
        <c:lblAlgn val="ctr"/>
        <c:lblOffset val="100"/>
        <c:noMultiLvlLbl val="0"/>
      </c:catAx>
      <c:valAx>
        <c:axId val="56601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2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6.6120000000000001</c:v>
                </c:pt>
                <c:pt idx="1">
                  <c:v>15.153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6016712"/>
        <c:axId val="566017104"/>
      </c:barChart>
      <c:catAx>
        <c:axId val="56601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17104"/>
        <c:crosses val="autoZero"/>
        <c:auto val="1"/>
        <c:lblAlgn val="ctr"/>
        <c:lblOffset val="100"/>
        <c:noMultiLvlLbl val="0"/>
      </c:catAx>
      <c:valAx>
        <c:axId val="56601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1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20.395292000000001</c:v>
                </c:pt>
                <c:pt idx="1">
                  <c:v>22.642641000000001</c:v>
                </c:pt>
                <c:pt idx="2">
                  <c:v>17.379421000000001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766.46875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19848"/>
        <c:axId val="566020632"/>
      </c:barChart>
      <c:catAx>
        <c:axId val="56601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20632"/>
        <c:crosses val="autoZero"/>
        <c:auto val="1"/>
        <c:lblAlgn val="ctr"/>
        <c:lblOffset val="100"/>
        <c:noMultiLvlLbl val="0"/>
      </c:catAx>
      <c:valAx>
        <c:axId val="56602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1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27.712202000000001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14360"/>
        <c:axId val="566014752"/>
      </c:barChart>
      <c:catAx>
        <c:axId val="56601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14752"/>
        <c:crosses val="autoZero"/>
        <c:auto val="1"/>
        <c:lblAlgn val="ctr"/>
        <c:lblOffset val="100"/>
        <c:noMultiLvlLbl val="0"/>
      </c:catAx>
      <c:valAx>
        <c:axId val="56601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1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74.728999999999999</c:v>
                </c:pt>
                <c:pt idx="1">
                  <c:v>9.9239999999999995</c:v>
                </c:pt>
                <c:pt idx="2">
                  <c:v>15.346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7375520"/>
        <c:axId val="577373560"/>
      </c:barChart>
      <c:catAx>
        <c:axId val="57737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73560"/>
        <c:crosses val="autoZero"/>
        <c:auto val="1"/>
        <c:lblAlgn val="ctr"/>
        <c:lblOffset val="100"/>
        <c:noMultiLvlLbl val="0"/>
      </c:catAx>
      <c:valAx>
        <c:axId val="57737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3008.5715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72776"/>
        <c:axId val="577377872"/>
      </c:barChart>
      <c:catAx>
        <c:axId val="57737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77872"/>
        <c:crosses val="autoZero"/>
        <c:auto val="1"/>
        <c:lblAlgn val="ctr"/>
        <c:lblOffset val="100"/>
        <c:noMultiLvlLbl val="0"/>
      </c:catAx>
      <c:valAx>
        <c:axId val="577377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7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75.281750000000002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77480"/>
        <c:axId val="577378264"/>
      </c:barChart>
      <c:catAx>
        <c:axId val="57737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78264"/>
        <c:crosses val="autoZero"/>
        <c:auto val="1"/>
        <c:lblAlgn val="ctr"/>
        <c:lblOffset val="100"/>
        <c:noMultiLvlLbl val="0"/>
      </c:catAx>
      <c:valAx>
        <c:axId val="57737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7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736.4425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71208"/>
        <c:axId val="577374736"/>
      </c:barChart>
      <c:catAx>
        <c:axId val="57737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74736"/>
        <c:crosses val="autoZero"/>
        <c:auto val="1"/>
        <c:lblAlgn val="ctr"/>
        <c:lblOffset val="100"/>
        <c:noMultiLvlLbl val="0"/>
      </c:catAx>
      <c:valAx>
        <c:axId val="57737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7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7.6171173999999997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62424"/>
        <c:axId val="520164384"/>
      </c:barChart>
      <c:catAx>
        <c:axId val="52016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64384"/>
        <c:crosses val="autoZero"/>
        <c:auto val="1"/>
        <c:lblAlgn val="ctr"/>
        <c:lblOffset val="100"/>
        <c:noMultiLvlLbl val="0"/>
      </c:catAx>
      <c:valAx>
        <c:axId val="52016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6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7515.3823000000002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73168"/>
        <c:axId val="577376696"/>
      </c:barChart>
      <c:catAx>
        <c:axId val="5773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76696"/>
        <c:crosses val="autoZero"/>
        <c:auto val="1"/>
        <c:lblAlgn val="ctr"/>
        <c:lblOffset val="100"/>
        <c:noMultiLvlLbl val="0"/>
      </c:catAx>
      <c:valAx>
        <c:axId val="57737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7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15.724859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71600"/>
        <c:axId val="577377088"/>
      </c:barChart>
      <c:catAx>
        <c:axId val="57737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77088"/>
        <c:crosses val="autoZero"/>
        <c:auto val="1"/>
        <c:lblAlgn val="ctr"/>
        <c:lblOffset val="100"/>
        <c:noMultiLvlLbl val="0"/>
      </c:catAx>
      <c:valAx>
        <c:axId val="57737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7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2.9538449999999998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74344"/>
        <c:axId val="567492728"/>
      </c:barChart>
      <c:catAx>
        <c:axId val="57737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492728"/>
        <c:crosses val="autoZero"/>
        <c:auto val="1"/>
        <c:lblAlgn val="ctr"/>
        <c:lblOffset val="100"/>
        <c:noMultiLvlLbl val="0"/>
      </c:catAx>
      <c:valAx>
        <c:axId val="56749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7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271.26715000000002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990344"/>
        <c:axId val="395991912"/>
      </c:barChart>
      <c:catAx>
        <c:axId val="39599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991912"/>
        <c:crosses val="autoZero"/>
        <c:auto val="1"/>
        <c:lblAlgn val="ctr"/>
        <c:lblOffset val="100"/>
        <c:noMultiLvlLbl val="0"/>
      </c:catAx>
      <c:valAx>
        <c:axId val="39599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99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2.5012422000000001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042000"/>
        <c:axId val="569041216"/>
      </c:barChart>
      <c:catAx>
        <c:axId val="56904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041216"/>
        <c:crosses val="autoZero"/>
        <c:auto val="1"/>
        <c:lblAlgn val="ctr"/>
        <c:lblOffset val="100"/>
        <c:noMultiLvlLbl val="0"/>
      </c:catAx>
      <c:valAx>
        <c:axId val="569041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04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19.188846999999999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044352"/>
        <c:axId val="569039256"/>
      </c:barChart>
      <c:catAx>
        <c:axId val="56904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039256"/>
        <c:crosses val="autoZero"/>
        <c:auto val="1"/>
        <c:lblAlgn val="ctr"/>
        <c:lblOffset val="100"/>
        <c:noMultiLvlLbl val="0"/>
      </c:catAx>
      <c:valAx>
        <c:axId val="5690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0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2.9538449999999998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042784"/>
        <c:axId val="569043176"/>
      </c:barChart>
      <c:catAx>
        <c:axId val="5690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043176"/>
        <c:crosses val="autoZero"/>
        <c:auto val="1"/>
        <c:lblAlgn val="ctr"/>
        <c:lblOffset val="100"/>
        <c:noMultiLvlLbl val="0"/>
      </c:catAx>
      <c:valAx>
        <c:axId val="56904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0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739.77869999999996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038080"/>
        <c:axId val="569039648"/>
      </c:barChart>
      <c:catAx>
        <c:axId val="56903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039648"/>
        <c:crosses val="autoZero"/>
        <c:auto val="1"/>
        <c:lblAlgn val="ctr"/>
        <c:lblOffset val="100"/>
        <c:noMultiLvlLbl val="0"/>
      </c:catAx>
      <c:valAx>
        <c:axId val="5690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0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12.115793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040824"/>
        <c:axId val="569041608"/>
      </c:barChart>
      <c:catAx>
        <c:axId val="56904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041608"/>
        <c:crosses val="autoZero"/>
        <c:auto val="1"/>
        <c:lblAlgn val="ctr"/>
        <c:lblOffset val="100"/>
        <c:noMultiLvlLbl val="0"/>
      </c:catAx>
      <c:valAx>
        <c:axId val="56904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04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박진범, ID : H2510142)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08일 10:33:42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2600</v>
      </c>
      <c r="C6" s="59">
        <f>'DRIs DATA 입력'!C6</f>
        <v>3008.5715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100.582184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28.730419999999999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74.728999999999999</v>
      </c>
      <c r="G8" s="59">
        <f>'DRIs DATA 입력'!G8</f>
        <v>9.9239999999999995</v>
      </c>
      <c r="H8" s="59">
        <f>'DRIs DATA 입력'!H8</f>
        <v>15.346</v>
      </c>
      <c r="I8" s="46"/>
      <c r="J8" s="59" t="s">
        <v>216</v>
      </c>
      <c r="K8" s="59">
        <f>'DRIs DATA 입력'!K8</f>
        <v>6.6120000000000001</v>
      </c>
      <c r="L8" s="59">
        <f>'DRIs DATA 입력'!L8</f>
        <v>15.153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766.46875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27.712202000000001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7.6171173999999997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271.26715000000002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75.281750000000002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2.4713101000000002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2.5012422000000001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19.188846999999999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2.9538449999999998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739.77869999999996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12.115793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4.2123119999999998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1.1334982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736.4425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1807.3523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7515.3823000000002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3569.2768999999998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311.91433999999998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112.32163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15.724859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15.08179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1028.4195999999999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7.9441269999999994E-2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4.8640800000000004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323.26101999999997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153.80341999999999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9" sqref="E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329</v>
      </c>
      <c r="G1" s="62" t="s">
        <v>277</v>
      </c>
      <c r="H1" s="61" t="s">
        <v>330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331</v>
      </c>
      <c r="C5" s="65" t="s">
        <v>332</v>
      </c>
      <c r="E5" s="65"/>
      <c r="F5" s="65" t="s">
        <v>50</v>
      </c>
      <c r="G5" s="65" t="s">
        <v>333</v>
      </c>
      <c r="H5" s="65" t="s">
        <v>46</v>
      </c>
      <c r="J5" s="65"/>
      <c r="K5" s="65" t="s">
        <v>284</v>
      </c>
      <c r="L5" s="65" t="s">
        <v>285</v>
      </c>
      <c r="N5" s="65"/>
      <c r="O5" s="65" t="s">
        <v>286</v>
      </c>
      <c r="P5" s="65" t="s">
        <v>287</v>
      </c>
      <c r="Q5" s="65" t="s">
        <v>288</v>
      </c>
      <c r="R5" s="65" t="s">
        <v>289</v>
      </c>
      <c r="S5" s="65" t="s">
        <v>283</v>
      </c>
      <c r="U5" s="65"/>
      <c r="V5" s="65" t="s">
        <v>286</v>
      </c>
      <c r="W5" s="65" t="s">
        <v>287</v>
      </c>
      <c r="X5" s="65" t="s">
        <v>288</v>
      </c>
      <c r="Y5" s="65" t="s">
        <v>289</v>
      </c>
      <c r="Z5" s="65" t="s">
        <v>283</v>
      </c>
    </row>
    <row r="6" spans="1:27" x14ac:dyDescent="0.3">
      <c r="A6" s="65" t="s">
        <v>279</v>
      </c>
      <c r="B6" s="65">
        <v>2600</v>
      </c>
      <c r="C6" s="65">
        <v>3008.5715</v>
      </c>
      <c r="E6" s="65" t="s">
        <v>334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50</v>
      </c>
      <c r="P6" s="65">
        <v>65</v>
      </c>
      <c r="Q6" s="65">
        <v>0</v>
      </c>
      <c r="R6" s="65">
        <v>0</v>
      </c>
      <c r="S6" s="65">
        <v>100.582184</v>
      </c>
      <c r="U6" s="65" t="s">
        <v>292</v>
      </c>
      <c r="V6" s="65">
        <v>0</v>
      </c>
      <c r="W6" s="65">
        <v>0</v>
      </c>
      <c r="X6" s="65">
        <v>25</v>
      </c>
      <c r="Y6" s="65">
        <v>0</v>
      </c>
      <c r="Z6" s="65">
        <v>28.730419999999999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294</v>
      </c>
      <c r="F8" s="65">
        <v>74.728999999999999</v>
      </c>
      <c r="G8" s="65">
        <v>9.9239999999999995</v>
      </c>
      <c r="H8" s="65">
        <v>15.346</v>
      </c>
      <c r="J8" s="65" t="s">
        <v>294</v>
      </c>
      <c r="K8" s="65">
        <v>6.6120000000000001</v>
      </c>
      <c r="L8" s="65">
        <v>15.153</v>
      </c>
    </row>
    <row r="13" spans="1:27" x14ac:dyDescent="0.3">
      <c r="A13" s="70" t="s">
        <v>295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296</v>
      </c>
      <c r="B14" s="69"/>
      <c r="C14" s="69"/>
      <c r="D14" s="69"/>
      <c r="E14" s="69"/>
      <c r="F14" s="69"/>
      <c r="H14" s="69" t="s">
        <v>297</v>
      </c>
      <c r="I14" s="69"/>
      <c r="J14" s="69"/>
      <c r="K14" s="69"/>
      <c r="L14" s="69"/>
      <c r="M14" s="69"/>
      <c r="O14" s="69" t="s">
        <v>298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286</v>
      </c>
      <c r="C15" s="65" t="s">
        <v>287</v>
      </c>
      <c r="D15" s="65" t="s">
        <v>288</v>
      </c>
      <c r="E15" s="65" t="s">
        <v>289</v>
      </c>
      <c r="F15" s="65" t="s">
        <v>283</v>
      </c>
      <c r="H15" s="65"/>
      <c r="I15" s="65" t="s">
        <v>286</v>
      </c>
      <c r="J15" s="65" t="s">
        <v>287</v>
      </c>
      <c r="K15" s="65" t="s">
        <v>288</v>
      </c>
      <c r="L15" s="65" t="s">
        <v>289</v>
      </c>
      <c r="M15" s="65" t="s">
        <v>283</v>
      </c>
      <c r="O15" s="65"/>
      <c r="P15" s="65" t="s">
        <v>286</v>
      </c>
      <c r="Q15" s="65" t="s">
        <v>287</v>
      </c>
      <c r="R15" s="65" t="s">
        <v>288</v>
      </c>
      <c r="S15" s="65" t="s">
        <v>289</v>
      </c>
      <c r="T15" s="65" t="s">
        <v>283</v>
      </c>
      <c r="V15" s="65"/>
      <c r="W15" s="65" t="s">
        <v>286</v>
      </c>
      <c r="X15" s="65" t="s">
        <v>335</v>
      </c>
      <c r="Y15" s="65" t="s">
        <v>288</v>
      </c>
      <c r="Z15" s="65" t="s">
        <v>289</v>
      </c>
      <c r="AA15" s="65" t="s">
        <v>283</v>
      </c>
    </row>
    <row r="16" spans="1:27" x14ac:dyDescent="0.3">
      <c r="A16" s="65" t="s">
        <v>300</v>
      </c>
      <c r="B16" s="65">
        <v>570</v>
      </c>
      <c r="C16" s="65">
        <v>800</v>
      </c>
      <c r="D16" s="65">
        <v>0</v>
      </c>
      <c r="E16" s="65">
        <v>3000</v>
      </c>
      <c r="F16" s="65">
        <v>766.46875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27.712202000000001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7.6171173999999997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271.26715000000002</v>
      </c>
    </row>
    <row r="23" spans="1:62" x14ac:dyDescent="0.3">
      <c r="A23" s="70" t="s">
        <v>301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336</v>
      </c>
      <c r="B24" s="69"/>
      <c r="C24" s="69"/>
      <c r="D24" s="69"/>
      <c r="E24" s="69"/>
      <c r="F24" s="69"/>
      <c r="H24" s="69" t="s">
        <v>302</v>
      </c>
      <c r="I24" s="69"/>
      <c r="J24" s="69"/>
      <c r="K24" s="69"/>
      <c r="L24" s="69"/>
      <c r="M24" s="69"/>
      <c r="O24" s="69" t="s">
        <v>303</v>
      </c>
      <c r="P24" s="69"/>
      <c r="Q24" s="69"/>
      <c r="R24" s="69"/>
      <c r="S24" s="69"/>
      <c r="T24" s="69"/>
      <c r="V24" s="69" t="s">
        <v>304</v>
      </c>
      <c r="W24" s="69"/>
      <c r="X24" s="69"/>
      <c r="Y24" s="69"/>
      <c r="Z24" s="69"/>
      <c r="AA24" s="69"/>
      <c r="AC24" s="69" t="s">
        <v>305</v>
      </c>
      <c r="AD24" s="69"/>
      <c r="AE24" s="69"/>
      <c r="AF24" s="69"/>
      <c r="AG24" s="69"/>
      <c r="AH24" s="69"/>
      <c r="AJ24" s="69" t="s">
        <v>306</v>
      </c>
      <c r="AK24" s="69"/>
      <c r="AL24" s="69"/>
      <c r="AM24" s="69"/>
      <c r="AN24" s="69"/>
      <c r="AO24" s="69"/>
      <c r="AQ24" s="69" t="s">
        <v>307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309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286</v>
      </c>
      <c r="C25" s="65" t="s">
        <v>287</v>
      </c>
      <c r="D25" s="65" t="s">
        <v>288</v>
      </c>
      <c r="E25" s="65" t="s">
        <v>289</v>
      </c>
      <c r="F25" s="65" t="s">
        <v>283</v>
      </c>
      <c r="H25" s="65"/>
      <c r="I25" s="65" t="s">
        <v>337</v>
      </c>
      <c r="J25" s="65" t="s">
        <v>287</v>
      </c>
      <c r="K25" s="65" t="s">
        <v>288</v>
      </c>
      <c r="L25" s="65" t="s">
        <v>289</v>
      </c>
      <c r="M25" s="65" t="s">
        <v>283</v>
      </c>
      <c r="O25" s="65"/>
      <c r="P25" s="65" t="s">
        <v>286</v>
      </c>
      <c r="Q25" s="65" t="s">
        <v>287</v>
      </c>
      <c r="R25" s="65" t="s">
        <v>338</v>
      </c>
      <c r="S25" s="65" t="s">
        <v>289</v>
      </c>
      <c r="T25" s="65" t="s">
        <v>283</v>
      </c>
      <c r="V25" s="65"/>
      <c r="W25" s="65" t="s">
        <v>286</v>
      </c>
      <c r="X25" s="65" t="s">
        <v>287</v>
      </c>
      <c r="Y25" s="65" t="s">
        <v>288</v>
      </c>
      <c r="Z25" s="65" t="s">
        <v>289</v>
      </c>
      <c r="AA25" s="65" t="s">
        <v>332</v>
      </c>
      <c r="AC25" s="65"/>
      <c r="AD25" s="65" t="s">
        <v>286</v>
      </c>
      <c r="AE25" s="65" t="s">
        <v>335</v>
      </c>
      <c r="AF25" s="65" t="s">
        <v>288</v>
      </c>
      <c r="AG25" s="65" t="s">
        <v>289</v>
      </c>
      <c r="AH25" s="65" t="s">
        <v>332</v>
      </c>
      <c r="AJ25" s="65"/>
      <c r="AK25" s="65" t="s">
        <v>286</v>
      </c>
      <c r="AL25" s="65" t="s">
        <v>287</v>
      </c>
      <c r="AM25" s="65" t="s">
        <v>288</v>
      </c>
      <c r="AN25" s="65" t="s">
        <v>289</v>
      </c>
      <c r="AO25" s="65" t="s">
        <v>283</v>
      </c>
      <c r="AQ25" s="65"/>
      <c r="AR25" s="65" t="s">
        <v>286</v>
      </c>
      <c r="AS25" s="65" t="s">
        <v>287</v>
      </c>
      <c r="AT25" s="65" t="s">
        <v>338</v>
      </c>
      <c r="AU25" s="65" t="s">
        <v>289</v>
      </c>
      <c r="AV25" s="65" t="s">
        <v>283</v>
      </c>
      <c r="AX25" s="65"/>
      <c r="AY25" s="65" t="s">
        <v>286</v>
      </c>
      <c r="AZ25" s="65" t="s">
        <v>335</v>
      </c>
      <c r="BA25" s="65" t="s">
        <v>288</v>
      </c>
      <c r="BB25" s="65" t="s">
        <v>289</v>
      </c>
      <c r="BC25" s="65" t="s">
        <v>283</v>
      </c>
      <c r="BE25" s="65"/>
      <c r="BF25" s="65" t="s">
        <v>286</v>
      </c>
      <c r="BG25" s="65" t="s">
        <v>287</v>
      </c>
      <c r="BH25" s="65" t="s">
        <v>288</v>
      </c>
      <c r="BI25" s="65" t="s">
        <v>289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75.281750000000002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2.4713101000000002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2.5012422000000001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19.188846999999999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2.9538449999999998</v>
      </c>
      <c r="AJ26" s="65" t="s">
        <v>310</v>
      </c>
      <c r="AK26" s="65">
        <v>320</v>
      </c>
      <c r="AL26" s="65">
        <v>400</v>
      </c>
      <c r="AM26" s="65">
        <v>0</v>
      </c>
      <c r="AN26" s="65">
        <v>1000</v>
      </c>
      <c r="AO26" s="65">
        <v>739.77869999999996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12.115793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4.2123119999999998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1.1334982</v>
      </c>
    </row>
    <row r="33" spans="1:68" x14ac:dyDescent="0.3">
      <c r="A33" s="70" t="s">
        <v>311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339</v>
      </c>
      <c r="W34" s="69"/>
      <c r="X34" s="69"/>
      <c r="Y34" s="69"/>
      <c r="Z34" s="69"/>
      <c r="AA34" s="69"/>
      <c r="AC34" s="69" t="s">
        <v>340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286</v>
      </c>
      <c r="C35" s="65" t="s">
        <v>287</v>
      </c>
      <c r="D35" s="65" t="s">
        <v>288</v>
      </c>
      <c r="E35" s="65" t="s">
        <v>289</v>
      </c>
      <c r="F35" s="65" t="s">
        <v>283</v>
      </c>
      <c r="H35" s="65"/>
      <c r="I35" s="65" t="s">
        <v>286</v>
      </c>
      <c r="J35" s="65" t="s">
        <v>287</v>
      </c>
      <c r="K35" s="65" t="s">
        <v>288</v>
      </c>
      <c r="L35" s="65" t="s">
        <v>289</v>
      </c>
      <c r="M35" s="65" t="s">
        <v>283</v>
      </c>
      <c r="O35" s="65"/>
      <c r="P35" s="65" t="s">
        <v>286</v>
      </c>
      <c r="Q35" s="65" t="s">
        <v>287</v>
      </c>
      <c r="R35" s="65" t="s">
        <v>288</v>
      </c>
      <c r="S35" s="65" t="s">
        <v>341</v>
      </c>
      <c r="T35" s="65" t="s">
        <v>283</v>
      </c>
      <c r="V35" s="65"/>
      <c r="W35" s="65" t="s">
        <v>286</v>
      </c>
      <c r="X35" s="65" t="s">
        <v>287</v>
      </c>
      <c r="Y35" s="65" t="s">
        <v>288</v>
      </c>
      <c r="Z35" s="65" t="s">
        <v>341</v>
      </c>
      <c r="AA35" s="65" t="s">
        <v>283</v>
      </c>
      <c r="AC35" s="65"/>
      <c r="AD35" s="65" t="s">
        <v>286</v>
      </c>
      <c r="AE35" s="65" t="s">
        <v>287</v>
      </c>
      <c r="AF35" s="65" t="s">
        <v>338</v>
      </c>
      <c r="AG35" s="65" t="s">
        <v>289</v>
      </c>
      <c r="AH35" s="65" t="s">
        <v>283</v>
      </c>
      <c r="AJ35" s="65"/>
      <c r="AK35" s="65" t="s">
        <v>337</v>
      </c>
      <c r="AL35" s="65" t="s">
        <v>287</v>
      </c>
      <c r="AM35" s="65" t="s">
        <v>288</v>
      </c>
      <c r="AN35" s="65" t="s">
        <v>289</v>
      </c>
      <c r="AO35" s="65" t="s">
        <v>283</v>
      </c>
    </row>
    <row r="36" spans="1:68" x14ac:dyDescent="0.3">
      <c r="A36" s="65" t="s">
        <v>17</v>
      </c>
      <c r="B36" s="65">
        <v>650</v>
      </c>
      <c r="C36" s="65">
        <v>800</v>
      </c>
      <c r="D36" s="65">
        <v>0</v>
      </c>
      <c r="E36" s="65">
        <v>2500</v>
      </c>
      <c r="F36" s="65">
        <v>736.4425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1807.3523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7515.3823000000002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3569.2768999999998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311.91433999999998</v>
      </c>
      <c r="AJ36" s="65" t="s">
        <v>22</v>
      </c>
      <c r="AK36" s="65">
        <v>295</v>
      </c>
      <c r="AL36" s="65">
        <v>350</v>
      </c>
      <c r="AM36" s="65">
        <v>0</v>
      </c>
      <c r="AN36" s="65">
        <v>350</v>
      </c>
      <c r="AO36" s="65">
        <v>112.32163</v>
      </c>
    </row>
    <row r="43" spans="1:68" x14ac:dyDescent="0.3">
      <c r="A43" s="70" t="s">
        <v>314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315</v>
      </c>
      <c r="B44" s="69"/>
      <c r="C44" s="69"/>
      <c r="D44" s="69"/>
      <c r="E44" s="69"/>
      <c r="F44" s="69"/>
      <c r="H44" s="69" t="s">
        <v>316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342</v>
      </c>
      <c r="AD44" s="69"/>
      <c r="AE44" s="69"/>
      <c r="AF44" s="69"/>
      <c r="AG44" s="69"/>
      <c r="AH44" s="69"/>
      <c r="AJ44" s="69" t="s">
        <v>319</v>
      </c>
      <c r="AK44" s="69"/>
      <c r="AL44" s="69"/>
      <c r="AM44" s="69"/>
      <c r="AN44" s="69"/>
      <c r="AO44" s="69"/>
      <c r="AQ44" s="69" t="s">
        <v>320</v>
      </c>
      <c r="AR44" s="69"/>
      <c r="AS44" s="69"/>
      <c r="AT44" s="69"/>
      <c r="AU44" s="69"/>
      <c r="AV44" s="69"/>
      <c r="AX44" s="69" t="s">
        <v>321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286</v>
      </c>
      <c r="C45" s="65" t="s">
        <v>287</v>
      </c>
      <c r="D45" s="65" t="s">
        <v>288</v>
      </c>
      <c r="E45" s="65" t="s">
        <v>289</v>
      </c>
      <c r="F45" s="65" t="s">
        <v>283</v>
      </c>
      <c r="H45" s="65"/>
      <c r="I45" s="65" t="s">
        <v>286</v>
      </c>
      <c r="J45" s="65" t="s">
        <v>287</v>
      </c>
      <c r="K45" s="65" t="s">
        <v>288</v>
      </c>
      <c r="L45" s="65" t="s">
        <v>289</v>
      </c>
      <c r="M45" s="65" t="s">
        <v>332</v>
      </c>
      <c r="O45" s="65"/>
      <c r="P45" s="65" t="s">
        <v>286</v>
      </c>
      <c r="Q45" s="65" t="s">
        <v>287</v>
      </c>
      <c r="R45" s="65" t="s">
        <v>288</v>
      </c>
      <c r="S45" s="65" t="s">
        <v>289</v>
      </c>
      <c r="T45" s="65" t="s">
        <v>283</v>
      </c>
      <c r="V45" s="65"/>
      <c r="W45" s="65" t="s">
        <v>286</v>
      </c>
      <c r="X45" s="65" t="s">
        <v>335</v>
      </c>
      <c r="Y45" s="65" t="s">
        <v>288</v>
      </c>
      <c r="Z45" s="65" t="s">
        <v>289</v>
      </c>
      <c r="AA45" s="65" t="s">
        <v>283</v>
      </c>
      <c r="AC45" s="65"/>
      <c r="AD45" s="65" t="s">
        <v>286</v>
      </c>
      <c r="AE45" s="65" t="s">
        <v>287</v>
      </c>
      <c r="AF45" s="65" t="s">
        <v>288</v>
      </c>
      <c r="AG45" s="65" t="s">
        <v>289</v>
      </c>
      <c r="AH45" s="65" t="s">
        <v>283</v>
      </c>
      <c r="AJ45" s="65"/>
      <c r="AK45" s="65" t="s">
        <v>286</v>
      </c>
      <c r="AL45" s="65" t="s">
        <v>287</v>
      </c>
      <c r="AM45" s="65" t="s">
        <v>288</v>
      </c>
      <c r="AN45" s="65" t="s">
        <v>289</v>
      </c>
      <c r="AO45" s="65" t="s">
        <v>283</v>
      </c>
      <c r="AQ45" s="65"/>
      <c r="AR45" s="65" t="s">
        <v>286</v>
      </c>
      <c r="AS45" s="65" t="s">
        <v>287</v>
      </c>
      <c r="AT45" s="65" t="s">
        <v>288</v>
      </c>
      <c r="AU45" s="65" t="s">
        <v>289</v>
      </c>
      <c r="AV45" s="65" t="s">
        <v>332</v>
      </c>
      <c r="AX45" s="65"/>
      <c r="AY45" s="65" t="s">
        <v>286</v>
      </c>
      <c r="AZ45" s="65" t="s">
        <v>287</v>
      </c>
      <c r="BA45" s="65" t="s">
        <v>288</v>
      </c>
      <c r="BB45" s="65" t="s">
        <v>289</v>
      </c>
      <c r="BC45" s="65" t="s">
        <v>283</v>
      </c>
      <c r="BE45" s="65"/>
      <c r="BF45" s="65" t="s">
        <v>286</v>
      </c>
      <c r="BG45" s="65" t="s">
        <v>287</v>
      </c>
      <c r="BH45" s="65" t="s">
        <v>288</v>
      </c>
      <c r="BI45" s="65" t="s">
        <v>289</v>
      </c>
      <c r="BJ45" s="65" t="s">
        <v>283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15.724859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15.08179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1028.4195999999999</v>
      </c>
      <c r="V46" s="65" t="s">
        <v>29</v>
      </c>
      <c r="W46" s="65">
        <v>0</v>
      </c>
      <c r="X46" s="65">
        <v>0</v>
      </c>
      <c r="Y46" s="65">
        <v>3.5</v>
      </c>
      <c r="Z46" s="65">
        <v>10</v>
      </c>
      <c r="AA46" s="65">
        <v>7.9441269999999994E-2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4.8640800000000004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323.26101999999997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153.80341999999999</v>
      </c>
      <c r="AX46" s="65" t="s">
        <v>324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326</v>
      </c>
      <c r="B2" s="61" t="s">
        <v>327</v>
      </c>
      <c r="C2" s="61" t="s">
        <v>328</v>
      </c>
      <c r="D2" s="61">
        <v>23</v>
      </c>
      <c r="E2" s="61">
        <v>3008.5715</v>
      </c>
      <c r="F2" s="61">
        <v>489.78951999999998</v>
      </c>
      <c r="G2" s="61">
        <v>65.046440000000004</v>
      </c>
      <c r="H2" s="61">
        <v>32.655253999999999</v>
      </c>
      <c r="I2" s="61">
        <v>32.391190000000002</v>
      </c>
      <c r="J2" s="61">
        <v>100.582184</v>
      </c>
      <c r="K2" s="61">
        <v>50.163615999999998</v>
      </c>
      <c r="L2" s="61">
        <v>50.418568</v>
      </c>
      <c r="M2" s="61">
        <v>28.730419999999999</v>
      </c>
      <c r="N2" s="61">
        <v>3.0992630000000001</v>
      </c>
      <c r="O2" s="61">
        <v>13.989160999999999</v>
      </c>
      <c r="P2" s="61">
        <v>1155.6691000000001</v>
      </c>
      <c r="Q2" s="61">
        <v>33.373317999999998</v>
      </c>
      <c r="R2" s="61">
        <v>766.46875</v>
      </c>
      <c r="S2" s="61">
        <v>257.21825999999999</v>
      </c>
      <c r="T2" s="61">
        <v>6111.0060000000003</v>
      </c>
      <c r="U2" s="61">
        <v>7.6171173999999997</v>
      </c>
      <c r="V2" s="61">
        <v>27.712202000000001</v>
      </c>
      <c r="W2" s="61">
        <v>271.26715000000002</v>
      </c>
      <c r="X2" s="61">
        <v>75.281750000000002</v>
      </c>
      <c r="Y2" s="61">
        <v>2.4713101000000002</v>
      </c>
      <c r="Z2" s="61">
        <v>2.5012422000000001</v>
      </c>
      <c r="AA2" s="61">
        <v>19.188846999999999</v>
      </c>
      <c r="AB2" s="61">
        <v>2.9538449999999998</v>
      </c>
      <c r="AC2" s="61">
        <v>739.77869999999996</v>
      </c>
      <c r="AD2" s="61">
        <v>12.115793</v>
      </c>
      <c r="AE2" s="61">
        <v>4.2123119999999998</v>
      </c>
      <c r="AF2" s="61">
        <v>1.1334982</v>
      </c>
      <c r="AG2" s="61">
        <v>736.4425</v>
      </c>
      <c r="AH2" s="61">
        <v>262.59469999999999</v>
      </c>
      <c r="AI2" s="61">
        <v>473.84784000000002</v>
      </c>
      <c r="AJ2" s="61">
        <v>1807.3523</v>
      </c>
      <c r="AK2" s="61">
        <v>7515.3823000000002</v>
      </c>
      <c r="AL2" s="61">
        <v>311.91433999999998</v>
      </c>
      <c r="AM2" s="61">
        <v>3569.2768999999998</v>
      </c>
      <c r="AN2" s="61">
        <v>112.32163</v>
      </c>
      <c r="AO2" s="61">
        <v>15.724859</v>
      </c>
      <c r="AP2" s="61">
        <v>10.252573</v>
      </c>
      <c r="AQ2" s="61">
        <v>5.4722869999999997</v>
      </c>
      <c r="AR2" s="61">
        <v>15.08179</v>
      </c>
      <c r="AS2" s="61">
        <v>1028.4195999999999</v>
      </c>
      <c r="AT2" s="61">
        <v>7.9441269999999994E-2</v>
      </c>
      <c r="AU2" s="61">
        <v>4.8640800000000004</v>
      </c>
      <c r="AV2" s="61">
        <v>323.26101999999997</v>
      </c>
      <c r="AW2" s="61">
        <v>153.80341999999999</v>
      </c>
      <c r="AX2" s="61">
        <v>0.11502014000000001</v>
      </c>
      <c r="AY2" s="61">
        <v>1.4915364</v>
      </c>
      <c r="AZ2" s="61">
        <v>714.0127</v>
      </c>
      <c r="BA2" s="61">
        <v>60.430252000000003</v>
      </c>
      <c r="BB2" s="61">
        <v>20.395292000000001</v>
      </c>
      <c r="BC2" s="61">
        <v>22.642641000000001</v>
      </c>
      <c r="BD2" s="61">
        <v>17.379421000000001</v>
      </c>
      <c r="BE2" s="61">
        <v>0.77062887000000002</v>
      </c>
      <c r="BF2" s="61">
        <v>4.0159307000000002</v>
      </c>
      <c r="BG2" s="61">
        <v>6.9387240000000003E-3</v>
      </c>
      <c r="BH2" s="61">
        <v>5.9615090000000003E-2</v>
      </c>
      <c r="BI2" s="61">
        <v>4.6364943999999998E-2</v>
      </c>
      <c r="BJ2" s="61">
        <v>0.1613781</v>
      </c>
      <c r="BK2" s="61">
        <v>5.3374800000000001E-4</v>
      </c>
      <c r="BL2" s="61">
        <v>0.56187620000000005</v>
      </c>
      <c r="BM2" s="61">
        <v>5.9115789999999997</v>
      </c>
      <c r="BN2" s="61">
        <v>1.4088486</v>
      </c>
      <c r="BO2" s="61">
        <v>99.065110000000004</v>
      </c>
      <c r="BP2" s="61">
        <v>17.054040000000001</v>
      </c>
      <c r="BQ2" s="61">
        <v>32.559406000000003</v>
      </c>
      <c r="BR2" s="61">
        <v>128.89005</v>
      </c>
      <c r="BS2" s="61">
        <v>47.136600000000001</v>
      </c>
      <c r="BT2" s="61">
        <v>15.584562</v>
      </c>
      <c r="BU2" s="61">
        <v>4.0765076999999997E-2</v>
      </c>
      <c r="BV2" s="61">
        <v>0.121385194</v>
      </c>
      <c r="BW2" s="61">
        <v>1.1437743</v>
      </c>
      <c r="BX2" s="61">
        <v>2.1670181999999998</v>
      </c>
      <c r="BY2" s="61">
        <v>0.30668025999999998</v>
      </c>
      <c r="BZ2" s="61">
        <v>9.6698149999999996E-4</v>
      </c>
      <c r="CA2" s="61">
        <v>2.6230769999999999</v>
      </c>
      <c r="CB2" s="61">
        <v>8.3408915E-2</v>
      </c>
      <c r="CC2" s="61">
        <v>0.55000979999999999</v>
      </c>
      <c r="CD2" s="61">
        <v>3.152803</v>
      </c>
      <c r="CE2" s="61">
        <v>8.1914669999999995E-2</v>
      </c>
      <c r="CF2" s="61">
        <v>0.38934526000000003</v>
      </c>
      <c r="CG2" s="61">
        <v>1.2449999E-6</v>
      </c>
      <c r="CH2" s="61">
        <v>0.11578125</v>
      </c>
      <c r="CI2" s="61">
        <v>3.8375739999999998E-2</v>
      </c>
      <c r="CJ2" s="61">
        <v>6.1990084999999997</v>
      </c>
      <c r="CK2" s="61">
        <v>2.1883216E-2</v>
      </c>
      <c r="CL2" s="61">
        <v>1.4255116999999999</v>
      </c>
      <c r="CM2" s="61">
        <v>5.5680885</v>
      </c>
      <c r="CN2" s="61">
        <v>3560.9009999999998</v>
      </c>
      <c r="CO2" s="61">
        <v>6168.4663</v>
      </c>
      <c r="CP2" s="61">
        <v>3126.8499000000002</v>
      </c>
      <c r="CQ2" s="61">
        <v>1340.5197000000001</v>
      </c>
      <c r="CR2" s="61">
        <v>602.11945000000003</v>
      </c>
      <c r="CS2" s="61">
        <v>937.43024000000003</v>
      </c>
      <c r="CT2" s="61">
        <v>3443.9802</v>
      </c>
      <c r="CU2" s="61">
        <v>1995.8479</v>
      </c>
      <c r="CV2" s="61">
        <v>3005.8152</v>
      </c>
      <c r="CW2" s="61">
        <v>2127.3652000000002</v>
      </c>
      <c r="CX2" s="61">
        <v>640.53656000000001</v>
      </c>
      <c r="CY2" s="61">
        <v>4707.0780000000004</v>
      </c>
      <c r="CZ2" s="61">
        <v>2066.5790000000002</v>
      </c>
      <c r="DA2" s="61">
        <v>4821.6289999999999</v>
      </c>
      <c r="DB2" s="61">
        <v>5012.83</v>
      </c>
      <c r="DC2" s="61">
        <v>6354.5969999999998</v>
      </c>
      <c r="DD2" s="61">
        <v>11068.407999999999</v>
      </c>
      <c r="DE2" s="61">
        <v>2036.8853999999999</v>
      </c>
      <c r="DF2" s="61">
        <v>6217.2690000000002</v>
      </c>
      <c r="DG2" s="61">
        <v>2457.8247000000001</v>
      </c>
      <c r="DH2" s="61">
        <v>154.81636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60.430252000000003</v>
      </c>
      <c r="B6">
        <f>BB2</f>
        <v>20.395292000000001</v>
      </c>
      <c r="C6">
        <f>BC2</f>
        <v>22.642641000000001</v>
      </c>
      <c r="D6">
        <f>BD2</f>
        <v>17.379421000000001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20" sqref="E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36319</v>
      </c>
      <c r="C2" s="56">
        <f ca="1">YEAR(TODAY())-YEAR(B2)+IF(TODAY()&gt;=DATE(YEAR(TODAY()),MONTH(B2),DAY(B2)),0,-1)</f>
        <v>23</v>
      </c>
      <c r="E2" s="52">
        <v>185.3</v>
      </c>
      <c r="F2" s="53" t="s">
        <v>39</v>
      </c>
      <c r="G2" s="52">
        <v>86.3</v>
      </c>
      <c r="H2" s="51" t="s">
        <v>41</v>
      </c>
      <c r="I2" s="72">
        <f>ROUND(G3/E3^2,1)</f>
        <v>25.1</v>
      </c>
    </row>
    <row r="3" spans="1:9" x14ac:dyDescent="0.3">
      <c r="E3" s="51">
        <f>E2/100</f>
        <v>1.8530000000000002</v>
      </c>
      <c r="F3" s="51" t="s">
        <v>40</v>
      </c>
      <c r="G3" s="51">
        <f>G2</f>
        <v>86.3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박진범, ID : H2510142)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08일 10:33:42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45050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23</v>
      </c>
      <c r="G12" s="137"/>
      <c r="H12" s="137"/>
      <c r="I12" s="137"/>
      <c r="K12" s="128">
        <f>'개인정보 및 신체계측 입력'!E2</f>
        <v>185.3</v>
      </c>
      <c r="L12" s="129"/>
      <c r="M12" s="122">
        <f>'개인정보 및 신체계측 입력'!G2</f>
        <v>86.3</v>
      </c>
      <c r="N12" s="123"/>
      <c r="O12" s="118" t="s">
        <v>271</v>
      </c>
      <c r="P12" s="112"/>
      <c r="Q12" s="115">
        <f>'개인정보 및 신체계측 입력'!I2</f>
        <v>25.1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박진범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74.728999999999999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9.9239999999999995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15.346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15.2</v>
      </c>
      <c r="L72" s="36" t="s">
        <v>53</v>
      </c>
      <c r="M72" s="36">
        <f>ROUND('DRIs DATA'!K8,1)</f>
        <v>6.6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102.2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230.94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75.28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196.92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92.06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501.03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157.25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2023-05-08T01:36:34Z</dcterms:modified>
</cp:coreProperties>
</file>