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<sst xmlns="http://schemas.openxmlformats.org/spreadsheetml/2006/main" count="692" uniqueCount="346">
  <si>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</si>
  <si>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</si>
  <si>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</si>
  <si>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</si>
  <si>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</si>
  <si>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</si>
  <si>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</si>
  <si>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</si>
  <si>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</si>
  <si>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</si>
  <si>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</si>
  <si>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</si>
  <si>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</si>
  <si>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</si>
  <si>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</si>
  <si>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</si>
  <si>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</si>
  <si>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</si>
  <si>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</si>
  <si>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</si>
  <si>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</si>
  <si>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</si>
  <si>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</si>
  <si>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</si>
  <si>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</si>
  <si>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</si>
  <si>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</si>
  <si>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</si>
  <si>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</si>
  <si>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</si>
  <si>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</si>
  <si>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</si>
  <si>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</si>
  <si>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</si>
  <si>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</si>
  <si>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</si>
  <si>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</si>
  <si>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</si>
  <si>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</si>
  <si>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</si>
  <si>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</si>
  <si>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</si>
  <si>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</si>
  <si>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</si>
  <si>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</si>
  <si>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</si>
  <si>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</si>
  <si>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</si>
  <si>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</si>
  <si>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</si>
  <si>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</si>
  <si>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</si>
  <si>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</si>
  <si>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</si>
  <si>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</si>
  <si>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</si>
  <si>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</si>
  <si>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</si>
  <si>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</si>
  <si>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</si>
  <si>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</si>
  <si>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</si>
  <si>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</si>
  <si>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</si>
  <si>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</si>
  <si>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</si>
  <si>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</si>
  <si>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</si>
  <si>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</si>
  <si>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</si>
  <si>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</si>
  <si>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</si>
  <si>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</si>
  <si>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</si>
  <si>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</si>
  <si>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</si>
  <si>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</si>
  <si>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</si>
  <si>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</si>
  <si>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</si>
  <si>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</si>
  <si>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</si>
  <si>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</si>
  <si>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</si>
  <si>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</si>
  <si>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</si>
  <si>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</si>
  <si>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</si>
  <si>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</si>
  <si>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</si>
  <si>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</si>
  <si>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</si>
  <si>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</si>
  <si>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</si>
  <si>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</si>
  <si>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</si>
  <si>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</si>
  <si>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</si>
  <si>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</si>
  <si>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</si>
  <si>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</si>
  <si>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</si>
  <si>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</si>
  <si>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</si>
  <si>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</si>
  <si>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</si>
  <si>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</si>
  <si>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</si>
  <si>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</si>
  <si>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</si>
  <si>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</si>
  <si>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</si>
  <si>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</si>
  <si>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</si>
  <si>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</si>
  <si>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</si>
  <si>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</si>
  <si>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</si>
  <si>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</si>
  <si>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</si>
  <si>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</si>
  <si>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</si>
  <si>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</si>
  <si>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</si>
  <si>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</si>
  <si>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</si>
  <si>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</si>
  <si>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</si>
  <si>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</si>
  <si>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</si>
  <si>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</si>
  <si>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</si>
  <si>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</si>
  <si>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</si>
  <si>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</si>
  <si>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</si>
  <si>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</si>
  <si>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</si>
  <si>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</si>
  <si>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</si>
  <si>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</si>
  <si>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</si>
  <si>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</si>
  <si>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</si>
  <si>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</si>
  <si>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</si>
  <si>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</si>
  <si>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</si>
  <si>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</si>
  <si>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</si>
  <si>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</si>
  <si>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</si>
  <si>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</si>
  <si>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</si>
  <si>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</si>
  <si>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</si>
  <si>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</si>
  <si>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</si>
  <si>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</si>
  <si>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</si>
  <si>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</si>
  <si>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</si>
  <si>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</si>
  <si>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</si>
  <si>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</si>
  <si>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</si>
  <si>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</si>
  <si>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</si>
  <si>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</si>
  <si>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</si>
  <si>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</si>
  <si>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</si>
  <si>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</si>
  <si>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</si>
  <si>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</si>
  <si>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</si>
  <si>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</si>
  <si>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</si>
  <si>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</si>
  <si>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</si>
  <si>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</si>
  <si>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</si>
  <si>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</si>
  <si>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</si>
  <si>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</si>
  <si>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</si>
  <si>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</si>
  <si>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</si>
  <si>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</si>
  <si>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</si>
  <si>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</si>
  <si>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</si>
  <si>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</si>
  <si>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</si>
  <si>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</si>
  <si>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</si>
  <si>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</si>
  <si>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</si>
  <si>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</si>
  <si>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</si>
  <si>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</si>
  <si>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</si>
  <si>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</si>
  <si>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</si>
  <si>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</si>
  <si>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</si>
  <si>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</si>
  <si>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</si>
  <si>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</si>
  <si>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</si>
  <si>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</si>
  <si>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</si>
  <si>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</si>
  <si>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</si>
  <si>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</si>
  <si>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</si>
  <si>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</si>
  <si>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</si>
  <si>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</si>
  <si>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</si>
  <si>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</si>
  <si>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</si>
  <si>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</si>
  <si>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</si>
  <si>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</si>
  <si>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</si>
  <si>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</si>
  <si>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</si>
  <si>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</si>
  <si>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</si>
  <si>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</si>
  <si>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</si>
  <si>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</si>
  <si>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</si>
  <si>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</si>
  <si>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</si>
  <si>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</si>
  <si>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</si>
  <si>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</si>
  <si>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</si>
  <si>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</si>
  <si>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</si>
  <si>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</si>
  <si>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</si>
  <si>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</si>
  <si>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</si>
  <si>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</si>
  <si>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</si>
  <si>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</si>
  <si>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</si>
  <si>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</si>
  <si>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</si>
  <si>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</si>
  <si>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</si>
  <si>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</si>
  <si>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</si>
  <si>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</si>
  <si>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</si>
  <si>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</si>
  <si>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</si>
  <si>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</si>
  <si>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</si>
  <si>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</si>
  <si>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</si>
  <si>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</si>
  <si>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</si>
  <si>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</si>
  <si>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</si>
  <si>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</si>
  <si>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</si>
  <si>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</si>
  <si>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</si>
  <si>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</si>
  <si>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</si>
  <si>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</si>
  <si>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</si>
  <si>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출력시각</t>
    <phoneticPr fontId="1" type="noConversion"/>
  </si>
  <si>
    <t>에너지(kcal)</t>
    <phoneticPr fontId="1" type="noConversion"/>
  </si>
  <si>
    <t>적정비율(최대)</t>
    <phoneticPr fontId="1" type="noConversion"/>
  </si>
  <si>
    <t>지용성 비타민</t>
    <phoneticPr fontId="1" type="noConversion"/>
  </si>
  <si>
    <t>비타민D</t>
    <phoneticPr fontId="1" type="noConversion"/>
  </si>
  <si>
    <t>수용성 비타민</t>
    <phoneticPr fontId="1" type="noConversion"/>
  </si>
  <si>
    <t>니아신</t>
    <phoneticPr fontId="1" type="noConversion"/>
  </si>
  <si>
    <t>엽산(μg DFE/일)</t>
    <phoneticPr fontId="1" type="noConversion"/>
  </si>
  <si>
    <t>마그네슘</t>
    <phoneticPr fontId="1" type="noConversion"/>
  </si>
  <si>
    <t>미량 무기질</t>
    <phoneticPr fontId="1" type="noConversion"/>
  </si>
  <si>
    <t>몰리브덴</t>
    <phoneticPr fontId="1" type="noConversion"/>
  </si>
  <si>
    <t>구리(ug/일)</t>
    <phoneticPr fontId="1" type="noConversion"/>
  </si>
  <si>
    <t>M</t>
  </si>
  <si>
    <t>필요추정량</t>
    <phoneticPr fontId="1" type="noConversion"/>
  </si>
  <si>
    <t>열량영양소</t>
    <phoneticPr fontId="1" type="noConversion"/>
  </si>
  <si>
    <t>식이섬유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</si>
  <si>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</si>
  <si>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</si>
  <si>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</si>
  <si>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</si>
  <si>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</si>
  <si>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식이섬유(g/일)</t>
    <phoneticPr fontId="1" type="noConversion"/>
  </si>
  <si>
    <t>섭취비율</t>
    <phoneticPr fontId="1" type="noConversion"/>
  </si>
  <si>
    <t>비타민A</t>
    <phoneticPr fontId="1" type="noConversion"/>
  </si>
  <si>
    <t>비타민K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</si>
  <si>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</si>
  <si>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</si>
  <si>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</si>
  <si>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비타민B12</t>
    <phoneticPr fontId="1" type="noConversion"/>
  </si>
  <si>
    <t>판토텐산</t>
    <phoneticPr fontId="1" type="noConversion"/>
  </si>
  <si>
    <t>인</t>
    <phoneticPr fontId="1" type="noConversion"/>
  </si>
  <si>
    <t>염소</t>
    <phoneticPr fontId="1" type="noConversion"/>
  </si>
  <si>
    <t>철</t>
    <phoneticPr fontId="1" type="noConversion"/>
  </si>
  <si>
    <t>요오드</t>
    <phoneticPr fontId="1" type="noConversion"/>
  </si>
  <si>
    <t>크롬</t>
    <phoneticPr fontId="1" type="noConversion"/>
  </si>
  <si>
    <t>몰리브덴(ug/일)</t>
    <phoneticPr fontId="1" type="noConversion"/>
  </si>
  <si>
    <t>H2510151</t>
  </si>
  <si>
    <t>이재식</t>
  </si>
  <si>
    <t>정보</t>
    <phoneticPr fontId="1" type="noConversion"/>
  </si>
  <si>
    <t>(설문지 : FFQ 95문항 설문지, 사용자 : 이재식, ID : H2510151)</t>
  </si>
  <si>
    <t>2023년 06월 20일 08:51:19</t>
  </si>
  <si>
    <t>다량영양소</t>
    <phoneticPr fontId="1" type="noConversion"/>
  </si>
  <si>
    <t>불포화지방산</t>
    <phoneticPr fontId="1" type="noConversion"/>
  </si>
  <si>
    <t>탄수화물</t>
    <phoneticPr fontId="1" type="noConversion"/>
  </si>
  <si>
    <t>단백질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</si>
  <si>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</si>
  <si>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</si>
  <si>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</si>
  <si>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</si>
  <si>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</si>
  <si>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</si>
  <si>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적정비율(최대)</t>
    <phoneticPr fontId="1" type="noConversion"/>
  </si>
  <si>
    <t>비타민E</t>
    <phoneticPr fontId="1" type="noConversion"/>
  </si>
  <si>
    <t>섭취량</t>
    <phoneticPr fontId="1" type="noConversion"/>
  </si>
  <si>
    <t>충분섭취량</t>
    <phoneticPr fontId="1" type="noConversion"/>
  </si>
  <si>
    <t>비타민A(μg RAE/일)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</si>
  <si>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</si>
  <si>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</si>
  <si>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</si>
  <si>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상한섭취량</t>
    <phoneticPr fontId="1" type="noConversion"/>
  </si>
  <si>
    <t>다량 무기질</t>
    <phoneticPr fontId="1" type="noConversion"/>
  </si>
  <si>
    <t>나트륨</t>
    <phoneticPr fontId="1" type="noConversion"/>
  </si>
  <si>
    <t>칼륨</t>
    <phoneticPr fontId="1" type="noConversion"/>
  </si>
  <si>
    <t>평균필요량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</si>
  <si>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</si>
  <si>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</si>
  <si>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</si>
  <si>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</si>
  <si>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셀레늄</t>
    <phoneticPr fontId="1" type="noConversion"/>
  </si>
  <si>
    <t>크롬(ug/일)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</si>
</sst>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88.956919999999997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6608"/>
        <c:axId val="496965432"/>
      </c:barChart>
      <c:catAx>
        <c:axId val="49696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5432"/>
        <c:crosses val="autoZero"/>
        <c:auto val="1"/>
        <c:lblAlgn val="ctr"/>
        <c:lblOffset val="100"/>
        <c:noMultiLvlLbl val="0"/>
      </c:catAx>
      <c:valAx>
        <c:axId val="496965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2.3865789999999998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4400"/>
        <c:axId val="499609104"/>
      </c:barChart>
      <c:catAx>
        <c:axId val="499604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09104"/>
        <c:crosses val="autoZero"/>
        <c:auto val="1"/>
        <c:lblAlgn val="ctr"/>
        <c:lblOffset val="100"/>
        <c:noMultiLvlLbl val="0"/>
      </c:catAx>
      <c:valAx>
        <c:axId val="499609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1.2303838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6752"/>
        <c:axId val="499607144"/>
      </c:barChart>
      <c:catAx>
        <c:axId val="49960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07144"/>
        <c:crosses val="autoZero"/>
        <c:auto val="1"/>
        <c:lblAlgn val="ctr"/>
        <c:lblOffset val="100"/>
        <c:noMultiLvlLbl val="0"/>
      </c:catAx>
      <c:valAx>
        <c:axId val="499607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1403.7616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5576"/>
        <c:axId val="499607928"/>
      </c:barChart>
      <c:catAx>
        <c:axId val="499605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07928"/>
        <c:crosses val="autoZero"/>
        <c:auto val="1"/>
        <c:lblAlgn val="ctr"/>
        <c:lblOffset val="100"/>
        <c:noMultiLvlLbl val="0"/>
      </c:catAx>
      <c:valAx>
        <c:axId val="499607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5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3079.7332000000001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8320"/>
        <c:axId val="499610672"/>
      </c:barChart>
      <c:catAx>
        <c:axId val="4996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10672"/>
        <c:crosses val="autoZero"/>
        <c:auto val="1"/>
        <c:lblAlgn val="ctr"/>
        <c:lblOffset val="100"/>
        <c:noMultiLvlLbl val="0"/>
      </c:catAx>
      <c:valAx>
        <c:axId val="499610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8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70.078093999999993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6352"/>
        <c:axId val="506592040"/>
      </c:barChart>
      <c:catAx>
        <c:axId val="506596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2040"/>
        <c:crosses val="autoZero"/>
        <c:auto val="1"/>
        <c:lblAlgn val="ctr"/>
        <c:lblOffset val="100"/>
        <c:noMultiLvlLbl val="0"/>
      </c:catAx>
      <c:valAx>
        <c:axId val="5065920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147.86284000000001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2824"/>
        <c:axId val="506591648"/>
      </c:barChart>
      <c:catAx>
        <c:axId val="50659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1648"/>
        <c:crosses val="autoZero"/>
        <c:auto val="1"/>
        <c:lblAlgn val="ctr"/>
        <c:lblOffset val="100"/>
        <c:noMultiLvlLbl val="0"/>
      </c:catAx>
      <c:valAx>
        <c:axId val="50659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13.938237000000001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2432"/>
        <c:axId val="506596744"/>
      </c:barChart>
      <c:catAx>
        <c:axId val="50659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6744"/>
        <c:crosses val="autoZero"/>
        <c:auto val="1"/>
        <c:lblAlgn val="ctr"/>
        <c:lblOffset val="100"/>
        <c:noMultiLvlLbl val="0"/>
      </c:catAx>
      <c:valAx>
        <c:axId val="5065967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707.26495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0864"/>
        <c:axId val="506593608"/>
      </c:barChart>
      <c:catAx>
        <c:axId val="50659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3608"/>
        <c:crosses val="autoZero"/>
        <c:auto val="1"/>
        <c:lblAlgn val="ctr"/>
        <c:lblOffset val="100"/>
        <c:noMultiLvlLbl val="0"/>
      </c:catAx>
      <c:valAx>
        <c:axId val="50659360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2.4563407999999998E-2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4000"/>
        <c:axId val="506590080"/>
      </c:barChart>
      <c:catAx>
        <c:axId val="50659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0080"/>
        <c:crosses val="autoZero"/>
        <c:auto val="1"/>
        <c:lblAlgn val="ctr"/>
        <c:lblOffset val="100"/>
        <c:noMultiLvlLbl val="0"/>
      </c:catAx>
      <c:valAx>
        <c:axId val="506590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3.8106195999999999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4392"/>
        <c:axId val="506595176"/>
      </c:barChart>
      <c:catAx>
        <c:axId val="50659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595176"/>
        <c:crosses val="autoZero"/>
        <c:auto val="1"/>
        <c:lblAlgn val="ctr"/>
        <c:lblOffset val="100"/>
        <c:noMultiLvlLbl val="0"/>
      </c:catAx>
      <c:valAx>
        <c:axId val="506595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24.379519999999999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3080"/>
        <c:axId val="496962296"/>
      </c:barChart>
      <c:catAx>
        <c:axId val="49696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2296"/>
        <c:crosses val="autoZero"/>
        <c:auto val="1"/>
        <c:lblAlgn val="ctr"/>
        <c:lblOffset val="100"/>
        <c:noMultiLvlLbl val="0"/>
      </c:catAx>
      <c:valAx>
        <c:axId val="496962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576.93164000000002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595568"/>
        <c:axId val="506844976"/>
      </c:barChart>
      <c:catAx>
        <c:axId val="506595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4976"/>
        <c:crosses val="autoZero"/>
        <c:auto val="1"/>
        <c:lblAlgn val="ctr"/>
        <c:lblOffset val="100"/>
        <c:noMultiLvlLbl val="0"/>
      </c:catAx>
      <c:valAx>
        <c:axId val="50684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595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114.03619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49288"/>
        <c:axId val="506846152"/>
      </c:barChart>
      <c:catAx>
        <c:axId val="506849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6152"/>
        <c:crosses val="autoZero"/>
        <c:auto val="1"/>
        <c:lblAlgn val="ctr"/>
        <c:lblOffset val="100"/>
        <c:noMultiLvlLbl val="0"/>
      </c:catAx>
      <c:valAx>
        <c:axId val="506846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49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4.2919999999999998</c:v>
                </c:pt>
                <c:pt idx="1">
                  <c:v>20.756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848112"/>
        <c:axId val="506845368"/>
      </c:barChart>
      <c:catAx>
        <c:axId val="506848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5368"/>
        <c:crosses val="autoZero"/>
        <c:auto val="1"/>
        <c:lblAlgn val="ctr"/>
        <c:lblOffset val="100"/>
        <c:noMultiLvlLbl val="0"/>
      </c:catAx>
      <c:valAx>
        <c:axId val="506845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48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14.033984</c:v>
                </c:pt>
                <c:pt idx="1">
                  <c:v>18.146515000000001</c:v>
                </c:pt>
                <c:pt idx="2">
                  <c:v>18.639671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383.37887999999998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50856"/>
        <c:axId val="506846544"/>
      </c:barChart>
      <c:catAx>
        <c:axId val="50685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6544"/>
        <c:crosses val="autoZero"/>
        <c:auto val="1"/>
        <c:lblAlgn val="ctr"/>
        <c:lblOffset val="100"/>
        <c:noMultiLvlLbl val="0"/>
      </c:catAx>
      <c:valAx>
        <c:axId val="5068465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5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19.539266999999999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46936"/>
        <c:axId val="506847328"/>
      </c:barChart>
      <c:catAx>
        <c:axId val="506846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7328"/>
        <c:crosses val="autoZero"/>
        <c:auto val="1"/>
        <c:lblAlgn val="ctr"/>
        <c:lblOffset val="100"/>
        <c:noMultiLvlLbl val="0"/>
      </c:catAx>
      <c:valAx>
        <c:axId val="506847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46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73.007999999999996</c:v>
                </c:pt>
                <c:pt idx="1">
                  <c:v>10.366</c:v>
                </c:pt>
                <c:pt idx="2">
                  <c:v>16.626000000000001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847720"/>
        <c:axId val="506844192"/>
      </c:barChart>
      <c:catAx>
        <c:axId val="50684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44192"/>
        <c:crosses val="autoZero"/>
        <c:auto val="1"/>
        <c:lblAlgn val="ctr"/>
        <c:lblOffset val="100"/>
        <c:noMultiLvlLbl val="0"/>
      </c:catAx>
      <c:valAx>
        <c:axId val="506844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4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2452.8184000000001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848504"/>
        <c:axId val="506850464"/>
      </c:barChart>
      <c:catAx>
        <c:axId val="50684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850464"/>
        <c:crosses val="autoZero"/>
        <c:auto val="1"/>
        <c:lblAlgn val="ctr"/>
        <c:lblOffset val="100"/>
        <c:noMultiLvlLbl val="0"/>
      </c:catAx>
      <c:valAx>
        <c:axId val="506850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848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87.072586000000001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71256"/>
        <c:axId val="505766160"/>
      </c:barChart>
      <c:catAx>
        <c:axId val="50577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6160"/>
        <c:crosses val="autoZero"/>
        <c:auto val="1"/>
        <c:lblAlgn val="ctr"/>
        <c:lblOffset val="100"/>
        <c:noMultiLvlLbl val="0"/>
      </c:catAx>
      <c:valAx>
        <c:axId val="50576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7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485.28070000000002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72040"/>
        <c:axId val="505769688"/>
      </c:barChart>
      <c:catAx>
        <c:axId val="505772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9688"/>
        <c:crosses val="autoZero"/>
        <c:auto val="1"/>
        <c:lblAlgn val="ctr"/>
        <c:lblOffset val="100"/>
        <c:noMultiLvlLbl val="0"/>
      </c:catAx>
      <c:valAx>
        <c:axId val="50576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72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5.5463259999999996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3472"/>
        <c:axId val="496959552"/>
      </c:barChart>
      <c:catAx>
        <c:axId val="49696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9552"/>
        <c:crosses val="autoZero"/>
        <c:auto val="1"/>
        <c:lblAlgn val="ctr"/>
        <c:lblOffset val="100"/>
        <c:noMultiLvlLbl val="0"/>
      </c:catAx>
      <c:valAx>
        <c:axId val="49695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3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4580.4409999999998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65376"/>
        <c:axId val="505766552"/>
      </c:barChart>
      <c:catAx>
        <c:axId val="5057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6552"/>
        <c:crosses val="autoZero"/>
        <c:auto val="1"/>
        <c:lblAlgn val="ctr"/>
        <c:lblOffset val="100"/>
        <c:noMultiLvlLbl val="0"/>
      </c:catAx>
      <c:valAx>
        <c:axId val="50576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17.213249999999999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68512"/>
        <c:axId val="505768904"/>
      </c:barChart>
      <c:catAx>
        <c:axId val="50576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8904"/>
        <c:crosses val="autoZero"/>
        <c:auto val="1"/>
        <c:lblAlgn val="ctr"/>
        <c:lblOffset val="100"/>
        <c:noMultiLvlLbl val="0"/>
      </c:catAx>
      <c:valAx>
        <c:axId val="50576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6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2.2664282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5764984"/>
        <c:axId val="505767728"/>
      </c:barChart>
      <c:catAx>
        <c:axId val="50576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5767728"/>
        <c:crosses val="autoZero"/>
        <c:auto val="1"/>
        <c:lblAlgn val="ctr"/>
        <c:lblOffset val="100"/>
        <c:noMultiLvlLbl val="0"/>
      </c:catAx>
      <c:valAx>
        <c:axId val="5057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576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188.00353999999999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5040"/>
        <c:axId val="496959944"/>
      </c:barChart>
      <c:catAx>
        <c:axId val="49696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59944"/>
        <c:crosses val="autoZero"/>
        <c:auto val="1"/>
        <c:lblAlgn val="ctr"/>
        <c:lblOffset val="100"/>
        <c:noMultiLvlLbl val="0"/>
      </c:catAx>
      <c:valAx>
        <c:axId val="496959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1.3767096999999999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3864"/>
        <c:axId val="496960336"/>
      </c:barChart>
      <c:catAx>
        <c:axId val="496963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0336"/>
        <c:crosses val="autoZero"/>
        <c:auto val="1"/>
        <c:lblAlgn val="ctr"/>
        <c:lblOffset val="100"/>
        <c:noMultiLvlLbl val="0"/>
      </c:catAx>
      <c:valAx>
        <c:axId val="4969603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3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19.795784000000001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6961512"/>
        <c:axId val="496961904"/>
      </c:barChart>
      <c:catAx>
        <c:axId val="49696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6961904"/>
        <c:crosses val="autoZero"/>
        <c:auto val="1"/>
        <c:lblAlgn val="ctr"/>
        <c:lblOffset val="100"/>
        <c:noMultiLvlLbl val="0"/>
      </c:catAx>
      <c:valAx>
        <c:axId val="496961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696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2.2664282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5968"/>
        <c:axId val="499608712"/>
      </c:barChart>
      <c:catAx>
        <c:axId val="499605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08712"/>
        <c:crosses val="autoZero"/>
        <c:auto val="1"/>
        <c:lblAlgn val="ctr"/>
        <c:lblOffset val="100"/>
        <c:noMultiLvlLbl val="0"/>
      </c:catAx>
      <c:valAx>
        <c:axId val="499608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5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456.79538000000002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11064"/>
        <c:axId val="499611456"/>
      </c:barChart>
      <c:catAx>
        <c:axId val="49961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11456"/>
        <c:crosses val="autoZero"/>
        <c:auto val="1"/>
        <c:lblAlgn val="ctr"/>
        <c:lblOffset val="100"/>
        <c:noMultiLvlLbl val="0"/>
      </c:catAx>
      <c:valAx>
        <c:axId val="49961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1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12.321270999999999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99609888"/>
        <c:axId val="499604792"/>
      </c:barChart>
      <c:catAx>
        <c:axId val="49960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9604792"/>
        <c:crosses val="autoZero"/>
        <c:auto val="1"/>
        <c:lblAlgn val="ctr"/>
        <c:lblOffset val="100"/>
        <c:noMultiLvlLbl val="0"/>
      </c:catAx>
      <c:valAx>
        <c:axId val="499604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9960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이재식, ID : H2510151)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06월 20일 08:51:19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2452.8184000000001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88.956919999999997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24.379519999999999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73.007999999999996</v>
      </c>
      <c r="G8" s="59">
        <f>'DRIs DATA 입력'!G8</f>
        <v>10.366</v>
      </c>
      <c r="H8" s="59">
        <f>'DRIs DATA 입력'!H8</f>
        <v>16.626000000000001</v>
      </c>
      <c r="I8" s="46"/>
      <c r="J8" s="59" t="s">
        <v>216</v>
      </c>
      <c r="K8" s="59">
        <f>'DRIs DATA 입력'!K8</f>
        <v>4.2919999999999998</v>
      </c>
      <c r="L8" s="59">
        <f>'DRIs DATA 입력'!L8</f>
        <v>20.756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383.37887999999998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19.539266999999999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5.5463259999999996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188.00353999999999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87.072586000000001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1.9025242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1.3767096999999999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19.795784000000001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2.2664282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456.79538000000002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12.321270999999999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2.3865789999999998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1.2303838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485.28070000000002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1403.7616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4580.4409999999998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3079.7332000000001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70.078093999999993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147.86284000000001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17.213249999999999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13.938237000000001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707.26495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2.4563407999999998E-2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3.8106195999999999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576.93164000000002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114.03619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D52" sqref="D52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314</v>
      </c>
      <c r="B1" s="61" t="s">
        <v>315</v>
      </c>
      <c r="G1" s="62" t="s">
        <v>276</v>
      </c>
      <c r="H1" s="61" t="s">
        <v>316</v>
      </c>
    </row>
    <row r="3" spans="1:27" x14ac:dyDescent="0.3">
      <c r="A3" s="71" t="s">
        <v>317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290</v>
      </c>
      <c r="F4" s="67"/>
      <c r="G4" s="67"/>
      <c r="H4" s="68"/>
      <c r="J4" s="66" t="s">
        <v>318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291</v>
      </c>
      <c r="V4" s="69"/>
      <c r="W4" s="69"/>
      <c r="X4" s="69"/>
      <c r="Y4" s="69"/>
      <c r="Z4" s="69"/>
    </row>
    <row r="5" spans="1:27" x14ac:dyDescent="0.3">
      <c r="A5" s="65"/>
      <c r="B5" s="65" t="s">
        <v>289</v>
      </c>
      <c r="C5" s="65" t="s">
        <v>292</v>
      </c>
      <c r="E5" s="65"/>
      <c r="F5" s="65" t="s">
        <v>319</v>
      </c>
      <c r="G5" s="65" t="s">
        <v>293</v>
      </c>
      <c r="H5" s="65" t="s">
        <v>320</v>
      </c>
      <c r="J5" s="65"/>
      <c r="K5" s="65" t="s">
        <v>294</v>
      </c>
      <c r="L5" s="65" t="s">
        <v>321</v>
      </c>
      <c r="N5" s="65"/>
      <c r="O5" s="65" t="s">
        <v>322</v>
      </c>
      <c r="P5" s="65" t="s">
        <v>323</v>
      </c>
      <c r="Q5" s="65" t="s">
        <v>324</v>
      </c>
      <c r="R5" s="65" t="s">
        <v>325</v>
      </c>
      <c r="S5" s="65" t="s">
        <v>292</v>
      </c>
      <c r="U5" s="65"/>
      <c r="V5" s="65" t="s">
        <v>322</v>
      </c>
      <c r="W5" s="65" t="s">
        <v>295</v>
      </c>
      <c r="X5" s="65" t="s">
        <v>324</v>
      </c>
      <c r="Y5" s="65" t="s">
        <v>325</v>
      </c>
      <c r="Z5" s="65" t="s">
        <v>292</v>
      </c>
    </row>
    <row r="6" spans="1:27" x14ac:dyDescent="0.3">
      <c r="A6" s="65" t="s">
        <v>277</v>
      </c>
      <c r="B6" s="65">
        <v>2000</v>
      </c>
      <c r="C6" s="65">
        <v>2452.8184000000001</v>
      </c>
      <c r="E6" s="65" t="s">
        <v>326</v>
      </c>
      <c r="F6" s="65">
        <v>55</v>
      </c>
      <c r="G6" s="65">
        <v>15</v>
      </c>
      <c r="H6" s="65">
        <v>7</v>
      </c>
      <c r="J6" s="65" t="s">
        <v>326</v>
      </c>
      <c r="K6" s="65">
        <v>0.1</v>
      </c>
      <c r="L6" s="65">
        <v>4</v>
      </c>
      <c r="N6" s="65" t="s">
        <v>296</v>
      </c>
      <c r="O6" s="65">
        <v>45</v>
      </c>
      <c r="P6" s="65">
        <v>55</v>
      </c>
      <c r="Q6" s="65">
        <v>0</v>
      </c>
      <c r="R6" s="65">
        <v>0</v>
      </c>
      <c r="S6" s="65">
        <v>88.956919999999997</v>
      </c>
      <c r="U6" s="65" t="s">
        <v>297</v>
      </c>
      <c r="V6" s="65">
        <v>0</v>
      </c>
      <c r="W6" s="65">
        <v>0</v>
      </c>
      <c r="X6" s="65">
        <v>25</v>
      </c>
      <c r="Y6" s="65">
        <v>0</v>
      </c>
      <c r="Z6" s="65">
        <v>24.379519999999999</v>
      </c>
    </row>
    <row r="7" spans="1:27" x14ac:dyDescent="0.3">
      <c r="E7" s="65" t="s">
        <v>278</v>
      </c>
      <c r="F7" s="65">
        <v>65</v>
      </c>
      <c r="G7" s="65">
        <v>30</v>
      </c>
      <c r="H7" s="65">
        <v>20</v>
      </c>
      <c r="J7" s="65" t="s">
        <v>327</v>
      </c>
      <c r="K7" s="65">
        <v>1</v>
      </c>
      <c r="L7" s="65">
        <v>10</v>
      </c>
    </row>
    <row r="8" spans="1:27" x14ac:dyDescent="0.3">
      <c r="E8" s="65" t="s">
        <v>298</v>
      </c>
      <c r="F8" s="65">
        <v>73.007999999999996</v>
      </c>
      <c r="G8" s="65">
        <v>10.366</v>
      </c>
      <c r="H8" s="65">
        <v>16.626000000000001</v>
      </c>
      <c r="J8" s="65" t="s">
        <v>298</v>
      </c>
      <c r="K8" s="65">
        <v>4.2919999999999998</v>
      </c>
      <c r="L8" s="65">
        <v>20.756</v>
      </c>
    </row>
    <row r="13" spans="1:27" x14ac:dyDescent="0.3">
      <c r="A13" s="70" t="s">
        <v>279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299</v>
      </c>
      <c r="B14" s="69"/>
      <c r="C14" s="69"/>
      <c r="D14" s="69"/>
      <c r="E14" s="69"/>
      <c r="F14" s="69"/>
      <c r="H14" s="69" t="s">
        <v>328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3">
      <c r="A15" s="65"/>
      <c r="B15" s="65" t="s">
        <v>322</v>
      </c>
      <c r="C15" s="65" t="s">
        <v>295</v>
      </c>
      <c r="D15" s="65" t="s">
        <v>324</v>
      </c>
      <c r="E15" s="65" t="s">
        <v>325</v>
      </c>
      <c r="F15" s="65" t="s">
        <v>292</v>
      </c>
      <c r="H15" s="65"/>
      <c r="I15" s="65" t="s">
        <v>322</v>
      </c>
      <c r="J15" s="65" t="s">
        <v>295</v>
      </c>
      <c r="K15" s="65" t="s">
        <v>324</v>
      </c>
      <c r="L15" s="65" t="s">
        <v>325</v>
      </c>
      <c r="M15" s="65" t="s">
        <v>292</v>
      </c>
      <c r="O15" s="65"/>
      <c r="P15" s="65" t="s">
        <v>322</v>
      </c>
      <c r="Q15" s="65" t="s">
        <v>295</v>
      </c>
      <c r="R15" s="65" t="s">
        <v>324</v>
      </c>
      <c r="S15" s="65" t="s">
        <v>325</v>
      </c>
      <c r="T15" s="65" t="s">
        <v>329</v>
      </c>
      <c r="V15" s="65"/>
      <c r="W15" s="65" t="s">
        <v>322</v>
      </c>
      <c r="X15" s="65" t="s">
        <v>323</v>
      </c>
      <c r="Y15" s="65" t="s">
        <v>330</v>
      </c>
      <c r="Z15" s="65" t="s">
        <v>325</v>
      </c>
      <c r="AA15" s="65" t="s">
        <v>292</v>
      </c>
    </row>
    <row r="16" spans="1:27" x14ac:dyDescent="0.3">
      <c r="A16" s="65" t="s">
        <v>331</v>
      </c>
      <c r="B16" s="65">
        <v>500</v>
      </c>
      <c r="C16" s="65">
        <v>700</v>
      </c>
      <c r="D16" s="65">
        <v>0</v>
      </c>
      <c r="E16" s="65">
        <v>3000</v>
      </c>
      <c r="F16" s="65">
        <v>383.37887999999998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19.539266999999999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5.5463259999999996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188.00353999999999</v>
      </c>
    </row>
    <row r="23" spans="1:62" x14ac:dyDescent="0.3">
      <c r="A23" s="70" t="s">
        <v>281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301</v>
      </c>
      <c r="B24" s="69"/>
      <c r="C24" s="69"/>
      <c r="D24" s="69"/>
      <c r="E24" s="69"/>
      <c r="F24" s="69"/>
      <c r="H24" s="69" t="s">
        <v>302</v>
      </c>
      <c r="I24" s="69"/>
      <c r="J24" s="69"/>
      <c r="K24" s="69"/>
      <c r="L24" s="69"/>
      <c r="M24" s="69"/>
      <c r="O24" s="69" t="s">
        <v>332</v>
      </c>
      <c r="P24" s="69"/>
      <c r="Q24" s="69"/>
      <c r="R24" s="69"/>
      <c r="S24" s="69"/>
      <c r="T24" s="69"/>
      <c r="V24" s="69" t="s">
        <v>282</v>
      </c>
      <c r="W24" s="69"/>
      <c r="X24" s="69"/>
      <c r="Y24" s="69"/>
      <c r="Z24" s="69"/>
      <c r="AA24" s="69"/>
      <c r="AC24" s="69" t="s">
        <v>303</v>
      </c>
      <c r="AD24" s="69"/>
      <c r="AE24" s="69"/>
      <c r="AF24" s="69"/>
      <c r="AG24" s="69"/>
      <c r="AH24" s="69"/>
      <c r="AJ24" s="69" t="s">
        <v>333</v>
      </c>
      <c r="AK24" s="69"/>
      <c r="AL24" s="69"/>
      <c r="AM24" s="69"/>
      <c r="AN24" s="69"/>
      <c r="AO24" s="69"/>
      <c r="AQ24" s="69" t="s">
        <v>304</v>
      </c>
      <c r="AR24" s="69"/>
      <c r="AS24" s="69"/>
      <c r="AT24" s="69"/>
      <c r="AU24" s="69"/>
      <c r="AV24" s="69"/>
      <c r="AX24" s="69" t="s">
        <v>305</v>
      </c>
      <c r="AY24" s="69"/>
      <c r="AZ24" s="69"/>
      <c r="BA24" s="69"/>
      <c r="BB24" s="69"/>
      <c r="BC24" s="69"/>
      <c r="BE24" s="69" t="s">
        <v>334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322</v>
      </c>
      <c r="C25" s="65" t="s">
        <v>295</v>
      </c>
      <c r="D25" s="65" t="s">
        <v>324</v>
      </c>
      <c r="E25" s="65" t="s">
        <v>325</v>
      </c>
      <c r="F25" s="65" t="s">
        <v>292</v>
      </c>
      <c r="H25" s="65"/>
      <c r="I25" s="65" t="s">
        <v>322</v>
      </c>
      <c r="J25" s="65" t="s">
        <v>295</v>
      </c>
      <c r="K25" s="65" t="s">
        <v>324</v>
      </c>
      <c r="L25" s="65" t="s">
        <v>325</v>
      </c>
      <c r="M25" s="65" t="s">
        <v>292</v>
      </c>
      <c r="O25" s="65"/>
      <c r="P25" s="65" t="s">
        <v>322</v>
      </c>
      <c r="Q25" s="65" t="s">
        <v>295</v>
      </c>
      <c r="R25" s="65" t="s">
        <v>324</v>
      </c>
      <c r="S25" s="65" t="s">
        <v>325</v>
      </c>
      <c r="T25" s="65" t="s">
        <v>292</v>
      </c>
      <c r="V25" s="65"/>
      <c r="W25" s="65" t="s">
        <v>322</v>
      </c>
      <c r="X25" s="65" t="s">
        <v>295</v>
      </c>
      <c r="Y25" s="65" t="s">
        <v>324</v>
      </c>
      <c r="Z25" s="65" t="s">
        <v>325</v>
      </c>
      <c r="AA25" s="65" t="s">
        <v>292</v>
      </c>
      <c r="AC25" s="65"/>
      <c r="AD25" s="65" t="s">
        <v>322</v>
      </c>
      <c r="AE25" s="65" t="s">
        <v>295</v>
      </c>
      <c r="AF25" s="65" t="s">
        <v>324</v>
      </c>
      <c r="AG25" s="65" t="s">
        <v>325</v>
      </c>
      <c r="AH25" s="65" t="s">
        <v>292</v>
      </c>
      <c r="AJ25" s="65"/>
      <c r="AK25" s="65" t="s">
        <v>322</v>
      </c>
      <c r="AL25" s="65" t="s">
        <v>295</v>
      </c>
      <c r="AM25" s="65" t="s">
        <v>324</v>
      </c>
      <c r="AN25" s="65" t="s">
        <v>325</v>
      </c>
      <c r="AO25" s="65" t="s">
        <v>292</v>
      </c>
      <c r="AQ25" s="65"/>
      <c r="AR25" s="65" t="s">
        <v>322</v>
      </c>
      <c r="AS25" s="65" t="s">
        <v>295</v>
      </c>
      <c r="AT25" s="65" t="s">
        <v>324</v>
      </c>
      <c r="AU25" s="65" t="s">
        <v>335</v>
      </c>
      <c r="AV25" s="65" t="s">
        <v>292</v>
      </c>
      <c r="AX25" s="65"/>
      <c r="AY25" s="65" t="s">
        <v>322</v>
      </c>
      <c r="AZ25" s="65" t="s">
        <v>295</v>
      </c>
      <c r="BA25" s="65" t="s">
        <v>324</v>
      </c>
      <c r="BB25" s="65" t="s">
        <v>325</v>
      </c>
      <c r="BC25" s="65" t="s">
        <v>292</v>
      </c>
      <c r="BE25" s="65"/>
      <c r="BF25" s="65" t="s">
        <v>322</v>
      </c>
      <c r="BG25" s="65" t="s">
        <v>295</v>
      </c>
      <c r="BH25" s="65" t="s">
        <v>324</v>
      </c>
      <c r="BI25" s="65" t="s">
        <v>325</v>
      </c>
      <c r="BJ25" s="65" t="s">
        <v>292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87.072586000000001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1.9025242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1.3767096999999999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19.795784000000001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2.2664282</v>
      </c>
      <c r="AJ26" s="65" t="s">
        <v>283</v>
      </c>
      <c r="AK26" s="65">
        <v>320</v>
      </c>
      <c r="AL26" s="65">
        <v>400</v>
      </c>
      <c r="AM26" s="65">
        <v>0</v>
      </c>
      <c r="AN26" s="65">
        <v>1000</v>
      </c>
      <c r="AO26" s="65">
        <v>456.79538000000002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12.321270999999999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2.3865789999999998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1.2303838</v>
      </c>
    </row>
    <row r="33" spans="1:68" x14ac:dyDescent="0.3">
      <c r="A33" s="70" t="s">
        <v>336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337</v>
      </c>
      <c r="P34" s="69"/>
      <c r="Q34" s="69"/>
      <c r="R34" s="69"/>
      <c r="S34" s="69"/>
      <c r="T34" s="69"/>
      <c r="V34" s="69" t="s">
        <v>338</v>
      </c>
      <c r="W34" s="69"/>
      <c r="X34" s="69"/>
      <c r="Y34" s="69"/>
      <c r="Z34" s="69"/>
      <c r="AA34" s="69"/>
      <c r="AC34" s="69" t="s">
        <v>307</v>
      </c>
      <c r="AD34" s="69"/>
      <c r="AE34" s="69"/>
      <c r="AF34" s="69"/>
      <c r="AG34" s="69"/>
      <c r="AH34" s="69"/>
      <c r="AJ34" s="69" t="s">
        <v>284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322</v>
      </c>
      <c r="C35" s="65" t="s">
        <v>295</v>
      </c>
      <c r="D35" s="65" t="s">
        <v>324</v>
      </c>
      <c r="E35" s="65" t="s">
        <v>325</v>
      </c>
      <c r="F35" s="65" t="s">
        <v>292</v>
      </c>
      <c r="H35" s="65"/>
      <c r="I35" s="65" t="s">
        <v>322</v>
      </c>
      <c r="J35" s="65" t="s">
        <v>295</v>
      </c>
      <c r="K35" s="65" t="s">
        <v>324</v>
      </c>
      <c r="L35" s="65" t="s">
        <v>325</v>
      </c>
      <c r="M35" s="65" t="s">
        <v>292</v>
      </c>
      <c r="O35" s="65"/>
      <c r="P35" s="65" t="s">
        <v>339</v>
      </c>
      <c r="Q35" s="65" t="s">
        <v>295</v>
      </c>
      <c r="R35" s="65" t="s">
        <v>330</v>
      </c>
      <c r="S35" s="65" t="s">
        <v>325</v>
      </c>
      <c r="T35" s="65" t="s">
        <v>292</v>
      </c>
      <c r="V35" s="65"/>
      <c r="W35" s="65" t="s">
        <v>322</v>
      </c>
      <c r="X35" s="65" t="s">
        <v>295</v>
      </c>
      <c r="Y35" s="65" t="s">
        <v>330</v>
      </c>
      <c r="Z35" s="65" t="s">
        <v>335</v>
      </c>
      <c r="AA35" s="65" t="s">
        <v>292</v>
      </c>
      <c r="AC35" s="65"/>
      <c r="AD35" s="65" t="s">
        <v>322</v>
      </c>
      <c r="AE35" s="65" t="s">
        <v>295</v>
      </c>
      <c r="AF35" s="65" t="s">
        <v>324</v>
      </c>
      <c r="AG35" s="65" t="s">
        <v>325</v>
      </c>
      <c r="AH35" s="65" t="s">
        <v>292</v>
      </c>
      <c r="AJ35" s="65"/>
      <c r="AK35" s="65" t="s">
        <v>322</v>
      </c>
      <c r="AL35" s="65" t="s">
        <v>295</v>
      </c>
      <c r="AM35" s="65" t="s">
        <v>324</v>
      </c>
      <c r="AN35" s="65" t="s">
        <v>325</v>
      </c>
      <c r="AO35" s="65" t="s">
        <v>292</v>
      </c>
    </row>
    <row r="36" spans="1:68" x14ac:dyDescent="0.3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485.28070000000002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1403.7616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4580.4409999999998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3079.7332000000001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70.078093999999993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147.86284000000001</v>
      </c>
    </row>
    <row r="43" spans="1:68" x14ac:dyDescent="0.3">
      <c r="A43" s="70" t="s">
        <v>285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308</v>
      </c>
      <c r="B44" s="69"/>
      <c r="C44" s="69"/>
      <c r="D44" s="69"/>
      <c r="E44" s="69"/>
      <c r="F44" s="69"/>
      <c r="H44" s="69" t="s">
        <v>340</v>
      </c>
      <c r="I44" s="69"/>
      <c r="J44" s="69"/>
      <c r="K44" s="69"/>
      <c r="L44" s="69"/>
      <c r="M44" s="69"/>
      <c r="O44" s="69" t="s">
        <v>341</v>
      </c>
      <c r="P44" s="69"/>
      <c r="Q44" s="69"/>
      <c r="R44" s="69"/>
      <c r="S44" s="69"/>
      <c r="T44" s="69"/>
      <c r="V44" s="69" t="s">
        <v>342</v>
      </c>
      <c r="W44" s="69"/>
      <c r="X44" s="69"/>
      <c r="Y44" s="69"/>
      <c r="Z44" s="69"/>
      <c r="AA44" s="69"/>
      <c r="AC44" s="69" t="s">
        <v>343</v>
      </c>
      <c r="AD44" s="69"/>
      <c r="AE44" s="69"/>
      <c r="AF44" s="69"/>
      <c r="AG44" s="69"/>
      <c r="AH44" s="69"/>
      <c r="AJ44" s="69" t="s">
        <v>309</v>
      </c>
      <c r="AK44" s="69"/>
      <c r="AL44" s="69"/>
      <c r="AM44" s="69"/>
      <c r="AN44" s="69"/>
      <c r="AO44" s="69"/>
      <c r="AQ44" s="69" t="s">
        <v>344</v>
      </c>
      <c r="AR44" s="69"/>
      <c r="AS44" s="69"/>
      <c r="AT44" s="69"/>
      <c r="AU44" s="69"/>
      <c r="AV44" s="69"/>
      <c r="AX44" s="69" t="s">
        <v>286</v>
      </c>
      <c r="AY44" s="69"/>
      <c r="AZ44" s="69"/>
      <c r="BA44" s="69"/>
      <c r="BB44" s="69"/>
      <c r="BC44" s="69"/>
      <c r="BE44" s="69" t="s">
        <v>310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322</v>
      </c>
      <c r="C45" s="65" t="s">
        <v>295</v>
      </c>
      <c r="D45" s="65" t="s">
        <v>324</v>
      </c>
      <c r="E45" s="65" t="s">
        <v>325</v>
      </c>
      <c r="F45" s="65" t="s">
        <v>292</v>
      </c>
      <c r="H45" s="65"/>
      <c r="I45" s="65" t="s">
        <v>322</v>
      </c>
      <c r="J45" s="65" t="s">
        <v>295</v>
      </c>
      <c r="K45" s="65" t="s">
        <v>324</v>
      </c>
      <c r="L45" s="65" t="s">
        <v>335</v>
      </c>
      <c r="M45" s="65" t="s">
        <v>292</v>
      </c>
      <c r="O45" s="65"/>
      <c r="P45" s="65" t="s">
        <v>322</v>
      </c>
      <c r="Q45" s="65" t="s">
        <v>295</v>
      </c>
      <c r="R45" s="65" t="s">
        <v>324</v>
      </c>
      <c r="S45" s="65" t="s">
        <v>325</v>
      </c>
      <c r="T45" s="65" t="s">
        <v>292</v>
      </c>
      <c r="V45" s="65"/>
      <c r="W45" s="65" t="s">
        <v>322</v>
      </c>
      <c r="X45" s="65" t="s">
        <v>323</v>
      </c>
      <c r="Y45" s="65" t="s">
        <v>324</v>
      </c>
      <c r="Z45" s="65" t="s">
        <v>325</v>
      </c>
      <c r="AA45" s="65" t="s">
        <v>329</v>
      </c>
      <c r="AC45" s="65"/>
      <c r="AD45" s="65" t="s">
        <v>322</v>
      </c>
      <c r="AE45" s="65" t="s">
        <v>295</v>
      </c>
      <c r="AF45" s="65" t="s">
        <v>324</v>
      </c>
      <c r="AG45" s="65" t="s">
        <v>335</v>
      </c>
      <c r="AH45" s="65" t="s">
        <v>292</v>
      </c>
      <c r="AJ45" s="65"/>
      <c r="AK45" s="65" t="s">
        <v>339</v>
      </c>
      <c r="AL45" s="65" t="s">
        <v>295</v>
      </c>
      <c r="AM45" s="65" t="s">
        <v>324</v>
      </c>
      <c r="AN45" s="65" t="s">
        <v>325</v>
      </c>
      <c r="AO45" s="65" t="s">
        <v>292</v>
      </c>
      <c r="AQ45" s="65"/>
      <c r="AR45" s="65" t="s">
        <v>339</v>
      </c>
      <c r="AS45" s="65" t="s">
        <v>295</v>
      </c>
      <c r="AT45" s="65" t="s">
        <v>324</v>
      </c>
      <c r="AU45" s="65" t="s">
        <v>335</v>
      </c>
      <c r="AV45" s="65" t="s">
        <v>292</v>
      </c>
      <c r="AX45" s="65"/>
      <c r="AY45" s="65" t="s">
        <v>322</v>
      </c>
      <c r="AZ45" s="65" t="s">
        <v>295</v>
      </c>
      <c r="BA45" s="65" t="s">
        <v>324</v>
      </c>
      <c r="BB45" s="65" t="s">
        <v>325</v>
      </c>
      <c r="BC45" s="65" t="s">
        <v>292</v>
      </c>
      <c r="BE45" s="65"/>
      <c r="BF45" s="65" t="s">
        <v>322</v>
      </c>
      <c r="BG45" s="65" t="s">
        <v>295</v>
      </c>
      <c r="BH45" s="65" t="s">
        <v>324</v>
      </c>
      <c r="BI45" s="65" t="s">
        <v>325</v>
      </c>
      <c r="BJ45" s="65" t="s">
        <v>292</v>
      </c>
    </row>
    <row r="46" spans="1:68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17.213249999999999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13.938237000000001</v>
      </c>
      <c r="O46" s="65" t="s">
        <v>287</v>
      </c>
      <c r="P46" s="65">
        <v>600</v>
      </c>
      <c r="Q46" s="65">
        <v>800</v>
      </c>
      <c r="R46" s="65">
        <v>0</v>
      </c>
      <c r="S46" s="65">
        <v>10000</v>
      </c>
      <c r="T46" s="65">
        <v>707.26495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2.4563407999999998E-2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3.8106195999999999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576.93164000000002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114.03619</v>
      </c>
      <c r="AX46" s="65" t="s">
        <v>311</v>
      </c>
      <c r="AY46" s="65"/>
      <c r="AZ46" s="65"/>
      <c r="BA46" s="65"/>
      <c r="BB46" s="65"/>
      <c r="BC46" s="65"/>
      <c r="BE46" s="65" t="s">
        <v>345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24" sqref="H2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312</v>
      </c>
      <c r="B2" s="61" t="s">
        <v>313</v>
      </c>
      <c r="C2" s="61" t="s">
        <v>288</v>
      </c>
      <c r="D2" s="61">
        <v>70</v>
      </c>
      <c r="E2" s="61">
        <v>2452.8184000000001</v>
      </c>
      <c r="F2" s="61">
        <v>390.61849999999998</v>
      </c>
      <c r="G2" s="61">
        <v>55.460594</v>
      </c>
      <c r="H2" s="61">
        <v>29.439948999999999</v>
      </c>
      <c r="I2" s="61">
        <v>26.020643</v>
      </c>
      <c r="J2" s="61">
        <v>88.956919999999997</v>
      </c>
      <c r="K2" s="61">
        <v>45.288505999999998</v>
      </c>
      <c r="L2" s="61">
        <v>43.668407000000002</v>
      </c>
      <c r="M2" s="61">
        <v>24.379519999999999</v>
      </c>
      <c r="N2" s="61">
        <v>3.5947564000000001</v>
      </c>
      <c r="O2" s="61">
        <v>12.33723</v>
      </c>
      <c r="P2" s="61">
        <v>866.91359999999997</v>
      </c>
      <c r="Q2" s="61">
        <v>21.531829999999999</v>
      </c>
      <c r="R2" s="61">
        <v>383.37887999999998</v>
      </c>
      <c r="S2" s="61">
        <v>88.932045000000002</v>
      </c>
      <c r="T2" s="61">
        <v>3533.3616000000002</v>
      </c>
      <c r="U2" s="61">
        <v>5.5463259999999996</v>
      </c>
      <c r="V2" s="61">
        <v>19.539266999999999</v>
      </c>
      <c r="W2" s="61">
        <v>188.00353999999999</v>
      </c>
      <c r="X2" s="61">
        <v>87.072586000000001</v>
      </c>
      <c r="Y2" s="61">
        <v>1.9025242</v>
      </c>
      <c r="Z2" s="61">
        <v>1.3767096999999999</v>
      </c>
      <c r="AA2" s="61">
        <v>19.795784000000001</v>
      </c>
      <c r="AB2" s="61">
        <v>2.2664282</v>
      </c>
      <c r="AC2" s="61">
        <v>456.79538000000002</v>
      </c>
      <c r="AD2" s="61">
        <v>12.321270999999999</v>
      </c>
      <c r="AE2" s="61">
        <v>2.3865789999999998</v>
      </c>
      <c r="AF2" s="61">
        <v>1.2303838</v>
      </c>
      <c r="AG2" s="61">
        <v>485.28070000000002</v>
      </c>
      <c r="AH2" s="61">
        <v>302.20999999999998</v>
      </c>
      <c r="AI2" s="61">
        <v>183.07069999999999</v>
      </c>
      <c r="AJ2" s="61">
        <v>1403.7616</v>
      </c>
      <c r="AK2" s="61">
        <v>4580.4409999999998</v>
      </c>
      <c r="AL2" s="61">
        <v>70.078093999999993</v>
      </c>
      <c r="AM2" s="61">
        <v>3079.7332000000001</v>
      </c>
      <c r="AN2" s="61">
        <v>147.86284000000001</v>
      </c>
      <c r="AO2" s="61">
        <v>17.213249999999999</v>
      </c>
      <c r="AP2" s="61">
        <v>11.6394825</v>
      </c>
      <c r="AQ2" s="61">
        <v>5.573766</v>
      </c>
      <c r="AR2" s="61">
        <v>13.938237000000001</v>
      </c>
      <c r="AS2" s="61">
        <v>707.26495</v>
      </c>
      <c r="AT2" s="61">
        <v>2.4563407999999998E-2</v>
      </c>
      <c r="AU2" s="61">
        <v>3.8106195999999999</v>
      </c>
      <c r="AV2" s="61">
        <v>576.93164000000002</v>
      </c>
      <c r="AW2" s="61">
        <v>114.03619</v>
      </c>
      <c r="AX2" s="61">
        <v>0.10436427</v>
      </c>
      <c r="AY2" s="61">
        <v>2.0711803</v>
      </c>
      <c r="AZ2" s="61">
        <v>273.57828000000001</v>
      </c>
      <c r="BA2" s="61">
        <v>50.829014000000001</v>
      </c>
      <c r="BB2" s="61">
        <v>14.033984</v>
      </c>
      <c r="BC2" s="61">
        <v>18.146515000000001</v>
      </c>
      <c r="BD2" s="61">
        <v>18.639671</v>
      </c>
      <c r="BE2" s="61">
        <v>1.5720797</v>
      </c>
      <c r="BF2" s="61">
        <v>5.4322514999999996</v>
      </c>
      <c r="BG2" s="61">
        <v>2.7754896000000001E-3</v>
      </c>
      <c r="BH2" s="61">
        <v>8.0044959999999998E-3</v>
      </c>
      <c r="BI2" s="61">
        <v>1.0070101999999999E-2</v>
      </c>
      <c r="BJ2" s="61">
        <v>7.1896059999999998E-2</v>
      </c>
      <c r="BK2" s="61">
        <v>2.1349920000000001E-4</v>
      </c>
      <c r="BL2" s="61">
        <v>0.26824369999999997</v>
      </c>
      <c r="BM2" s="61">
        <v>2.3746559999999999</v>
      </c>
      <c r="BN2" s="61">
        <v>0.54921609999999998</v>
      </c>
      <c r="BO2" s="61">
        <v>43.242373999999998</v>
      </c>
      <c r="BP2" s="61">
        <v>4.4594420000000001</v>
      </c>
      <c r="BQ2" s="61">
        <v>10.060974</v>
      </c>
      <c r="BR2" s="61">
        <v>45.786057</v>
      </c>
      <c r="BS2" s="61">
        <v>55.466479999999997</v>
      </c>
      <c r="BT2" s="61">
        <v>5.0413017</v>
      </c>
      <c r="BU2" s="61">
        <v>0.33165812</v>
      </c>
      <c r="BV2" s="61">
        <v>8.9296940000000005E-2</v>
      </c>
      <c r="BW2" s="61">
        <v>0.38022134000000002</v>
      </c>
      <c r="BX2" s="61">
        <v>1.607445</v>
      </c>
      <c r="BY2" s="61">
        <v>0.14364228000000001</v>
      </c>
      <c r="BZ2" s="61">
        <v>1.4418809999999999E-3</v>
      </c>
      <c r="CA2" s="61">
        <v>0.68058026000000005</v>
      </c>
      <c r="CB2" s="61">
        <v>3.9403263000000001E-2</v>
      </c>
      <c r="CC2" s="61">
        <v>0.27101170000000002</v>
      </c>
      <c r="CD2" s="61">
        <v>3.0156646</v>
      </c>
      <c r="CE2" s="61">
        <v>0.11845954</v>
      </c>
      <c r="CF2" s="61">
        <v>0.78155184</v>
      </c>
      <c r="CG2" s="61">
        <v>2.9999999000000001E-6</v>
      </c>
      <c r="CH2" s="61">
        <v>8.8368416000000005E-2</v>
      </c>
      <c r="CI2" s="61">
        <v>6.3708406000000002E-3</v>
      </c>
      <c r="CJ2" s="61">
        <v>6.4393089999999997</v>
      </c>
      <c r="CK2" s="61">
        <v>3.0444710999999999E-2</v>
      </c>
      <c r="CL2" s="61">
        <v>2.5665643</v>
      </c>
      <c r="CM2" s="61">
        <v>2.2383422999999998</v>
      </c>
      <c r="CN2" s="61">
        <v>3172.3656999999998</v>
      </c>
      <c r="CO2" s="61">
        <v>5366.915</v>
      </c>
      <c r="CP2" s="61">
        <v>3331.9830000000002</v>
      </c>
      <c r="CQ2" s="61">
        <v>1222.2808</v>
      </c>
      <c r="CR2" s="61">
        <v>686.25819999999999</v>
      </c>
      <c r="CS2" s="61">
        <v>548.2577</v>
      </c>
      <c r="CT2" s="61">
        <v>3133.8796000000002</v>
      </c>
      <c r="CU2" s="61">
        <v>1877.2451000000001</v>
      </c>
      <c r="CV2" s="61">
        <v>1636.0916999999999</v>
      </c>
      <c r="CW2" s="61">
        <v>2133.1995000000002</v>
      </c>
      <c r="CX2" s="61">
        <v>597.35360000000003</v>
      </c>
      <c r="CY2" s="61">
        <v>3976.6680000000001</v>
      </c>
      <c r="CZ2" s="61">
        <v>1908.3242</v>
      </c>
      <c r="DA2" s="61">
        <v>4600.5280000000002</v>
      </c>
      <c r="DB2" s="61">
        <v>4347.4643999999998</v>
      </c>
      <c r="DC2" s="61">
        <v>6305.3393999999998</v>
      </c>
      <c r="DD2" s="61">
        <v>11174.003000000001</v>
      </c>
      <c r="DE2" s="61">
        <v>2360.2440000000001</v>
      </c>
      <c r="DF2" s="61">
        <v>5136.9750000000004</v>
      </c>
      <c r="DG2" s="61">
        <v>2505.8809000000001</v>
      </c>
      <c r="DH2" s="61">
        <v>157.81695999999999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50.829014000000001</v>
      </c>
      <c r="B6">
        <f>BB2</f>
        <v>14.033984</v>
      </c>
      <c r="C6">
        <f>BC2</f>
        <v>18.146515000000001</v>
      </c>
      <c r="D6">
        <f>BD2</f>
        <v>18.639671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19527</v>
      </c>
      <c r="C2" s="56">
        <f ca="1">YEAR(TODAY())-YEAR(B2)+IF(TODAY()&gt;=DATE(YEAR(TODAY()),MONTH(B2),DAY(B2)),0,-1)</f>
        <v>70</v>
      </c>
      <c r="E2" s="52">
        <v>169.8</v>
      </c>
      <c r="F2" s="53" t="s">
        <v>39</v>
      </c>
      <c r="G2" s="52">
        <v>76.400000000000006</v>
      </c>
      <c r="H2" s="51" t="s">
        <v>41</v>
      </c>
      <c r="I2" s="72">
        <f>ROUND(G3/E3^2,1)</f>
        <v>26.5</v>
      </c>
    </row>
    <row r="3" spans="1:9" x14ac:dyDescent="0.3">
      <c r="E3" s="51">
        <f>E2/100</f>
        <v>1.6980000000000002</v>
      </c>
      <c r="F3" s="51" t="s">
        <v>40</v>
      </c>
      <c r="G3" s="51">
        <f>G2</f>
        <v>76.400000000000006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45096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이재식, ID : H2510151)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06월 20일 08:51:19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16" sqref="Z16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45096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70</v>
      </c>
      <c r="G12" s="137"/>
      <c r="H12" s="137"/>
      <c r="I12" s="137"/>
      <c r="K12" s="128">
        <f>'개인정보 및 신체계측 입력'!E2</f>
        <v>169.8</v>
      </c>
      <c r="L12" s="129"/>
      <c r="M12" s="122">
        <f>'개인정보 및 신체계측 입력'!G2</f>
        <v>76.400000000000006</v>
      </c>
      <c r="N12" s="123"/>
      <c r="O12" s="118" t="s">
        <v>271</v>
      </c>
      <c r="P12" s="112"/>
      <c r="Q12" s="115">
        <f>'개인정보 및 신체계측 입력'!I2</f>
        <v>26.5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이재식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73.007999999999996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10.366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16.626000000000001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20.8</v>
      </c>
      <c r="L72" s="36" t="s">
        <v>53</v>
      </c>
      <c r="M72" s="36">
        <f>ROUND('DRIs DATA'!K8,1)</f>
        <v>4.3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171</v>
      </c>
      <c r="C94" s="87"/>
      <c r="D94" s="87"/>
      <c r="E94" s="87"/>
      <c r="F94" s="90">
        <f>ROUND('DRIs DATA'!F16/'DRIs DATA'!C16*100,2)</f>
        <v>51.12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162.83000000000001</v>
      </c>
      <c r="R94" s="87" t="s">
        <v>167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171</v>
      </c>
      <c r="C121" s="16"/>
      <c r="D121" s="16"/>
      <c r="E121" s="15"/>
      <c r="F121" s="90">
        <f>ROUND('DRIs DATA'!F26/'DRIs DATA'!C26*100,2)</f>
        <v>87.07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151.1</v>
      </c>
      <c r="R121" s="87" t="s">
        <v>166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171</v>
      </c>
      <c r="C172" s="20"/>
      <c r="D172" s="20"/>
      <c r="E172" s="6"/>
      <c r="F172" s="90">
        <f>ROUND('DRIs DATA'!F36/'DRIs DATA'!C36*100,2)</f>
        <v>60.66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305.36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0">
        <f>ROUND('DRIs DATA'!F46/'DRIs DATA'!C46*100,2)</f>
        <v>172.13</v>
      </c>
      <c r="G197" s="90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2023-06-19T23:54:49Z</dcterms:modified>
</cp:coreProperties>
</file>