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<sst xmlns="http://schemas.openxmlformats.org/spreadsheetml/2006/main" count="692" uniqueCount="352">
  <si>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</si>
  <si>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</si>
  <si>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</si>
  <si>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</si>
  <si>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</si>
  <si>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</si>
  <si>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</si>
  <si>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</si>
  <si>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</si>
  <si>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</si>
  <si>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</si>
  <si>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</si>
  <si>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</si>
  <si>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</si>
  <si>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</si>
  <si>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</si>
  <si>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</si>
  <si>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</si>
  <si>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</si>
  <si>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</si>
  <si>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</si>
  <si>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</si>
  <si>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</si>
  <si>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</si>
  <si>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</si>
  <si>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</si>
  <si>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</si>
  <si>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</si>
  <si>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</si>
  <si>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</si>
  <si>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</si>
  <si>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</si>
  <si>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</si>
  <si>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</si>
  <si>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</si>
  <si>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</si>
  <si>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</si>
  <si>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</si>
  <si>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</si>
  <si>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</si>
  <si>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</si>
  <si>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</si>
  <si>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</si>
  <si>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</si>
  <si>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</si>
  <si>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</si>
  <si>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</si>
  <si>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</si>
  <si>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</si>
  <si>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</si>
  <si>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</si>
  <si>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</si>
  <si>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</si>
  <si>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</si>
  <si>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</si>
  <si>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</si>
  <si>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</si>
  <si>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</si>
  <si>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</si>
  <si>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</si>
  <si>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</si>
  <si>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</si>
  <si>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</si>
  <si>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</si>
  <si>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</si>
  <si>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</si>
  <si>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</si>
  <si>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</si>
  <si>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</si>
  <si>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</si>
  <si>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</si>
  <si>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</si>
  <si>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</si>
  <si>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</si>
  <si>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</si>
  <si>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</si>
  <si>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</si>
  <si>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</si>
  <si>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</si>
  <si>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</si>
  <si>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</si>
  <si>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</si>
  <si>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</si>
  <si>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</si>
  <si>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</si>
  <si>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</si>
  <si>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</si>
  <si>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</si>
  <si>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</si>
  <si>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</si>
  <si>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</si>
  <si>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</si>
  <si>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</si>
  <si>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</si>
  <si>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</si>
  <si>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</si>
  <si>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</si>
  <si>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</si>
  <si>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</si>
  <si>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</si>
  <si>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</si>
  <si>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</si>
  <si>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</si>
  <si>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</si>
  <si>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</si>
  <si>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</si>
  <si>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</si>
  <si>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</si>
  <si>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</si>
  <si>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</si>
  <si>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</si>
  <si>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</si>
  <si>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</si>
  <si>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</si>
  <si>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</si>
  <si>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</si>
  <si>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</si>
  <si>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</si>
  <si>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</si>
  <si>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</si>
  <si>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</si>
  <si>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</si>
  <si>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</si>
  <si>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</si>
  <si>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</si>
  <si>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</si>
  <si>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</si>
  <si>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</si>
  <si>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</si>
  <si>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</si>
  <si>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</si>
  <si>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</si>
  <si>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</si>
  <si>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</si>
  <si>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</si>
  <si>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</si>
  <si>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</si>
  <si>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</si>
  <si>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</si>
  <si>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</si>
  <si>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</si>
  <si>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</si>
  <si>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</si>
  <si>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</si>
  <si>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</si>
  <si>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</si>
  <si>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</si>
  <si>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</si>
  <si>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</si>
  <si>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</si>
  <si>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</si>
  <si>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</si>
  <si>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</si>
  <si>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</si>
  <si>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</si>
  <si>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</si>
  <si>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</si>
  <si>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</si>
  <si>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</si>
  <si>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</si>
  <si>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</si>
  <si>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</si>
  <si>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</si>
  <si>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</si>
  <si>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</si>
  <si>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</si>
  <si>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</si>
  <si>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</si>
  <si>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</si>
  <si>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</si>
  <si>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</si>
  <si>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</si>
  <si>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</si>
  <si>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</si>
  <si>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</si>
  <si>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</si>
  <si>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</si>
  <si>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</si>
  <si>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</si>
  <si>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</si>
  <si>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</si>
  <si>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</si>
  <si>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</si>
  <si>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</si>
  <si>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</si>
  <si>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</si>
  <si>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</si>
  <si>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</si>
  <si>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</si>
  <si>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</si>
  <si>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</si>
  <si>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</si>
  <si>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</si>
  <si>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</si>
  <si>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</si>
  <si>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</si>
  <si>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</si>
  <si>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</si>
  <si>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</si>
  <si>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</si>
  <si>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</si>
  <si>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</si>
  <si>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</si>
  <si>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</si>
  <si>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</si>
  <si>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</si>
  <si>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</si>
  <si>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</si>
  <si>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</si>
  <si>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</si>
  <si>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</si>
  <si>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</si>
  <si>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</si>
  <si>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</si>
  <si>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</si>
  <si>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</si>
  <si>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</si>
  <si>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</si>
  <si>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</si>
  <si>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</si>
  <si>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</si>
  <si>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</si>
  <si>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</si>
  <si>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</si>
  <si>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</si>
  <si>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</si>
  <si>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</si>
  <si>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</si>
  <si>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</si>
  <si>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</si>
  <si>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</si>
  <si>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</si>
  <si>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</si>
  <si>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</si>
  <si>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</si>
  <si>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</si>
  <si>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</si>
  <si>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</si>
  <si>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</si>
  <si>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</si>
  <si>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</si>
  <si>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</si>
  <si>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</si>
  <si>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</si>
  <si>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</si>
  <si>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</si>
  <si>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</si>
  <si>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</si>
  <si>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</si>
  <si>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</si>
  <si>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</si>
  <si>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</si>
  <si>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</si>
  <si>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</si>
  <si>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</si>
  <si>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</si>
  <si>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</si>
  <si>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</si>
  <si>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</si>
  <si>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</si>
  <si>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</si>
  <si>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</si>
  <si>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</si>
  <si>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</si>
  <si>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</si>
  <si>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</si>
  <si>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</si>
  <si>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</si>
  <si>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</si>
  <si>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</si>
  <si>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</si>
  <si>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</si>
  <si>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</si>
  <si>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</si>
  <si>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</si>
  <si>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</si>
  <si>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</si>
  <si>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적정비율(최대)</t>
    <phoneticPr fontId="1" type="noConversion"/>
  </si>
  <si>
    <t>지용성 비타민</t>
    <phoneticPr fontId="1" type="noConversion"/>
  </si>
  <si>
    <t>수용성 비타민</t>
    <phoneticPr fontId="1" type="noConversion"/>
  </si>
  <si>
    <t>엽산(μg DFE/일)</t>
    <phoneticPr fontId="1" type="noConversion"/>
  </si>
  <si>
    <t>마그네슘</t>
    <phoneticPr fontId="1" type="noConversion"/>
  </si>
  <si>
    <t>몰리브덴</t>
    <phoneticPr fontId="1" type="noConversion"/>
  </si>
  <si>
    <t>M</t>
  </si>
  <si>
    <t>섭취량</t>
    <phoneticPr fontId="1" type="noConversion"/>
  </si>
  <si>
    <t>권장섭취량</t>
    <phoneticPr fontId="1" type="noConversion"/>
  </si>
  <si>
    <t>섭취비율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</si>
  <si>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</si>
  <si>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</si>
  <si>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</si>
  <si>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염소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</si>
  <si>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</si>
  <si>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</si>
  <si>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</si>
  <si>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정보</t>
    <phoneticPr fontId="1" type="noConversion"/>
  </si>
  <si>
    <t>다량영양소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</si>
  <si>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</si>
  <si>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</si>
  <si>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</si>
  <si>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</si>
  <si>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</si>
  <si>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</si>
  <si>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H2510152</t>
  </si>
  <si>
    <t>김광수</t>
  </si>
  <si>
    <t>(설문지 : FFQ 95문항 설문지, 사용자 : 김광수, ID : H2510152)</t>
  </si>
  <si>
    <t>출력시각</t>
    <phoneticPr fontId="1" type="noConversion"/>
  </si>
  <si>
    <t>2023년 06월 22일 14:26:20</t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</si>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</sst>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68.098529999999997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78536"/>
        <c:axId val="810177360"/>
      </c:barChart>
      <c:catAx>
        <c:axId val="81017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177360"/>
        <c:crosses val="autoZero"/>
        <c:auto val="1"/>
        <c:lblAlgn val="ctr"/>
        <c:lblOffset val="100"/>
        <c:noMultiLvlLbl val="0"/>
      </c:catAx>
      <c:valAx>
        <c:axId val="81017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7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3.5101209999999998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320744"/>
        <c:axId val="839321136"/>
      </c:barChart>
      <c:catAx>
        <c:axId val="83932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321136"/>
        <c:crosses val="autoZero"/>
        <c:auto val="1"/>
        <c:lblAlgn val="ctr"/>
        <c:lblOffset val="100"/>
        <c:noMultiLvlLbl val="0"/>
      </c:catAx>
      <c:valAx>
        <c:axId val="83932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32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1.5189376999999999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322704"/>
        <c:axId val="839318000"/>
      </c:barChart>
      <c:catAx>
        <c:axId val="83932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318000"/>
        <c:crosses val="autoZero"/>
        <c:auto val="1"/>
        <c:lblAlgn val="ctr"/>
        <c:lblOffset val="100"/>
        <c:noMultiLvlLbl val="0"/>
      </c:catAx>
      <c:valAx>
        <c:axId val="83931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32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1366.1978999999999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316824"/>
        <c:axId val="839317216"/>
      </c:barChart>
      <c:catAx>
        <c:axId val="83931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317216"/>
        <c:crosses val="autoZero"/>
        <c:auto val="1"/>
        <c:lblAlgn val="ctr"/>
        <c:lblOffset val="100"/>
        <c:noMultiLvlLbl val="0"/>
      </c:catAx>
      <c:valAx>
        <c:axId val="83931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31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3626.8670000000002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318392"/>
        <c:axId val="839317608"/>
      </c:barChart>
      <c:catAx>
        <c:axId val="83931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317608"/>
        <c:crosses val="autoZero"/>
        <c:auto val="1"/>
        <c:lblAlgn val="ctr"/>
        <c:lblOffset val="100"/>
        <c:noMultiLvlLbl val="0"/>
      </c:catAx>
      <c:valAx>
        <c:axId val="8393176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31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470.81216000000001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319176"/>
        <c:axId val="839321528"/>
      </c:barChart>
      <c:catAx>
        <c:axId val="83931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321528"/>
        <c:crosses val="autoZero"/>
        <c:auto val="1"/>
        <c:lblAlgn val="ctr"/>
        <c:lblOffset val="100"/>
        <c:noMultiLvlLbl val="0"/>
      </c:catAx>
      <c:valAx>
        <c:axId val="83932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31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102.84054999999999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322312"/>
        <c:axId val="839323096"/>
      </c:barChart>
      <c:catAx>
        <c:axId val="83932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323096"/>
        <c:crosses val="autoZero"/>
        <c:auto val="1"/>
        <c:lblAlgn val="ctr"/>
        <c:lblOffset val="100"/>
        <c:noMultiLvlLbl val="0"/>
      </c:catAx>
      <c:valAx>
        <c:axId val="83932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32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11.182998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316040"/>
        <c:axId val="839316432"/>
      </c:barChart>
      <c:catAx>
        <c:axId val="83931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316432"/>
        <c:crosses val="autoZero"/>
        <c:auto val="1"/>
        <c:lblAlgn val="ctr"/>
        <c:lblOffset val="100"/>
        <c:noMultiLvlLbl val="0"/>
      </c:catAx>
      <c:valAx>
        <c:axId val="839316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31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1179.6533999999999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815288"/>
        <c:axId val="821817248"/>
      </c:barChart>
      <c:catAx>
        <c:axId val="82181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817248"/>
        <c:crosses val="autoZero"/>
        <c:auto val="1"/>
        <c:lblAlgn val="ctr"/>
        <c:lblOffset val="100"/>
        <c:noMultiLvlLbl val="0"/>
      </c:catAx>
      <c:valAx>
        <c:axId val="8218172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81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0.10103415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814112"/>
        <c:axId val="821814896"/>
      </c:barChart>
      <c:catAx>
        <c:axId val="8218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814896"/>
        <c:crosses val="autoZero"/>
        <c:auto val="1"/>
        <c:lblAlgn val="ctr"/>
        <c:lblOffset val="100"/>
        <c:noMultiLvlLbl val="0"/>
      </c:catAx>
      <c:valAx>
        <c:axId val="82181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8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3.4854015999999999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815680"/>
        <c:axId val="821816856"/>
      </c:barChart>
      <c:catAx>
        <c:axId val="82181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816856"/>
        <c:crosses val="autoZero"/>
        <c:auto val="1"/>
        <c:lblAlgn val="ctr"/>
        <c:lblOffset val="100"/>
        <c:noMultiLvlLbl val="0"/>
      </c:catAx>
      <c:valAx>
        <c:axId val="821816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81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24.114868000000001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79712"/>
        <c:axId val="810180104"/>
      </c:barChart>
      <c:catAx>
        <c:axId val="81017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180104"/>
        <c:crosses val="autoZero"/>
        <c:auto val="1"/>
        <c:lblAlgn val="ctr"/>
        <c:lblOffset val="100"/>
        <c:noMultiLvlLbl val="0"/>
      </c:catAx>
      <c:valAx>
        <c:axId val="810180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185.11447000000001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817640"/>
        <c:axId val="821814504"/>
      </c:barChart>
      <c:catAx>
        <c:axId val="82181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814504"/>
        <c:crosses val="autoZero"/>
        <c:auto val="1"/>
        <c:lblAlgn val="ctr"/>
        <c:lblOffset val="100"/>
        <c:noMultiLvlLbl val="0"/>
      </c:catAx>
      <c:valAx>
        <c:axId val="82181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81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86.224815000000007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820384"/>
        <c:axId val="821819992"/>
      </c:barChart>
      <c:catAx>
        <c:axId val="82182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819992"/>
        <c:crosses val="autoZero"/>
        <c:auto val="1"/>
        <c:lblAlgn val="ctr"/>
        <c:lblOffset val="100"/>
        <c:noMultiLvlLbl val="0"/>
      </c:catAx>
      <c:valAx>
        <c:axId val="82181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8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7.8140000000000001</c:v>
                </c:pt>
                <c:pt idx="1">
                  <c:v>10.694000000000001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21818424"/>
        <c:axId val="821819600"/>
      </c:barChart>
      <c:catAx>
        <c:axId val="82181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819600"/>
        <c:crosses val="autoZero"/>
        <c:auto val="1"/>
        <c:lblAlgn val="ctr"/>
        <c:lblOffset val="100"/>
        <c:noMultiLvlLbl val="0"/>
      </c:catAx>
      <c:valAx>
        <c:axId val="82181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81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15.500327</c:v>
                </c:pt>
                <c:pt idx="1">
                  <c:v>13.104628999999999</c:v>
                </c:pt>
                <c:pt idx="2">
                  <c:v>10.045836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613.64300000000003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024408"/>
        <c:axId val="839019704"/>
      </c:barChart>
      <c:catAx>
        <c:axId val="83902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019704"/>
        <c:crosses val="autoZero"/>
        <c:auto val="1"/>
        <c:lblAlgn val="ctr"/>
        <c:lblOffset val="100"/>
        <c:noMultiLvlLbl val="0"/>
      </c:catAx>
      <c:valAx>
        <c:axId val="839019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02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19.609161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022448"/>
        <c:axId val="839021272"/>
      </c:barChart>
      <c:catAx>
        <c:axId val="83902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021272"/>
        <c:crosses val="autoZero"/>
        <c:auto val="1"/>
        <c:lblAlgn val="ctr"/>
        <c:lblOffset val="100"/>
        <c:noMultiLvlLbl val="0"/>
      </c:catAx>
      <c:valAx>
        <c:axId val="83902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02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74.852000000000004</c:v>
                </c:pt>
                <c:pt idx="1">
                  <c:v>10.025</c:v>
                </c:pt>
                <c:pt idx="2">
                  <c:v>15.122999999999999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39020096"/>
        <c:axId val="839022056"/>
      </c:barChart>
      <c:catAx>
        <c:axId val="83902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022056"/>
        <c:crosses val="autoZero"/>
        <c:auto val="1"/>
        <c:lblAlgn val="ctr"/>
        <c:lblOffset val="100"/>
        <c:noMultiLvlLbl val="0"/>
      </c:catAx>
      <c:valAx>
        <c:axId val="83902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02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2044.7029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023624"/>
        <c:axId val="839025192"/>
      </c:barChart>
      <c:catAx>
        <c:axId val="83902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025192"/>
        <c:crosses val="autoZero"/>
        <c:auto val="1"/>
        <c:lblAlgn val="ctr"/>
        <c:lblOffset val="100"/>
        <c:noMultiLvlLbl val="0"/>
      </c:catAx>
      <c:valAx>
        <c:axId val="83902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02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124.92815400000001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026368"/>
        <c:axId val="839024800"/>
      </c:barChart>
      <c:catAx>
        <c:axId val="8390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024800"/>
        <c:crosses val="autoZero"/>
        <c:auto val="1"/>
        <c:lblAlgn val="ctr"/>
        <c:lblOffset val="100"/>
        <c:noMultiLvlLbl val="0"/>
      </c:catAx>
      <c:valAx>
        <c:axId val="83902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0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823.23395000000005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025976"/>
        <c:axId val="839026760"/>
      </c:barChart>
      <c:catAx>
        <c:axId val="83902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026760"/>
        <c:crosses val="autoZero"/>
        <c:auto val="1"/>
        <c:lblAlgn val="ctr"/>
        <c:lblOffset val="100"/>
        <c:noMultiLvlLbl val="0"/>
      </c:catAx>
      <c:valAx>
        <c:axId val="83902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02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6.8775782999999997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76968"/>
        <c:axId val="817212608"/>
      </c:barChart>
      <c:catAx>
        <c:axId val="8101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12608"/>
        <c:crosses val="autoZero"/>
        <c:auto val="1"/>
        <c:lblAlgn val="ctr"/>
        <c:lblOffset val="100"/>
        <c:noMultiLvlLbl val="0"/>
      </c:catAx>
      <c:valAx>
        <c:axId val="81721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4975.5727999999999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9020880"/>
        <c:axId val="839021664"/>
      </c:barChart>
      <c:catAx>
        <c:axId val="83902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021664"/>
        <c:crosses val="autoZero"/>
        <c:auto val="1"/>
        <c:lblAlgn val="ctr"/>
        <c:lblOffset val="100"/>
        <c:noMultiLvlLbl val="0"/>
      </c:catAx>
      <c:valAx>
        <c:axId val="83902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902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12.905150000000001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848872"/>
        <c:axId val="838846912"/>
      </c:barChart>
      <c:catAx>
        <c:axId val="83884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846912"/>
        <c:crosses val="autoZero"/>
        <c:auto val="1"/>
        <c:lblAlgn val="ctr"/>
        <c:lblOffset val="100"/>
        <c:noMultiLvlLbl val="0"/>
      </c:catAx>
      <c:valAx>
        <c:axId val="83884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84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2.3630810000000002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845736"/>
        <c:axId val="838849656"/>
      </c:barChart>
      <c:catAx>
        <c:axId val="83884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849656"/>
        <c:crosses val="autoZero"/>
        <c:auto val="1"/>
        <c:lblAlgn val="ctr"/>
        <c:lblOffset val="100"/>
        <c:noMultiLvlLbl val="0"/>
      </c:catAx>
      <c:valAx>
        <c:axId val="83884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84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212.25853000000001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217704"/>
        <c:axId val="817216136"/>
      </c:barChart>
      <c:catAx>
        <c:axId val="81721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16136"/>
        <c:crosses val="autoZero"/>
        <c:auto val="1"/>
        <c:lblAlgn val="ctr"/>
        <c:lblOffset val="100"/>
        <c:noMultiLvlLbl val="0"/>
      </c:catAx>
      <c:valAx>
        <c:axId val="81721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21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1.5705624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218096"/>
        <c:axId val="817213784"/>
      </c:barChart>
      <c:catAx>
        <c:axId val="81721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13784"/>
        <c:crosses val="autoZero"/>
        <c:auto val="1"/>
        <c:lblAlgn val="ctr"/>
        <c:lblOffset val="100"/>
        <c:noMultiLvlLbl val="0"/>
      </c:catAx>
      <c:valAx>
        <c:axId val="817213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21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16.445435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215744"/>
        <c:axId val="817213392"/>
      </c:barChart>
      <c:catAx>
        <c:axId val="81721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13392"/>
        <c:crosses val="autoZero"/>
        <c:auto val="1"/>
        <c:lblAlgn val="ctr"/>
        <c:lblOffset val="100"/>
        <c:noMultiLvlLbl val="0"/>
      </c:catAx>
      <c:valAx>
        <c:axId val="81721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2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2.3630810000000002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216920"/>
        <c:axId val="817218488"/>
      </c:barChart>
      <c:catAx>
        <c:axId val="81721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18488"/>
        <c:crosses val="autoZero"/>
        <c:auto val="1"/>
        <c:lblAlgn val="ctr"/>
        <c:lblOffset val="100"/>
        <c:noMultiLvlLbl val="0"/>
      </c:catAx>
      <c:valAx>
        <c:axId val="81721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21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564.04834000000005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218880"/>
        <c:axId val="817219272"/>
      </c:barChart>
      <c:catAx>
        <c:axId val="81721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19272"/>
        <c:crosses val="autoZero"/>
        <c:auto val="1"/>
        <c:lblAlgn val="ctr"/>
        <c:lblOffset val="100"/>
        <c:noMultiLvlLbl val="0"/>
      </c:catAx>
      <c:valAx>
        <c:axId val="81721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21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9.0981520000000007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212216"/>
        <c:axId val="817214960"/>
      </c:barChart>
      <c:catAx>
        <c:axId val="81721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14960"/>
        <c:crosses val="autoZero"/>
        <c:auto val="1"/>
        <c:lblAlgn val="ctr"/>
        <c:lblOffset val="100"/>
        <c:noMultiLvlLbl val="0"/>
      </c:catAx>
      <c:valAx>
        <c:axId val="81721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21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김광수, ID : H2510152)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06월 22일 14:26:20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2044.7029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68.098529999999997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24.114868000000001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74.852000000000004</v>
      </c>
      <c r="G8" s="59">
        <f>'DRIs DATA 입력'!G8</f>
        <v>10.025</v>
      </c>
      <c r="H8" s="59">
        <f>'DRIs DATA 입력'!H8</f>
        <v>15.122999999999999</v>
      </c>
      <c r="I8" s="46"/>
      <c r="J8" s="59" t="s">
        <v>216</v>
      </c>
      <c r="K8" s="59">
        <f>'DRIs DATA 입력'!K8</f>
        <v>7.8140000000000001</v>
      </c>
      <c r="L8" s="59">
        <f>'DRIs DATA 입력'!L8</f>
        <v>10.694000000000001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613.64300000000003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19.609161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6.8775782999999997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212.25853000000001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124.92815400000001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1.6456248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1.5705624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16.445435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2.3630810000000002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564.04834000000005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9.0981520000000007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3.5101209999999998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1.5189376999999999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823.23395000000005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1366.1978999999999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4975.5727999999999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3626.8670000000002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470.81216000000001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102.84054999999999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12.905150000000001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11.182998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1179.6533999999999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0.10103415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3.4854015999999999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185.11447000000001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86.224815000000007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56" sqref="D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304</v>
      </c>
      <c r="G1" s="62" t="s">
        <v>305</v>
      </c>
      <c r="H1" s="61" t="s">
        <v>306</v>
      </c>
    </row>
    <row r="3" spans="1:27" x14ac:dyDescent="0.3">
      <c r="A3" s="68" t="s">
        <v>295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276</v>
      </c>
      <c r="B4" s="67"/>
      <c r="C4" s="67"/>
      <c r="E4" s="69" t="s">
        <v>307</v>
      </c>
      <c r="F4" s="70"/>
      <c r="G4" s="70"/>
      <c r="H4" s="71"/>
      <c r="J4" s="69" t="s">
        <v>308</v>
      </c>
      <c r="K4" s="70"/>
      <c r="L4" s="71"/>
      <c r="N4" s="67" t="s">
        <v>309</v>
      </c>
      <c r="O4" s="67"/>
      <c r="P4" s="67"/>
      <c r="Q4" s="67"/>
      <c r="R4" s="67"/>
      <c r="S4" s="67"/>
      <c r="U4" s="67" t="s">
        <v>310</v>
      </c>
      <c r="V4" s="67"/>
      <c r="W4" s="67"/>
      <c r="X4" s="67"/>
      <c r="Y4" s="67"/>
      <c r="Z4" s="67"/>
    </row>
    <row r="5" spans="1:27" x14ac:dyDescent="0.3">
      <c r="A5" s="65"/>
      <c r="B5" s="65" t="s">
        <v>311</v>
      </c>
      <c r="C5" s="65" t="s">
        <v>312</v>
      </c>
      <c r="E5" s="65"/>
      <c r="F5" s="65" t="s">
        <v>50</v>
      </c>
      <c r="G5" s="65" t="s">
        <v>313</v>
      </c>
      <c r="H5" s="65" t="s">
        <v>309</v>
      </c>
      <c r="J5" s="65"/>
      <c r="K5" s="65" t="s">
        <v>314</v>
      </c>
      <c r="L5" s="65" t="s">
        <v>315</v>
      </c>
      <c r="N5" s="65"/>
      <c r="O5" s="65" t="s">
        <v>296</v>
      </c>
      <c r="P5" s="65" t="s">
        <v>316</v>
      </c>
      <c r="Q5" s="65" t="s">
        <v>317</v>
      </c>
      <c r="R5" s="65" t="s">
        <v>318</v>
      </c>
      <c r="S5" s="65" t="s">
        <v>312</v>
      </c>
      <c r="U5" s="65"/>
      <c r="V5" s="65" t="s">
        <v>319</v>
      </c>
      <c r="W5" s="65" t="s">
        <v>320</v>
      </c>
      <c r="X5" s="65" t="s">
        <v>297</v>
      </c>
      <c r="Y5" s="65" t="s">
        <v>321</v>
      </c>
      <c r="Z5" s="65" t="s">
        <v>312</v>
      </c>
    </row>
    <row r="6" spans="1:27" x14ac:dyDescent="0.3">
      <c r="A6" s="65" t="s">
        <v>322</v>
      </c>
      <c r="B6" s="65">
        <v>2200</v>
      </c>
      <c r="C6" s="65">
        <v>2044.7029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68.098529999999997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24.114868000000001</v>
      </c>
    </row>
    <row r="7" spans="1:27" x14ac:dyDescent="0.3">
      <c r="E7" s="65" t="s">
        <v>277</v>
      </c>
      <c r="F7" s="65">
        <v>65</v>
      </c>
      <c r="G7" s="65">
        <v>30</v>
      </c>
      <c r="H7" s="65">
        <v>20</v>
      </c>
      <c r="J7" s="65" t="s">
        <v>277</v>
      </c>
      <c r="K7" s="65">
        <v>1</v>
      </c>
      <c r="L7" s="65">
        <v>10</v>
      </c>
    </row>
    <row r="8" spans="1:27" x14ac:dyDescent="0.3">
      <c r="E8" s="65" t="s">
        <v>286</v>
      </c>
      <c r="F8" s="65">
        <v>74.852000000000004</v>
      </c>
      <c r="G8" s="65">
        <v>10.025</v>
      </c>
      <c r="H8" s="65">
        <v>15.122999999999999</v>
      </c>
      <c r="J8" s="65" t="s">
        <v>325</v>
      </c>
      <c r="K8" s="65">
        <v>7.8140000000000001</v>
      </c>
      <c r="L8" s="65">
        <v>10.694000000000001</v>
      </c>
    </row>
    <row r="13" spans="1:27" x14ac:dyDescent="0.3">
      <c r="A13" s="66" t="s">
        <v>278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326</v>
      </c>
      <c r="B14" s="67"/>
      <c r="C14" s="67"/>
      <c r="D14" s="67"/>
      <c r="E14" s="67"/>
      <c r="F14" s="67"/>
      <c r="H14" s="67" t="s">
        <v>327</v>
      </c>
      <c r="I14" s="67"/>
      <c r="J14" s="67"/>
      <c r="K14" s="67"/>
      <c r="L14" s="67"/>
      <c r="M14" s="67"/>
      <c r="O14" s="67" t="s">
        <v>328</v>
      </c>
      <c r="P14" s="67"/>
      <c r="Q14" s="67"/>
      <c r="R14" s="67"/>
      <c r="S14" s="67"/>
      <c r="T14" s="67"/>
      <c r="V14" s="67" t="s">
        <v>329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296</v>
      </c>
      <c r="C15" s="65" t="s">
        <v>320</v>
      </c>
      <c r="D15" s="65" t="s">
        <v>330</v>
      </c>
      <c r="E15" s="65" t="s">
        <v>318</v>
      </c>
      <c r="F15" s="65" t="s">
        <v>284</v>
      </c>
      <c r="H15" s="65"/>
      <c r="I15" s="65" t="s">
        <v>296</v>
      </c>
      <c r="J15" s="65" t="s">
        <v>285</v>
      </c>
      <c r="K15" s="65" t="s">
        <v>297</v>
      </c>
      <c r="L15" s="65" t="s">
        <v>331</v>
      </c>
      <c r="M15" s="65" t="s">
        <v>332</v>
      </c>
      <c r="O15" s="65"/>
      <c r="P15" s="65" t="s">
        <v>333</v>
      </c>
      <c r="Q15" s="65" t="s">
        <v>285</v>
      </c>
      <c r="R15" s="65" t="s">
        <v>297</v>
      </c>
      <c r="S15" s="65" t="s">
        <v>318</v>
      </c>
      <c r="T15" s="65" t="s">
        <v>312</v>
      </c>
      <c r="V15" s="65"/>
      <c r="W15" s="65" t="s">
        <v>296</v>
      </c>
      <c r="X15" s="65" t="s">
        <v>316</v>
      </c>
      <c r="Y15" s="65" t="s">
        <v>297</v>
      </c>
      <c r="Z15" s="65" t="s">
        <v>331</v>
      </c>
      <c r="AA15" s="65" t="s">
        <v>312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613.64300000000003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19.609161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6.8775782999999997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212.25853000000001</v>
      </c>
    </row>
    <row r="23" spans="1:62" x14ac:dyDescent="0.3">
      <c r="A23" s="66" t="s">
        <v>279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287</v>
      </c>
      <c r="B24" s="67"/>
      <c r="C24" s="67"/>
      <c r="D24" s="67"/>
      <c r="E24" s="67"/>
      <c r="F24" s="67"/>
      <c r="H24" s="67" t="s">
        <v>288</v>
      </c>
      <c r="I24" s="67"/>
      <c r="J24" s="67"/>
      <c r="K24" s="67"/>
      <c r="L24" s="67"/>
      <c r="M24" s="67"/>
      <c r="O24" s="67" t="s">
        <v>300</v>
      </c>
      <c r="P24" s="67"/>
      <c r="Q24" s="67"/>
      <c r="R24" s="67"/>
      <c r="S24" s="67"/>
      <c r="T24" s="67"/>
      <c r="V24" s="67" t="s">
        <v>334</v>
      </c>
      <c r="W24" s="67"/>
      <c r="X24" s="67"/>
      <c r="Y24" s="67"/>
      <c r="Z24" s="67"/>
      <c r="AA24" s="67"/>
      <c r="AC24" s="67" t="s">
        <v>289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335</v>
      </c>
      <c r="AR24" s="67"/>
      <c r="AS24" s="67"/>
      <c r="AT24" s="67"/>
      <c r="AU24" s="67"/>
      <c r="AV24" s="67"/>
      <c r="AX24" s="67" t="s">
        <v>336</v>
      </c>
      <c r="AY24" s="67"/>
      <c r="AZ24" s="67"/>
      <c r="BA24" s="67"/>
      <c r="BB24" s="67"/>
      <c r="BC24" s="67"/>
      <c r="BE24" s="67" t="s">
        <v>337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296</v>
      </c>
      <c r="C25" s="65" t="s">
        <v>285</v>
      </c>
      <c r="D25" s="65" t="s">
        <v>297</v>
      </c>
      <c r="E25" s="65" t="s">
        <v>318</v>
      </c>
      <c r="F25" s="65" t="s">
        <v>332</v>
      </c>
      <c r="H25" s="65"/>
      <c r="I25" s="65" t="s">
        <v>296</v>
      </c>
      <c r="J25" s="65" t="s">
        <v>285</v>
      </c>
      <c r="K25" s="65" t="s">
        <v>297</v>
      </c>
      <c r="L25" s="65" t="s">
        <v>318</v>
      </c>
      <c r="M25" s="65" t="s">
        <v>284</v>
      </c>
      <c r="O25" s="65"/>
      <c r="P25" s="65" t="s">
        <v>296</v>
      </c>
      <c r="Q25" s="65" t="s">
        <v>285</v>
      </c>
      <c r="R25" s="65" t="s">
        <v>297</v>
      </c>
      <c r="S25" s="65" t="s">
        <v>318</v>
      </c>
      <c r="T25" s="65" t="s">
        <v>284</v>
      </c>
      <c r="V25" s="65"/>
      <c r="W25" s="65" t="s">
        <v>296</v>
      </c>
      <c r="X25" s="65" t="s">
        <v>285</v>
      </c>
      <c r="Y25" s="65" t="s">
        <v>297</v>
      </c>
      <c r="Z25" s="65" t="s">
        <v>318</v>
      </c>
      <c r="AA25" s="65" t="s">
        <v>284</v>
      </c>
      <c r="AC25" s="65"/>
      <c r="AD25" s="65" t="s">
        <v>296</v>
      </c>
      <c r="AE25" s="65" t="s">
        <v>285</v>
      </c>
      <c r="AF25" s="65" t="s">
        <v>297</v>
      </c>
      <c r="AG25" s="65" t="s">
        <v>318</v>
      </c>
      <c r="AH25" s="65" t="s">
        <v>284</v>
      </c>
      <c r="AJ25" s="65"/>
      <c r="AK25" s="65" t="s">
        <v>333</v>
      </c>
      <c r="AL25" s="65" t="s">
        <v>285</v>
      </c>
      <c r="AM25" s="65" t="s">
        <v>297</v>
      </c>
      <c r="AN25" s="65" t="s">
        <v>331</v>
      </c>
      <c r="AO25" s="65" t="s">
        <v>284</v>
      </c>
      <c r="AQ25" s="65"/>
      <c r="AR25" s="65" t="s">
        <v>333</v>
      </c>
      <c r="AS25" s="65" t="s">
        <v>316</v>
      </c>
      <c r="AT25" s="65" t="s">
        <v>297</v>
      </c>
      <c r="AU25" s="65" t="s">
        <v>321</v>
      </c>
      <c r="AV25" s="65" t="s">
        <v>284</v>
      </c>
      <c r="AX25" s="65"/>
      <c r="AY25" s="65" t="s">
        <v>296</v>
      </c>
      <c r="AZ25" s="65" t="s">
        <v>320</v>
      </c>
      <c r="BA25" s="65" t="s">
        <v>297</v>
      </c>
      <c r="BB25" s="65" t="s">
        <v>318</v>
      </c>
      <c r="BC25" s="65" t="s">
        <v>284</v>
      </c>
      <c r="BE25" s="65"/>
      <c r="BF25" s="65" t="s">
        <v>296</v>
      </c>
      <c r="BG25" s="65" t="s">
        <v>320</v>
      </c>
      <c r="BH25" s="65" t="s">
        <v>297</v>
      </c>
      <c r="BI25" s="65" t="s">
        <v>321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124.92815400000001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1.6456248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1.5705624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16.445435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2.3630810000000002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564.04834000000005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9.0981520000000007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3.5101209999999998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1.5189376999999999</v>
      </c>
    </row>
    <row r="33" spans="1:68" x14ac:dyDescent="0.3">
      <c r="A33" s="66" t="s">
        <v>338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339</v>
      </c>
      <c r="B34" s="67"/>
      <c r="C34" s="67"/>
      <c r="D34" s="67"/>
      <c r="E34" s="67"/>
      <c r="F34" s="67"/>
      <c r="H34" s="67" t="s">
        <v>340</v>
      </c>
      <c r="I34" s="67"/>
      <c r="J34" s="67"/>
      <c r="K34" s="67"/>
      <c r="L34" s="67"/>
      <c r="M34" s="67"/>
      <c r="O34" s="67" t="s">
        <v>341</v>
      </c>
      <c r="P34" s="67"/>
      <c r="Q34" s="67"/>
      <c r="R34" s="67"/>
      <c r="S34" s="67"/>
      <c r="T34" s="67"/>
      <c r="V34" s="67" t="s">
        <v>342</v>
      </c>
      <c r="W34" s="67"/>
      <c r="X34" s="67"/>
      <c r="Y34" s="67"/>
      <c r="Z34" s="67"/>
      <c r="AA34" s="67"/>
      <c r="AC34" s="67" t="s">
        <v>290</v>
      </c>
      <c r="AD34" s="67"/>
      <c r="AE34" s="67"/>
      <c r="AF34" s="67"/>
      <c r="AG34" s="67"/>
      <c r="AH34" s="67"/>
      <c r="AJ34" s="67" t="s">
        <v>281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296</v>
      </c>
      <c r="C35" s="65" t="s">
        <v>285</v>
      </c>
      <c r="D35" s="65" t="s">
        <v>297</v>
      </c>
      <c r="E35" s="65" t="s">
        <v>318</v>
      </c>
      <c r="F35" s="65" t="s">
        <v>284</v>
      </c>
      <c r="H35" s="65"/>
      <c r="I35" s="65" t="s">
        <v>296</v>
      </c>
      <c r="J35" s="65" t="s">
        <v>285</v>
      </c>
      <c r="K35" s="65" t="s">
        <v>297</v>
      </c>
      <c r="L35" s="65" t="s">
        <v>318</v>
      </c>
      <c r="M35" s="65" t="s">
        <v>312</v>
      </c>
      <c r="O35" s="65"/>
      <c r="P35" s="65" t="s">
        <v>296</v>
      </c>
      <c r="Q35" s="65" t="s">
        <v>285</v>
      </c>
      <c r="R35" s="65" t="s">
        <v>330</v>
      </c>
      <c r="S35" s="65" t="s">
        <v>318</v>
      </c>
      <c r="T35" s="65" t="s">
        <v>284</v>
      </c>
      <c r="V35" s="65"/>
      <c r="W35" s="65" t="s">
        <v>319</v>
      </c>
      <c r="X35" s="65" t="s">
        <v>316</v>
      </c>
      <c r="Y35" s="65" t="s">
        <v>297</v>
      </c>
      <c r="Z35" s="65" t="s">
        <v>318</v>
      </c>
      <c r="AA35" s="65" t="s">
        <v>284</v>
      </c>
      <c r="AC35" s="65"/>
      <c r="AD35" s="65" t="s">
        <v>296</v>
      </c>
      <c r="AE35" s="65" t="s">
        <v>285</v>
      </c>
      <c r="AF35" s="65" t="s">
        <v>297</v>
      </c>
      <c r="AG35" s="65" t="s">
        <v>318</v>
      </c>
      <c r="AH35" s="65" t="s">
        <v>284</v>
      </c>
      <c r="AJ35" s="65"/>
      <c r="AK35" s="65" t="s">
        <v>333</v>
      </c>
      <c r="AL35" s="65" t="s">
        <v>285</v>
      </c>
      <c r="AM35" s="65" t="s">
        <v>297</v>
      </c>
      <c r="AN35" s="65" t="s">
        <v>318</v>
      </c>
      <c r="AO35" s="65" t="s">
        <v>312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823.23395000000005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1366.1978999999999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4975.5727999999999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3626.8670000000002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470.81216000000001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102.84054999999999</v>
      </c>
    </row>
    <row r="43" spans="1:68" x14ac:dyDescent="0.3">
      <c r="A43" s="66" t="s">
        <v>343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344</v>
      </c>
      <c r="B44" s="67"/>
      <c r="C44" s="67"/>
      <c r="D44" s="67"/>
      <c r="E44" s="67"/>
      <c r="F44" s="67"/>
      <c r="H44" s="67" t="s">
        <v>345</v>
      </c>
      <c r="I44" s="67"/>
      <c r="J44" s="67"/>
      <c r="K44" s="67"/>
      <c r="L44" s="67"/>
      <c r="M44" s="67"/>
      <c r="O44" s="67" t="s">
        <v>346</v>
      </c>
      <c r="P44" s="67"/>
      <c r="Q44" s="67"/>
      <c r="R44" s="67"/>
      <c r="S44" s="67"/>
      <c r="T44" s="67"/>
      <c r="V44" s="67" t="s">
        <v>347</v>
      </c>
      <c r="W44" s="67"/>
      <c r="X44" s="67"/>
      <c r="Y44" s="67"/>
      <c r="Z44" s="67"/>
      <c r="AA44" s="67"/>
      <c r="AC44" s="67" t="s">
        <v>348</v>
      </c>
      <c r="AD44" s="67"/>
      <c r="AE44" s="67"/>
      <c r="AF44" s="67"/>
      <c r="AG44" s="67"/>
      <c r="AH44" s="67"/>
      <c r="AJ44" s="67" t="s">
        <v>291</v>
      </c>
      <c r="AK44" s="67"/>
      <c r="AL44" s="67"/>
      <c r="AM44" s="67"/>
      <c r="AN44" s="67"/>
      <c r="AO44" s="67"/>
      <c r="AQ44" s="67" t="s">
        <v>349</v>
      </c>
      <c r="AR44" s="67"/>
      <c r="AS44" s="67"/>
      <c r="AT44" s="67"/>
      <c r="AU44" s="67"/>
      <c r="AV44" s="67"/>
      <c r="AX44" s="67" t="s">
        <v>282</v>
      </c>
      <c r="AY44" s="67"/>
      <c r="AZ44" s="67"/>
      <c r="BA44" s="67"/>
      <c r="BB44" s="67"/>
      <c r="BC44" s="67"/>
      <c r="BE44" s="67" t="s">
        <v>292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296</v>
      </c>
      <c r="C45" s="65" t="s">
        <v>316</v>
      </c>
      <c r="D45" s="65" t="s">
        <v>297</v>
      </c>
      <c r="E45" s="65" t="s">
        <v>318</v>
      </c>
      <c r="F45" s="65" t="s">
        <v>284</v>
      </c>
      <c r="H45" s="65"/>
      <c r="I45" s="65" t="s">
        <v>319</v>
      </c>
      <c r="J45" s="65" t="s">
        <v>285</v>
      </c>
      <c r="K45" s="65" t="s">
        <v>330</v>
      </c>
      <c r="L45" s="65" t="s">
        <v>318</v>
      </c>
      <c r="M45" s="65" t="s">
        <v>312</v>
      </c>
      <c r="O45" s="65"/>
      <c r="P45" s="65" t="s">
        <v>296</v>
      </c>
      <c r="Q45" s="65" t="s">
        <v>316</v>
      </c>
      <c r="R45" s="65" t="s">
        <v>297</v>
      </c>
      <c r="S45" s="65" t="s">
        <v>318</v>
      </c>
      <c r="T45" s="65" t="s">
        <v>284</v>
      </c>
      <c r="V45" s="65"/>
      <c r="W45" s="65" t="s">
        <v>296</v>
      </c>
      <c r="X45" s="65" t="s">
        <v>285</v>
      </c>
      <c r="Y45" s="65" t="s">
        <v>297</v>
      </c>
      <c r="Z45" s="65" t="s">
        <v>318</v>
      </c>
      <c r="AA45" s="65" t="s">
        <v>284</v>
      </c>
      <c r="AC45" s="65"/>
      <c r="AD45" s="65" t="s">
        <v>319</v>
      </c>
      <c r="AE45" s="65" t="s">
        <v>320</v>
      </c>
      <c r="AF45" s="65" t="s">
        <v>297</v>
      </c>
      <c r="AG45" s="65" t="s">
        <v>318</v>
      </c>
      <c r="AH45" s="65" t="s">
        <v>312</v>
      </c>
      <c r="AJ45" s="65"/>
      <c r="AK45" s="65" t="s">
        <v>296</v>
      </c>
      <c r="AL45" s="65" t="s">
        <v>285</v>
      </c>
      <c r="AM45" s="65" t="s">
        <v>317</v>
      </c>
      <c r="AN45" s="65" t="s">
        <v>318</v>
      </c>
      <c r="AO45" s="65" t="s">
        <v>284</v>
      </c>
      <c r="AQ45" s="65"/>
      <c r="AR45" s="65" t="s">
        <v>319</v>
      </c>
      <c r="AS45" s="65" t="s">
        <v>285</v>
      </c>
      <c r="AT45" s="65" t="s">
        <v>297</v>
      </c>
      <c r="AU45" s="65" t="s">
        <v>318</v>
      </c>
      <c r="AV45" s="65" t="s">
        <v>284</v>
      </c>
      <c r="AX45" s="65"/>
      <c r="AY45" s="65" t="s">
        <v>296</v>
      </c>
      <c r="AZ45" s="65" t="s">
        <v>316</v>
      </c>
      <c r="BA45" s="65" t="s">
        <v>297</v>
      </c>
      <c r="BB45" s="65" t="s">
        <v>318</v>
      </c>
      <c r="BC45" s="65" t="s">
        <v>284</v>
      </c>
      <c r="BE45" s="65"/>
      <c r="BF45" s="65" t="s">
        <v>319</v>
      </c>
      <c r="BG45" s="65" t="s">
        <v>285</v>
      </c>
      <c r="BH45" s="65" t="s">
        <v>330</v>
      </c>
      <c r="BI45" s="65" t="s">
        <v>318</v>
      </c>
      <c r="BJ45" s="65" t="s">
        <v>312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12.905150000000001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11.182998</v>
      </c>
      <c r="O46" s="65" t="s">
        <v>350</v>
      </c>
      <c r="P46" s="65">
        <v>600</v>
      </c>
      <c r="Q46" s="65">
        <v>800</v>
      </c>
      <c r="R46" s="65">
        <v>0</v>
      </c>
      <c r="S46" s="65">
        <v>10000</v>
      </c>
      <c r="T46" s="65">
        <v>1179.6533999999999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0.10103415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3.4854015999999999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185.11447000000001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86.224815000000007</v>
      </c>
      <c r="AX46" s="65" t="s">
        <v>293</v>
      </c>
      <c r="AY46" s="65"/>
      <c r="AZ46" s="65"/>
      <c r="BA46" s="65"/>
      <c r="BB46" s="65"/>
      <c r="BC46" s="65"/>
      <c r="BE46" s="65" t="s">
        <v>351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302</v>
      </c>
      <c r="B2" s="61" t="s">
        <v>303</v>
      </c>
      <c r="C2" s="61" t="s">
        <v>283</v>
      </c>
      <c r="D2" s="61">
        <v>59</v>
      </c>
      <c r="E2" s="61">
        <v>2044.7029</v>
      </c>
      <c r="F2" s="61">
        <v>337.05813999999998</v>
      </c>
      <c r="G2" s="61">
        <v>45.143825999999997</v>
      </c>
      <c r="H2" s="61">
        <v>23.407104</v>
      </c>
      <c r="I2" s="61">
        <v>21.736723000000001</v>
      </c>
      <c r="J2" s="61">
        <v>68.098529999999997</v>
      </c>
      <c r="K2" s="61">
        <v>37.404859999999999</v>
      </c>
      <c r="L2" s="61">
        <v>30.693670000000001</v>
      </c>
      <c r="M2" s="61">
        <v>24.114868000000001</v>
      </c>
      <c r="N2" s="61">
        <v>1.5067592999999999</v>
      </c>
      <c r="O2" s="61">
        <v>11.33067</v>
      </c>
      <c r="P2" s="61">
        <v>1227.3938000000001</v>
      </c>
      <c r="Q2" s="61">
        <v>24.841775999999999</v>
      </c>
      <c r="R2" s="61">
        <v>613.64300000000003</v>
      </c>
      <c r="S2" s="61">
        <v>140.83770000000001</v>
      </c>
      <c r="T2" s="61">
        <v>5673.6606000000002</v>
      </c>
      <c r="U2" s="61">
        <v>6.8775782999999997</v>
      </c>
      <c r="V2" s="61">
        <v>19.609161</v>
      </c>
      <c r="W2" s="61">
        <v>212.25853000000001</v>
      </c>
      <c r="X2" s="61">
        <v>124.92815400000001</v>
      </c>
      <c r="Y2" s="61">
        <v>1.6456248</v>
      </c>
      <c r="Z2" s="61">
        <v>1.5705624</v>
      </c>
      <c r="AA2" s="61">
        <v>16.445435</v>
      </c>
      <c r="AB2" s="61">
        <v>2.3630810000000002</v>
      </c>
      <c r="AC2" s="61">
        <v>564.04834000000005</v>
      </c>
      <c r="AD2" s="61">
        <v>9.0981520000000007</v>
      </c>
      <c r="AE2" s="61">
        <v>3.5101209999999998</v>
      </c>
      <c r="AF2" s="61">
        <v>1.5189376999999999</v>
      </c>
      <c r="AG2" s="61">
        <v>823.23395000000005</v>
      </c>
      <c r="AH2" s="61">
        <v>296.46755999999999</v>
      </c>
      <c r="AI2" s="61">
        <v>526.76639999999998</v>
      </c>
      <c r="AJ2" s="61">
        <v>1366.1978999999999</v>
      </c>
      <c r="AK2" s="61">
        <v>4975.5727999999999</v>
      </c>
      <c r="AL2" s="61">
        <v>470.81216000000001</v>
      </c>
      <c r="AM2" s="61">
        <v>3626.8670000000002</v>
      </c>
      <c r="AN2" s="61">
        <v>102.84054999999999</v>
      </c>
      <c r="AO2" s="61">
        <v>12.905150000000001</v>
      </c>
      <c r="AP2" s="61">
        <v>10.354635</v>
      </c>
      <c r="AQ2" s="61">
        <v>2.5505149999999999</v>
      </c>
      <c r="AR2" s="61">
        <v>11.182998</v>
      </c>
      <c r="AS2" s="61">
        <v>1179.6533999999999</v>
      </c>
      <c r="AT2" s="61">
        <v>0.10103415</v>
      </c>
      <c r="AU2" s="61">
        <v>3.4854015999999999</v>
      </c>
      <c r="AV2" s="61">
        <v>185.11447000000001</v>
      </c>
      <c r="AW2" s="61">
        <v>86.224815000000007</v>
      </c>
      <c r="AX2" s="61">
        <v>0.12309828</v>
      </c>
      <c r="AY2" s="61">
        <v>1.0043234000000001</v>
      </c>
      <c r="AZ2" s="61">
        <v>164.94717</v>
      </c>
      <c r="BA2" s="61">
        <v>38.658324999999998</v>
      </c>
      <c r="BB2" s="61">
        <v>15.500327</v>
      </c>
      <c r="BC2" s="61">
        <v>13.104628999999999</v>
      </c>
      <c r="BD2" s="61">
        <v>10.045836</v>
      </c>
      <c r="BE2" s="61">
        <v>0.45749806999999998</v>
      </c>
      <c r="BF2" s="61">
        <v>1.9886741999999999</v>
      </c>
      <c r="BG2" s="61">
        <v>0</v>
      </c>
      <c r="BH2" s="61">
        <v>0.10208</v>
      </c>
      <c r="BI2" s="61">
        <v>7.738718E-2</v>
      </c>
      <c r="BJ2" s="61">
        <v>0.23428856000000001</v>
      </c>
      <c r="BK2" s="61">
        <v>0</v>
      </c>
      <c r="BL2" s="61">
        <v>0.61984574999999997</v>
      </c>
      <c r="BM2" s="61">
        <v>5.0917700000000004</v>
      </c>
      <c r="BN2" s="61">
        <v>1.2515540000000001</v>
      </c>
      <c r="BO2" s="61">
        <v>61.640610000000002</v>
      </c>
      <c r="BP2" s="61">
        <v>11.455242</v>
      </c>
      <c r="BQ2" s="61">
        <v>19.438134999999999</v>
      </c>
      <c r="BR2" s="61">
        <v>65.793300000000002</v>
      </c>
      <c r="BS2" s="61">
        <v>23.676765</v>
      </c>
      <c r="BT2" s="61">
        <v>14.34037</v>
      </c>
      <c r="BU2" s="61">
        <v>0.1185045</v>
      </c>
      <c r="BV2" s="61">
        <v>7.5251890000000002E-2</v>
      </c>
      <c r="BW2" s="61">
        <v>0.94670849999999995</v>
      </c>
      <c r="BX2" s="61">
        <v>1.3383303</v>
      </c>
      <c r="BY2" s="61">
        <v>0.12237932</v>
      </c>
      <c r="BZ2" s="61">
        <v>5.9340990000000002E-4</v>
      </c>
      <c r="CA2" s="61">
        <v>0.39345562000000001</v>
      </c>
      <c r="CB2" s="61">
        <v>4.3268050000000002E-2</v>
      </c>
      <c r="CC2" s="61">
        <v>0.10262329000000001</v>
      </c>
      <c r="CD2" s="61">
        <v>1.5497577</v>
      </c>
      <c r="CE2" s="61">
        <v>5.1999126E-2</v>
      </c>
      <c r="CF2" s="61">
        <v>0.25068035999999999</v>
      </c>
      <c r="CG2" s="61">
        <v>4.9500000000000003E-7</v>
      </c>
      <c r="CH2" s="61">
        <v>1.7005183E-2</v>
      </c>
      <c r="CI2" s="61">
        <v>1.9428639999999999E-7</v>
      </c>
      <c r="CJ2" s="61">
        <v>3.2777213999999999</v>
      </c>
      <c r="CK2" s="61">
        <v>1.0093453E-2</v>
      </c>
      <c r="CL2" s="61">
        <v>0.97344439999999999</v>
      </c>
      <c r="CM2" s="61">
        <v>4.0537375999999998</v>
      </c>
      <c r="CN2" s="61">
        <v>2495.6934000000001</v>
      </c>
      <c r="CO2" s="61">
        <v>4325.2659999999996</v>
      </c>
      <c r="CP2" s="61">
        <v>2188.7804999999998</v>
      </c>
      <c r="CQ2" s="61">
        <v>1001.43274</v>
      </c>
      <c r="CR2" s="61">
        <v>393.83676000000003</v>
      </c>
      <c r="CS2" s="61">
        <v>712.36084000000005</v>
      </c>
      <c r="CT2" s="61">
        <v>2345.8087999999998</v>
      </c>
      <c r="CU2" s="61">
        <v>1485.9662000000001</v>
      </c>
      <c r="CV2" s="61">
        <v>2265.3490000000002</v>
      </c>
      <c r="CW2" s="61">
        <v>1561.6878999999999</v>
      </c>
      <c r="CX2" s="61">
        <v>416.58362</v>
      </c>
      <c r="CY2" s="61">
        <v>3263.2912999999999</v>
      </c>
      <c r="CZ2" s="61">
        <v>1650.3478</v>
      </c>
      <c r="DA2" s="61">
        <v>3077.8240000000001</v>
      </c>
      <c r="DB2" s="61">
        <v>3277.4097000000002</v>
      </c>
      <c r="DC2" s="61">
        <v>4326.2275</v>
      </c>
      <c r="DD2" s="61">
        <v>7620.4920000000002</v>
      </c>
      <c r="DE2" s="61">
        <v>1159.3644999999999</v>
      </c>
      <c r="DF2" s="61">
        <v>4439.7543999999998</v>
      </c>
      <c r="DG2" s="61">
        <v>1703.5436999999999</v>
      </c>
      <c r="DH2" s="61">
        <v>91.849140000000006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38.658324999999998</v>
      </c>
      <c r="B6">
        <f>BB2</f>
        <v>15.500327</v>
      </c>
      <c r="C6">
        <f>BC2</f>
        <v>13.104628999999999</v>
      </c>
      <c r="D6">
        <f>BD2</f>
        <v>10.045836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23202</v>
      </c>
      <c r="C2" s="56">
        <f ca="1">YEAR(TODAY())-YEAR(B2)+IF(TODAY()&gt;=DATE(YEAR(TODAY()),MONTH(B2),DAY(B2)),0,-1)</f>
        <v>59</v>
      </c>
      <c r="E2" s="52">
        <v>171.5</v>
      </c>
      <c r="F2" s="53" t="s">
        <v>39</v>
      </c>
      <c r="G2" s="52">
        <v>83.5</v>
      </c>
      <c r="H2" s="51" t="s">
        <v>41</v>
      </c>
      <c r="I2" s="72">
        <f>ROUND(G3/E3^2,1)</f>
        <v>28.4</v>
      </c>
    </row>
    <row r="3" spans="1:9" x14ac:dyDescent="0.3">
      <c r="E3" s="51">
        <f>E2/100</f>
        <v>1.7150000000000001</v>
      </c>
      <c r="F3" s="51" t="s">
        <v>40</v>
      </c>
      <c r="G3" s="51">
        <f>G2</f>
        <v>83.5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김광수, ID : H2510152)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06월 22일 14:26:20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6" sqref="Z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45099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171.5</v>
      </c>
      <c r="L12" s="124"/>
      <c r="M12" s="117">
        <f>'개인정보 및 신체계측 입력'!G2</f>
        <v>83.5</v>
      </c>
      <c r="N12" s="118"/>
      <c r="O12" s="113" t="s">
        <v>271</v>
      </c>
      <c r="P12" s="107"/>
      <c r="Q12" s="90">
        <f>'개인정보 및 신체계측 입력'!I2</f>
        <v>28.4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김광수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74.852000000000004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10.025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15.122999999999999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10.7</v>
      </c>
      <c r="L72" s="36" t="s">
        <v>53</v>
      </c>
      <c r="M72" s="36">
        <f>ROUND('DRIs DATA'!K8,1)</f>
        <v>7.8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81.819999999999993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163.41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124.93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157.54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102.9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331.7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129.05000000000001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2023-06-22T05:30:04Z</dcterms:modified>
</cp:coreProperties>
</file>