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<sst xmlns="http://schemas.openxmlformats.org/spreadsheetml/2006/main" count="692" uniqueCount="345">
  <si>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</si>
  <si>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</si>
  <si>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</si>
  <si>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</si>
  <si>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</si>
  <si>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</si>
  <si>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</si>
  <si>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</si>
  <si>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</si>
  <si>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</si>
  <si>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</si>
  <si>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</si>
  <si>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</si>
  <si>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</si>
  <si>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</si>
  <si>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</si>
  <si>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</si>
  <si>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</si>
  <si>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</si>
  <si>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</si>
  <si>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</si>
  <si>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</si>
  <si>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</si>
  <si>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</si>
  <si>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</si>
  <si>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</si>
  <si>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</si>
  <si>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</si>
  <si>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</si>
  <si>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</si>
  <si>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</si>
  <si>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</si>
  <si>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</si>
  <si>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</si>
  <si>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</si>
  <si>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</si>
  <si>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</si>
  <si>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</si>
  <si>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</si>
  <si>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</si>
  <si>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</si>
  <si>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</si>
  <si>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</si>
  <si>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</si>
  <si>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</si>
  <si>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</si>
  <si>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</si>
  <si>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</si>
  <si>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</si>
  <si>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</si>
  <si>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</si>
  <si>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</si>
  <si>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</si>
  <si>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</si>
  <si>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</si>
  <si>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</si>
  <si>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</si>
  <si>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</si>
  <si>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</si>
  <si>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</si>
  <si>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</si>
  <si>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</si>
  <si>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</si>
  <si>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</si>
  <si>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</si>
  <si>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</si>
  <si>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</si>
  <si>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</si>
  <si>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</si>
  <si>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</si>
  <si>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</si>
  <si>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</si>
  <si>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</si>
  <si>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</si>
  <si>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</si>
  <si>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</si>
  <si>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</si>
  <si>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</si>
  <si>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</si>
  <si>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</si>
  <si>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</si>
  <si>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</si>
  <si>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</si>
  <si>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</si>
  <si>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</si>
  <si>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</si>
  <si>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</si>
  <si>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</si>
  <si>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</si>
  <si>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</si>
  <si>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</si>
  <si>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</si>
  <si>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</si>
  <si>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</si>
  <si>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</si>
  <si>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</si>
  <si>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</si>
  <si>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</si>
  <si>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</si>
  <si>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</si>
  <si>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</si>
  <si>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</si>
  <si>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</si>
  <si>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</si>
  <si>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</si>
  <si>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</si>
  <si>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</si>
  <si>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</si>
  <si>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</si>
  <si>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</si>
  <si>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</si>
  <si>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</si>
  <si>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</si>
  <si>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</si>
  <si>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</si>
  <si>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</si>
  <si>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</si>
  <si>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</si>
  <si>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</si>
  <si>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</si>
  <si>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</si>
  <si>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</si>
  <si>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</si>
  <si>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</si>
  <si>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</si>
  <si>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</si>
  <si>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</si>
  <si>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</si>
  <si>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</si>
  <si>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</si>
  <si>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</si>
  <si>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</si>
  <si>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</si>
  <si>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</si>
  <si>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</si>
  <si>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</si>
  <si>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</si>
  <si>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</si>
  <si>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</si>
  <si>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</si>
  <si>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</si>
  <si>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</si>
  <si>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</si>
  <si>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</si>
  <si>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</si>
  <si>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</si>
  <si>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</si>
  <si>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</si>
  <si>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</si>
  <si>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</si>
  <si>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</si>
  <si>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</si>
  <si>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</si>
  <si>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</si>
  <si>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</si>
  <si>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</si>
  <si>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</si>
  <si>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</si>
  <si>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</si>
  <si>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</si>
  <si>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</si>
  <si>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</si>
  <si>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</si>
  <si>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</si>
  <si>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</si>
  <si>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</si>
  <si>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</si>
  <si>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</si>
  <si>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</si>
  <si>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</si>
  <si>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</si>
  <si>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</si>
  <si>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</si>
  <si>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</si>
  <si>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</si>
  <si>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</si>
  <si>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</si>
  <si>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</si>
  <si>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</si>
  <si>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</si>
  <si>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</si>
  <si>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</si>
  <si>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</si>
  <si>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</si>
  <si>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</si>
  <si>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</si>
  <si>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</si>
  <si>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</si>
  <si>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</si>
  <si>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</si>
  <si>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</si>
  <si>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</si>
  <si>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</si>
  <si>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</si>
  <si>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</si>
  <si>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</si>
  <si>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</si>
  <si>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</si>
  <si>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</si>
  <si>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</si>
  <si>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</si>
  <si>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</si>
  <si>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</si>
  <si>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</si>
  <si>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</si>
  <si>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</si>
  <si>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</si>
  <si>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</si>
  <si>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</si>
  <si>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</si>
  <si>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</si>
  <si>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</si>
  <si>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</si>
  <si>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</si>
  <si>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</si>
  <si>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</si>
  <si>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</si>
  <si>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</si>
  <si>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</si>
  <si>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</si>
  <si>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</si>
  <si>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</si>
  <si>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</si>
  <si>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</si>
  <si>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</si>
  <si>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</si>
  <si>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</si>
  <si>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</si>
  <si>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</si>
  <si>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</si>
  <si>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</si>
  <si>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</si>
  <si>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</si>
  <si>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</si>
  <si>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</si>
  <si>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</si>
  <si>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</si>
  <si>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</si>
  <si>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</si>
  <si>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</si>
  <si>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</si>
  <si>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</si>
  <si>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</si>
  <si>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</si>
  <si>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</si>
  <si>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</si>
  <si>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</si>
  <si>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</si>
  <si>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</si>
  <si>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</si>
  <si>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</si>
  <si>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</si>
  <si>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</si>
  <si>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</si>
  <si>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</si>
  <si>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</si>
  <si>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</si>
  <si>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</si>
  <si>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</si>
  <si>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</si>
  <si>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</si>
  <si>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</si>
  <si>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</si>
  <si>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</si>
  <si>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</si>
  <si>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</si>
  <si>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</si>
  <si>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</si>
  <si>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</si>
  <si>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</si>
  <si>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</si>
  <si>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</si>
  <si>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</si>
  <si>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</si>
  <si>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</si>
  <si>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</si>
  <si>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</si>
  <si>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적정비율(최대)</t>
    <phoneticPr fontId="1" type="noConversion"/>
  </si>
  <si>
    <t>지용성 비타민</t>
    <phoneticPr fontId="1" type="noConversion"/>
  </si>
  <si>
    <t>수용성 비타민</t>
    <phoneticPr fontId="1" type="noConversion"/>
  </si>
  <si>
    <t>마그네슘</t>
    <phoneticPr fontId="1" type="noConversion"/>
  </si>
  <si>
    <t>몰리브덴</t>
    <phoneticPr fontId="1" type="noConversion"/>
  </si>
  <si>
    <t>M</t>
  </si>
  <si>
    <t>섭취량</t>
    <phoneticPr fontId="1" type="noConversion"/>
  </si>
  <si>
    <t>권장섭취량</t>
    <phoneticPr fontId="1" type="noConversion"/>
  </si>
  <si>
    <t>섭취비율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</si>
  <si>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</si>
  <si>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</si>
  <si>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</si>
  <si>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염소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</si>
  <si>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</si>
  <si>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</si>
  <si>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</si>
  <si>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다량영양소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</si>
  <si>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</si>
  <si>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</si>
  <si>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</si>
  <si>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리보플라빈</t>
    <phoneticPr fontId="1" type="noConversion"/>
  </si>
  <si>
    <t>엽산</t>
    <phoneticPr fontId="1" type="noConversion"/>
  </si>
  <si>
    <t>출력시각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</si>
  <si>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</si>
  <si>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</si>
  <si>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</si>
  <si>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</si>
  <si>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</si>
  <si>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</si>
  <si>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</si>
  <si>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</si>
  <si>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</si>
  <si>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</si>
  <si>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</si>
  <si>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</si>
  <si>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</si>
  <si>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</si>
  <si>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</si>
  <si>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</si>
  <si>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</si>
  <si>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</si>
  <si>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</si>
  <si>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</si>
  <si>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</si>
  <si>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</si>
  <si>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</si>
  <si>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</si>
  <si>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크롬(ug/일)</t>
    <phoneticPr fontId="1" type="noConversion"/>
  </si>
  <si>
    <t>H2510154</t>
  </si>
  <si>
    <t>지길용</t>
  </si>
  <si>
    <t>정보</t>
    <phoneticPr fontId="1" type="noConversion"/>
  </si>
  <si>
    <t>(설문지 : FFQ 95문항 설문지, 사용자 : 지길용, ID : H2510154)</t>
  </si>
  <si>
    <t>2023년 06월 29일 14:12:16</t>
  </si>
  <si>
    <t>필요추정량</t>
    <phoneticPr fontId="1" type="noConversion"/>
  </si>
  <si>
    <t>탄수화물</t>
    <phoneticPr fontId="1" type="noConversion"/>
  </si>
  <si>
    <t>권장섭취량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</si>
  <si>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</si>
  <si>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</si>
  <si>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적정비율(최대)</t>
    <phoneticPr fontId="1" type="noConversion"/>
  </si>
  <si>
    <t>비타민A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</si>
  <si>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</si>
  <si>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</si>
  <si>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</si>
  <si>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비타민A(μg RAE/일)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</si>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</sst>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107.703514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498824"/>
        <c:axId val="499495688"/>
      </c:barChart>
      <c:catAx>
        <c:axId val="49949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5688"/>
        <c:crosses val="autoZero"/>
        <c:auto val="1"/>
        <c:lblAlgn val="ctr"/>
        <c:lblOffset val="100"/>
        <c:noMultiLvlLbl val="0"/>
      </c:catAx>
      <c:valAx>
        <c:axId val="49949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49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4.4955797000000004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015840"/>
        <c:axId val="567016232"/>
      </c:barChart>
      <c:catAx>
        <c:axId val="56701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016232"/>
        <c:crosses val="autoZero"/>
        <c:auto val="1"/>
        <c:lblAlgn val="ctr"/>
        <c:lblOffset val="100"/>
        <c:noMultiLvlLbl val="0"/>
      </c:catAx>
      <c:valAx>
        <c:axId val="56701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01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1.4228314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262656"/>
        <c:axId val="409355096"/>
      </c:barChart>
      <c:catAx>
        <c:axId val="21026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355096"/>
        <c:crosses val="autoZero"/>
        <c:auto val="1"/>
        <c:lblAlgn val="ctr"/>
        <c:lblOffset val="100"/>
        <c:noMultiLvlLbl val="0"/>
      </c:catAx>
      <c:valAx>
        <c:axId val="40935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2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1702.2294999999999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18712"/>
        <c:axId val="567814792"/>
      </c:barChart>
      <c:catAx>
        <c:axId val="56781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14792"/>
        <c:crosses val="autoZero"/>
        <c:auto val="1"/>
        <c:lblAlgn val="ctr"/>
        <c:lblOffset val="100"/>
        <c:noMultiLvlLbl val="0"/>
      </c:catAx>
      <c:valAx>
        <c:axId val="56781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1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4729.1103999999996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17536"/>
        <c:axId val="567817928"/>
      </c:barChart>
      <c:catAx>
        <c:axId val="56781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17928"/>
        <c:crosses val="autoZero"/>
        <c:auto val="1"/>
        <c:lblAlgn val="ctr"/>
        <c:lblOffset val="100"/>
        <c:noMultiLvlLbl val="0"/>
      </c:catAx>
      <c:valAx>
        <c:axId val="567817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122.80846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19496"/>
        <c:axId val="567815968"/>
      </c:barChart>
      <c:catAx>
        <c:axId val="56781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15968"/>
        <c:crosses val="autoZero"/>
        <c:auto val="1"/>
        <c:lblAlgn val="ctr"/>
        <c:lblOffset val="100"/>
        <c:noMultiLvlLbl val="0"/>
      </c:catAx>
      <c:valAx>
        <c:axId val="56781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1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203.61958000000001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13224"/>
        <c:axId val="567816360"/>
      </c:barChart>
      <c:catAx>
        <c:axId val="56781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16360"/>
        <c:crosses val="autoZero"/>
        <c:auto val="1"/>
        <c:lblAlgn val="ctr"/>
        <c:lblOffset val="100"/>
        <c:noMultiLvlLbl val="0"/>
      </c:catAx>
      <c:valAx>
        <c:axId val="567816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1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16.620944999999999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15576"/>
        <c:axId val="567818320"/>
      </c:barChart>
      <c:catAx>
        <c:axId val="56781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18320"/>
        <c:crosses val="autoZero"/>
        <c:auto val="1"/>
        <c:lblAlgn val="ctr"/>
        <c:lblOffset val="100"/>
        <c:noMultiLvlLbl val="0"/>
      </c:catAx>
      <c:valAx>
        <c:axId val="567818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1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1287.5521000000001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12048"/>
        <c:axId val="567816752"/>
      </c:barChart>
      <c:catAx>
        <c:axId val="56781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16752"/>
        <c:crosses val="autoZero"/>
        <c:auto val="1"/>
        <c:lblAlgn val="ctr"/>
        <c:lblOffset val="100"/>
        <c:noMultiLvlLbl val="0"/>
      </c:catAx>
      <c:valAx>
        <c:axId val="5678167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1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0.17312438999999999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13616"/>
        <c:axId val="567888400"/>
      </c:barChart>
      <c:catAx>
        <c:axId val="56781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8400"/>
        <c:crosses val="autoZero"/>
        <c:auto val="1"/>
        <c:lblAlgn val="ctr"/>
        <c:lblOffset val="100"/>
        <c:noMultiLvlLbl val="0"/>
      </c:catAx>
      <c:valAx>
        <c:axId val="56788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1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4.1736255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6440"/>
        <c:axId val="567882912"/>
      </c:barChart>
      <c:catAx>
        <c:axId val="56788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2912"/>
        <c:crosses val="autoZero"/>
        <c:auto val="1"/>
        <c:lblAlgn val="ctr"/>
        <c:lblOffset val="100"/>
        <c:noMultiLvlLbl val="0"/>
      </c:catAx>
      <c:valAx>
        <c:axId val="56788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40.112957000000002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500784"/>
        <c:axId val="499501176"/>
      </c:barChart>
      <c:catAx>
        <c:axId val="49950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501176"/>
        <c:crosses val="autoZero"/>
        <c:auto val="1"/>
        <c:lblAlgn val="ctr"/>
        <c:lblOffset val="100"/>
        <c:noMultiLvlLbl val="0"/>
      </c:catAx>
      <c:valAx>
        <c:axId val="499501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50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370.06734999999998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9184"/>
        <c:axId val="567883304"/>
      </c:barChart>
      <c:catAx>
        <c:axId val="56788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3304"/>
        <c:crosses val="autoZero"/>
        <c:auto val="1"/>
        <c:lblAlgn val="ctr"/>
        <c:lblOffset val="100"/>
        <c:noMultiLvlLbl val="0"/>
      </c:catAx>
      <c:valAx>
        <c:axId val="56788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122.33382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3696"/>
        <c:axId val="567884088"/>
      </c:barChart>
      <c:catAx>
        <c:axId val="56788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4088"/>
        <c:crosses val="autoZero"/>
        <c:auto val="1"/>
        <c:lblAlgn val="ctr"/>
        <c:lblOffset val="100"/>
        <c:noMultiLvlLbl val="0"/>
      </c:catAx>
      <c:valAx>
        <c:axId val="56788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10.547000000000001</c:v>
                </c:pt>
                <c:pt idx="1">
                  <c:v>17.562000000000001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887616"/>
        <c:axId val="567884480"/>
      </c:barChart>
      <c:catAx>
        <c:axId val="56788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4480"/>
        <c:crosses val="autoZero"/>
        <c:auto val="1"/>
        <c:lblAlgn val="ctr"/>
        <c:lblOffset val="100"/>
        <c:noMultiLvlLbl val="0"/>
      </c:catAx>
      <c:valAx>
        <c:axId val="56788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17.528369999999999</c:v>
                </c:pt>
                <c:pt idx="1">
                  <c:v>22.805160000000001</c:v>
                </c:pt>
                <c:pt idx="2">
                  <c:v>21.225016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869.17610000000002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5264"/>
        <c:axId val="567882128"/>
      </c:barChart>
      <c:catAx>
        <c:axId val="56788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2128"/>
        <c:crosses val="autoZero"/>
        <c:auto val="1"/>
        <c:lblAlgn val="ctr"/>
        <c:lblOffset val="100"/>
        <c:noMultiLvlLbl val="0"/>
      </c:catAx>
      <c:valAx>
        <c:axId val="567882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31.637217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87224"/>
        <c:axId val="567886048"/>
      </c:barChart>
      <c:catAx>
        <c:axId val="56788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86048"/>
        <c:crosses val="autoZero"/>
        <c:auto val="1"/>
        <c:lblAlgn val="ctr"/>
        <c:lblOffset val="100"/>
        <c:noMultiLvlLbl val="0"/>
      </c:catAx>
      <c:valAx>
        <c:axId val="56788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8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65.930000000000007</c:v>
                </c:pt>
                <c:pt idx="1">
                  <c:v>13.252000000000001</c:v>
                </c:pt>
                <c:pt idx="2">
                  <c:v>20.818999999999999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5098248"/>
        <c:axId val="565101776"/>
      </c:barChart>
      <c:catAx>
        <c:axId val="56509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101776"/>
        <c:crosses val="autoZero"/>
        <c:auto val="1"/>
        <c:lblAlgn val="ctr"/>
        <c:lblOffset val="100"/>
        <c:noMultiLvlLbl val="0"/>
      </c:catAx>
      <c:valAx>
        <c:axId val="56510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9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2652.4106000000002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100992"/>
        <c:axId val="565099032"/>
      </c:barChart>
      <c:catAx>
        <c:axId val="56510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99032"/>
        <c:crosses val="autoZero"/>
        <c:auto val="1"/>
        <c:lblAlgn val="ctr"/>
        <c:lblOffset val="100"/>
        <c:noMultiLvlLbl val="0"/>
      </c:catAx>
      <c:valAx>
        <c:axId val="565099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10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160.70660000000001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102168"/>
        <c:axId val="565099424"/>
      </c:barChart>
      <c:catAx>
        <c:axId val="56510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99424"/>
        <c:crosses val="autoZero"/>
        <c:auto val="1"/>
        <c:lblAlgn val="ctr"/>
        <c:lblOffset val="100"/>
        <c:noMultiLvlLbl val="0"/>
      </c:catAx>
      <c:valAx>
        <c:axId val="565099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10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772.02380000000005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102952"/>
        <c:axId val="565097072"/>
      </c:barChart>
      <c:catAx>
        <c:axId val="56510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097072"/>
        <c:crosses val="autoZero"/>
        <c:auto val="1"/>
        <c:lblAlgn val="ctr"/>
        <c:lblOffset val="100"/>
        <c:noMultiLvlLbl val="0"/>
      </c:catAx>
      <c:valAx>
        <c:axId val="56509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10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5.3641420000000002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501960"/>
        <c:axId val="499495296"/>
      </c:barChart>
      <c:catAx>
        <c:axId val="49950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495296"/>
        <c:crosses val="autoZero"/>
        <c:auto val="1"/>
        <c:lblAlgn val="ctr"/>
        <c:lblOffset val="100"/>
        <c:noMultiLvlLbl val="0"/>
      </c:catAx>
      <c:valAx>
        <c:axId val="49949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50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10278.950000000001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097464"/>
        <c:axId val="565100600"/>
      </c:barChart>
      <c:catAx>
        <c:axId val="56509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100600"/>
        <c:crosses val="autoZero"/>
        <c:auto val="1"/>
        <c:lblAlgn val="ctr"/>
        <c:lblOffset val="100"/>
        <c:noMultiLvlLbl val="0"/>
      </c:catAx>
      <c:valAx>
        <c:axId val="56510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9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23.725794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103344"/>
        <c:axId val="565103736"/>
      </c:barChart>
      <c:catAx>
        <c:axId val="56510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103736"/>
        <c:crosses val="autoZero"/>
        <c:auto val="1"/>
        <c:lblAlgn val="ctr"/>
        <c:lblOffset val="100"/>
        <c:noMultiLvlLbl val="0"/>
      </c:catAx>
      <c:valAx>
        <c:axId val="56510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10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3.6651535000000002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096680"/>
        <c:axId val="566328432"/>
      </c:barChart>
      <c:catAx>
        <c:axId val="56509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328432"/>
        <c:crosses val="autoZero"/>
        <c:auto val="1"/>
        <c:lblAlgn val="ctr"/>
        <c:lblOffset val="100"/>
        <c:noMultiLvlLbl val="0"/>
      </c:catAx>
      <c:valAx>
        <c:axId val="56632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09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395.05916999999999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020936"/>
        <c:axId val="567017408"/>
      </c:barChart>
      <c:catAx>
        <c:axId val="56702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017408"/>
        <c:crosses val="autoZero"/>
        <c:auto val="1"/>
        <c:lblAlgn val="ctr"/>
        <c:lblOffset val="100"/>
        <c:noMultiLvlLbl val="0"/>
      </c:catAx>
      <c:valAx>
        <c:axId val="56701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02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2.2184681999999998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018584"/>
        <c:axId val="567018976"/>
      </c:barChart>
      <c:catAx>
        <c:axId val="56701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018976"/>
        <c:crosses val="autoZero"/>
        <c:auto val="1"/>
        <c:lblAlgn val="ctr"/>
        <c:lblOffset val="100"/>
        <c:noMultiLvlLbl val="0"/>
      </c:catAx>
      <c:valAx>
        <c:axId val="567018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01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25.264793000000001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018192"/>
        <c:axId val="567013880"/>
      </c:barChart>
      <c:catAx>
        <c:axId val="56701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013880"/>
        <c:crosses val="autoZero"/>
        <c:auto val="1"/>
        <c:lblAlgn val="ctr"/>
        <c:lblOffset val="100"/>
        <c:noMultiLvlLbl val="0"/>
      </c:catAx>
      <c:valAx>
        <c:axId val="56701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01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3.6651535000000002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014272"/>
        <c:axId val="567013488"/>
      </c:barChart>
      <c:catAx>
        <c:axId val="56701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013488"/>
        <c:crosses val="autoZero"/>
        <c:auto val="1"/>
        <c:lblAlgn val="ctr"/>
        <c:lblOffset val="100"/>
        <c:noMultiLvlLbl val="0"/>
      </c:catAx>
      <c:valAx>
        <c:axId val="56701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01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906.49459999999999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020544"/>
        <c:axId val="567016624"/>
      </c:barChart>
      <c:catAx>
        <c:axId val="56702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016624"/>
        <c:crosses val="autoZero"/>
        <c:auto val="1"/>
        <c:lblAlgn val="ctr"/>
        <c:lblOffset val="100"/>
        <c:noMultiLvlLbl val="0"/>
      </c:catAx>
      <c:valAx>
        <c:axId val="56701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0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16.953032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015056"/>
        <c:axId val="567015448"/>
      </c:barChart>
      <c:catAx>
        <c:axId val="56701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015448"/>
        <c:crosses val="autoZero"/>
        <c:auto val="1"/>
        <c:lblAlgn val="ctr"/>
        <c:lblOffset val="100"/>
        <c:noMultiLvlLbl val="0"/>
      </c:catAx>
      <c:valAx>
        <c:axId val="56701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01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지길용, ID : H2510154)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06월 29일 14:12:16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2652.4106000000002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107.703514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40.112957000000002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65.930000000000007</v>
      </c>
      <c r="G8" s="59">
        <f>'DRIs DATA 입력'!G8</f>
        <v>13.252000000000001</v>
      </c>
      <c r="H8" s="59">
        <f>'DRIs DATA 입력'!H8</f>
        <v>20.818999999999999</v>
      </c>
      <c r="I8" s="46"/>
      <c r="J8" s="59" t="s">
        <v>216</v>
      </c>
      <c r="K8" s="59">
        <f>'DRIs DATA 입력'!K8</f>
        <v>10.547000000000001</v>
      </c>
      <c r="L8" s="59">
        <f>'DRIs DATA 입력'!L8</f>
        <v>17.562000000000001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869.17610000000002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31.637217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5.3641420000000002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395.05916999999999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160.70660000000001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2.7914289999999999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2.2184681999999998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25.264793000000001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3.6651535000000002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906.49459999999999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16.953032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4.4955797000000004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1.4228314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772.02380000000005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1702.2294999999999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10278.950000000001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4729.1103999999996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122.80846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203.61958000000001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23.725794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16.620944999999999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1287.5521000000001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0.17312438999999999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4.1736255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370.06734999999998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122.33382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327</v>
      </c>
      <c r="B1" s="61" t="s">
        <v>328</v>
      </c>
      <c r="G1" s="62" t="s">
        <v>299</v>
      </c>
      <c r="H1" s="61" t="s">
        <v>329</v>
      </c>
    </row>
    <row r="3" spans="1:27" x14ac:dyDescent="0.3">
      <c r="A3" s="71" t="s">
        <v>293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276</v>
      </c>
      <c r="B4" s="69"/>
      <c r="C4" s="69"/>
      <c r="E4" s="66" t="s">
        <v>300</v>
      </c>
      <c r="F4" s="67"/>
      <c r="G4" s="67"/>
      <c r="H4" s="68"/>
      <c r="J4" s="66" t="s">
        <v>301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302</v>
      </c>
      <c r="V4" s="69"/>
      <c r="W4" s="69"/>
      <c r="X4" s="69"/>
      <c r="Y4" s="69"/>
      <c r="Z4" s="69"/>
    </row>
    <row r="5" spans="1:27" x14ac:dyDescent="0.3">
      <c r="A5" s="65"/>
      <c r="B5" s="65" t="s">
        <v>330</v>
      </c>
      <c r="C5" s="65" t="s">
        <v>283</v>
      </c>
      <c r="E5" s="65"/>
      <c r="F5" s="65" t="s">
        <v>331</v>
      </c>
      <c r="G5" s="65" t="s">
        <v>303</v>
      </c>
      <c r="H5" s="65" t="s">
        <v>46</v>
      </c>
      <c r="J5" s="65"/>
      <c r="K5" s="65" t="s">
        <v>304</v>
      </c>
      <c r="L5" s="65" t="s">
        <v>305</v>
      </c>
      <c r="N5" s="65"/>
      <c r="O5" s="65" t="s">
        <v>294</v>
      </c>
      <c r="P5" s="65" t="s">
        <v>332</v>
      </c>
      <c r="Q5" s="65" t="s">
        <v>295</v>
      </c>
      <c r="R5" s="65" t="s">
        <v>333</v>
      </c>
      <c r="S5" s="65" t="s">
        <v>283</v>
      </c>
      <c r="U5" s="65"/>
      <c r="V5" s="65" t="s">
        <v>294</v>
      </c>
      <c r="W5" s="65" t="s">
        <v>284</v>
      </c>
      <c r="X5" s="65" t="s">
        <v>295</v>
      </c>
      <c r="Y5" s="65" t="s">
        <v>306</v>
      </c>
      <c r="Z5" s="65" t="s">
        <v>283</v>
      </c>
    </row>
    <row r="6" spans="1:27" x14ac:dyDescent="0.3">
      <c r="A6" s="65" t="s">
        <v>334</v>
      </c>
      <c r="B6" s="65">
        <v>2400</v>
      </c>
      <c r="C6" s="65">
        <v>2652.4106000000002</v>
      </c>
      <c r="E6" s="65" t="s">
        <v>296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307</v>
      </c>
      <c r="O6" s="65">
        <v>50</v>
      </c>
      <c r="P6" s="65">
        <v>60</v>
      </c>
      <c r="Q6" s="65">
        <v>0</v>
      </c>
      <c r="R6" s="65">
        <v>0</v>
      </c>
      <c r="S6" s="65">
        <v>107.703514</v>
      </c>
      <c r="U6" s="65" t="s">
        <v>308</v>
      </c>
      <c r="V6" s="65">
        <v>0</v>
      </c>
      <c r="W6" s="65">
        <v>0</v>
      </c>
      <c r="X6" s="65">
        <v>25</v>
      </c>
      <c r="Y6" s="65">
        <v>0</v>
      </c>
      <c r="Z6" s="65">
        <v>40.112957000000002</v>
      </c>
    </row>
    <row r="7" spans="1:27" x14ac:dyDescent="0.3">
      <c r="E7" s="65" t="s">
        <v>335</v>
      </c>
      <c r="F7" s="65">
        <v>65</v>
      </c>
      <c r="G7" s="65">
        <v>30</v>
      </c>
      <c r="H7" s="65">
        <v>20</v>
      </c>
      <c r="J7" s="65" t="s">
        <v>277</v>
      </c>
      <c r="K7" s="65">
        <v>1</v>
      </c>
      <c r="L7" s="65">
        <v>10</v>
      </c>
    </row>
    <row r="8" spans="1:27" x14ac:dyDescent="0.3">
      <c r="E8" s="65" t="s">
        <v>285</v>
      </c>
      <c r="F8" s="65">
        <v>65.930000000000007</v>
      </c>
      <c r="G8" s="65">
        <v>13.252000000000001</v>
      </c>
      <c r="H8" s="65">
        <v>20.818999999999999</v>
      </c>
      <c r="J8" s="65" t="s">
        <v>285</v>
      </c>
      <c r="K8" s="65">
        <v>10.547000000000001</v>
      </c>
      <c r="L8" s="65">
        <v>17.562000000000001</v>
      </c>
    </row>
    <row r="13" spans="1:27" x14ac:dyDescent="0.3">
      <c r="A13" s="70" t="s">
        <v>278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336</v>
      </c>
      <c r="B14" s="69"/>
      <c r="C14" s="69"/>
      <c r="D14" s="69"/>
      <c r="E14" s="69"/>
      <c r="F14" s="69"/>
      <c r="H14" s="69" t="s">
        <v>309</v>
      </c>
      <c r="I14" s="69"/>
      <c r="J14" s="69"/>
      <c r="K14" s="69"/>
      <c r="L14" s="69"/>
      <c r="M14" s="69"/>
      <c r="O14" s="69" t="s">
        <v>310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337</v>
      </c>
      <c r="C15" s="65" t="s">
        <v>284</v>
      </c>
      <c r="D15" s="65" t="s">
        <v>338</v>
      </c>
      <c r="E15" s="65" t="s">
        <v>306</v>
      </c>
      <c r="F15" s="65" t="s">
        <v>283</v>
      </c>
      <c r="H15" s="65"/>
      <c r="I15" s="65" t="s">
        <v>294</v>
      </c>
      <c r="J15" s="65" t="s">
        <v>284</v>
      </c>
      <c r="K15" s="65" t="s">
        <v>295</v>
      </c>
      <c r="L15" s="65" t="s">
        <v>306</v>
      </c>
      <c r="M15" s="65" t="s">
        <v>339</v>
      </c>
      <c r="O15" s="65"/>
      <c r="P15" s="65" t="s">
        <v>337</v>
      </c>
      <c r="Q15" s="65" t="s">
        <v>284</v>
      </c>
      <c r="R15" s="65" t="s">
        <v>295</v>
      </c>
      <c r="S15" s="65" t="s">
        <v>306</v>
      </c>
      <c r="T15" s="65" t="s">
        <v>283</v>
      </c>
      <c r="V15" s="65"/>
      <c r="W15" s="65" t="s">
        <v>294</v>
      </c>
      <c r="X15" s="65" t="s">
        <v>284</v>
      </c>
      <c r="Y15" s="65" t="s">
        <v>295</v>
      </c>
      <c r="Z15" s="65" t="s">
        <v>306</v>
      </c>
      <c r="AA15" s="65" t="s">
        <v>283</v>
      </c>
    </row>
    <row r="16" spans="1:27" x14ac:dyDescent="0.3">
      <c r="A16" s="65" t="s">
        <v>340</v>
      </c>
      <c r="B16" s="65">
        <v>550</v>
      </c>
      <c r="C16" s="65">
        <v>750</v>
      </c>
      <c r="D16" s="65">
        <v>0</v>
      </c>
      <c r="E16" s="65">
        <v>3000</v>
      </c>
      <c r="F16" s="65">
        <v>869.17610000000002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31.637217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5.3641420000000002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395.05916999999999</v>
      </c>
    </row>
    <row r="23" spans="1:62" x14ac:dyDescent="0.3">
      <c r="A23" s="70" t="s">
        <v>279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286</v>
      </c>
      <c r="B24" s="69"/>
      <c r="C24" s="69"/>
      <c r="D24" s="69"/>
      <c r="E24" s="69"/>
      <c r="F24" s="69"/>
      <c r="H24" s="69" t="s">
        <v>287</v>
      </c>
      <c r="I24" s="69"/>
      <c r="J24" s="69"/>
      <c r="K24" s="69"/>
      <c r="L24" s="69"/>
      <c r="M24" s="69"/>
      <c r="O24" s="69" t="s">
        <v>297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288</v>
      </c>
      <c r="AD24" s="69"/>
      <c r="AE24" s="69"/>
      <c r="AF24" s="69"/>
      <c r="AG24" s="69"/>
      <c r="AH24" s="69"/>
      <c r="AJ24" s="69" t="s">
        <v>298</v>
      </c>
      <c r="AK24" s="69"/>
      <c r="AL24" s="69"/>
      <c r="AM24" s="69"/>
      <c r="AN24" s="69"/>
      <c r="AO24" s="69"/>
      <c r="AQ24" s="69" t="s">
        <v>313</v>
      </c>
      <c r="AR24" s="69"/>
      <c r="AS24" s="69"/>
      <c r="AT24" s="69"/>
      <c r="AU24" s="69"/>
      <c r="AV24" s="69"/>
      <c r="AX24" s="69" t="s">
        <v>341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294</v>
      </c>
      <c r="C25" s="65" t="s">
        <v>284</v>
      </c>
      <c r="D25" s="65" t="s">
        <v>295</v>
      </c>
      <c r="E25" s="65" t="s">
        <v>306</v>
      </c>
      <c r="F25" s="65" t="s">
        <v>283</v>
      </c>
      <c r="H25" s="65"/>
      <c r="I25" s="65" t="s">
        <v>294</v>
      </c>
      <c r="J25" s="65" t="s">
        <v>284</v>
      </c>
      <c r="K25" s="65" t="s">
        <v>295</v>
      </c>
      <c r="L25" s="65" t="s">
        <v>306</v>
      </c>
      <c r="M25" s="65" t="s">
        <v>283</v>
      </c>
      <c r="O25" s="65"/>
      <c r="P25" s="65" t="s">
        <v>294</v>
      </c>
      <c r="Q25" s="65" t="s">
        <v>332</v>
      </c>
      <c r="R25" s="65" t="s">
        <v>295</v>
      </c>
      <c r="S25" s="65" t="s">
        <v>306</v>
      </c>
      <c r="T25" s="65" t="s">
        <v>283</v>
      </c>
      <c r="V25" s="65"/>
      <c r="W25" s="65" t="s">
        <v>294</v>
      </c>
      <c r="X25" s="65" t="s">
        <v>332</v>
      </c>
      <c r="Y25" s="65" t="s">
        <v>295</v>
      </c>
      <c r="Z25" s="65" t="s">
        <v>306</v>
      </c>
      <c r="AA25" s="65" t="s">
        <v>283</v>
      </c>
      <c r="AC25" s="65"/>
      <c r="AD25" s="65" t="s">
        <v>337</v>
      </c>
      <c r="AE25" s="65" t="s">
        <v>332</v>
      </c>
      <c r="AF25" s="65" t="s">
        <v>295</v>
      </c>
      <c r="AG25" s="65" t="s">
        <v>306</v>
      </c>
      <c r="AH25" s="65" t="s">
        <v>283</v>
      </c>
      <c r="AJ25" s="65"/>
      <c r="AK25" s="65" t="s">
        <v>294</v>
      </c>
      <c r="AL25" s="65" t="s">
        <v>284</v>
      </c>
      <c r="AM25" s="65" t="s">
        <v>295</v>
      </c>
      <c r="AN25" s="65" t="s">
        <v>306</v>
      </c>
      <c r="AO25" s="65" t="s">
        <v>339</v>
      </c>
      <c r="AQ25" s="65"/>
      <c r="AR25" s="65" t="s">
        <v>294</v>
      </c>
      <c r="AS25" s="65" t="s">
        <v>284</v>
      </c>
      <c r="AT25" s="65" t="s">
        <v>295</v>
      </c>
      <c r="AU25" s="65" t="s">
        <v>306</v>
      </c>
      <c r="AV25" s="65" t="s">
        <v>339</v>
      </c>
      <c r="AX25" s="65"/>
      <c r="AY25" s="65" t="s">
        <v>294</v>
      </c>
      <c r="AZ25" s="65" t="s">
        <v>284</v>
      </c>
      <c r="BA25" s="65" t="s">
        <v>295</v>
      </c>
      <c r="BB25" s="65" t="s">
        <v>306</v>
      </c>
      <c r="BC25" s="65" t="s">
        <v>283</v>
      </c>
      <c r="BE25" s="65"/>
      <c r="BF25" s="65" t="s">
        <v>294</v>
      </c>
      <c r="BG25" s="65" t="s">
        <v>284</v>
      </c>
      <c r="BH25" s="65" t="s">
        <v>295</v>
      </c>
      <c r="BI25" s="65" t="s">
        <v>306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160.70660000000001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2.7914289999999999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2.2184681999999998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25.264793000000001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3.6651535000000002</v>
      </c>
      <c r="AJ26" s="65" t="s">
        <v>342</v>
      </c>
      <c r="AK26" s="65">
        <v>320</v>
      </c>
      <c r="AL26" s="65">
        <v>400</v>
      </c>
      <c r="AM26" s="65">
        <v>0</v>
      </c>
      <c r="AN26" s="65">
        <v>1000</v>
      </c>
      <c r="AO26" s="65">
        <v>906.49459999999999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16.953032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4.4955797000000004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1.4228314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289</v>
      </c>
      <c r="AD34" s="69"/>
      <c r="AE34" s="69"/>
      <c r="AF34" s="69"/>
      <c r="AG34" s="69"/>
      <c r="AH34" s="69"/>
      <c r="AJ34" s="69" t="s">
        <v>280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294</v>
      </c>
      <c r="C35" s="65" t="s">
        <v>284</v>
      </c>
      <c r="D35" s="65" t="s">
        <v>295</v>
      </c>
      <c r="E35" s="65" t="s">
        <v>306</v>
      </c>
      <c r="F35" s="65" t="s">
        <v>283</v>
      </c>
      <c r="H35" s="65"/>
      <c r="I35" s="65" t="s">
        <v>294</v>
      </c>
      <c r="J35" s="65" t="s">
        <v>284</v>
      </c>
      <c r="K35" s="65" t="s">
        <v>338</v>
      </c>
      <c r="L35" s="65" t="s">
        <v>306</v>
      </c>
      <c r="M35" s="65" t="s">
        <v>283</v>
      </c>
      <c r="O35" s="65"/>
      <c r="P35" s="65" t="s">
        <v>294</v>
      </c>
      <c r="Q35" s="65" t="s">
        <v>284</v>
      </c>
      <c r="R35" s="65" t="s">
        <v>295</v>
      </c>
      <c r="S35" s="65" t="s">
        <v>306</v>
      </c>
      <c r="T35" s="65" t="s">
        <v>283</v>
      </c>
      <c r="V35" s="65"/>
      <c r="W35" s="65" t="s">
        <v>294</v>
      </c>
      <c r="X35" s="65" t="s">
        <v>284</v>
      </c>
      <c r="Y35" s="65" t="s">
        <v>295</v>
      </c>
      <c r="Z35" s="65" t="s">
        <v>333</v>
      </c>
      <c r="AA35" s="65" t="s">
        <v>283</v>
      </c>
      <c r="AC35" s="65"/>
      <c r="AD35" s="65" t="s">
        <v>294</v>
      </c>
      <c r="AE35" s="65" t="s">
        <v>284</v>
      </c>
      <c r="AF35" s="65" t="s">
        <v>295</v>
      </c>
      <c r="AG35" s="65" t="s">
        <v>306</v>
      </c>
      <c r="AH35" s="65" t="s">
        <v>283</v>
      </c>
      <c r="AJ35" s="65"/>
      <c r="AK35" s="65" t="s">
        <v>294</v>
      </c>
      <c r="AL35" s="65" t="s">
        <v>284</v>
      </c>
      <c r="AM35" s="65" t="s">
        <v>295</v>
      </c>
      <c r="AN35" s="65" t="s">
        <v>333</v>
      </c>
      <c r="AO35" s="65" t="s">
        <v>283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772.02380000000005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1702.2294999999999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10278.950000000001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4729.1103999999996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122.80846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203.61958000000001</v>
      </c>
    </row>
    <row r="43" spans="1:68" x14ac:dyDescent="0.3">
      <c r="A43" s="70" t="s">
        <v>343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318</v>
      </c>
      <c r="B44" s="69"/>
      <c r="C44" s="69"/>
      <c r="D44" s="69"/>
      <c r="E44" s="69"/>
      <c r="F44" s="69"/>
      <c r="H44" s="69" t="s">
        <v>319</v>
      </c>
      <c r="I44" s="69"/>
      <c r="J44" s="69"/>
      <c r="K44" s="69"/>
      <c r="L44" s="69"/>
      <c r="M44" s="69"/>
      <c r="O44" s="69" t="s">
        <v>320</v>
      </c>
      <c r="P44" s="69"/>
      <c r="Q44" s="69"/>
      <c r="R44" s="69"/>
      <c r="S44" s="69"/>
      <c r="T44" s="69"/>
      <c r="V44" s="69" t="s">
        <v>321</v>
      </c>
      <c r="W44" s="69"/>
      <c r="X44" s="69"/>
      <c r="Y44" s="69"/>
      <c r="Z44" s="69"/>
      <c r="AA44" s="69"/>
      <c r="AC44" s="69" t="s">
        <v>322</v>
      </c>
      <c r="AD44" s="69"/>
      <c r="AE44" s="69"/>
      <c r="AF44" s="69"/>
      <c r="AG44" s="69"/>
      <c r="AH44" s="69"/>
      <c r="AJ44" s="69" t="s">
        <v>290</v>
      </c>
      <c r="AK44" s="69"/>
      <c r="AL44" s="69"/>
      <c r="AM44" s="69"/>
      <c r="AN44" s="69"/>
      <c r="AO44" s="69"/>
      <c r="AQ44" s="69" t="s">
        <v>323</v>
      </c>
      <c r="AR44" s="69"/>
      <c r="AS44" s="69"/>
      <c r="AT44" s="69"/>
      <c r="AU44" s="69"/>
      <c r="AV44" s="69"/>
      <c r="AX44" s="69" t="s">
        <v>281</v>
      </c>
      <c r="AY44" s="69"/>
      <c r="AZ44" s="69"/>
      <c r="BA44" s="69"/>
      <c r="BB44" s="69"/>
      <c r="BC44" s="69"/>
      <c r="BE44" s="69" t="s">
        <v>291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294</v>
      </c>
      <c r="C45" s="65" t="s">
        <v>284</v>
      </c>
      <c r="D45" s="65" t="s">
        <v>295</v>
      </c>
      <c r="E45" s="65" t="s">
        <v>306</v>
      </c>
      <c r="F45" s="65" t="s">
        <v>283</v>
      </c>
      <c r="H45" s="65"/>
      <c r="I45" s="65" t="s">
        <v>294</v>
      </c>
      <c r="J45" s="65" t="s">
        <v>284</v>
      </c>
      <c r="K45" s="65" t="s">
        <v>295</v>
      </c>
      <c r="L45" s="65" t="s">
        <v>306</v>
      </c>
      <c r="M45" s="65" t="s">
        <v>283</v>
      </c>
      <c r="O45" s="65"/>
      <c r="P45" s="65" t="s">
        <v>337</v>
      </c>
      <c r="Q45" s="65" t="s">
        <v>284</v>
      </c>
      <c r="R45" s="65" t="s">
        <v>295</v>
      </c>
      <c r="S45" s="65" t="s">
        <v>306</v>
      </c>
      <c r="T45" s="65" t="s">
        <v>283</v>
      </c>
      <c r="V45" s="65"/>
      <c r="W45" s="65" t="s">
        <v>294</v>
      </c>
      <c r="X45" s="65" t="s">
        <v>284</v>
      </c>
      <c r="Y45" s="65" t="s">
        <v>295</v>
      </c>
      <c r="Z45" s="65" t="s">
        <v>306</v>
      </c>
      <c r="AA45" s="65" t="s">
        <v>283</v>
      </c>
      <c r="AC45" s="65"/>
      <c r="AD45" s="65" t="s">
        <v>337</v>
      </c>
      <c r="AE45" s="65" t="s">
        <v>284</v>
      </c>
      <c r="AF45" s="65" t="s">
        <v>338</v>
      </c>
      <c r="AG45" s="65" t="s">
        <v>306</v>
      </c>
      <c r="AH45" s="65" t="s">
        <v>283</v>
      </c>
      <c r="AJ45" s="65"/>
      <c r="AK45" s="65" t="s">
        <v>294</v>
      </c>
      <c r="AL45" s="65" t="s">
        <v>284</v>
      </c>
      <c r="AM45" s="65" t="s">
        <v>295</v>
      </c>
      <c r="AN45" s="65" t="s">
        <v>306</v>
      </c>
      <c r="AO45" s="65" t="s">
        <v>283</v>
      </c>
      <c r="AQ45" s="65"/>
      <c r="AR45" s="65" t="s">
        <v>294</v>
      </c>
      <c r="AS45" s="65" t="s">
        <v>284</v>
      </c>
      <c r="AT45" s="65" t="s">
        <v>295</v>
      </c>
      <c r="AU45" s="65" t="s">
        <v>306</v>
      </c>
      <c r="AV45" s="65" t="s">
        <v>283</v>
      </c>
      <c r="AX45" s="65"/>
      <c r="AY45" s="65" t="s">
        <v>294</v>
      </c>
      <c r="AZ45" s="65" t="s">
        <v>284</v>
      </c>
      <c r="BA45" s="65" t="s">
        <v>295</v>
      </c>
      <c r="BB45" s="65" t="s">
        <v>306</v>
      </c>
      <c r="BC45" s="65" t="s">
        <v>283</v>
      </c>
      <c r="BE45" s="65"/>
      <c r="BF45" s="65" t="s">
        <v>337</v>
      </c>
      <c r="BG45" s="65" t="s">
        <v>284</v>
      </c>
      <c r="BH45" s="65" t="s">
        <v>295</v>
      </c>
      <c r="BI45" s="65" t="s">
        <v>306</v>
      </c>
      <c r="BJ45" s="65" t="s">
        <v>339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23.725794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16.620944999999999</v>
      </c>
      <c r="O46" s="65" t="s">
        <v>344</v>
      </c>
      <c r="P46" s="65">
        <v>600</v>
      </c>
      <c r="Q46" s="65">
        <v>800</v>
      </c>
      <c r="R46" s="65">
        <v>0</v>
      </c>
      <c r="S46" s="65">
        <v>10000</v>
      </c>
      <c r="T46" s="65">
        <v>1287.5521000000001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0.17312438999999999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4.1736255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370.06734999999998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122.33382</v>
      </c>
      <c r="AX46" s="65" t="s">
        <v>292</v>
      </c>
      <c r="AY46" s="65"/>
      <c r="AZ46" s="65"/>
      <c r="BA46" s="65"/>
      <c r="BB46" s="65"/>
      <c r="BC46" s="65"/>
      <c r="BE46" s="65" t="s">
        <v>324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9" sqref="F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325</v>
      </c>
      <c r="B2" s="61" t="s">
        <v>326</v>
      </c>
      <c r="C2" s="61" t="s">
        <v>282</v>
      </c>
      <c r="D2" s="61">
        <v>47</v>
      </c>
      <c r="E2" s="61">
        <v>2652.4106000000002</v>
      </c>
      <c r="F2" s="61">
        <v>341.08359999999999</v>
      </c>
      <c r="G2" s="61">
        <v>68.558000000000007</v>
      </c>
      <c r="H2" s="61">
        <v>38.721972999999998</v>
      </c>
      <c r="I2" s="61">
        <v>29.836027000000001</v>
      </c>
      <c r="J2" s="61">
        <v>107.703514</v>
      </c>
      <c r="K2" s="61">
        <v>52.176000000000002</v>
      </c>
      <c r="L2" s="61">
        <v>55.527509999999999</v>
      </c>
      <c r="M2" s="61">
        <v>40.112957000000002</v>
      </c>
      <c r="N2" s="61">
        <v>3.8209971999999999</v>
      </c>
      <c r="O2" s="61">
        <v>21.141075000000001</v>
      </c>
      <c r="P2" s="61">
        <v>1767.3454999999999</v>
      </c>
      <c r="Q2" s="61">
        <v>43.385150000000003</v>
      </c>
      <c r="R2" s="61">
        <v>869.17610000000002</v>
      </c>
      <c r="S2" s="61">
        <v>119.04837999999999</v>
      </c>
      <c r="T2" s="61">
        <v>9001.5319999999992</v>
      </c>
      <c r="U2" s="61">
        <v>5.3641420000000002</v>
      </c>
      <c r="V2" s="61">
        <v>31.637217</v>
      </c>
      <c r="W2" s="61">
        <v>395.05916999999999</v>
      </c>
      <c r="X2" s="61">
        <v>160.70660000000001</v>
      </c>
      <c r="Y2" s="61">
        <v>2.7914289999999999</v>
      </c>
      <c r="Z2" s="61">
        <v>2.2184681999999998</v>
      </c>
      <c r="AA2" s="61">
        <v>25.264793000000001</v>
      </c>
      <c r="AB2" s="61">
        <v>3.6651535000000002</v>
      </c>
      <c r="AC2" s="61">
        <v>906.49459999999999</v>
      </c>
      <c r="AD2" s="61">
        <v>16.953032</v>
      </c>
      <c r="AE2" s="61">
        <v>4.4955797000000004</v>
      </c>
      <c r="AF2" s="61">
        <v>1.4228314</v>
      </c>
      <c r="AG2" s="61">
        <v>772.02380000000005</v>
      </c>
      <c r="AH2" s="61">
        <v>510.9366</v>
      </c>
      <c r="AI2" s="61">
        <v>261.0872</v>
      </c>
      <c r="AJ2" s="61">
        <v>1702.2294999999999</v>
      </c>
      <c r="AK2" s="61">
        <v>10278.950000000001</v>
      </c>
      <c r="AL2" s="61">
        <v>122.80846</v>
      </c>
      <c r="AM2" s="61">
        <v>4729.1103999999996</v>
      </c>
      <c r="AN2" s="61">
        <v>203.61958000000001</v>
      </c>
      <c r="AO2" s="61">
        <v>23.725794</v>
      </c>
      <c r="AP2" s="61">
        <v>16.496732999999999</v>
      </c>
      <c r="AQ2" s="61">
        <v>7.2290615999999996</v>
      </c>
      <c r="AR2" s="61">
        <v>16.620944999999999</v>
      </c>
      <c r="AS2" s="61">
        <v>1287.5521000000001</v>
      </c>
      <c r="AT2" s="61">
        <v>0.17312438999999999</v>
      </c>
      <c r="AU2" s="61">
        <v>4.1736255</v>
      </c>
      <c r="AV2" s="61">
        <v>370.06734999999998</v>
      </c>
      <c r="AW2" s="61">
        <v>122.33382</v>
      </c>
      <c r="AX2" s="61">
        <v>0.31046521999999999</v>
      </c>
      <c r="AY2" s="61">
        <v>2.295277</v>
      </c>
      <c r="AZ2" s="61">
        <v>446.22223000000002</v>
      </c>
      <c r="BA2" s="61">
        <v>61.570926999999998</v>
      </c>
      <c r="BB2" s="61">
        <v>17.528369999999999</v>
      </c>
      <c r="BC2" s="61">
        <v>22.805160000000001</v>
      </c>
      <c r="BD2" s="61">
        <v>21.225016</v>
      </c>
      <c r="BE2" s="61">
        <v>1.2597187999999999</v>
      </c>
      <c r="BF2" s="61">
        <v>6.0351385999999998</v>
      </c>
      <c r="BG2" s="61">
        <v>1.1518281E-3</v>
      </c>
      <c r="BH2" s="61">
        <v>1.4515303E-3</v>
      </c>
      <c r="BI2" s="61">
        <v>1.4300336E-3</v>
      </c>
      <c r="BJ2" s="61">
        <v>3.4825515000000001E-2</v>
      </c>
      <c r="BK2" s="61">
        <v>8.8602166000000004E-5</v>
      </c>
      <c r="BL2" s="61">
        <v>0.41333520000000001</v>
      </c>
      <c r="BM2" s="61">
        <v>6.5816980000000003</v>
      </c>
      <c r="BN2" s="61">
        <v>1.8912323</v>
      </c>
      <c r="BO2" s="61">
        <v>105.04062</v>
      </c>
      <c r="BP2" s="61">
        <v>19.562994</v>
      </c>
      <c r="BQ2" s="61">
        <v>31.869667</v>
      </c>
      <c r="BR2" s="61">
        <v>115.645</v>
      </c>
      <c r="BS2" s="61">
        <v>49.775185</v>
      </c>
      <c r="BT2" s="61">
        <v>22.895613000000001</v>
      </c>
      <c r="BU2" s="61">
        <v>0.11046829</v>
      </c>
      <c r="BV2" s="61">
        <v>0.12543455000000001</v>
      </c>
      <c r="BW2" s="61">
        <v>1.4943770000000001</v>
      </c>
      <c r="BX2" s="61">
        <v>2.5485723</v>
      </c>
      <c r="BY2" s="61">
        <v>0.21423665</v>
      </c>
      <c r="BZ2" s="61">
        <v>7.0287205999999998E-4</v>
      </c>
      <c r="CA2" s="61">
        <v>1.2431954000000001</v>
      </c>
      <c r="CB2" s="61">
        <v>8.2319619999999996E-2</v>
      </c>
      <c r="CC2" s="61">
        <v>0.51077044000000005</v>
      </c>
      <c r="CD2" s="61">
        <v>3.9047678000000001</v>
      </c>
      <c r="CE2" s="61">
        <v>5.992347E-2</v>
      </c>
      <c r="CF2" s="61">
        <v>0.49452347000000002</v>
      </c>
      <c r="CG2" s="61">
        <v>2.4750000000000001E-7</v>
      </c>
      <c r="CH2" s="61">
        <v>0.10515839</v>
      </c>
      <c r="CI2" s="61">
        <v>1.5350765000000001E-2</v>
      </c>
      <c r="CJ2" s="61">
        <v>7.8755759999999997</v>
      </c>
      <c r="CK2" s="61">
        <v>1.3710567999999999E-2</v>
      </c>
      <c r="CL2" s="61">
        <v>1.3137152999999999</v>
      </c>
      <c r="CM2" s="61">
        <v>6.3598746999999998</v>
      </c>
      <c r="CN2" s="61">
        <v>3072.6354999999999</v>
      </c>
      <c r="CO2" s="61">
        <v>5340.9883</v>
      </c>
      <c r="CP2" s="61">
        <v>3843.0005000000001</v>
      </c>
      <c r="CQ2" s="61">
        <v>1314.0371</v>
      </c>
      <c r="CR2" s="61">
        <v>696.846</v>
      </c>
      <c r="CS2" s="61">
        <v>451.04385000000002</v>
      </c>
      <c r="CT2" s="61">
        <v>3082.4059999999999</v>
      </c>
      <c r="CU2" s="61">
        <v>2018.0598</v>
      </c>
      <c r="CV2" s="61">
        <v>1321.7829999999999</v>
      </c>
      <c r="CW2" s="61">
        <v>2402.4340000000002</v>
      </c>
      <c r="CX2" s="61">
        <v>657.39702999999997</v>
      </c>
      <c r="CY2" s="61">
        <v>3702.9185000000002</v>
      </c>
      <c r="CZ2" s="61">
        <v>2011.0547999999999</v>
      </c>
      <c r="DA2" s="61">
        <v>4811.8440000000001</v>
      </c>
      <c r="DB2" s="61">
        <v>4343.5137000000004</v>
      </c>
      <c r="DC2" s="61">
        <v>6920.1352999999999</v>
      </c>
      <c r="DD2" s="61">
        <v>11558.269</v>
      </c>
      <c r="DE2" s="61">
        <v>2848.5549999999998</v>
      </c>
      <c r="DF2" s="61">
        <v>4559.3203000000003</v>
      </c>
      <c r="DG2" s="61">
        <v>2642.1812</v>
      </c>
      <c r="DH2" s="61">
        <v>219.85936000000001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61.570926999999998</v>
      </c>
      <c r="B6">
        <f>BB2</f>
        <v>17.528369999999999</v>
      </c>
      <c r="C6">
        <f>BC2</f>
        <v>22.805160000000001</v>
      </c>
      <c r="D6">
        <f>BD2</f>
        <v>21.225016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27619</v>
      </c>
      <c r="C2" s="56">
        <f ca="1">YEAR(TODAY())-YEAR(B2)+IF(TODAY()&gt;=DATE(YEAR(TODAY()),MONTH(B2),DAY(B2)),0,-1)</f>
        <v>47</v>
      </c>
      <c r="E2" s="52">
        <v>164.8</v>
      </c>
      <c r="F2" s="53" t="s">
        <v>39</v>
      </c>
      <c r="G2" s="52">
        <v>54.6</v>
      </c>
      <c r="H2" s="51" t="s">
        <v>41</v>
      </c>
      <c r="I2" s="72">
        <f>ROUND(G3/E3^2,1)</f>
        <v>20.100000000000001</v>
      </c>
    </row>
    <row r="3" spans="1:9" x14ac:dyDescent="0.3">
      <c r="E3" s="51">
        <f>E2/100</f>
        <v>1.6480000000000001</v>
      </c>
      <c r="F3" s="51" t="s">
        <v>40</v>
      </c>
      <c r="G3" s="51">
        <f>G2</f>
        <v>54.6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지길용, ID : H2510154)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06월 29일 14:12:16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6" sqref="Z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45106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47</v>
      </c>
      <c r="G12" s="137"/>
      <c r="H12" s="137"/>
      <c r="I12" s="137"/>
      <c r="K12" s="128">
        <f>'개인정보 및 신체계측 입력'!E2</f>
        <v>164.8</v>
      </c>
      <c r="L12" s="129"/>
      <c r="M12" s="122">
        <f>'개인정보 및 신체계측 입력'!G2</f>
        <v>54.6</v>
      </c>
      <c r="N12" s="123"/>
      <c r="O12" s="118" t="s">
        <v>271</v>
      </c>
      <c r="P12" s="112"/>
      <c r="Q12" s="115">
        <f>'개인정보 및 신체계측 입력'!I2</f>
        <v>20.100000000000001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지길용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65.930000000000007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13.252000000000001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20.818999999999999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17.600000000000001</v>
      </c>
      <c r="L72" s="36" t="s">
        <v>53</v>
      </c>
      <c r="M72" s="36">
        <f>ROUND('DRIs DATA'!K8,1)</f>
        <v>10.5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115.89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263.64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160.71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244.34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96.5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685.26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237.26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2023-06-29T05:15:28Z</dcterms:modified>
</cp:coreProperties>
</file>