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<sst xmlns="http://schemas.openxmlformats.org/spreadsheetml/2006/main" count="692" uniqueCount="337">
  <si>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</si>
  <si>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</si>
  <si>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</si>
  <si>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</si>
  <si>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</si>
  <si>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</si>
  <si>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</si>
  <si>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</si>
  <si>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</si>
  <si>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</si>
  <si>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</si>
  <si>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</si>
  <si>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</si>
  <si>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</si>
  <si>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</si>
  <si>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</si>
  <si>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</si>
  <si>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</si>
  <si>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</si>
  <si>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</si>
  <si>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</si>
  <si>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</si>
  <si>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</si>
  <si>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</si>
  <si>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</si>
  <si>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</si>
  <si>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</si>
  <si>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</si>
  <si>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</si>
  <si>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</si>
  <si>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</si>
  <si>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</si>
  <si>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</si>
  <si>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</si>
  <si>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</si>
  <si>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</si>
  <si>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</si>
  <si>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</si>
  <si>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</si>
  <si>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</si>
  <si>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</si>
  <si>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</si>
  <si>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</si>
  <si>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</si>
  <si>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</si>
  <si>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</si>
  <si>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</si>
  <si>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</si>
  <si>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</si>
  <si>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</si>
  <si>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</si>
  <si>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</si>
  <si>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</si>
  <si>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</si>
  <si>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</si>
  <si>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</si>
  <si>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</si>
  <si>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</si>
  <si>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</si>
  <si>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</si>
  <si>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</si>
  <si>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</si>
  <si>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</si>
  <si>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</si>
  <si>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</si>
  <si>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</si>
  <si>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</si>
  <si>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</si>
  <si>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</si>
  <si>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</si>
  <si>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</si>
  <si>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</si>
  <si>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</si>
  <si>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</si>
  <si>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</si>
  <si>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</si>
  <si>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</si>
  <si>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</si>
  <si>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</si>
  <si>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</si>
  <si>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</si>
  <si>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</si>
  <si>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</si>
  <si>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</si>
  <si>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</si>
  <si>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</si>
  <si>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</si>
  <si>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</si>
  <si>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</si>
  <si>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</si>
  <si>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</si>
  <si>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</si>
  <si>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</si>
  <si>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</si>
  <si>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</si>
  <si>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</si>
  <si>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</si>
  <si>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</si>
  <si>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</si>
  <si>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</si>
  <si>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</si>
  <si>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</si>
  <si>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</si>
  <si>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</si>
  <si>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</si>
  <si>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</si>
  <si>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</si>
  <si>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</si>
  <si>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</si>
  <si>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</si>
  <si>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</si>
  <si>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</si>
  <si>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</si>
  <si>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</si>
  <si>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</si>
  <si>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</si>
  <si>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</si>
  <si>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</si>
  <si>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</si>
  <si>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</si>
  <si>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</si>
  <si>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</si>
  <si>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</si>
  <si>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</si>
  <si>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</si>
  <si>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</si>
  <si>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</si>
  <si>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</si>
  <si>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</si>
  <si>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</si>
  <si>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</si>
  <si>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</si>
  <si>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</si>
  <si>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</si>
  <si>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</si>
  <si>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</si>
  <si>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</si>
  <si>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</si>
  <si>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</si>
  <si>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</si>
  <si>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</si>
  <si>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</si>
  <si>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</si>
  <si>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</si>
  <si>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</si>
  <si>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</si>
  <si>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</si>
  <si>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</si>
  <si>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</si>
  <si>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</si>
  <si>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</si>
  <si>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</si>
  <si>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</si>
  <si>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</si>
  <si>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</si>
  <si>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</si>
  <si>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</si>
  <si>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</si>
  <si>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</si>
  <si>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</si>
  <si>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</si>
  <si>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</si>
  <si>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</si>
  <si>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</si>
  <si>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</si>
  <si>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</si>
  <si>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</si>
  <si>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</si>
  <si>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</si>
  <si>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</si>
  <si>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</si>
  <si>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</si>
  <si>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</si>
  <si>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</si>
  <si>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</si>
  <si>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</si>
  <si>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</si>
  <si>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</si>
  <si>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</si>
  <si>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</si>
  <si>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</si>
  <si>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</si>
  <si>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</si>
  <si>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</si>
  <si>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</si>
  <si>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</si>
  <si>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</si>
  <si>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</si>
  <si>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</si>
  <si>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</si>
  <si>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</si>
  <si>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</si>
  <si>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</si>
  <si>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</si>
  <si>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</si>
  <si>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</si>
  <si>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</si>
  <si>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</si>
  <si>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</si>
  <si>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</si>
  <si>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</si>
  <si>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</si>
  <si>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</si>
  <si>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</si>
  <si>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</si>
  <si>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</si>
  <si>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</si>
  <si>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</si>
  <si>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</si>
  <si>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</si>
  <si>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</si>
  <si>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</si>
  <si>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</si>
  <si>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</si>
  <si>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</si>
  <si>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</si>
  <si>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</si>
  <si>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</si>
  <si>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</si>
  <si>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</si>
  <si>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</si>
  <si>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</si>
  <si>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</si>
  <si>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</si>
  <si>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</si>
  <si>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</si>
  <si>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</si>
  <si>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</si>
  <si>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</si>
  <si>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</si>
  <si>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</si>
  <si>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</si>
  <si>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</si>
  <si>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</si>
  <si>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</si>
  <si>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</si>
  <si>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</si>
  <si>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</si>
  <si>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</si>
  <si>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</si>
  <si>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</si>
  <si>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</si>
  <si>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</si>
  <si>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</si>
  <si>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</si>
  <si>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</si>
  <si>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</si>
  <si>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</si>
  <si>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</si>
  <si>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</si>
  <si>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</si>
  <si>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</si>
  <si>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</si>
  <si>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</si>
  <si>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</si>
  <si>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</si>
  <si>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</si>
  <si>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</si>
  <si>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</si>
  <si>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</si>
  <si>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</si>
  <si>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</si>
  <si>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</si>
  <si>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</si>
  <si>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</si>
  <si>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</si>
  <si>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</si>
  <si>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</si>
  <si>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</si>
  <si>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</si>
  <si>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</si>
  <si>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</si>
  <si>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</si>
  <si>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</si>
  <si>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</si>
  <si>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</si>
  <si>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</si>
  <si>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식이섬유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</si>
  <si>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</si>
  <si>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</si>
  <si>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</si>
  <si>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</si>
  <si>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</si>
  <si>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</si>
  <si>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</si>
  <si>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</si>
  <si>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</si>
  <si>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</si>
  <si>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</si>
  <si>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</si>
  <si>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</si>
  <si>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</si>
  <si>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</si>
  <si>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</si>
  <si>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</si>
  <si>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</si>
  <si>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</si>
  <si>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</si>
  <si>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</si>
  <si>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</si>
  <si>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</si>
  <si>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</si>
  <si>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</si>
  <si>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M</t>
  </si>
  <si>
    <t>필요추정량</t>
    <phoneticPr fontId="1" type="noConversion"/>
  </si>
  <si>
    <t>지방</t>
    <phoneticPr fontId="1" type="noConversion"/>
  </si>
  <si>
    <t>칼륨</t>
    <phoneticPr fontId="1" type="noConversion"/>
  </si>
  <si>
    <t>염소</t>
    <phoneticPr fontId="1" type="noConversion"/>
  </si>
  <si>
    <t>다량영양소</t>
    <phoneticPr fontId="1" type="noConversion"/>
  </si>
  <si>
    <t>열량영양소</t>
    <phoneticPr fontId="1" type="noConversion"/>
  </si>
  <si>
    <t>적정비율(최대)</t>
    <phoneticPr fontId="1" type="noConversion"/>
  </si>
  <si>
    <t>정보</t>
    <phoneticPr fontId="1" type="noConversion"/>
  </si>
  <si>
    <t>불포화지방산</t>
    <phoneticPr fontId="1" type="noConversion"/>
  </si>
  <si>
    <t>섭취량</t>
    <phoneticPr fontId="1" type="noConversion"/>
  </si>
  <si>
    <t>n-6불포화</t>
    <phoneticPr fontId="1" type="noConversion"/>
  </si>
  <si>
    <t>단백질(g/일)</t>
    <phoneticPr fontId="1" type="noConversion"/>
  </si>
  <si>
    <t>비타민A</t>
    <phoneticPr fontId="1" type="noConversion"/>
  </si>
  <si>
    <t>비타민K</t>
    <phoneticPr fontId="1" type="noConversion"/>
  </si>
  <si>
    <t>비타민C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</si>
  <si>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</si>
  <si>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</si>
  <si>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</si>
  <si>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</si>
  <si>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</si>
  <si>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</si>
  <si>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</si>
  <si>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</si>
  <si>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</si>
  <si>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</si>
  <si>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</si>
  <si>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</si>
  <si>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</si>
  <si>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황두성, ID : H2510165)</t>
  </si>
  <si>
    <t>출력시각</t>
    <phoneticPr fontId="1" type="noConversion"/>
  </si>
  <si>
    <t>2023년 08월 10일 12:42:54</t>
  </si>
  <si>
    <t>H2510165</t>
  </si>
  <si>
    <t>황두성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</si>
</sst>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49.0488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33528"/>
        <c:axId val="560730784"/>
      </c:barChart>
      <c:catAx>
        <c:axId val="56073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30784"/>
        <c:crosses val="autoZero"/>
        <c:auto val="1"/>
        <c:lblAlgn val="ctr"/>
        <c:lblOffset val="100"/>
        <c:noMultiLvlLbl val="0"/>
      </c:catAx>
      <c:valAx>
        <c:axId val="56073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3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1.0700171000000001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4176"/>
        <c:axId val="558344568"/>
      </c:barChart>
      <c:catAx>
        <c:axId val="55834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4568"/>
        <c:crosses val="autoZero"/>
        <c:auto val="1"/>
        <c:lblAlgn val="ctr"/>
        <c:lblOffset val="100"/>
        <c:noMultiLvlLbl val="0"/>
      </c:catAx>
      <c:valAx>
        <c:axId val="55834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0.41773304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7704"/>
        <c:axId val="558348096"/>
      </c:barChart>
      <c:catAx>
        <c:axId val="5583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8096"/>
        <c:crosses val="autoZero"/>
        <c:auto val="1"/>
        <c:lblAlgn val="ctr"/>
        <c:lblOffset val="100"/>
        <c:noMultiLvlLbl val="0"/>
      </c:catAx>
      <c:valAx>
        <c:axId val="55834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912.28252999999995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2608"/>
        <c:axId val="558345744"/>
      </c:barChart>
      <c:catAx>
        <c:axId val="55834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5744"/>
        <c:crosses val="autoZero"/>
        <c:auto val="1"/>
        <c:lblAlgn val="ctr"/>
        <c:lblOffset val="100"/>
        <c:noMultiLvlLbl val="0"/>
      </c:catAx>
      <c:valAx>
        <c:axId val="55834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2264.8833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8488"/>
        <c:axId val="558348880"/>
      </c:barChart>
      <c:catAx>
        <c:axId val="55834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8880"/>
        <c:crosses val="autoZero"/>
        <c:auto val="1"/>
        <c:lblAlgn val="ctr"/>
        <c:lblOffset val="100"/>
        <c:noMultiLvlLbl val="0"/>
      </c:catAx>
      <c:valAx>
        <c:axId val="558348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43.464779999999998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120704"/>
        <c:axId val="558125408"/>
      </c:barChart>
      <c:catAx>
        <c:axId val="55812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125408"/>
        <c:crosses val="autoZero"/>
        <c:auto val="1"/>
        <c:lblAlgn val="ctr"/>
        <c:lblOffset val="100"/>
        <c:noMultiLvlLbl val="0"/>
      </c:catAx>
      <c:valAx>
        <c:axId val="55812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1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83.681759999999997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124624"/>
        <c:axId val="558125016"/>
      </c:barChart>
      <c:catAx>
        <c:axId val="55812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125016"/>
        <c:crosses val="autoZero"/>
        <c:auto val="1"/>
        <c:lblAlgn val="ctr"/>
        <c:lblOffset val="100"/>
        <c:noMultiLvlLbl val="0"/>
      </c:catAx>
      <c:valAx>
        <c:axId val="55812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12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8.5892935000000001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123056"/>
        <c:axId val="558121488"/>
      </c:barChart>
      <c:catAx>
        <c:axId val="55812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121488"/>
        <c:crosses val="autoZero"/>
        <c:auto val="1"/>
        <c:lblAlgn val="ctr"/>
        <c:lblOffset val="100"/>
        <c:noMultiLvlLbl val="0"/>
      </c:catAx>
      <c:valAx>
        <c:axId val="55812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12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371.02859999999998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121096"/>
        <c:axId val="558123448"/>
      </c:barChart>
      <c:catAx>
        <c:axId val="55812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123448"/>
        <c:crosses val="autoZero"/>
        <c:auto val="1"/>
        <c:lblAlgn val="ctr"/>
        <c:lblOffset val="100"/>
        <c:noMultiLvlLbl val="0"/>
      </c:catAx>
      <c:valAx>
        <c:axId val="558123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12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1.7320225000000002E-2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128152"/>
        <c:axId val="558122272"/>
      </c:barChart>
      <c:catAx>
        <c:axId val="55812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122272"/>
        <c:crosses val="autoZero"/>
        <c:auto val="1"/>
        <c:lblAlgn val="ctr"/>
        <c:lblOffset val="100"/>
        <c:noMultiLvlLbl val="0"/>
      </c:catAx>
      <c:valAx>
        <c:axId val="55812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12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2.9078583999999998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127368"/>
        <c:axId val="558127760"/>
      </c:barChart>
      <c:catAx>
        <c:axId val="55812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127760"/>
        <c:crosses val="autoZero"/>
        <c:auto val="1"/>
        <c:lblAlgn val="ctr"/>
        <c:lblOffset val="100"/>
        <c:noMultiLvlLbl val="0"/>
      </c:catAx>
      <c:valAx>
        <c:axId val="558127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12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16.891914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26080"/>
        <c:axId val="560732352"/>
      </c:barChart>
      <c:catAx>
        <c:axId val="56072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32352"/>
        <c:crosses val="autoZero"/>
        <c:auto val="1"/>
        <c:lblAlgn val="ctr"/>
        <c:lblOffset val="100"/>
        <c:noMultiLvlLbl val="0"/>
      </c:catAx>
      <c:valAx>
        <c:axId val="560732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2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496.74227999999999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126192"/>
        <c:axId val="567182440"/>
      </c:barChart>
      <c:catAx>
        <c:axId val="55812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82440"/>
        <c:crosses val="autoZero"/>
        <c:auto val="1"/>
        <c:lblAlgn val="ctr"/>
        <c:lblOffset val="100"/>
        <c:noMultiLvlLbl val="0"/>
      </c:catAx>
      <c:valAx>
        <c:axId val="56718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12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69.547539999999998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84008"/>
        <c:axId val="567182832"/>
      </c:barChart>
      <c:catAx>
        <c:axId val="56718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82832"/>
        <c:crosses val="autoZero"/>
        <c:auto val="1"/>
        <c:lblAlgn val="ctr"/>
        <c:lblOffset val="100"/>
        <c:noMultiLvlLbl val="0"/>
      </c:catAx>
      <c:valAx>
        <c:axId val="56718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8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5.9009999999999998</c:v>
                </c:pt>
                <c:pt idx="1">
                  <c:v>9.9160000000000004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177736"/>
        <c:axId val="567181656"/>
      </c:barChart>
      <c:catAx>
        <c:axId val="56717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81656"/>
        <c:crosses val="autoZero"/>
        <c:auto val="1"/>
        <c:lblAlgn val="ctr"/>
        <c:lblOffset val="100"/>
        <c:noMultiLvlLbl val="0"/>
      </c:catAx>
      <c:valAx>
        <c:axId val="56718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7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5.3782325000000002</c:v>
                </c:pt>
                <c:pt idx="1">
                  <c:v>7.2629313</c:v>
                </c:pt>
                <c:pt idx="2">
                  <c:v>7.3376517000000003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351.52629999999999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76952"/>
        <c:axId val="567179696"/>
      </c:barChart>
      <c:catAx>
        <c:axId val="56717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79696"/>
        <c:crosses val="autoZero"/>
        <c:auto val="1"/>
        <c:lblAlgn val="ctr"/>
        <c:lblOffset val="100"/>
        <c:noMultiLvlLbl val="0"/>
      </c:catAx>
      <c:valAx>
        <c:axId val="567179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7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11.320366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83224"/>
        <c:axId val="567178128"/>
      </c:barChart>
      <c:catAx>
        <c:axId val="56718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78128"/>
        <c:crosses val="autoZero"/>
        <c:auto val="1"/>
        <c:lblAlgn val="ctr"/>
        <c:lblOffset val="100"/>
        <c:noMultiLvlLbl val="0"/>
      </c:catAx>
      <c:valAx>
        <c:axId val="56717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8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80.369</c:v>
                </c:pt>
                <c:pt idx="1">
                  <c:v>6.29</c:v>
                </c:pt>
                <c:pt idx="2">
                  <c:v>13.340999999999999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183616"/>
        <c:axId val="567181264"/>
      </c:barChart>
      <c:catAx>
        <c:axId val="5671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81264"/>
        <c:crosses val="autoZero"/>
        <c:auto val="1"/>
        <c:lblAlgn val="ctr"/>
        <c:lblOffset val="100"/>
        <c:noMultiLvlLbl val="0"/>
      </c:catAx>
      <c:valAx>
        <c:axId val="56718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1605.9090000000001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78912"/>
        <c:axId val="567180088"/>
      </c:barChart>
      <c:catAx>
        <c:axId val="5671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80088"/>
        <c:crosses val="autoZero"/>
        <c:auto val="1"/>
        <c:lblAlgn val="ctr"/>
        <c:lblOffset val="100"/>
        <c:noMultiLvlLbl val="0"/>
      </c:catAx>
      <c:valAx>
        <c:axId val="567180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58.056629999999998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31616"/>
        <c:axId val="561626128"/>
      </c:barChart>
      <c:catAx>
        <c:axId val="56163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26128"/>
        <c:crosses val="autoZero"/>
        <c:auto val="1"/>
        <c:lblAlgn val="ctr"/>
        <c:lblOffset val="100"/>
        <c:noMultiLvlLbl val="0"/>
      </c:catAx>
      <c:valAx>
        <c:axId val="561626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330.02114999999998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28872"/>
        <c:axId val="561631224"/>
      </c:barChart>
      <c:catAx>
        <c:axId val="56162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31224"/>
        <c:crosses val="autoZero"/>
        <c:auto val="1"/>
        <c:lblAlgn val="ctr"/>
        <c:lblOffset val="100"/>
        <c:noMultiLvlLbl val="0"/>
      </c:catAx>
      <c:valAx>
        <c:axId val="56163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2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1.6172165000000001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28040"/>
        <c:axId val="560729216"/>
      </c:barChart>
      <c:catAx>
        <c:axId val="56072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29216"/>
        <c:crosses val="autoZero"/>
        <c:auto val="1"/>
        <c:lblAlgn val="ctr"/>
        <c:lblOffset val="100"/>
        <c:noMultiLvlLbl val="0"/>
      </c:catAx>
      <c:valAx>
        <c:axId val="56072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2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3746.2222000000002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26912"/>
        <c:axId val="561632792"/>
      </c:barChart>
      <c:catAx>
        <c:axId val="5616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32792"/>
        <c:crosses val="autoZero"/>
        <c:auto val="1"/>
        <c:lblAlgn val="ctr"/>
        <c:lblOffset val="100"/>
        <c:noMultiLvlLbl val="0"/>
      </c:catAx>
      <c:valAx>
        <c:axId val="56163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9.6825860000000006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25344"/>
        <c:axId val="561627304"/>
      </c:barChart>
      <c:catAx>
        <c:axId val="5616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27304"/>
        <c:crosses val="autoZero"/>
        <c:auto val="1"/>
        <c:lblAlgn val="ctr"/>
        <c:lblOffset val="100"/>
        <c:noMultiLvlLbl val="0"/>
      </c:catAx>
      <c:valAx>
        <c:axId val="56162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1.2273331999999999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30832"/>
        <c:axId val="561630048"/>
      </c:barChart>
      <c:catAx>
        <c:axId val="56163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30048"/>
        <c:crosses val="autoZero"/>
        <c:auto val="1"/>
        <c:lblAlgn val="ctr"/>
        <c:lblOffset val="100"/>
        <c:noMultiLvlLbl val="0"/>
      </c:catAx>
      <c:valAx>
        <c:axId val="56163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3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160.93207000000001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29608"/>
        <c:axId val="560731176"/>
      </c:barChart>
      <c:catAx>
        <c:axId val="56072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31176"/>
        <c:crosses val="autoZero"/>
        <c:auto val="1"/>
        <c:lblAlgn val="ctr"/>
        <c:lblOffset val="100"/>
        <c:noMultiLvlLbl val="0"/>
      </c:catAx>
      <c:valAx>
        <c:axId val="56073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2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0.83682730000000005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31568"/>
        <c:axId val="560731960"/>
      </c:barChart>
      <c:catAx>
        <c:axId val="56073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31960"/>
        <c:crosses val="autoZero"/>
        <c:auto val="1"/>
        <c:lblAlgn val="ctr"/>
        <c:lblOffset val="100"/>
        <c:noMultiLvlLbl val="0"/>
      </c:catAx>
      <c:valAx>
        <c:axId val="56073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3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12.77557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26472"/>
        <c:axId val="560726864"/>
      </c:barChart>
      <c:catAx>
        <c:axId val="56072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26864"/>
        <c:crosses val="autoZero"/>
        <c:auto val="1"/>
        <c:lblAlgn val="ctr"/>
        <c:lblOffset val="100"/>
        <c:noMultiLvlLbl val="0"/>
      </c:catAx>
      <c:valAx>
        <c:axId val="56072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2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1.2273331999999999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33136"/>
        <c:axId val="558346920"/>
      </c:barChart>
      <c:catAx>
        <c:axId val="56073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6920"/>
        <c:crosses val="autoZero"/>
        <c:auto val="1"/>
        <c:lblAlgn val="ctr"/>
        <c:lblOffset val="100"/>
        <c:noMultiLvlLbl val="0"/>
      </c:catAx>
      <c:valAx>
        <c:axId val="55834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3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353.42673000000002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2216"/>
        <c:axId val="558346528"/>
      </c:barChart>
      <c:catAx>
        <c:axId val="55834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6528"/>
        <c:crosses val="autoZero"/>
        <c:auto val="1"/>
        <c:lblAlgn val="ctr"/>
        <c:lblOffset val="100"/>
        <c:noMultiLvlLbl val="0"/>
      </c:catAx>
      <c:valAx>
        <c:axId val="55834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5.6834245000000001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4960"/>
        <c:axId val="558343392"/>
      </c:barChart>
      <c:catAx>
        <c:axId val="55834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3392"/>
        <c:crosses val="autoZero"/>
        <c:auto val="1"/>
        <c:lblAlgn val="ctr"/>
        <c:lblOffset val="100"/>
        <c:noMultiLvlLbl val="0"/>
      </c:catAx>
      <c:valAx>
        <c:axId val="55834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황두성, ID : H2510165)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10일 12:42:54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1605.9090000000001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49.0488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16.891914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80.369</v>
      </c>
      <c r="G8" s="59">
        <f>'DRIs DATA 입력'!G8</f>
        <v>6.29</v>
      </c>
      <c r="H8" s="59">
        <f>'DRIs DATA 입력'!H8</f>
        <v>13.340999999999999</v>
      </c>
      <c r="I8" s="46"/>
      <c r="J8" s="59" t="s">
        <v>216</v>
      </c>
      <c r="K8" s="59">
        <f>'DRIs DATA 입력'!K8</f>
        <v>5.9009999999999998</v>
      </c>
      <c r="L8" s="59">
        <f>'DRIs DATA 입력'!L8</f>
        <v>9.9160000000000004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351.52629999999999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11.320366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1.6172165000000001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160.93207000000001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58.056629999999998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1.2721884000000001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0.83682730000000005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12.77557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1.2273331999999999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353.42673000000002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5.6834245000000001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1.0700171000000001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0.41773304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330.02114999999998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912.28252999999995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3746.2222000000002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2264.8833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43.464779999999998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83.681759999999997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9.6825860000000006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8.5892935000000001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371.02859999999998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1.7320225000000002E-2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2.9078583999999998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496.74227999999999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69.547539999999998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332</v>
      </c>
      <c r="G1" s="62" t="s">
        <v>333</v>
      </c>
      <c r="H1" s="61" t="s">
        <v>334</v>
      </c>
    </row>
    <row r="3" spans="1:27" x14ac:dyDescent="0.3">
      <c r="A3" s="68" t="s">
        <v>308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276</v>
      </c>
      <c r="B4" s="67"/>
      <c r="C4" s="67"/>
      <c r="E4" s="69" t="s">
        <v>309</v>
      </c>
      <c r="F4" s="70"/>
      <c r="G4" s="70"/>
      <c r="H4" s="71"/>
      <c r="J4" s="69" t="s">
        <v>312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277</v>
      </c>
      <c r="V4" s="67"/>
      <c r="W4" s="67"/>
      <c r="X4" s="67"/>
      <c r="Y4" s="67"/>
      <c r="Z4" s="67"/>
    </row>
    <row r="5" spans="1:27" x14ac:dyDescent="0.3">
      <c r="A5" s="65"/>
      <c r="B5" s="65" t="s">
        <v>304</v>
      </c>
      <c r="C5" s="65" t="s">
        <v>313</v>
      </c>
      <c r="E5" s="65"/>
      <c r="F5" s="65" t="s">
        <v>50</v>
      </c>
      <c r="G5" s="65" t="s">
        <v>305</v>
      </c>
      <c r="H5" s="65" t="s">
        <v>46</v>
      </c>
      <c r="J5" s="65"/>
      <c r="K5" s="65" t="s">
        <v>278</v>
      </c>
      <c r="L5" s="65" t="s">
        <v>314</v>
      </c>
      <c r="N5" s="65"/>
      <c r="O5" s="65" t="s">
        <v>279</v>
      </c>
      <c r="P5" s="65" t="s">
        <v>280</v>
      </c>
      <c r="Q5" s="65" t="s">
        <v>281</v>
      </c>
      <c r="R5" s="65" t="s">
        <v>282</v>
      </c>
      <c r="S5" s="65" t="s">
        <v>313</v>
      </c>
      <c r="U5" s="65"/>
      <c r="V5" s="65" t="s">
        <v>279</v>
      </c>
      <c r="W5" s="65" t="s">
        <v>280</v>
      </c>
      <c r="X5" s="65" t="s">
        <v>281</v>
      </c>
      <c r="Y5" s="65" t="s">
        <v>282</v>
      </c>
      <c r="Z5" s="65" t="s">
        <v>313</v>
      </c>
    </row>
    <row r="6" spans="1:27" x14ac:dyDescent="0.3">
      <c r="A6" s="65" t="s">
        <v>276</v>
      </c>
      <c r="B6" s="65">
        <v>2400</v>
      </c>
      <c r="C6" s="65">
        <v>1605.9090000000001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315</v>
      </c>
      <c r="O6" s="65">
        <v>50</v>
      </c>
      <c r="P6" s="65">
        <v>60</v>
      </c>
      <c r="Q6" s="65">
        <v>0</v>
      </c>
      <c r="R6" s="65">
        <v>0</v>
      </c>
      <c r="S6" s="65">
        <v>49.0488</v>
      </c>
      <c r="U6" s="65" t="s">
        <v>284</v>
      </c>
      <c r="V6" s="65">
        <v>0</v>
      </c>
      <c r="W6" s="65">
        <v>0</v>
      </c>
      <c r="X6" s="65">
        <v>25</v>
      </c>
      <c r="Y6" s="65">
        <v>0</v>
      </c>
      <c r="Z6" s="65">
        <v>16.891914</v>
      </c>
    </row>
    <row r="7" spans="1:27" x14ac:dyDescent="0.3">
      <c r="E7" s="65" t="s">
        <v>310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285</v>
      </c>
      <c r="F8" s="65">
        <v>80.369</v>
      </c>
      <c r="G8" s="65">
        <v>6.29</v>
      </c>
      <c r="H8" s="65">
        <v>13.340999999999999</v>
      </c>
      <c r="J8" s="65" t="s">
        <v>285</v>
      </c>
      <c r="K8" s="65">
        <v>5.9009999999999998</v>
      </c>
      <c r="L8" s="65">
        <v>9.9160000000000004</v>
      </c>
    </row>
    <row r="13" spans="1:27" x14ac:dyDescent="0.3">
      <c r="A13" s="66" t="s">
        <v>286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316</v>
      </c>
      <c r="B14" s="67"/>
      <c r="C14" s="67"/>
      <c r="D14" s="67"/>
      <c r="E14" s="67"/>
      <c r="F14" s="67"/>
      <c r="H14" s="67" t="s">
        <v>287</v>
      </c>
      <c r="I14" s="67"/>
      <c r="J14" s="67"/>
      <c r="K14" s="67"/>
      <c r="L14" s="67"/>
      <c r="M14" s="67"/>
      <c r="O14" s="67" t="s">
        <v>288</v>
      </c>
      <c r="P14" s="67"/>
      <c r="Q14" s="67"/>
      <c r="R14" s="67"/>
      <c r="S14" s="67"/>
      <c r="T14" s="67"/>
      <c r="V14" s="67" t="s">
        <v>317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280</v>
      </c>
      <c r="D15" s="65" t="s">
        <v>281</v>
      </c>
      <c r="E15" s="65" t="s">
        <v>282</v>
      </c>
      <c r="F15" s="65" t="s">
        <v>313</v>
      </c>
      <c r="H15" s="65"/>
      <c r="I15" s="65" t="s">
        <v>279</v>
      </c>
      <c r="J15" s="65" t="s">
        <v>280</v>
      </c>
      <c r="K15" s="65" t="s">
        <v>281</v>
      </c>
      <c r="L15" s="65" t="s">
        <v>282</v>
      </c>
      <c r="M15" s="65" t="s">
        <v>313</v>
      </c>
      <c r="O15" s="65"/>
      <c r="P15" s="65" t="s">
        <v>279</v>
      </c>
      <c r="Q15" s="65" t="s">
        <v>280</v>
      </c>
      <c r="R15" s="65" t="s">
        <v>281</v>
      </c>
      <c r="S15" s="65" t="s">
        <v>282</v>
      </c>
      <c r="T15" s="65" t="s">
        <v>313</v>
      </c>
      <c r="V15" s="65"/>
      <c r="W15" s="65" t="s">
        <v>279</v>
      </c>
      <c r="X15" s="65" t="s">
        <v>280</v>
      </c>
      <c r="Y15" s="65" t="s">
        <v>281</v>
      </c>
      <c r="Z15" s="65" t="s">
        <v>282</v>
      </c>
      <c r="AA15" s="65" t="s">
        <v>313</v>
      </c>
    </row>
    <row r="16" spans="1:27" x14ac:dyDescent="0.3">
      <c r="A16" s="65" t="s">
        <v>289</v>
      </c>
      <c r="B16" s="65">
        <v>550</v>
      </c>
      <c r="C16" s="65">
        <v>750</v>
      </c>
      <c r="D16" s="65">
        <v>0</v>
      </c>
      <c r="E16" s="65">
        <v>3000</v>
      </c>
      <c r="F16" s="65">
        <v>351.52629999999999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11.320366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1.6172165000000001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160.93207000000001</v>
      </c>
    </row>
    <row r="23" spans="1:62" x14ac:dyDescent="0.3">
      <c r="A23" s="66" t="s">
        <v>290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318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292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293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320</v>
      </c>
      <c r="AR24" s="67"/>
      <c r="AS24" s="67"/>
      <c r="AT24" s="67"/>
      <c r="AU24" s="67"/>
      <c r="AV24" s="67"/>
      <c r="AX24" s="67" t="s">
        <v>295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280</v>
      </c>
      <c r="D25" s="65" t="s">
        <v>281</v>
      </c>
      <c r="E25" s="65" t="s">
        <v>282</v>
      </c>
      <c r="F25" s="65" t="s">
        <v>313</v>
      </c>
      <c r="H25" s="65"/>
      <c r="I25" s="65" t="s">
        <v>279</v>
      </c>
      <c r="J25" s="65" t="s">
        <v>280</v>
      </c>
      <c r="K25" s="65" t="s">
        <v>281</v>
      </c>
      <c r="L25" s="65" t="s">
        <v>282</v>
      </c>
      <c r="M25" s="65" t="s">
        <v>313</v>
      </c>
      <c r="O25" s="65"/>
      <c r="P25" s="65" t="s">
        <v>279</v>
      </c>
      <c r="Q25" s="65" t="s">
        <v>280</v>
      </c>
      <c r="R25" s="65" t="s">
        <v>281</v>
      </c>
      <c r="S25" s="65" t="s">
        <v>282</v>
      </c>
      <c r="T25" s="65" t="s">
        <v>313</v>
      </c>
      <c r="V25" s="65"/>
      <c r="W25" s="65" t="s">
        <v>279</v>
      </c>
      <c r="X25" s="65" t="s">
        <v>280</v>
      </c>
      <c r="Y25" s="65" t="s">
        <v>281</v>
      </c>
      <c r="Z25" s="65" t="s">
        <v>282</v>
      </c>
      <c r="AA25" s="65" t="s">
        <v>313</v>
      </c>
      <c r="AC25" s="65"/>
      <c r="AD25" s="65" t="s">
        <v>279</v>
      </c>
      <c r="AE25" s="65" t="s">
        <v>280</v>
      </c>
      <c r="AF25" s="65" t="s">
        <v>281</v>
      </c>
      <c r="AG25" s="65" t="s">
        <v>282</v>
      </c>
      <c r="AH25" s="65" t="s">
        <v>313</v>
      </c>
      <c r="AJ25" s="65"/>
      <c r="AK25" s="65" t="s">
        <v>279</v>
      </c>
      <c r="AL25" s="65" t="s">
        <v>280</v>
      </c>
      <c r="AM25" s="65" t="s">
        <v>281</v>
      </c>
      <c r="AN25" s="65" t="s">
        <v>282</v>
      </c>
      <c r="AO25" s="65" t="s">
        <v>313</v>
      </c>
      <c r="AQ25" s="65"/>
      <c r="AR25" s="65" t="s">
        <v>279</v>
      </c>
      <c r="AS25" s="65" t="s">
        <v>280</v>
      </c>
      <c r="AT25" s="65" t="s">
        <v>281</v>
      </c>
      <c r="AU25" s="65" t="s">
        <v>282</v>
      </c>
      <c r="AV25" s="65" t="s">
        <v>313</v>
      </c>
      <c r="AX25" s="65"/>
      <c r="AY25" s="65" t="s">
        <v>279</v>
      </c>
      <c r="AZ25" s="65" t="s">
        <v>280</v>
      </c>
      <c r="BA25" s="65" t="s">
        <v>281</v>
      </c>
      <c r="BB25" s="65" t="s">
        <v>282</v>
      </c>
      <c r="BC25" s="65" t="s">
        <v>313</v>
      </c>
      <c r="BE25" s="65"/>
      <c r="BF25" s="65" t="s">
        <v>279</v>
      </c>
      <c r="BG25" s="65" t="s">
        <v>280</v>
      </c>
      <c r="BH25" s="65" t="s">
        <v>281</v>
      </c>
      <c r="BI25" s="65" t="s">
        <v>282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58.056629999999998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1.2721884000000001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0.83682730000000005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12.77557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1.2273331999999999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353.42673000000002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5.6834245000000001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1.0700171000000001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0.41773304</v>
      </c>
    </row>
    <row r="33" spans="1:68" x14ac:dyDescent="0.3">
      <c r="A33" s="66" t="s">
        <v>323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306</v>
      </c>
      <c r="W34" s="67"/>
      <c r="X34" s="67"/>
      <c r="Y34" s="67"/>
      <c r="Z34" s="67"/>
      <c r="AA34" s="67"/>
      <c r="AC34" s="67" t="s">
        <v>307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280</v>
      </c>
      <c r="D35" s="65" t="s">
        <v>281</v>
      </c>
      <c r="E35" s="65" t="s">
        <v>282</v>
      </c>
      <c r="F35" s="65" t="s">
        <v>313</v>
      </c>
      <c r="H35" s="65"/>
      <c r="I35" s="65" t="s">
        <v>279</v>
      </c>
      <c r="J35" s="65" t="s">
        <v>280</v>
      </c>
      <c r="K35" s="65" t="s">
        <v>281</v>
      </c>
      <c r="L35" s="65" t="s">
        <v>282</v>
      </c>
      <c r="M35" s="65" t="s">
        <v>313</v>
      </c>
      <c r="O35" s="65"/>
      <c r="P35" s="65" t="s">
        <v>279</v>
      </c>
      <c r="Q35" s="65" t="s">
        <v>280</v>
      </c>
      <c r="R35" s="65" t="s">
        <v>281</v>
      </c>
      <c r="S35" s="65" t="s">
        <v>282</v>
      </c>
      <c r="T35" s="65" t="s">
        <v>313</v>
      </c>
      <c r="V35" s="65"/>
      <c r="W35" s="65" t="s">
        <v>279</v>
      </c>
      <c r="X35" s="65" t="s">
        <v>280</v>
      </c>
      <c r="Y35" s="65" t="s">
        <v>281</v>
      </c>
      <c r="Z35" s="65" t="s">
        <v>282</v>
      </c>
      <c r="AA35" s="65" t="s">
        <v>313</v>
      </c>
      <c r="AC35" s="65"/>
      <c r="AD35" s="65" t="s">
        <v>279</v>
      </c>
      <c r="AE35" s="65" t="s">
        <v>280</v>
      </c>
      <c r="AF35" s="65" t="s">
        <v>281</v>
      </c>
      <c r="AG35" s="65" t="s">
        <v>282</v>
      </c>
      <c r="AH35" s="65" t="s">
        <v>313</v>
      </c>
      <c r="AJ35" s="65"/>
      <c r="AK35" s="65" t="s">
        <v>279</v>
      </c>
      <c r="AL35" s="65" t="s">
        <v>280</v>
      </c>
      <c r="AM35" s="65" t="s">
        <v>281</v>
      </c>
      <c r="AN35" s="65" t="s">
        <v>282</v>
      </c>
      <c r="AO35" s="65" t="s">
        <v>313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330.02114999999998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912.28252999999995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3746.2222000000002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2264.8833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43.464779999999998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83.681759999999997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327</v>
      </c>
      <c r="B44" s="67"/>
      <c r="C44" s="67"/>
      <c r="D44" s="67"/>
      <c r="E44" s="67"/>
      <c r="F44" s="67"/>
      <c r="H44" s="67" t="s">
        <v>296</v>
      </c>
      <c r="I44" s="67"/>
      <c r="J44" s="67"/>
      <c r="K44" s="67"/>
      <c r="L44" s="67"/>
      <c r="M44" s="67"/>
      <c r="O44" s="67" t="s">
        <v>328</v>
      </c>
      <c r="P44" s="67"/>
      <c r="Q44" s="67"/>
      <c r="R44" s="67"/>
      <c r="S44" s="67"/>
      <c r="T44" s="67"/>
      <c r="V44" s="67" t="s">
        <v>297</v>
      </c>
      <c r="W44" s="67"/>
      <c r="X44" s="67"/>
      <c r="Y44" s="67"/>
      <c r="Z44" s="67"/>
      <c r="AA44" s="67"/>
      <c r="AC44" s="67" t="s">
        <v>329</v>
      </c>
      <c r="AD44" s="67"/>
      <c r="AE44" s="67"/>
      <c r="AF44" s="67"/>
      <c r="AG44" s="67"/>
      <c r="AH44" s="67"/>
      <c r="AJ44" s="67" t="s">
        <v>298</v>
      </c>
      <c r="AK44" s="67"/>
      <c r="AL44" s="67"/>
      <c r="AM44" s="67"/>
      <c r="AN44" s="67"/>
      <c r="AO44" s="67"/>
      <c r="AQ44" s="67" t="s">
        <v>299</v>
      </c>
      <c r="AR44" s="67"/>
      <c r="AS44" s="67"/>
      <c r="AT44" s="67"/>
      <c r="AU44" s="67"/>
      <c r="AV44" s="67"/>
      <c r="AX44" s="67" t="s">
        <v>300</v>
      </c>
      <c r="AY44" s="67"/>
      <c r="AZ44" s="67"/>
      <c r="BA44" s="67"/>
      <c r="BB44" s="67"/>
      <c r="BC44" s="67"/>
      <c r="BE44" s="67" t="s">
        <v>301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280</v>
      </c>
      <c r="D45" s="65" t="s">
        <v>281</v>
      </c>
      <c r="E45" s="65" t="s">
        <v>282</v>
      </c>
      <c r="F45" s="65" t="s">
        <v>313</v>
      </c>
      <c r="H45" s="65"/>
      <c r="I45" s="65" t="s">
        <v>279</v>
      </c>
      <c r="J45" s="65" t="s">
        <v>280</v>
      </c>
      <c r="K45" s="65" t="s">
        <v>281</v>
      </c>
      <c r="L45" s="65" t="s">
        <v>282</v>
      </c>
      <c r="M45" s="65" t="s">
        <v>313</v>
      </c>
      <c r="O45" s="65"/>
      <c r="P45" s="65" t="s">
        <v>279</v>
      </c>
      <c r="Q45" s="65" t="s">
        <v>280</v>
      </c>
      <c r="R45" s="65" t="s">
        <v>281</v>
      </c>
      <c r="S45" s="65" t="s">
        <v>282</v>
      </c>
      <c r="T45" s="65" t="s">
        <v>313</v>
      </c>
      <c r="V45" s="65"/>
      <c r="W45" s="65" t="s">
        <v>279</v>
      </c>
      <c r="X45" s="65" t="s">
        <v>280</v>
      </c>
      <c r="Y45" s="65" t="s">
        <v>281</v>
      </c>
      <c r="Z45" s="65" t="s">
        <v>282</v>
      </c>
      <c r="AA45" s="65" t="s">
        <v>313</v>
      </c>
      <c r="AC45" s="65"/>
      <c r="AD45" s="65" t="s">
        <v>279</v>
      </c>
      <c r="AE45" s="65" t="s">
        <v>280</v>
      </c>
      <c r="AF45" s="65" t="s">
        <v>281</v>
      </c>
      <c r="AG45" s="65" t="s">
        <v>282</v>
      </c>
      <c r="AH45" s="65" t="s">
        <v>313</v>
      </c>
      <c r="AJ45" s="65"/>
      <c r="AK45" s="65" t="s">
        <v>279</v>
      </c>
      <c r="AL45" s="65" t="s">
        <v>280</v>
      </c>
      <c r="AM45" s="65" t="s">
        <v>281</v>
      </c>
      <c r="AN45" s="65" t="s">
        <v>282</v>
      </c>
      <c r="AO45" s="65" t="s">
        <v>313</v>
      </c>
      <c r="AQ45" s="65"/>
      <c r="AR45" s="65" t="s">
        <v>279</v>
      </c>
      <c r="AS45" s="65" t="s">
        <v>280</v>
      </c>
      <c r="AT45" s="65" t="s">
        <v>281</v>
      </c>
      <c r="AU45" s="65" t="s">
        <v>282</v>
      </c>
      <c r="AV45" s="65" t="s">
        <v>313</v>
      </c>
      <c r="AX45" s="65"/>
      <c r="AY45" s="65" t="s">
        <v>279</v>
      </c>
      <c r="AZ45" s="65" t="s">
        <v>280</v>
      </c>
      <c r="BA45" s="65" t="s">
        <v>281</v>
      </c>
      <c r="BB45" s="65" t="s">
        <v>282</v>
      </c>
      <c r="BC45" s="65" t="s">
        <v>313</v>
      </c>
      <c r="BE45" s="65"/>
      <c r="BF45" s="65" t="s">
        <v>279</v>
      </c>
      <c r="BG45" s="65" t="s">
        <v>280</v>
      </c>
      <c r="BH45" s="65" t="s">
        <v>281</v>
      </c>
      <c r="BI45" s="65" t="s">
        <v>282</v>
      </c>
      <c r="BJ45" s="65" t="s">
        <v>313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9.6825860000000006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8.5892935000000001</v>
      </c>
      <c r="O46" s="65" t="s">
        <v>302</v>
      </c>
      <c r="P46" s="65">
        <v>600</v>
      </c>
      <c r="Q46" s="65">
        <v>800</v>
      </c>
      <c r="R46" s="65">
        <v>0</v>
      </c>
      <c r="S46" s="65">
        <v>10000</v>
      </c>
      <c r="T46" s="65">
        <v>371.02859999999998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1.7320225000000002E-2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2.9078583999999998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496.74227999999999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69.547539999999998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303</v>
      </c>
      <c r="D2" s="61">
        <v>47</v>
      </c>
      <c r="E2" s="61">
        <v>1605.9090000000001</v>
      </c>
      <c r="F2" s="61">
        <v>295.47255999999999</v>
      </c>
      <c r="G2" s="61">
        <v>23.125745999999999</v>
      </c>
      <c r="H2" s="61">
        <v>13.506640000000001</v>
      </c>
      <c r="I2" s="61">
        <v>9.6191049999999994</v>
      </c>
      <c r="J2" s="61">
        <v>49.0488</v>
      </c>
      <c r="K2" s="61">
        <v>29.400461</v>
      </c>
      <c r="L2" s="61">
        <v>19.648340000000001</v>
      </c>
      <c r="M2" s="61">
        <v>16.891914</v>
      </c>
      <c r="N2" s="61">
        <v>2.3297759999999998</v>
      </c>
      <c r="O2" s="61">
        <v>8.557518</v>
      </c>
      <c r="P2" s="61">
        <v>537.04332999999997</v>
      </c>
      <c r="Q2" s="61">
        <v>16.837492000000001</v>
      </c>
      <c r="R2" s="61">
        <v>351.52629999999999</v>
      </c>
      <c r="S2" s="61">
        <v>43.772655</v>
      </c>
      <c r="T2" s="61">
        <v>3693.0439999999999</v>
      </c>
      <c r="U2" s="61">
        <v>1.6172165000000001</v>
      </c>
      <c r="V2" s="61">
        <v>11.320366</v>
      </c>
      <c r="W2" s="61">
        <v>160.93207000000001</v>
      </c>
      <c r="X2" s="61">
        <v>58.056629999999998</v>
      </c>
      <c r="Y2" s="61">
        <v>1.2721884000000001</v>
      </c>
      <c r="Z2" s="61">
        <v>0.83682730000000005</v>
      </c>
      <c r="AA2" s="61">
        <v>12.77557</v>
      </c>
      <c r="AB2" s="61">
        <v>1.2273331999999999</v>
      </c>
      <c r="AC2" s="61">
        <v>353.42673000000002</v>
      </c>
      <c r="AD2" s="61">
        <v>5.6834245000000001</v>
      </c>
      <c r="AE2" s="61">
        <v>1.0700171000000001</v>
      </c>
      <c r="AF2" s="61">
        <v>0.41773304</v>
      </c>
      <c r="AG2" s="61">
        <v>330.02114999999998</v>
      </c>
      <c r="AH2" s="61">
        <v>202.19561999999999</v>
      </c>
      <c r="AI2" s="61">
        <v>127.82551599999999</v>
      </c>
      <c r="AJ2" s="61">
        <v>912.28252999999995</v>
      </c>
      <c r="AK2" s="61">
        <v>3746.2222000000002</v>
      </c>
      <c r="AL2" s="61">
        <v>43.464779999999998</v>
      </c>
      <c r="AM2" s="61">
        <v>2264.8833</v>
      </c>
      <c r="AN2" s="61">
        <v>83.681759999999997</v>
      </c>
      <c r="AO2" s="61">
        <v>9.6825860000000006</v>
      </c>
      <c r="AP2" s="61">
        <v>6.7669709999999998</v>
      </c>
      <c r="AQ2" s="61">
        <v>2.9156143999999999</v>
      </c>
      <c r="AR2" s="61">
        <v>8.5892935000000001</v>
      </c>
      <c r="AS2" s="61">
        <v>371.02859999999998</v>
      </c>
      <c r="AT2" s="61">
        <v>1.7320225000000002E-2</v>
      </c>
      <c r="AU2" s="61">
        <v>2.9078583999999998</v>
      </c>
      <c r="AV2" s="61">
        <v>496.74227999999999</v>
      </c>
      <c r="AW2" s="61">
        <v>69.547539999999998</v>
      </c>
      <c r="AX2" s="61">
        <v>6.0148585999999997E-2</v>
      </c>
      <c r="AY2" s="61">
        <v>0.74569004999999999</v>
      </c>
      <c r="AZ2" s="61">
        <v>167.23264</v>
      </c>
      <c r="BA2" s="61">
        <v>19.98237</v>
      </c>
      <c r="BB2" s="61">
        <v>5.3782325000000002</v>
      </c>
      <c r="BC2" s="61">
        <v>7.2629313</v>
      </c>
      <c r="BD2" s="61">
        <v>7.3376517000000003</v>
      </c>
      <c r="BE2" s="61">
        <v>0.4230314</v>
      </c>
      <c r="BF2" s="61">
        <v>2.2113494999999999</v>
      </c>
      <c r="BG2" s="61">
        <v>4.5795576000000001E-4</v>
      </c>
      <c r="BH2" s="61">
        <v>5.8827304999999996E-4</v>
      </c>
      <c r="BI2" s="61">
        <v>1.1682238E-3</v>
      </c>
      <c r="BJ2" s="61">
        <v>1.7657952000000001E-2</v>
      </c>
      <c r="BK2" s="61">
        <v>3.5227366999999997E-5</v>
      </c>
      <c r="BL2" s="61">
        <v>0.18781355</v>
      </c>
      <c r="BM2" s="61">
        <v>2.2752425999999999</v>
      </c>
      <c r="BN2" s="61">
        <v>0.77016764999999998</v>
      </c>
      <c r="BO2" s="61">
        <v>37.606727999999997</v>
      </c>
      <c r="BP2" s="61">
        <v>6.7499909999999996</v>
      </c>
      <c r="BQ2" s="61">
        <v>11.558248499999999</v>
      </c>
      <c r="BR2" s="61">
        <v>43.150013000000001</v>
      </c>
      <c r="BS2" s="61">
        <v>17.032990999999999</v>
      </c>
      <c r="BT2" s="61">
        <v>8.1143059999999991</v>
      </c>
      <c r="BU2" s="61">
        <v>0.11935256399999999</v>
      </c>
      <c r="BV2" s="61">
        <v>2.9338062000000002E-2</v>
      </c>
      <c r="BW2" s="61">
        <v>0.53851426000000002</v>
      </c>
      <c r="BX2" s="61">
        <v>0.83796680000000001</v>
      </c>
      <c r="BY2" s="61">
        <v>6.9794239999999994E-2</v>
      </c>
      <c r="BZ2" s="61">
        <v>5.6630495E-4</v>
      </c>
      <c r="CA2" s="61">
        <v>0.49505623999999998</v>
      </c>
      <c r="CB2" s="61">
        <v>1.4946955E-2</v>
      </c>
      <c r="CC2" s="61">
        <v>8.8591080000000003E-2</v>
      </c>
      <c r="CD2" s="61">
        <v>1.0784096999999999</v>
      </c>
      <c r="CE2" s="61">
        <v>3.7881973999999999E-2</v>
      </c>
      <c r="CF2" s="61">
        <v>0.13342287999999999</v>
      </c>
      <c r="CG2" s="61">
        <v>1.2449999E-6</v>
      </c>
      <c r="CH2" s="61">
        <v>1.7977455999999999E-2</v>
      </c>
      <c r="CI2" s="61">
        <v>6.3705669999999997E-3</v>
      </c>
      <c r="CJ2" s="61">
        <v>2.3529309999999999</v>
      </c>
      <c r="CK2" s="61">
        <v>9.1914330000000006E-3</v>
      </c>
      <c r="CL2" s="61">
        <v>1.0593842</v>
      </c>
      <c r="CM2" s="61">
        <v>2.1679642000000001</v>
      </c>
      <c r="CN2" s="61">
        <v>1892.4916000000001</v>
      </c>
      <c r="CO2" s="61">
        <v>3186.6291999999999</v>
      </c>
      <c r="CP2" s="61">
        <v>1558.7733000000001</v>
      </c>
      <c r="CQ2" s="61">
        <v>637.26385000000005</v>
      </c>
      <c r="CR2" s="61">
        <v>358.74838</v>
      </c>
      <c r="CS2" s="61">
        <v>427.94015999999999</v>
      </c>
      <c r="CT2" s="61">
        <v>1818.4931999999999</v>
      </c>
      <c r="CU2" s="61">
        <v>968.70870000000002</v>
      </c>
      <c r="CV2" s="61">
        <v>1345.7460000000001</v>
      </c>
      <c r="CW2" s="61">
        <v>1036.5503000000001</v>
      </c>
      <c r="CX2" s="61">
        <v>316.24959999999999</v>
      </c>
      <c r="CY2" s="61">
        <v>2557.4065000000001</v>
      </c>
      <c r="CZ2" s="61">
        <v>967.77779999999996</v>
      </c>
      <c r="DA2" s="61">
        <v>2731.9720000000002</v>
      </c>
      <c r="DB2" s="61">
        <v>2808.5317</v>
      </c>
      <c r="DC2" s="61">
        <v>3590.4340000000002</v>
      </c>
      <c r="DD2" s="61">
        <v>5404.0923000000003</v>
      </c>
      <c r="DE2" s="61">
        <v>1054.0623000000001</v>
      </c>
      <c r="DF2" s="61">
        <v>3228.3180000000002</v>
      </c>
      <c r="DG2" s="61">
        <v>1257.8866</v>
      </c>
      <c r="DH2" s="61">
        <v>92.553989999999999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19.98237</v>
      </c>
      <c r="B6">
        <f>BB2</f>
        <v>5.3782325000000002</v>
      </c>
      <c r="C6">
        <f>BC2</f>
        <v>7.2629313</v>
      </c>
      <c r="D6">
        <f>BD2</f>
        <v>7.3376517000000003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27835</v>
      </c>
      <c r="C2" s="56">
        <f ca="1">YEAR(TODAY())-YEAR(B2)+IF(TODAY()&gt;=DATE(YEAR(TODAY()),MONTH(B2),DAY(B2)),0,-1)</f>
        <v>47</v>
      </c>
      <c r="E2" s="52">
        <v>167.8</v>
      </c>
      <c r="F2" s="53" t="s">
        <v>39</v>
      </c>
      <c r="G2" s="52">
        <v>57.5</v>
      </c>
      <c r="H2" s="51" t="s">
        <v>41</v>
      </c>
      <c r="I2" s="72">
        <f>ROUND(G3/E3^2,1)</f>
        <v>20.399999999999999</v>
      </c>
    </row>
    <row r="3" spans="1:9" x14ac:dyDescent="0.3">
      <c r="E3" s="51">
        <f>E2/100</f>
        <v>1.6780000000000002</v>
      </c>
      <c r="F3" s="51" t="s">
        <v>40</v>
      </c>
      <c r="G3" s="51">
        <f>G2</f>
        <v>57.5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황두성, ID : H2510165)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10일 12:42:54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45147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47</v>
      </c>
      <c r="G12" s="94"/>
      <c r="H12" s="94"/>
      <c r="I12" s="94"/>
      <c r="K12" s="123">
        <f>'개인정보 및 신체계측 입력'!E2</f>
        <v>167.8</v>
      </c>
      <c r="L12" s="124"/>
      <c r="M12" s="117">
        <f>'개인정보 및 신체계측 입력'!G2</f>
        <v>57.5</v>
      </c>
      <c r="N12" s="118"/>
      <c r="O12" s="113" t="s">
        <v>271</v>
      </c>
      <c r="P12" s="107"/>
      <c r="Q12" s="90">
        <f>'개인정보 및 신체계측 입력'!I2</f>
        <v>20.399999999999999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황두성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80.369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6.29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13.340999999999999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9.9</v>
      </c>
      <c r="L72" s="36" t="s">
        <v>53</v>
      </c>
      <c r="M72" s="36">
        <f>ROUND('DRIs DATA'!K8,1)</f>
        <v>5.9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46.87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94.34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58.06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81.819999999999993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41.25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249.75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96.83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2023-08-10T03:46:28Z</dcterms:modified>
</cp:coreProperties>
</file>