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<sst xmlns="http://schemas.openxmlformats.org/spreadsheetml/2006/main" count="699" uniqueCount="358">
  <si>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</si>
  <si>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</si>
  <si>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</si>
  <si>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</si>
  <si>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</si>
  <si>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</si>
  <si>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</si>
  <si>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</si>
  <si>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</si>
  <si>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</si>
  <si>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</si>
  <si>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</si>
  <si>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</si>
  <si>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</si>
  <si>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</si>
  <si>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</si>
  <si>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</si>
  <si>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</si>
  <si>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</si>
  <si>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</si>
  <si>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</si>
  <si>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</si>
  <si>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</si>
  <si>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</si>
  <si>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</si>
  <si>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</si>
  <si>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</si>
  <si>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</si>
  <si>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</si>
  <si>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</si>
  <si>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</si>
  <si>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</si>
  <si>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</si>
  <si>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</si>
  <si>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</si>
  <si>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</si>
  <si>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</si>
  <si>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</si>
  <si>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</si>
  <si>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</si>
  <si>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</si>
  <si>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</si>
  <si>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</si>
  <si>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</si>
  <si>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</si>
  <si>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</si>
  <si>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</si>
  <si>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</si>
  <si>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</si>
  <si>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</si>
  <si>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</si>
  <si>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</si>
  <si>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</si>
  <si>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</si>
  <si>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</si>
  <si>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</si>
  <si>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</si>
  <si>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</si>
  <si>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</si>
  <si>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</si>
  <si>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</si>
  <si>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</si>
  <si>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</si>
  <si>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</si>
  <si>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</si>
  <si>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</si>
  <si>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</si>
  <si>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</si>
  <si>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</si>
  <si>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</si>
  <si>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</si>
  <si>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</si>
  <si>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</si>
  <si>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</si>
  <si>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</si>
  <si>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</si>
  <si>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</si>
  <si>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</si>
  <si>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</si>
  <si>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</si>
  <si>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</si>
  <si>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</si>
  <si>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</si>
  <si>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</si>
  <si>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</si>
  <si>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</si>
  <si>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</si>
  <si>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</si>
  <si>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</si>
  <si>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</si>
  <si>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</si>
  <si>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</si>
  <si>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</si>
  <si>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</si>
  <si>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</si>
  <si>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</si>
  <si>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</si>
  <si>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</si>
  <si>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</si>
  <si>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</si>
  <si>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</si>
  <si>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</si>
  <si>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</si>
  <si>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</si>
  <si>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</si>
  <si>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</si>
  <si>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</si>
  <si>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</si>
  <si>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</si>
  <si>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</si>
  <si>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</si>
  <si>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</si>
  <si>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</si>
  <si>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</si>
  <si>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</si>
  <si>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</si>
  <si>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</si>
  <si>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</si>
  <si>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</si>
  <si>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</si>
  <si>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</si>
  <si>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</si>
  <si>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</si>
  <si>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</si>
  <si>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</si>
  <si>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</si>
  <si>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</si>
  <si>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</si>
  <si>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</si>
  <si>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</si>
  <si>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</si>
  <si>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</si>
  <si>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</si>
  <si>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</si>
  <si>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</si>
  <si>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</si>
  <si>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</si>
  <si>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</si>
  <si>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</si>
  <si>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</si>
  <si>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</si>
  <si>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</si>
  <si>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</si>
  <si>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</si>
  <si>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</si>
  <si>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</si>
  <si>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</si>
  <si>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</si>
  <si>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</si>
  <si>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</si>
  <si>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</si>
  <si>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</si>
  <si>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</si>
  <si>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</si>
  <si>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</si>
  <si>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</si>
  <si>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</si>
  <si>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</si>
  <si>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</si>
  <si>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</si>
  <si>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</si>
  <si>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</si>
  <si>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</si>
  <si>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</si>
  <si>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</si>
  <si>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</si>
  <si>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</si>
  <si>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</si>
  <si>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</si>
  <si>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</si>
  <si>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</si>
  <si>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</si>
  <si>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</si>
  <si>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</si>
  <si>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</si>
  <si>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</si>
  <si>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</si>
  <si>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</si>
  <si>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</si>
  <si>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</si>
  <si>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</si>
  <si>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</si>
  <si>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</si>
  <si>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</si>
  <si>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</si>
  <si>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</si>
  <si>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</si>
  <si>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</si>
  <si>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</si>
  <si>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</si>
  <si>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</si>
  <si>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</si>
  <si>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</si>
  <si>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</si>
  <si>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</si>
  <si>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</si>
  <si>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</si>
  <si>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</si>
  <si>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</si>
  <si>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</si>
  <si>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</si>
  <si>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</si>
  <si>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</si>
  <si>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</si>
  <si>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</si>
  <si>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</si>
  <si>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</si>
  <si>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</si>
  <si>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</si>
  <si>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</si>
  <si>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</si>
  <si>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</si>
  <si>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</si>
  <si>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</si>
  <si>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</si>
  <si>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</si>
  <si>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</si>
  <si>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</si>
  <si>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</si>
  <si>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</si>
  <si>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</si>
  <si>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</si>
  <si>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</si>
  <si>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</si>
  <si>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</si>
  <si>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</si>
  <si>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</si>
  <si>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</si>
  <si>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</si>
  <si>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</si>
  <si>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</si>
  <si>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</si>
  <si>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</si>
  <si>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</si>
  <si>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</si>
  <si>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</si>
  <si>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</si>
  <si>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</si>
  <si>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</si>
  <si>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</si>
  <si>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</si>
  <si>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</si>
  <si>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</si>
  <si>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</si>
  <si>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</si>
  <si>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</si>
  <si>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</si>
  <si>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</si>
  <si>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</si>
  <si>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</si>
  <si>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</si>
  <si>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</si>
  <si>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</si>
  <si>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</si>
  <si>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</si>
  <si>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</si>
  <si>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</si>
  <si>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</si>
  <si>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</si>
  <si>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</si>
  <si>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</si>
  <si>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</si>
  <si>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</si>
  <si>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</si>
  <si>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</si>
  <si>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</si>
  <si>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</si>
  <si>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</si>
  <si>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</si>
  <si>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</si>
  <si>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</si>
  <si>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</si>
  <si>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</si>
  <si>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</si>
  <si>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</si>
  <si>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</si>
  <si>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</si>
  <si>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H2510178</t>
  </si>
  <si>
    <t>박일래</t>
  </si>
  <si>
    <t>정보</t>
    <phoneticPr fontId="1" type="noConversion"/>
  </si>
  <si>
    <t>(설문지 : FFQ 95문항 설문지, 사용자 : 박일래, ID : H2510178)</t>
  </si>
  <si>
    <t>출력시각</t>
    <phoneticPr fontId="1" type="noConversion"/>
  </si>
  <si>
    <t>2023년 11월 15일 15:26:15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</si>
  <si>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</si>
  <si>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</si>
  <si>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</si>
  <si>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</si>
  <si>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</si>
  <si>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</si>
  <si>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</si>
  <si>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</si>
  <si>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</si>
  <si>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</si>
  <si>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</si>
  <si>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</si>
  <si>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</si>
  <si>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</si>
  <si>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</si>
  <si>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</si>
  <si>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</si>
  <si>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</si>
  <si>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</si>
  <si>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</si>
  <si>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</si>
  <si>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</si>
  <si>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</si>
  <si>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</si>
  <si>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</si>
  <si>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</si>
  <si>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</si>
  <si>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</si>
  <si>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</si>
  <si>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</si>
  <si>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</si>
  <si>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</si>
  <si>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</si>
  <si>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</si>
  <si>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</si>
  <si>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</si>
  <si>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</si>
  <si>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</si>
  <si>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</si>
  <si>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</si>
  <si>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</si>
  <si>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</si>
  <si>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</si>
  <si>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</si>
  <si>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</si>
  <si>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</si>
  <si>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</si>
  <si>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</si>
  <si>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</si>
  <si>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</si>
  <si>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</si>
  <si>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</si>
  <si>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</si>
  <si>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</si>
  <si>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</si>
  <si>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</si>
  <si>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</si>
  <si>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</si>
  <si>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</si>
  <si>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만성질환위험
감소섭취량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</si>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</sst>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84.070885000000004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593032"/>
        <c:axId val="401593424"/>
      </c:barChart>
      <c:catAx>
        <c:axId val="40159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593424"/>
        <c:crosses val="autoZero"/>
        <c:auto val="1"/>
        <c:lblAlgn val="ctr"/>
        <c:lblOffset val="100"/>
        <c:noMultiLvlLbl val="0"/>
      </c:catAx>
      <c:valAx>
        <c:axId val="40159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59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2.9335623000000002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70680"/>
        <c:axId val="498467544"/>
      </c:barChart>
      <c:catAx>
        <c:axId val="49847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67544"/>
        <c:crosses val="autoZero"/>
        <c:auto val="1"/>
        <c:lblAlgn val="ctr"/>
        <c:lblOffset val="100"/>
        <c:noMultiLvlLbl val="0"/>
      </c:catAx>
      <c:valAx>
        <c:axId val="4984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7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34.585709999999999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66368"/>
        <c:axId val="498467152"/>
      </c:barChart>
      <c:catAx>
        <c:axId val="49846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67152"/>
        <c:crosses val="autoZero"/>
        <c:auto val="1"/>
        <c:lblAlgn val="ctr"/>
        <c:lblOffset val="100"/>
        <c:noMultiLvlLbl val="0"/>
      </c:catAx>
      <c:valAx>
        <c:axId val="49846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1419.5878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69504"/>
        <c:axId val="498469896"/>
      </c:barChart>
      <c:catAx>
        <c:axId val="49846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69896"/>
        <c:crosses val="autoZero"/>
        <c:auto val="1"/>
        <c:lblAlgn val="ctr"/>
        <c:lblOffset val="100"/>
        <c:noMultiLvlLbl val="0"/>
      </c:catAx>
      <c:valAx>
        <c:axId val="49846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2940.3283999999999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68328"/>
        <c:axId val="498471856"/>
      </c:barChart>
      <c:catAx>
        <c:axId val="4984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71856"/>
        <c:crosses val="autoZero"/>
        <c:auto val="1"/>
        <c:lblAlgn val="ctr"/>
        <c:lblOffset val="100"/>
        <c:noMultiLvlLbl val="0"/>
      </c:catAx>
      <c:valAx>
        <c:axId val="498471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0.46463457000000002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71072"/>
        <c:axId val="498469112"/>
      </c:barChart>
      <c:catAx>
        <c:axId val="49847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69112"/>
        <c:crosses val="autoZero"/>
        <c:auto val="1"/>
        <c:lblAlgn val="ctr"/>
        <c:lblOffset val="100"/>
        <c:noMultiLvlLbl val="0"/>
      </c:catAx>
      <c:valAx>
        <c:axId val="49846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300.97329999999999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01712"/>
        <c:axId val="498402104"/>
      </c:barChart>
      <c:catAx>
        <c:axId val="49840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02104"/>
        <c:crosses val="autoZero"/>
        <c:auto val="1"/>
        <c:lblAlgn val="ctr"/>
        <c:lblOffset val="100"/>
        <c:noMultiLvlLbl val="0"/>
      </c:catAx>
      <c:valAx>
        <c:axId val="49840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0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11.719863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03672"/>
        <c:axId val="498404064"/>
      </c:barChart>
      <c:catAx>
        <c:axId val="49840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04064"/>
        <c:crosses val="autoZero"/>
        <c:auto val="1"/>
        <c:lblAlgn val="ctr"/>
        <c:lblOffset val="100"/>
        <c:noMultiLvlLbl val="0"/>
      </c:catAx>
      <c:valAx>
        <c:axId val="498404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0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865.60490000000004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76344"/>
        <c:axId val="499375952"/>
      </c:barChart>
      <c:catAx>
        <c:axId val="49937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75952"/>
        <c:crosses val="autoZero"/>
        <c:auto val="1"/>
        <c:lblAlgn val="ctr"/>
        <c:lblOffset val="100"/>
        <c:noMultiLvlLbl val="0"/>
      </c:catAx>
      <c:valAx>
        <c:axId val="4993759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7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3.6083385000000002E-3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77520"/>
        <c:axId val="499376736"/>
      </c:barChart>
      <c:catAx>
        <c:axId val="49937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76736"/>
        <c:crosses val="autoZero"/>
        <c:auto val="1"/>
        <c:lblAlgn val="ctr"/>
        <c:lblOffset val="100"/>
        <c:noMultiLvlLbl val="0"/>
      </c:catAx>
      <c:valAx>
        <c:axId val="49937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7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5.6637009999999997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75560"/>
        <c:axId val="499382224"/>
      </c:barChart>
      <c:catAx>
        <c:axId val="499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82224"/>
        <c:crosses val="autoZero"/>
        <c:auto val="1"/>
        <c:lblAlgn val="ctr"/>
        <c:lblOffset val="100"/>
        <c:noMultiLvlLbl val="0"/>
      </c:catAx>
      <c:valAx>
        <c:axId val="49938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24.560504999999999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592640"/>
        <c:axId val="401594992"/>
      </c:barChart>
      <c:catAx>
        <c:axId val="40159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594992"/>
        <c:crosses val="autoZero"/>
        <c:auto val="1"/>
        <c:lblAlgn val="ctr"/>
        <c:lblOffset val="100"/>
        <c:noMultiLvlLbl val="0"/>
      </c:catAx>
      <c:valAx>
        <c:axId val="401594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59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229.05606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77128"/>
        <c:axId val="499378304"/>
      </c:barChart>
      <c:catAx>
        <c:axId val="4993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78304"/>
        <c:crosses val="autoZero"/>
        <c:auto val="1"/>
        <c:lblAlgn val="ctr"/>
        <c:lblOffset val="100"/>
        <c:noMultiLvlLbl val="0"/>
      </c:catAx>
      <c:valAx>
        <c:axId val="49937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7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96.692115999999999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80656"/>
        <c:axId val="499381048"/>
      </c:barChart>
      <c:catAx>
        <c:axId val="49938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81048"/>
        <c:crosses val="autoZero"/>
        <c:auto val="1"/>
        <c:lblAlgn val="ctr"/>
        <c:lblOffset val="100"/>
        <c:noMultiLvlLbl val="0"/>
      </c:catAx>
      <c:valAx>
        <c:axId val="49938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8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0.93100000000000005</c:v>
                </c:pt>
                <c:pt idx="1">
                  <c:v>4.4089999999999998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9379872"/>
        <c:axId val="499381440"/>
      </c:barChart>
      <c:catAx>
        <c:axId val="49937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81440"/>
        <c:crosses val="autoZero"/>
        <c:auto val="1"/>
        <c:lblAlgn val="ctr"/>
        <c:lblOffset val="100"/>
        <c:noMultiLvlLbl val="0"/>
      </c:catAx>
      <c:valAx>
        <c:axId val="4993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235.60348510742187</c:v>
                </c:pt>
                <c:pt idx="1">
                  <c:v>1.3852367177605629E-2</c:v>
                </c:pt>
                <c:pt idx="2">
                  <c:v>4.1566038131713867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544.79474000000005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16472"/>
        <c:axId val="497910200"/>
      </c:barChart>
      <c:catAx>
        <c:axId val="49791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10200"/>
        <c:crosses val="autoZero"/>
        <c:auto val="1"/>
        <c:lblAlgn val="ctr"/>
        <c:lblOffset val="100"/>
        <c:noMultiLvlLbl val="0"/>
      </c:catAx>
      <c:valAx>
        <c:axId val="49791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1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14.230085000000001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14512"/>
        <c:axId val="497915688"/>
      </c:barChart>
      <c:catAx>
        <c:axId val="49791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15688"/>
        <c:crosses val="autoZero"/>
        <c:auto val="1"/>
        <c:lblAlgn val="ctr"/>
        <c:lblOffset val="100"/>
        <c:noMultiLvlLbl val="0"/>
      </c:catAx>
      <c:valAx>
        <c:axId val="49791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1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73.444000000000003</c:v>
                </c:pt>
                <c:pt idx="1">
                  <c:v>7.601</c:v>
                </c:pt>
                <c:pt idx="2">
                  <c:v>18.954000000000001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7912944"/>
        <c:axId val="497913728"/>
      </c:barChart>
      <c:catAx>
        <c:axId val="49791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13728"/>
        <c:crosses val="autoZero"/>
        <c:auto val="1"/>
        <c:lblAlgn val="ctr"/>
        <c:lblOffset val="100"/>
        <c:noMultiLvlLbl val="0"/>
      </c:catAx>
      <c:valAx>
        <c:axId val="49791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1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1960.1627000000001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11376"/>
        <c:axId val="497914120"/>
      </c:barChart>
      <c:catAx>
        <c:axId val="49791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14120"/>
        <c:crosses val="autoZero"/>
        <c:auto val="1"/>
        <c:lblAlgn val="ctr"/>
        <c:lblOffset val="100"/>
        <c:noMultiLvlLbl val="0"/>
      </c:catAx>
      <c:valAx>
        <c:axId val="497914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1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72.505350000000007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16864"/>
        <c:axId val="497910984"/>
      </c:barChart>
      <c:catAx>
        <c:axId val="49791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10984"/>
        <c:crosses val="autoZero"/>
        <c:auto val="1"/>
        <c:lblAlgn val="ctr"/>
        <c:lblOffset val="100"/>
        <c:noMultiLvlLbl val="0"/>
      </c:catAx>
      <c:valAx>
        <c:axId val="49791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604.149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12160"/>
        <c:axId val="497912552"/>
      </c:barChart>
      <c:catAx>
        <c:axId val="49791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12552"/>
        <c:crosses val="autoZero"/>
        <c:auto val="1"/>
        <c:lblAlgn val="ctr"/>
        <c:lblOffset val="100"/>
        <c:noMultiLvlLbl val="0"/>
      </c:catAx>
      <c:valAx>
        <c:axId val="49791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2.9320425999999999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595384"/>
        <c:axId val="498400928"/>
      </c:barChart>
      <c:catAx>
        <c:axId val="40159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00928"/>
        <c:crosses val="autoZero"/>
        <c:auto val="1"/>
        <c:lblAlgn val="ctr"/>
        <c:lblOffset val="100"/>
        <c:noMultiLvlLbl val="0"/>
      </c:catAx>
      <c:valAx>
        <c:axId val="49840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59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6134.6553000000004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916080"/>
        <c:axId val="497909416"/>
      </c:barChart>
      <c:catAx>
        <c:axId val="49791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09416"/>
        <c:crosses val="autoZero"/>
        <c:auto val="1"/>
        <c:lblAlgn val="ctr"/>
        <c:lblOffset val="100"/>
        <c:noMultiLvlLbl val="0"/>
      </c:catAx>
      <c:valAx>
        <c:axId val="49790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91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12.420152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63368"/>
        <c:axId val="500664544"/>
      </c:barChart>
      <c:catAx>
        <c:axId val="50066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64544"/>
        <c:crosses val="autoZero"/>
        <c:auto val="1"/>
        <c:lblAlgn val="ctr"/>
        <c:lblOffset val="100"/>
        <c:noMultiLvlLbl val="0"/>
      </c:catAx>
      <c:valAx>
        <c:axId val="50066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6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0.53084149999999997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65720"/>
        <c:axId val="500664936"/>
      </c:barChart>
      <c:catAx>
        <c:axId val="50066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64936"/>
        <c:crosses val="autoZero"/>
        <c:auto val="1"/>
        <c:lblAlgn val="ctr"/>
        <c:lblOffset val="100"/>
        <c:noMultiLvlLbl val="0"/>
      </c:catAx>
      <c:valAx>
        <c:axId val="50066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6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259.55273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02496"/>
        <c:axId val="498400536"/>
      </c:barChart>
      <c:catAx>
        <c:axId val="49840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00536"/>
        <c:crosses val="autoZero"/>
        <c:auto val="1"/>
        <c:lblAlgn val="ctr"/>
        <c:lblOffset val="100"/>
        <c:noMultiLvlLbl val="0"/>
      </c:catAx>
      <c:valAx>
        <c:axId val="49840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0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1.5761505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02888"/>
        <c:axId val="498404456"/>
      </c:barChart>
      <c:catAx>
        <c:axId val="49840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04456"/>
        <c:crosses val="autoZero"/>
        <c:auto val="1"/>
        <c:lblAlgn val="ctr"/>
        <c:lblOffset val="100"/>
        <c:noMultiLvlLbl val="0"/>
      </c:catAx>
      <c:valAx>
        <c:axId val="498404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0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14.524436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97400"/>
        <c:axId val="498397792"/>
      </c:barChart>
      <c:catAx>
        <c:axId val="49839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97792"/>
        <c:crosses val="autoZero"/>
        <c:auto val="1"/>
        <c:lblAlgn val="ctr"/>
        <c:lblOffset val="100"/>
        <c:noMultiLvlLbl val="0"/>
      </c:catAx>
      <c:valAx>
        <c:axId val="49839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9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0.53084149999999997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98184"/>
        <c:axId val="498398576"/>
      </c:barChart>
      <c:catAx>
        <c:axId val="49839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98576"/>
        <c:crosses val="autoZero"/>
        <c:auto val="1"/>
        <c:lblAlgn val="ctr"/>
        <c:lblOffset val="100"/>
        <c:noMultiLvlLbl val="0"/>
      </c:catAx>
      <c:valAx>
        <c:axId val="49839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9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324.99777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00144"/>
        <c:axId val="498465584"/>
      </c:barChart>
      <c:catAx>
        <c:axId val="49840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65584"/>
        <c:crosses val="autoZero"/>
        <c:auto val="1"/>
        <c:lblAlgn val="ctr"/>
        <c:lblOffset val="100"/>
        <c:noMultiLvlLbl val="0"/>
      </c:catAx>
      <c:valAx>
        <c:axId val="49846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0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4.1566039999999997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72248"/>
        <c:axId val="498466760"/>
      </c:barChart>
      <c:catAx>
        <c:axId val="49847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66760"/>
        <c:crosses val="autoZero"/>
        <c:auto val="1"/>
        <c:lblAlgn val="ctr"/>
        <c:lblOffset val="100"/>
        <c:noMultiLvlLbl val="0"/>
      </c:catAx>
      <c:valAx>
        <c:axId val="49846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7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박일래, ID : H2510178)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15일 15:26:15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1960.1627000000001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84.070885000000004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24.560504999999999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73.444000000000003</v>
      </c>
      <c r="G8" s="59">
        <f>'DRIs DATA 입력'!G8</f>
        <v>7.601</v>
      </c>
      <c r="H8" s="59">
        <f>'DRIs DATA 입력'!H8</f>
        <v>18.954000000000001</v>
      </c>
      <c r="I8" s="46"/>
      <c r="J8" s="59" t="s">
        <v>216</v>
      </c>
      <c r="K8" s="59">
        <f>'DRIs DATA 입력'!K8</f>
        <v>0.93100000000000005</v>
      </c>
      <c r="L8" s="59">
        <f>'DRIs DATA 입력'!L8</f>
        <v>4.4089999999999998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544.79474000000005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14.230085000000001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2.9320425999999999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259.55273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72.505350000000007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1.2392524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1.5761505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14.524436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0.53084149999999997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324.99777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4.1566039999999997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2.9335623000000002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34.585709999999999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604.149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1419.5878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6134.6553000000004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2940.3283999999999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0.46463457000000002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300.97329999999999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12.420152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11.719863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865.60490000000004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3.6083385000000002E-3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5.6637009999999997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229.05606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96.692115999999999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E50" sqref="E50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33" x14ac:dyDescent="0.3">
      <c r="A3" s="64" t="s">
        <v>283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3" x14ac:dyDescent="0.3">
      <c r="A4" s="65" t="s">
        <v>284</v>
      </c>
      <c r="B4" s="65"/>
      <c r="C4" s="65"/>
      <c r="E4" s="67" t="s">
        <v>285</v>
      </c>
      <c r="F4" s="68"/>
      <c r="G4" s="68"/>
      <c r="H4" s="69"/>
      <c r="J4" s="67" t="s">
        <v>286</v>
      </c>
      <c r="K4" s="68"/>
      <c r="L4" s="69"/>
      <c r="N4" s="65" t="s">
        <v>46</v>
      </c>
      <c r="O4" s="65"/>
      <c r="P4" s="65"/>
      <c r="Q4" s="65"/>
      <c r="R4" s="65"/>
      <c r="S4" s="65"/>
      <c r="U4" s="65" t="s">
        <v>287</v>
      </c>
      <c r="V4" s="65"/>
      <c r="W4" s="65"/>
      <c r="X4" s="65"/>
      <c r="Y4" s="65"/>
      <c r="Z4" s="65"/>
      <c r="AB4" s="65" t="s">
        <v>288</v>
      </c>
      <c r="AC4" s="65"/>
      <c r="AD4" s="65"/>
      <c r="AE4" s="65"/>
      <c r="AF4" s="65"/>
      <c r="AG4" s="65"/>
    </row>
    <row r="5" spans="1:33" x14ac:dyDescent="0.3">
      <c r="A5" s="63"/>
      <c r="B5" s="63" t="s">
        <v>289</v>
      </c>
      <c r="C5" s="63" t="s">
        <v>290</v>
      </c>
      <c r="E5" s="63"/>
      <c r="F5" s="63" t="s">
        <v>291</v>
      </c>
      <c r="G5" s="63" t="s">
        <v>292</v>
      </c>
      <c r="H5" s="63" t="s">
        <v>46</v>
      </c>
      <c r="J5" s="63"/>
      <c r="K5" s="63" t="s">
        <v>293</v>
      </c>
      <c r="L5" s="63" t="s">
        <v>294</v>
      </c>
      <c r="N5" s="63"/>
      <c r="O5" s="63" t="s">
        <v>295</v>
      </c>
      <c r="P5" s="63" t="s">
        <v>296</v>
      </c>
      <c r="Q5" s="63" t="s">
        <v>298</v>
      </c>
      <c r="R5" s="63" t="s">
        <v>299</v>
      </c>
      <c r="S5" s="63" t="s">
        <v>290</v>
      </c>
      <c r="U5" s="63"/>
      <c r="V5" s="63" t="s">
        <v>295</v>
      </c>
      <c r="W5" s="63" t="s">
        <v>296</v>
      </c>
      <c r="X5" s="63" t="s">
        <v>297</v>
      </c>
      <c r="Y5" s="63" t="s">
        <v>299</v>
      </c>
      <c r="Z5" s="63" t="s">
        <v>290</v>
      </c>
      <c r="AB5" s="63"/>
      <c r="AC5" s="63" t="s">
        <v>300</v>
      </c>
      <c r="AD5" s="63" t="s">
        <v>301</v>
      </c>
      <c r="AE5" s="63" t="s">
        <v>288</v>
      </c>
      <c r="AF5" s="63" t="s">
        <v>302</v>
      </c>
      <c r="AG5" s="63" t="s">
        <v>303</v>
      </c>
    </row>
    <row r="6" spans="1:33" x14ac:dyDescent="0.3">
      <c r="A6" s="63" t="s">
        <v>304</v>
      </c>
      <c r="B6" s="63">
        <v>2000</v>
      </c>
      <c r="C6" s="63">
        <v>1960.1627000000001</v>
      </c>
      <c r="E6" s="63" t="s">
        <v>305</v>
      </c>
      <c r="F6" s="63">
        <v>55</v>
      </c>
      <c r="G6" s="63">
        <v>15</v>
      </c>
      <c r="H6" s="63">
        <v>7</v>
      </c>
      <c r="J6" s="63" t="s">
        <v>305</v>
      </c>
      <c r="K6" s="63">
        <v>0.1</v>
      </c>
      <c r="L6" s="63">
        <v>4</v>
      </c>
      <c r="N6" s="63" t="s">
        <v>306</v>
      </c>
      <c r="O6" s="63">
        <v>50</v>
      </c>
      <c r="P6" s="63">
        <v>60</v>
      </c>
      <c r="Q6" s="63">
        <v>0</v>
      </c>
      <c r="R6" s="63">
        <v>0</v>
      </c>
      <c r="S6" s="63">
        <v>84.070885000000004</v>
      </c>
      <c r="U6" s="63" t="s">
        <v>307</v>
      </c>
      <c r="V6" s="63">
        <v>0</v>
      </c>
      <c r="W6" s="63">
        <v>0</v>
      </c>
      <c r="X6" s="63">
        <v>25</v>
      </c>
      <c r="Y6" s="63">
        <v>0</v>
      </c>
      <c r="Z6" s="63">
        <v>24.560504999999999</v>
      </c>
      <c r="AB6" s="63" t="s">
        <v>308</v>
      </c>
      <c r="AC6" s="63">
        <v>2000</v>
      </c>
      <c r="AD6" s="63">
        <v>1960.1627000000001</v>
      </c>
      <c r="AE6" s="63">
        <v>196.07984924316406</v>
      </c>
      <c r="AF6" s="63">
        <v>49.019962</v>
      </c>
      <c r="AG6" s="63">
        <v>10.003243469017546</v>
      </c>
    </row>
    <row r="7" spans="1:33" x14ac:dyDescent="0.3">
      <c r="E7" s="63" t="s">
        <v>309</v>
      </c>
      <c r="F7" s="63">
        <v>65</v>
      </c>
      <c r="G7" s="63">
        <v>30</v>
      </c>
      <c r="H7" s="63">
        <v>20</v>
      </c>
      <c r="J7" s="63" t="s">
        <v>309</v>
      </c>
      <c r="K7" s="63">
        <v>1</v>
      </c>
      <c r="L7" s="63">
        <v>10</v>
      </c>
    </row>
    <row r="8" spans="1:33" x14ac:dyDescent="0.3">
      <c r="E8" s="63" t="s">
        <v>311</v>
      </c>
      <c r="F8" s="63">
        <v>73.444000000000003</v>
      </c>
      <c r="G8" s="63">
        <v>7.601</v>
      </c>
      <c r="H8" s="63">
        <v>18.954000000000001</v>
      </c>
      <c r="J8" s="63" t="s">
        <v>310</v>
      </c>
      <c r="K8" s="63">
        <v>0.93100000000000005</v>
      </c>
      <c r="L8" s="63">
        <v>4.4089999999999998</v>
      </c>
    </row>
    <row r="13" spans="1:33" x14ac:dyDescent="0.3">
      <c r="A13" s="64" t="s">
        <v>312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33" x14ac:dyDescent="0.3">
      <c r="A14" s="65" t="s">
        <v>313</v>
      </c>
      <c r="B14" s="65"/>
      <c r="C14" s="65"/>
      <c r="D14" s="65"/>
      <c r="E14" s="65"/>
      <c r="F14" s="65"/>
      <c r="H14" s="65" t="s">
        <v>314</v>
      </c>
      <c r="I14" s="65"/>
      <c r="J14" s="65"/>
      <c r="K14" s="65"/>
      <c r="L14" s="65"/>
      <c r="M14" s="65"/>
      <c r="O14" s="65" t="s">
        <v>315</v>
      </c>
      <c r="P14" s="65"/>
      <c r="Q14" s="65"/>
      <c r="R14" s="65"/>
      <c r="S14" s="65"/>
      <c r="T14" s="65"/>
      <c r="V14" s="65" t="s">
        <v>316</v>
      </c>
      <c r="W14" s="65"/>
      <c r="X14" s="65"/>
      <c r="Y14" s="65"/>
      <c r="Z14" s="65"/>
      <c r="AA14" s="65"/>
    </row>
    <row r="15" spans="1:33" x14ac:dyDescent="0.3">
      <c r="A15" s="63"/>
      <c r="B15" s="63" t="s">
        <v>317</v>
      </c>
      <c r="C15" s="63" t="s">
        <v>318</v>
      </c>
      <c r="D15" s="63" t="s">
        <v>297</v>
      </c>
      <c r="E15" s="63" t="s">
        <v>299</v>
      </c>
      <c r="F15" s="63" t="s">
        <v>290</v>
      </c>
      <c r="H15" s="63"/>
      <c r="I15" s="63" t="s">
        <v>317</v>
      </c>
      <c r="J15" s="63" t="s">
        <v>296</v>
      </c>
      <c r="K15" s="63" t="s">
        <v>297</v>
      </c>
      <c r="L15" s="63" t="s">
        <v>299</v>
      </c>
      <c r="M15" s="63" t="s">
        <v>290</v>
      </c>
      <c r="O15" s="63"/>
      <c r="P15" s="63" t="s">
        <v>319</v>
      </c>
      <c r="Q15" s="63" t="s">
        <v>296</v>
      </c>
      <c r="R15" s="63" t="s">
        <v>297</v>
      </c>
      <c r="S15" s="63" t="s">
        <v>299</v>
      </c>
      <c r="T15" s="63" t="s">
        <v>290</v>
      </c>
      <c r="V15" s="63"/>
      <c r="W15" s="63" t="s">
        <v>295</v>
      </c>
      <c r="X15" s="63" t="s">
        <v>296</v>
      </c>
      <c r="Y15" s="63" t="s">
        <v>297</v>
      </c>
      <c r="Z15" s="63" t="s">
        <v>299</v>
      </c>
      <c r="AA15" s="63" t="s">
        <v>290</v>
      </c>
    </row>
    <row r="16" spans="1:33" x14ac:dyDescent="0.3">
      <c r="A16" s="63" t="s">
        <v>320</v>
      </c>
      <c r="B16" s="63">
        <v>510</v>
      </c>
      <c r="C16" s="63">
        <v>700</v>
      </c>
      <c r="D16" s="63">
        <v>0</v>
      </c>
      <c r="E16" s="63">
        <v>3000</v>
      </c>
      <c r="F16" s="63">
        <v>544.79474000000005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14.230085000000001</v>
      </c>
      <c r="O16" s="63" t="s">
        <v>4</v>
      </c>
      <c r="P16" s="63">
        <v>0</v>
      </c>
      <c r="Q16" s="63">
        <v>0</v>
      </c>
      <c r="R16" s="63">
        <v>15</v>
      </c>
      <c r="S16" s="63">
        <v>100</v>
      </c>
      <c r="T16" s="63">
        <v>2.9320425999999999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259.55273</v>
      </c>
    </row>
    <row r="23" spans="1:62" x14ac:dyDescent="0.3">
      <c r="A23" s="64" t="s">
        <v>321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322</v>
      </c>
      <c r="B24" s="65"/>
      <c r="C24" s="65"/>
      <c r="D24" s="65"/>
      <c r="E24" s="65"/>
      <c r="F24" s="65"/>
      <c r="H24" s="65" t="s">
        <v>323</v>
      </c>
      <c r="I24" s="65"/>
      <c r="J24" s="65"/>
      <c r="K24" s="65"/>
      <c r="L24" s="65"/>
      <c r="M24" s="65"/>
      <c r="O24" s="65" t="s">
        <v>324</v>
      </c>
      <c r="P24" s="65"/>
      <c r="Q24" s="65"/>
      <c r="R24" s="65"/>
      <c r="S24" s="65"/>
      <c r="T24" s="65"/>
      <c r="V24" s="65" t="s">
        <v>325</v>
      </c>
      <c r="W24" s="65"/>
      <c r="X24" s="65"/>
      <c r="Y24" s="65"/>
      <c r="Z24" s="65"/>
      <c r="AA24" s="65"/>
      <c r="AC24" s="65" t="s">
        <v>326</v>
      </c>
      <c r="AD24" s="65"/>
      <c r="AE24" s="65"/>
      <c r="AF24" s="65"/>
      <c r="AG24" s="65"/>
      <c r="AH24" s="65"/>
      <c r="AJ24" s="65" t="s">
        <v>327</v>
      </c>
      <c r="AK24" s="65"/>
      <c r="AL24" s="65"/>
      <c r="AM24" s="65"/>
      <c r="AN24" s="65"/>
      <c r="AO24" s="65"/>
      <c r="AQ24" s="65" t="s">
        <v>328</v>
      </c>
      <c r="AR24" s="65"/>
      <c r="AS24" s="65"/>
      <c r="AT24" s="65"/>
      <c r="AU24" s="65"/>
      <c r="AV24" s="65"/>
      <c r="AX24" s="65" t="s">
        <v>329</v>
      </c>
      <c r="AY24" s="65"/>
      <c r="AZ24" s="65"/>
      <c r="BA24" s="65"/>
      <c r="BB24" s="65"/>
      <c r="BC24" s="65"/>
      <c r="BE24" s="65" t="s">
        <v>330</v>
      </c>
      <c r="BF24" s="65"/>
      <c r="BG24" s="65"/>
      <c r="BH24" s="65"/>
      <c r="BI24" s="65"/>
      <c r="BJ24" s="65"/>
    </row>
    <row r="25" spans="1:62" x14ac:dyDescent="0.3">
      <c r="A25" s="63"/>
      <c r="B25" s="63" t="s">
        <v>295</v>
      </c>
      <c r="C25" s="63" t="s">
        <v>296</v>
      </c>
      <c r="D25" s="63" t="s">
        <v>331</v>
      </c>
      <c r="E25" s="63" t="s">
        <v>299</v>
      </c>
      <c r="F25" s="63" t="s">
        <v>290</v>
      </c>
      <c r="H25" s="63"/>
      <c r="I25" s="63" t="s">
        <v>295</v>
      </c>
      <c r="J25" s="63" t="s">
        <v>296</v>
      </c>
      <c r="K25" s="63" t="s">
        <v>297</v>
      </c>
      <c r="L25" s="63" t="s">
        <v>299</v>
      </c>
      <c r="M25" s="63" t="s">
        <v>290</v>
      </c>
      <c r="O25" s="63"/>
      <c r="P25" s="63" t="s">
        <v>295</v>
      </c>
      <c r="Q25" s="63" t="s">
        <v>296</v>
      </c>
      <c r="R25" s="63" t="s">
        <v>297</v>
      </c>
      <c r="S25" s="63" t="s">
        <v>299</v>
      </c>
      <c r="T25" s="63" t="s">
        <v>332</v>
      </c>
      <c r="V25" s="63"/>
      <c r="W25" s="63" t="s">
        <v>295</v>
      </c>
      <c r="X25" s="63" t="s">
        <v>296</v>
      </c>
      <c r="Y25" s="63" t="s">
        <v>298</v>
      </c>
      <c r="Z25" s="63" t="s">
        <v>299</v>
      </c>
      <c r="AA25" s="63" t="s">
        <v>332</v>
      </c>
      <c r="AC25" s="63"/>
      <c r="AD25" s="63" t="s">
        <v>295</v>
      </c>
      <c r="AE25" s="63" t="s">
        <v>296</v>
      </c>
      <c r="AF25" s="63" t="s">
        <v>297</v>
      </c>
      <c r="AG25" s="63" t="s">
        <v>299</v>
      </c>
      <c r="AH25" s="63" t="s">
        <v>290</v>
      </c>
      <c r="AJ25" s="63"/>
      <c r="AK25" s="63" t="s">
        <v>295</v>
      </c>
      <c r="AL25" s="63" t="s">
        <v>296</v>
      </c>
      <c r="AM25" s="63" t="s">
        <v>297</v>
      </c>
      <c r="AN25" s="63" t="s">
        <v>299</v>
      </c>
      <c r="AO25" s="63" t="s">
        <v>290</v>
      </c>
      <c r="AQ25" s="63"/>
      <c r="AR25" s="63" t="s">
        <v>295</v>
      </c>
      <c r="AS25" s="63" t="s">
        <v>296</v>
      </c>
      <c r="AT25" s="63" t="s">
        <v>297</v>
      </c>
      <c r="AU25" s="63" t="s">
        <v>299</v>
      </c>
      <c r="AV25" s="63" t="s">
        <v>290</v>
      </c>
      <c r="AX25" s="63"/>
      <c r="AY25" s="63" t="s">
        <v>295</v>
      </c>
      <c r="AZ25" s="63" t="s">
        <v>296</v>
      </c>
      <c r="BA25" s="63" t="s">
        <v>297</v>
      </c>
      <c r="BB25" s="63" t="s">
        <v>299</v>
      </c>
      <c r="BC25" s="63" t="s">
        <v>290</v>
      </c>
      <c r="BE25" s="63"/>
      <c r="BF25" s="63" t="s">
        <v>295</v>
      </c>
      <c r="BG25" s="63" t="s">
        <v>296</v>
      </c>
      <c r="BH25" s="63" t="s">
        <v>331</v>
      </c>
      <c r="BI25" s="63" t="s">
        <v>299</v>
      </c>
      <c r="BJ25" s="63" t="s">
        <v>290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72.505350000000007</v>
      </c>
      <c r="H26" s="63" t="s">
        <v>9</v>
      </c>
      <c r="I26" s="63">
        <v>0.9</v>
      </c>
      <c r="J26" s="63">
        <v>1.1000000000000001</v>
      </c>
      <c r="K26" s="63">
        <v>0</v>
      </c>
      <c r="L26" s="63">
        <v>0</v>
      </c>
      <c r="M26" s="63">
        <v>1.2392524</v>
      </c>
      <c r="O26" s="63" t="s">
        <v>10</v>
      </c>
      <c r="P26" s="63">
        <v>1.2</v>
      </c>
      <c r="Q26" s="63">
        <v>1.4</v>
      </c>
      <c r="R26" s="63">
        <v>0</v>
      </c>
      <c r="S26" s="63">
        <v>0</v>
      </c>
      <c r="T26" s="63">
        <v>1.5761505</v>
      </c>
      <c r="V26" s="63" t="s">
        <v>11</v>
      </c>
      <c r="W26" s="63">
        <v>11</v>
      </c>
      <c r="X26" s="63">
        <v>14</v>
      </c>
      <c r="Y26" s="63">
        <v>0</v>
      </c>
      <c r="Z26" s="63">
        <v>35</v>
      </c>
      <c r="AA26" s="63">
        <v>14.524436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0.53084149999999997</v>
      </c>
      <c r="AJ26" s="63" t="s">
        <v>333</v>
      </c>
      <c r="AK26" s="63">
        <v>320</v>
      </c>
      <c r="AL26" s="63">
        <v>400</v>
      </c>
      <c r="AM26" s="63">
        <v>0</v>
      </c>
      <c r="AN26" s="63">
        <v>1000</v>
      </c>
      <c r="AO26" s="63">
        <v>324.99777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4.1566039999999997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2.9335623000000002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34.585709999999999</v>
      </c>
    </row>
    <row r="33" spans="1:62" x14ac:dyDescent="0.3">
      <c r="A33" s="64" t="s">
        <v>334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</row>
    <row r="34" spans="1:62" x14ac:dyDescent="0.3">
      <c r="A34" s="65" t="s">
        <v>335</v>
      </c>
      <c r="B34" s="65"/>
      <c r="C34" s="65"/>
      <c r="D34" s="65"/>
      <c r="E34" s="65"/>
      <c r="F34" s="65"/>
      <c r="H34" s="65" t="s">
        <v>336</v>
      </c>
      <c r="I34" s="65"/>
      <c r="J34" s="65"/>
      <c r="K34" s="65"/>
      <c r="L34" s="65"/>
      <c r="M34" s="65"/>
      <c r="O34" s="65" t="s">
        <v>337</v>
      </c>
      <c r="P34" s="65"/>
      <c r="Q34" s="65"/>
      <c r="R34" s="65"/>
      <c r="S34" s="65"/>
      <c r="T34" s="65"/>
      <c r="V34" s="65" t="s">
        <v>338</v>
      </c>
      <c r="W34" s="65"/>
      <c r="X34" s="65"/>
      <c r="Y34" s="65"/>
      <c r="Z34" s="65"/>
      <c r="AA34" s="65"/>
      <c r="AC34" s="65" t="s">
        <v>339</v>
      </c>
      <c r="AD34" s="65"/>
      <c r="AE34" s="65"/>
      <c r="AF34" s="65"/>
      <c r="AG34" s="65"/>
      <c r="AH34" s="65"/>
      <c r="AJ34" s="65" t="s">
        <v>340</v>
      </c>
      <c r="AK34" s="65"/>
      <c r="AL34" s="65"/>
      <c r="AM34" s="65"/>
      <c r="AN34" s="65"/>
      <c r="AO34" s="65"/>
    </row>
    <row r="35" spans="1:62" ht="33" x14ac:dyDescent="0.3">
      <c r="A35" s="63"/>
      <c r="B35" s="63" t="s">
        <v>319</v>
      </c>
      <c r="C35" s="63" t="s">
        <v>296</v>
      </c>
      <c r="D35" s="63" t="s">
        <v>298</v>
      </c>
      <c r="E35" s="63" t="s">
        <v>299</v>
      </c>
      <c r="F35" s="63" t="s">
        <v>290</v>
      </c>
      <c r="H35" s="63"/>
      <c r="I35" s="63" t="s">
        <v>295</v>
      </c>
      <c r="J35" s="63" t="s">
        <v>296</v>
      </c>
      <c r="K35" s="63" t="s">
        <v>331</v>
      </c>
      <c r="L35" s="63" t="s">
        <v>341</v>
      </c>
      <c r="M35" s="63" t="s">
        <v>290</v>
      </c>
      <c r="O35" s="63"/>
      <c r="P35" s="63" t="s">
        <v>295</v>
      </c>
      <c r="Q35" s="63" t="s">
        <v>296</v>
      </c>
      <c r="R35" s="63" t="s">
        <v>331</v>
      </c>
      <c r="S35" s="158" t="s">
        <v>342</v>
      </c>
      <c r="T35" s="63" t="s">
        <v>343</v>
      </c>
      <c r="V35" s="63"/>
      <c r="W35" s="63" t="s">
        <v>317</v>
      </c>
      <c r="X35" s="63" t="s">
        <v>296</v>
      </c>
      <c r="Y35" s="63" t="s">
        <v>297</v>
      </c>
      <c r="Z35" s="63" t="s">
        <v>341</v>
      </c>
      <c r="AA35" s="63" t="s">
        <v>290</v>
      </c>
      <c r="AC35" s="63"/>
      <c r="AD35" s="63" t="s">
        <v>295</v>
      </c>
      <c r="AE35" s="63" t="s">
        <v>296</v>
      </c>
      <c r="AF35" s="63" t="s">
        <v>297</v>
      </c>
      <c r="AG35" s="63" t="s">
        <v>299</v>
      </c>
      <c r="AH35" s="63" t="s">
        <v>290</v>
      </c>
      <c r="AJ35" s="63"/>
      <c r="AK35" s="63" t="s">
        <v>295</v>
      </c>
      <c r="AL35" s="63" t="s">
        <v>296</v>
      </c>
      <c r="AM35" s="63" t="s">
        <v>297</v>
      </c>
      <c r="AN35" s="63" t="s">
        <v>299</v>
      </c>
      <c r="AO35" s="63" t="s">
        <v>290</v>
      </c>
    </row>
    <row r="36" spans="1:62" x14ac:dyDescent="0.3">
      <c r="A36" s="63" t="s">
        <v>17</v>
      </c>
      <c r="B36" s="63">
        <v>600</v>
      </c>
      <c r="C36" s="63">
        <v>700</v>
      </c>
      <c r="D36" s="63">
        <v>0</v>
      </c>
      <c r="E36" s="63">
        <v>2000</v>
      </c>
      <c r="F36" s="63">
        <v>604.149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1419.5878</v>
      </c>
      <c r="O36" s="63" t="s">
        <v>19</v>
      </c>
      <c r="P36" s="63">
        <v>0</v>
      </c>
      <c r="Q36" s="63">
        <v>0</v>
      </c>
      <c r="R36" s="63">
        <v>1300</v>
      </c>
      <c r="S36" s="63">
        <v>2100</v>
      </c>
      <c r="T36" s="63">
        <v>6134.6553000000004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2940.3283999999999</v>
      </c>
      <c r="AC36" s="63" t="s">
        <v>21</v>
      </c>
      <c r="AD36" s="63">
        <v>0</v>
      </c>
      <c r="AE36" s="63">
        <v>0</v>
      </c>
      <c r="AF36" s="63">
        <v>2100</v>
      </c>
      <c r="AG36" s="63">
        <v>0</v>
      </c>
      <c r="AH36" s="63">
        <v>0.46463457000000002</v>
      </c>
      <c r="AJ36" s="63" t="s">
        <v>22</v>
      </c>
      <c r="AK36" s="63">
        <v>310</v>
      </c>
      <c r="AL36" s="63">
        <v>370</v>
      </c>
      <c r="AM36" s="63">
        <v>0</v>
      </c>
      <c r="AN36" s="63">
        <v>350</v>
      </c>
      <c r="AO36" s="63">
        <v>300.97329999999999</v>
      </c>
    </row>
    <row r="43" spans="1:62" x14ac:dyDescent="0.3">
      <c r="A43" s="64" t="s">
        <v>344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2" x14ac:dyDescent="0.3">
      <c r="A44" s="65" t="s">
        <v>345</v>
      </c>
      <c r="B44" s="65"/>
      <c r="C44" s="65"/>
      <c r="D44" s="65"/>
      <c r="E44" s="65"/>
      <c r="F44" s="65"/>
      <c r="H44" s="65" t="s">
        <v>346</v>
      </c>
      <c r="I44" s="65"/>
      <c r="J44" s="65"/>
      <c r="K44" s="65"/>
      <c r="L44" s="65"/>
      <c r="M44" s="65"/>
      <c r="O44" s="65" t="s">
        <v>347</v>
      </c>
      <c r="P44" s="65"/>
      <c r="Q44" s="65"/>
      <c r="R44" s="65"/>
      <c r="S44" s="65"/>
      <c r="T44" s="65"/>
      <c r="V44" s="65" t="s">
        <v>348</v>
      </c>
      <c r="W44" s="65"/>
      <c r="X44" s="65"/>
      <c r="Y44" s="65"/>
      <c r="Z44" s="65"/>
      <c r="AA44" s="65"/>
      <c r="AC44" s="65" t="s">
        <v>349</v>
      </c>
      <c r="AD44" s="65"/>
      <c r="AE44" s="65"/>
      <c r="AF44" s="65"/>
      <c r="AG44" s="65"/>
      <c r="AH44" s="65"/>
      <c r="AJ44" s="65" t="s">
        <v>350</v>
      </c>
      <c r="AK44" s="65"/>
      <c r="AL44" s="65"/>
      <c r="AM44" s="65"/>
      <c r="AN44" s="65"/>
      <c r="AO44" s="65"/>
      <c r="AQ44" s="65" t="s">
        <v>351</v>
      </c>
      <c r="AR44" s="65"/>
      <c r="AS44" s="65"/>
      <c r="AT44" s="65"/>
      <c r="AU44" s="65"/>
      <c r="AV44" s="65"/>
      <c r="AX44" s="65" t="s">
        <v>352</v>
      </c>
      <c r="AY44" s="65"/>
      <c r="AZ44" s="65"/>
      <c r="BA44" s="65"/>
      <c r="BB44" s="65"/>
      <c r="BC44" s="65"/>
      <c r="BE44" s="65" t="s">
        <v>353</v>
      </c>
      <c r="BF44" s="65"/>
      <c r="BG44" s="65"/>
      <c r="BH44" s="65"/>
      <c r="BI44" s="65"/>
      <c r="BJ44" s="65"/>
    </row>
    <row r="45" spans="1:62" x14ac:dyDescent="0.3">
      <c r="A45" s="63"/>
      <c r="B45" s="63" t="s">
        <v>295</v>
      </c>
      <c r="C45" s="63" t="s">
        <v>296</v>
      </c>
      <c r="D45" s="63" t="s">
        <v>297</v>
      </c>
      <c r="E45" s="63" t="s">
        <v>299</v>
      </c>
      <c r="F45" s="63" t="s">
        <v>290</v>
      </c>
      <c r="H45" s="63"/>
      <c r="I45" s="63" t="s">
        <v>295</v>
      </c>
      <c r="J45" s="63" t="s">
        <v>296</v>
      </c>
      <c r="K45" s="63" t="s">
        <v>297</v>
      </c>
      <c r="L45" s="63" t="s">
        <v>299</v>
      </c>
      <c r="M45" s="63" t="s">
        <v>290</v>
      </c>
      <c r="O45" s="63"/>
      <c r="P45" s="63" t="s">
        <v>317</v>
      </c>
      <c r="Q45" s="63" t="s">
        <v>296</v>
      </c>
      <c r="R45" s="63" t="s">
        <v>297</v>
      </c>
      <c r="S45" s="63" t="s">
        <v>354</v>
      </c>
      <c r="T45" s="63" t="s">
        <v>290</v>
      </c>
      <c r="V45" s="63"/>
      <c r="W45" s="63" t="s">
        <v>317</v>
      </c>
      <c r="X45" s="63" t="s">
        <v>296</v>
      </c>
      <c r="Y45" s="63" t="s">
        <v>297</v>
      </c>
      <c r="Z45" s="63" t="s">
        <v>299</v>
      </c>
      <c r="AA45" s="63" t="s">
        <v>290</v>
      </c>
      <c r="AC45" s="63"/>
      <c r="AD45" s="63" t="s">
        <v>295</v>
      </c>
      <c r="AE45" s="63" t="s">
        <v>296</v>
      </c>
      <c r="AF45" s="63" t="s">
        <v>297</v>
      </c>
      <c r="AG45" s="63" t="s">
        <v>299</v>
      </c>
      <c r="AH45" s="63" t="s">
        <v>290</v>
      </c>
      <c r="AJ45" s="63"/>
      <c r="AK45" s="63" t="s">
        <v>295</v>
      </c>
      <c r="AL45" s="63" t="s">
        <v>296</v>
      </c>
      <c r="AM45" s="63" t="s">
        <v>297</v>
      </c>
      <c r="AN45" s="63" t="s">
        <v>299</v>
      </c>
      <c r="AO45" s="63" t="s">
        <v>290</v>
      </c>
      <c r="AQ45" s="63"/>
      <c r="AR45" s="63" t="s">
        <v>295</v>
      </c>
      <c r="AS45" s="63" t="s">
        <v>296</v>
      </c>
      <c r="AT45" s="63" t="s">
        <v>297</v>
      </c>
      <c r="AU45" s="63" t="s">
        <v>299</v>
      </c>
      <c r="AV45" s="63" t="s">
        <v>290</v>
      </c>
      <c r="AX45" s="63"/>
      <c r="AY45" s="63" t="s">
        <v>295</v>
      </c>
      <c r="AZ45" s="63" t="s">
        <v>296</v>
      </c>
      <c r="BA45" s="63" t="s">
        <v>297</v>
      </c>
      <c r="BB45" s="63" t="s">
        <v>341</v>
      </c>
      <c r="BC45" s="63" t="s">
        <v>290</v>
      </c>
      <c r="BE45" s="63"/>
      <c r="BF45" s="63" t="s">
        <v>295</v>
      </c>
      <c r="BG45" s="63" t="s">
        <v>296</v>
      </c>
      <c r="BH45" s="63" t="s">
        <v>297</v>
      </c>
      <c r="BI45" s="63" t="s">
        <v>354</v>
      </c>
      <c r="BJ45" s="63" t="s">
        <v>290</v>
      </c>
    </row>
    <row r="46" spans="1:62" x14ac:dyDescent="0.3">
      <c r="A46" s="63" t="s">
        <v>23</v>
      </c>
      <c r="B46" s="63">
        <v>7</v>
      </c>
      <c r="C46" s="63">
        <v>9</v>
      </c>
      <c r="D46" s="63">
        <v>0</v>
      </c>
      <c r="E46" s="63">
        <v>45</v>
      </c>
      <c r="F46" s="63">
        <v>12.420152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11.719863</v>
      </c>
      <c r="O46" s="63" t="s">
        <v>355</v>
      </c>
      <c r="P46" s="63">
        <v>600</v>
      </c>
      <c r="Q46" s="63">
        <v>800</v>
      </c>
      <c r="R46" s="63">
        <v>0</v>
      </c>
      <c r="S46" s="63">
        <v>10000</v>
      </c>
      <c r="T46" s="63">
        <v>865.60490000000004</v>
      </c>
      <c r="V46" s="63" t="s">
        <v>29</v>
      </c>
      <c r="W46" s="63">
        <v>0</v>
      </c>
      <c r="X46" s="63">
        <v>0</v>
      </c>
      <c r="Y46" s="63">
        <v>3.1</v>
      </c>
      <c r="Z46" s="63">
        <v>10</v>
      </c>
      <c r="AA46" s="63">
        <v>3.6083385000000002E-3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5.6637009999999997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229.05606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96.692115999999999</v>
      </c>
      <c r="AX46" s="63" t="s">
        <v>356</v>
      </c>
      <c r="AY46" s="63"/>
      <c r="AZ46" s="63"/>
      <c r="BA46" s="63"/>
      <c r="BB46" s="63"/>
      <c r="BC46" s="63"/>
      <c r="BE46" s="63" t="s">
        <v>357</v>
      </c>
      <c r="BF46" s="63"/>
      <c r="BG46" s="63"/>
      <c r="BH46" s="63"/>
      <c r="BI46" s="63"/>
      <c r="BJ46" s="63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3:AG3"/>
    <mergeCell ref="AB4:A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21" sqref="E21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277</v>
      </c>
      <c r="B2" s="61" t="s">
        <v>278</v>
      </c>
      <c r="C2" s="61" t="s">
        <v>276</v>
      </c>
      <c r="D2" s="61">
        <v>67</v>
      </c>
      <c r="E2" s="61">
        <v>1960.1627197265625</v>
      </c>
      <c r="F2" s="61">
        <v>325.75872802734375</v>
      </c>
      <c r="G2" s="61">
        <v>33.716064453125</v>
      </c>
      <c r="H2" s="61">
        <v>13.616963386535645</v>
      </c>
      <c r="I2" s="61">
        <v>20.099100112915039</v>
      </c>
      <c r="J2" s="61">
        <v>84.070884704589844</v>
      </c>
      <c r="K2" s="61">
        <v>46.705886840820313</v>
      </c>
      <c r="L2" s="61">
        <v>37.365001678466797</v>
      </c>
      <c r="M2" s="61">
        <v>24.560504913330078</v>
      </c>
      <c r="N2" s="61">
        <v>3.3352570533752441</v>
      </c>
      <c r="O2" s="61">
        <v>13.713489532470703</v>
      </c>
      <c r="P2" s="61">
        <v>49.019962310791016</v>
      </c>
      <c r="Q2" s="61">
        <v>19.357534408569336</v>
      </c>
      <c r="R2" s="61">
        <v>10.984282493591309</v>
      </c>
      <c r="S2" s="61">
        <v>11.64491081237793</v>
      </c>
      <c r="T2" s="61">
        <v>1.6569961309432983</v>
      </c>
      <c r="U2" s="61">
        <v>0.91415578126907349</v>
      </c>
      <c r="V2" s="61">
        <v>6.9169767200946808E-2</v>
      </c>
      <c r="W2" s="61">
        <v>1045.0028076171875</v>
      </c>
      <c r="X2" s="61">
        <v>26.555011749267578</v>
      </c>
      <c r="Y2" s="61">
        <v>304.51394653320312</v>
      </c>
      <c r="Z2" s="61">
        <v>544.79473876953125</v>
      </c>
      <c r="AA2" s="61">
        <v>64.232414245605469</v>
      </c>
      <c r="AB2" s="61">
        <v>2883.375244140625</v>
      </c>
      <c r="AC2" s="61">
        <v>2.9320425987243652</v>
      </c>
      <c r="AD2" s="61">
        <v>6.4129946986213326E-4</v>
      </c>
      <c r="AE2" s="61">
        <v>2.8826189041137695</v>
      </c>
      <c r="AF2" s="61">
        <v>14.230085372924805</v>
      </c>
      <c r="AG2" s="61">
        <v>5.488922119140625</v>
      </c>
      <c r="AH2" s="61">
        <v>4.382108211517334</v>
      </c>
      <c r="AI2" s="61">
        <v>0.19581498205661774</v>
      </c>
      <c r="AJ2" s="61">
        <v>8.7840423583984375</v>
      </c>
      <c r="AK2" s="61">
        <v>3.5792920589447021</v>
      </c>
      <c r="AL2" s="61">
        <v>5.979079008102417E-2</v>
      </c>
      <c r="AM2" s="61">
        <v>0.10858486592769623</v>
      </c>
      <c r="AN2" s="61">
        <v>4.5389022678136826E-2</v>
      </c>
      <c r="AO2" s="61">
        <v>3.5994322970509529E-3</v>
      </c>
      <c r="AP2" s="61">
        <v>259.552734375</v>
      </c>
      <c r="AQ2" s="61">
        <v>246.29092407226562</v>
      </c>
      <c r="AR2" s="61">
        <v>1.9450675249099731</v>
      </c>
      <c r="AS2" s="61">
        <v>72.505348205566406</v>
      </c>
      <c r="AT2" s="61">
        <v>1.2392524480819702</v>
      </c>
      <c r="AU2" s="61">
        <v>1.5761505365371704</v>
      </c>
      <c r="AV2" s="61">
        <v>14.524435997009277</v>
      </c>
      <c r="AW2" s="61">
        <v>12.000382423400879</v>
      </c>
      <c r="AX2" s="61">
        <v>1.0044450759887695</v>
      </c>
      <c r="AY2" s="61">
        <v>3.1005954742431641</v>
      </c>
      <c r="AZ2" s="61">
        <v>0.53084152936935425</v>
      </c>
      <c r="BA2" s="61">
        <v>324.99777221679687</v>
      </c>
      <c r="BB2" s="61">
        <v>235.60348510742187</v>
      </c>
      <c r="BC2" s="61">
        <v>1.3852367177605629E-2</v>
      </c>
      <c r="BD2" s="61">
        <v>4.1566038131713867</v>
      </c>
      <c r="BE2" s="61">
        <v>2.9335622787475586</v>
      </c>
      <c r="BF2" s="61">
        <v>34.585708618164063</v>
      </c>
      <c r="BG2" s="61">
        <v>0.17809255421161652</v>
      </c>
      <c r="BH2" s="61">
        <v>604.14898681640625</v>
      </c>
      <c r="BI2" s="61">
        <v>357.01211547851562</v>
      </c>
      <c r="BJ2" s="61">
        <v>247.13682556152344</v>
      </c>
      <c r="BK2" s="61">
        <v>1419.5877685546875</v>
      </c>
      <c r="BL2" s="61">
        <v>6134.6552734375</v>
      </c>
      <c r="BM2" s="61">
        <v>0.46463456749916077</v>
      </c>
      <c r="BN2" s="61">
        <v>2940.328369140625</v>
      </c>
      <c r="BO2" s="61">
        <v>300.97329711914062</v>
      </c>
      <c r="BP2" s="61">
        <v>12.420151710510254</v>
      </c>
      <c r="BQ2" s="61">
        <v>8.7172250747680664</v>
      </c>
      <c r="BR2" s="61">
        <v>3.7029273509979248</v>
      </c>
      <c r="BS2" s="61">
        <v>11.719862937927246</v>
      </c>
      <c r="BT2" s="61">
        <v>865.60491943359375</v>
      </c>
      <c r="BU2" s="61">
        <v>3.6083385348320007E-3</v>
      </c>
      <c r="BV2" s="61">
        <v>5.663701057434082</v>
      </c>
      <c r="BW2" s="61">
        <v>229.05606079101562</v>
      </c>
      <c r="BX2" s="61">
        <v>96.692115783691406</v>
      </c>
      <c r="BY2" s="61">
        <v>0</v>
      </c>
      <c r="BZ2" s="61">
        <v>99.507003784179688</v>
      </c>
      <c r="CA2" s="61">
        <v>157.67037963867187</v>
      </c>
      <c r="CB2" s="61">
        <v>29.204303741455078</v>
      </c>
      <c r="CC2" s="61">
        <v>7.64007568359375</v>
      </c>
      <c r="CD2" s="61">
        <v>8.4587907791137695</v>
      </c>
      <c r="CE2" s="61">
        <v>12.916038513183594</v>
      </c>
      <c r="CF2" s="61">
        <v>10.814817428588867</v>
      </c>
      <c r="CG2" s="61">
        <v>2.4536991119384766</v>
      </c>
      <c r="CH2" s="61">
        <v>10.454864501953125</v>
      </c>
      <c r="CI2" s="61">
        <v>3.5997040569782257E-2</v>
      </c>
      <c r="CJ2" s="61">
        <v>2.5379650294780731E-2</v>
      </c>
      <c r="CK2" s="61">
        <v>2.1415386348962784E-2</v>
      </c>
      <c r="CL2" s="61">
        <v>3.8026478141546249E-2</v>
      </c>
      <c r="CM2" s="61">
        <v>0</v>
      </c>
      <c r="CN2" s="61">
        <v>0.10270686447620392</v>
      </c>
      <c r="CO2" s="61">
        <v>1.3892400311306119E-3</v>
      </c>
      <c r="CP2" s="61">
        <v>0.48343220353126526</v>
      </c>
      <c r="CQ2" s="61">
        <v>1.5264858491718769E-2</v>
      </c>
      <c r="CR2" s="61">
        <v>2.1882679313421249E-2</v>
      </c>
      <c r="CS2" s="61">
        <v>4.832273006439209</v>
      </c>
      <c r="CT2" s="61">
        <v>0.28332218527793884</v>
      </c>
      <c r="CU2" s="61">
        <v>4.4945519417524338E-2</v>
      </c>
      <c r="CV2" s="61">
        <v>1.6156226629391313E-3</v>
      </c>
      <c r="CW2" s="61">
        <v>1.8049429655075073</v>
      </c>
      <c r="CX2" s="61">
        <v>7.6418213844299316</v>
      </c>
      <c r="CY2" s="61">
        <v>0.39205175638198853</v>
      </c>
      <c r="CZ2" s="61">
        <v>9.5258808135986328</v>
      </c>
      <c r="DA2" s="61">
        <v>1.2902296781539917</v>
      </c>
      <c r="DB2" s="61">
        <v>0.8524097204208374</v>
      </c>
      <c r="DC2" s="61">
        <v>2.5409999437897568E-8</v>
      </c>
      <c r="DD2" s="61">
        <v>7.4427895247936249E-2</v>
      </c>
      <c r="DE2" s="61">
        <v>0.10775294899940491</v>
      </c>
      <c r="DF2" s="61">
        <v>3.6329809576272964E-2</v>
      </c>
      <c r="DG2" s="61">
        <v>4.9021313898265362E-3</v>
      </c>
      <c r="DH2" s="61">
        <v>1.214821171015501E-2</v>
      </c>
      <c r="DI2" s="61">
        <v>1.6170000449733379E-8</v>
      </c>
      <c r="DJ2" s="61">
        <v>2.8110364452004433E-2</v>
      </c>
      <c r="DK2" s="61">
        <v>0.42092728614807129</v>
      </c>
      <c r="DL2" s="61">
        <v>5.3580859676003456E-3</v>
      </c>
      <c r="DM2" s="61">
        <v>5.8927446603775024E-2</v>
      </c>
      <c r="DN2" s="61">
        <v>7.0723649114370346E-3</v>
      </c>
      <c r="DO2" s="61">
        <v>7.5058634392917156E-3</v>
      </c>
      <c r="DP2" s="61">
        <v>2.6322187855839729E-2</v>
      </c>
      <c r="DQ2" s="61">
        <v>7.6229994760979025E-8</v>
      </c>
      <c r="DR2" s="61">
        <v>0.71211802959442139</v>
      </c>
      <c r="DS2" s="61">
        <v>5.6556835770606995E-2</v>
      </c>
      <c r="DT2" s="61">
        <v>3.2151158899068832E-2</v>
      </c>
      <c r="DU2" s="61">
        <v>1.1480044573545456E-2</v>
      </c>
      <c r="DV2" s="61">
        <v>0.19060832262039185</v>
      </c>
      <c r="DW2" s="61">
        <v>6.3996955752372742E-2</v>
      </c>
      <c r="DX2" s="61">
        <v>6.8489767611026764E-2</v>
      </c>
      <c r="DY2" s="61">
        <v>5.7624548673629761E-2</v>
      </c>
      <c r="DZ2" s="61">
        <v>59777.03125</v>
      </c>
      <c r="EA2" s="61">
        <v>28044.904296875</v>
      </c>
      <c r="EB2" s="61">
        <v>31732.126953125</v>
      </c>
      <c r="EC2" s="61">
        <v>3000.326416015625</v>
      </c>
      <c r="ED2" s="61">
        <v>5224.08447265625</v>
      </c>
      <c r="EE2" s="61">
        <v>3084.679931640625</v>
      </c>
      <c r="EF2" s="61">
        <v>1105.214599609375</v>
      </c>
      <c r="EG2" s="61">
        <v>3054.739013671875</v>
      </c>
      <c r="EH2" s="61">
        <v>2170.609130859375</v>
      </c>
      <c r="EI2" s="61">
        <v>592.39862060546875</v>
      </c>
      <c r="EJ2" s="61">
        <v>3821.5810546875</v>
      </c>
      <c r="EK2" s="61">
        <v>1605.3052978515625</v>
      </c>
      <c r="EL2" s="61">
        <v>4385.9658203125</v>
      </c>
      <c r="EM2" s="61">
        <v>1824.515380859375</v>
      </c>
      <c r="EN2" s="61">
        <v>744.43927001953125</v>
      </c>
      <c r="EO2" s="61">
        <v>4145.955078125</v>
      </c>
      <c r="EP2" s="61">
        <v>6224.01171875</v>
      </c>
      <c r="EQ2" s="61">
        <v>9479.1787109375</v>
      </c>
      <c r="ER2" s="61">
        <v>2127.8212890625</v>
      </c>
      <c r="ES2" s="61">
        <v>4326.32763671875</v>
      </c>
      <c r="ET2" s="61">
        <v>2533.9892578125</v>
      </c>
      <c r="EU2" s="61">
        <v>325.887939453125</v>
      </c>
      <c r="EV2" s="61">
        <v>1849.65380859375</v>
      </c>
      <c r="EW2" s="61">
        <v>5471.65283203125</v>
      </c>
      <c r="EX2" s="61">
        <v>12045.9921875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324.99777221679687</v>
      </c>
      <c r="B6">
        <f>BB2</f>
        <v>235.60348510742187</v>
      </c>
      <c r="C6">
        <f>BC2</f>
        <v>1.3852367177605629E-2</v>
      </c>
      <c r="D6">
        <f>BD2</f>
        <v>4.1566038131713867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20708</v>
      </c>
      <c r="C2" s="56">
        <f ca="1">YEAR(TODAY())-YEAR(B2)+IF(TODAY()&gt;=DATE(YEAR(TODAY()),MONTH(B2),DAY(B2)),0,-1)</f>
        <v>67</v>
      </c>
      <c r="E2" s="52">
        <v>169.6</v>
      </c>
      <c r="F2" s="53" t="s">
        <v>39</v>
      </c>
      <c r="G2" s="52">
        <v>70</v>
      </c>
      <c r="H2" s="51" t="s">
        <v>41</v>
      </c>
      <c r="I2" s="70">
        <f>ROUND(G3/E3^2,1)</f>
        <v>24.3</v>
      </c>
    </row>
    <row r="3" spans="1:9" x14ac:dyDescent="0.3">
      <c r="E3" s="51">
        <f>E2/100</f>
        <v>1.696</v>
      </c>
      <c r="F3" s="51" t="s">
        <v>40</v>
      </c>
      <c r="G3" s="51">
        <f>G2</f>
        <v>70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45245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박일래, ID : H2510178)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2023년 11월 15일 15:26:15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45245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67</v>
      </c>
      <c r="G12" s="92"/>
      <c r="H12" s="92"/>
      <c r="I12" s="92"/>
      <c r="K12" s="121">
        <f>'개인정보 및 신체계측 입력'!E2</f>
        <v>169.6</v>
      </c>
      <c r="L12" s="122"/>
      <c r="M12" s="115">
        <f>'개인정보 및 신체계측 입력'!G2</f>
        <v>70</v>
      </c>
      <c r="N12" s="116"/>
      <c r="O12" s="111" t="s">
        <v>271</v>
      </c>
      <c r="P12" s="105"/>
      <c r="Q12" s="88">
        <f>'개인정보 및 신체계측 입력'!I2</f>
        <v>24.3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박일래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73.444000000000003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7.601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18.954000000000001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 x14ac:dyDescent="0.3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</v>
      </c>
      <c r="P69" s="7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4.4000000000000004</v>
      </c>
      <c r="L72" s="36" t="s">
        <v>53</v>
      </c>
      <c r="M72" s="36">
        <f>ROUND('DRIs DATA'!K8,1)</f>
        <v>0.9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 x14ac:dyDescent="0.3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 x14ac:dyDescent="0.35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 x14ac:dyDescent="0.35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 x14ac:dyDescent="0.3">
      <c r="B94" s="156" t="s">
        <v>171</v>
      </c>
      <c r="C94" s="154"/>
      <c r="D94" s="154"/>
      <c r="E94" s="154"/>
      <c r="F94" s="152">
        <f>ROUND('DRIs DATA'!F16/'DRIs DATA'!C16*100,2)</f>
        <v>72.64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118.58</v>
      </c>
      <c r="R94" s="154" t="s">
        <v>167</v>
      </c>
      <c r="S94" s="154"/>
      <c r="T94" s="15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 x14ac:dyDescent="0.3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 x14ac:dyDescent="0.35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 x14ac:dyDescent="0.35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 x14ac:dyDescent="0.3">
      <c r="B121" s="43" t="s">
        <v>171</v>
      </c>
      <c r="C121" s="16"/>
      <c r="D121" s="16"/>
      <c r="E121" s="15"/>
      <c r="F121" s="152">
        <f>ROUND('DRIs DATA'!F26/'DRIs DATA'!C26*100,2)</f>
        <v>72.510000000000005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35.39</v>
      </c>
      <c r="R121" s="154" t="s">
        <v>166</v>
      </c>
      <c r="S121" s="154"/>
      <c r="T121" s="15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 x14ac:dyDescent="0.3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7.25" thickBot="1" x14ac:dyDescent="0.35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 x14ac:dyDescent="0.35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 x14ac:dyDescent="0.35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 x14ac:dyDescent="0.3">
      <c r="B172" s="42" t="s">
        <v>171</v>
      </c>
      <c r="C172" s="20"/>
      <c r="D172" s="20"/>
      <c r="E172" s="6"/>
      <c r="F172" s="152">
        <f>ROUND('DRIs DATA'!F36/'DRIs DATA'!C36*100,2)</f>
        <v>75.52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408.98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x14ac:dyDescent="0.3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 x14ac:dyDescent="0.35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 x14ac:dyDescent="0.35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 x14ac:dyDescent="0.3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2">
        <f>ROUND('DRIs DATA'!F46/'DRIs DATA'!C46*100,2)</f>
        <v>124.2</v>
      </c>
      <c r="G197" s="152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x14ac:dyDescent="0.3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 x14ac:dyDescent="0.35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 x14ac:dyDescent="0.35">
      <c r="K205" s="10"/>
    </row>
    <row r="206" spans="2:20" ht="18" customHeight="1" x14ac:dyDescent="0.3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 x14ac:dyDescent="0.35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2023-11-15T06:30:23Z</dcterms:modified>
</cp:coreProperties>
</file>