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<sst xmlns="http://schemas.openxmlformats.org/spreadsheetml/2006/main" count="699" uniqueCount="349">
  <si>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</si>
  <si>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</si>
  <si>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</si>
  <si>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</si>
  <si>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</si>
  <si>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</si>
  <si>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</si>
  <si>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</si>
  <si>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</si>
  <si>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</si>
  <si>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</si>
  <si>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</si>
  <si>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</si>
  <si>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</si>
  <si>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</si>
  <si>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</si>
  <si>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</si>
  <si>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</si>
  <si>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</si>
  <si>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</si>
  <si>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</si>
  <si>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</si>
  <si>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</si>
  <si>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</si>
  <si>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</si>
  <si>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</si>
  <si>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</si>
  <si>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</si>
  <si>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</si>
  <si>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</si>
  <si>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</si>
  <si>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</si>
  <si>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</si>
  <si>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</si>
  <si>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</si>
  <si>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</si>
  <si>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</si>
  <si>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</si>
  <si>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</si>
  <si>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</si>
  <si>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</si>
  <si>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</si>
  <si>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</si>
  <si>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</si>
  <si>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</si>
  <si>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</si>
  <si>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</si>
  <si>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</si>
  <si>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</si>
  <si>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</si>
  <si>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</si>
  <si>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</si>
  <si>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</si>
  <si>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</si>
  <si>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</si>
  <si>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</si>
  <si>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</si>
  <si>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</si>
  <si>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</si>
  <si>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</si>
  <si>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</si>
  <si>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</si>
  <si>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</si>
  <si>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</si>
  <si>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</si>
  <si>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</si>
  <si>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</si>
  <si>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</si>
  <si>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</si>
  <si>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</si>
  <si>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</si>
  <si>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</si>
  <si>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</si>
  <si>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</si>
  <si>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</si>
  <si>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</si>
  <si>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</si>
  <si>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</si>
  <si>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</si>
  <si>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</si>
  <si>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</si>
  <si>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</si>
  <si>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</si>
  <si>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</si>
  <si>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</si>
  <si>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</si>
  <si>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</si>
  <si>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</si>
  <si>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</si>
  <si>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</si>
  <si>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</si>
  <si>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</si>
  <si>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</si>
  <si>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</si>
  <si>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</si>
  <si>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</si>
  <si>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</si>
  <si>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</si>
  <si>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</si>
  <si>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</si>
  <si>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</si>
  <si>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</si>
  <si>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</si>
  <si>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</si>
  <si>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</si>
  <si>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</si>
  <si>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</si>
  <si>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</si>
  <si>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</si>
  <si>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</si>
  <si>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</si>
  <si>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</si>
  <si>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</si>
  <si>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</si>
  <si>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</si>
  <si>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</si>
  <si>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</si>
  <si>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</si>
  <si>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</si>
  <si>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</si>
  <si>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</si>
  <si>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</si>
  <si>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</si>
  <si>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</si>
  <si>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</si>
  <si>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</si>
  <si>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</si>
  <si>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</si>
  <si>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</si>
  <si>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</si>
  <si>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</si>
  <si>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</si>
  <si>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</si>
  <si>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</si>
  <si>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</si>
  <si>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</si>
  <si>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</si>
  <si>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</si>
  <si>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</si>
  <si>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</si>
  <si>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</si>
  <si>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</si>
  <si>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</si>
  <si>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</si>
  <si>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</si>
  <si>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</si>
  <si>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</si>
  <si>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</si>
  <si>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</si>
  <si>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</si>
  <si>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</si>
  <si>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</si>
  <si>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</si>
  <si>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</si>
  <si>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</si>
  <si>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</si>
  <si>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</si>
  <si>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</si>
  <si>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</si>
  <si>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</si>
  <si>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</si>
  <si>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</si>
  <si>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</si>
  <si>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</si>
  <si>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</si>
  <si>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</si>
  <si>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</si>
  <si>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</si>
  <si>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</si>
  <si>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</si>
  <si>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</si>
  <si>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</si>
  <si>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</si>
  <si>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</si>
  <si>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</si>
  <si>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</si>
  <si>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</si>
  <si>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</si>
  <si>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</si>
  <si>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</si>
  <si>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</si>
  <si>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</si>
  <si>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</si>
  <si>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</si>
  <si>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</si>
  <si>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</si>
  <si>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</si>
  <si>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</si>
  <si>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</si>
  <si>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</si>
  <si>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</si>
  <si>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</si>
  <si>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</si>
  <si>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</si>
  <si>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</si>
  <si>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</si>
  <si>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</si>
  <si>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</si>
  <si>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</si>
  <si>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</si>
  <si>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</si>
  <si>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</si>
  <si>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</si>
  <si>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</si>
  <si>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</si>
  <si>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</si>
  <si>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</si>
  <si>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</si>
  <si>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</si>
  <si>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</si>
  <si>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</si>
  <si>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</si>
  <si>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</si>
  <si>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</si>
  <si>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</si>
  <si>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</si>
  <si>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</si>
  <si>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</si>
  <si>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</si>
  <si>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</si>
  <si>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</si>
  <si>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</si>
  <si>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</si>
  <si>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</si>
  <si>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</si>
  <si>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</si>
  <si>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</si>
  <si>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</si>
  <si>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</si>
  <si>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</si>
  <si>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</si>
  <si>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</si>
  <si>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</si>
  <si>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</si>
  <si>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</si>
  <si>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</si>
  <si>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</si>
  <si>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</si>
  <si>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</si>
  <si>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</si>
  <si>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</si>
  <si>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</si>
  <si>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</si>
  <si>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</si>
  <si>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</si>
  <si>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</si>
  <si>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</si>
  <si>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</si>
  <si>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</si>
  <si>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</si>
  <si>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</si>
  <si>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</si>
  <si>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</si>
  <si>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</si>
  <si>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</si>
  <si>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</si>
  <si>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</si>
  <si>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</si>
  <si>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</si>
  <si>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</si>
  <si>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</si>
  <si>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</si>
  <si>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</si>
  <si>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</si>
  <si>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</si>
  <si>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</si>
  <si>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</si>
  <si>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</si>
  <si>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</si>
  <si>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</si>
  <si>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</si>
  <si>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</si>
  <si>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</si>
  <si>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</si>
  <si>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</si>
  <si>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</si>
  <si>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</si>
  <si>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</si>
  <si>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</si>
  <si>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</si>
  <si>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비타민E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</si>
  <si>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</si>
  <si>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</si>
  <si>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</si>
  <si>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M</t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</si>
  <si>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</si>
  <si>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</si>
  <si>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</si>
  <si>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</si>
  <si>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적정비율(최대)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</si>
  <si>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</si>
  <si>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</si>
  <si>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</si>
  <si>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</si>
  <si>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</si>
  <si>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</si>
  <si>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</si>
  <si>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</si>
  <si>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</si>
  <si>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</si>
  <si>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</si>
  <si>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</si>
  <si>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</si>
  <si>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엽산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</si>
  <si>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</si>
  <si>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</si>
  <si>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</si>
  <si>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</si>
  <si>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</si>
  <si>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당류</t>
    <phoneticPr fontId="1" type="noConversion"/>
  </si>
  <si>
    <t>당류섭취(%)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</si>
  <si>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</si>
  <si>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</si>
  <si>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</si>
  <si>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니아신</t>
    <phoneticPr fontId="1" type="noConversion"/>
  </si>
  <si>
    <t>비타민B12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</si>
  <si>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</si>
  <si>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</si>
  <si>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</si>
  <si>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</si>
  <si>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</si>
  <si>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</si>
  <si>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</si>
  <si>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H2510181</t>
  </si>
  <si>
    <t>송철웅</t>
  </si>
  <si>
    <t>(설문지 : FFQ 95문항 설문지, 사용자 : 송철웅, ID : H2510181)</t>
  </si>
  <si>
    <t>출력시각</t>
    <phoneticPr fontId="1" type="noConversion"/>
  </si>
  <si>
    <t>2023년 11월 29일 16:07:26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</si>
  <si>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</si>
  <si>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</si>
  <si>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</si>
  <si>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</si>
  <si>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권장섭취량</t>
    <phoneticPr fontId="1" type="noConversion"/>
  </si>
  <si>
    <t>적정비율(최소)</t>
    <phoneticPr fontId="1" type="noConversion"/>
  </si>
  <si>
    <t>당류(kcal)</t>
    <phoneticPr fontId="1" type="noConversion"/>
  </si>
  <si>
    <t>비타민A</t>
    <phoneticPr fontId="1" type="noConversion"/>
  </si>
  <si>
    <t>비타민K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</si>
  <si>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</si>
  <si>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</si>
  <si>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</si>
  <si>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</si>
  <si>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</si>
  <si>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충분섭취량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</si>
  <si>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</si>
  <si>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</si>
  <si>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</si>
  <si>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섭취량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</si>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</sst>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100.548416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2432"/>
        <c:axId val="552796744"/>
      </c:barChart>
      <c:catAx>
        <c:axId val="5527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6744"/>
        <c:crosses val="autoZero"/>
        <c:auto val="1"/>
        <c:lblAlgn val="ctr"/>
        <c:lblOffset val="100"/>
        <c:noMultiLvlLbl val="0"/>
      </c:catAx>
      <c:valAx>
        <c:axId val="5527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5.5308440000000001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6696"/>
        <c:axId val="556431600"/>
      </c:barChart>
      <c:catAx>
        <c:axId val="5564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1600"/>
        <c:crosses val="autoZero"/>
        <c:auto val="1"/>
        <c:lblAlgn val="ctr"/>
        <c:lblOffset val="100"/>
        <c:noMultiLvlLbl val="0"/>
      </c:catAx>
      <c:valAx>
        <c:axId val="55643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40.832549999999998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29640"/>
        <c:axId val="556430424"/>
      </c:barChart>
      <c:catAx>
        <c:axId val="55642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424"/>
        <c:crosses val="autoZero"/>
        <c:auto val="1"/>
        <c:lblAlgn val="ctr"/>
        <c:lblOffset val="100"/>
        <c:noMultiLvlLbl val="0"/>
      </c:catAx>
      <c:valAx>
        <c:axId val="55643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1681.9554000000001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7528"/>
        <c:axId val="552790864"/>
      </c:barChart>
      <c:catAx>
        <c:axId val="55279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0864"/>
        <c:crosses val="autoZero"/>
        <c:auto val="1"/>
        <c:lblAlgn val="ctr"/>
        <c:lblOffset val="100"/>
        <c:noMultiLvlLbl val="0"/>
      </c:catAx>
      <c:valAx>
        <c:axId val="55279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6816"/>
        <c:axId val="553676424"/>
      </c:barChart>
      <c:catAx>
        <c:axId val="55367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424"/>
        <c:crosses val="autoZero"/>
        <c:auto val="1"/>
        <c:lblAlgn val="ctr"/>
        <c:lblOffset val="100"/>
        <c:noMultiLvlLbl val="0"/>
      </c:catAx>
      <c:valAx>
        <c:axId val="553676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12.191174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896"/>
        <c:axId val="553674464"/>
      </c:barChart>
      <c:catAx>
        <c:axId val="5536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4464"/>
        <c:crosses val="autoZero"/>
        <c:auto val="1"/>
        <c:lblAlgn val="ctr"/>
        <c:lblOffset val="100"/>
        <c:noMultiLvlLbl val="0"/>
      </c:catAx>
      <c:valAx>
        <c:axId val="5536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327.47859999999997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640"/>
        <c:axId val="553677208"/>
      </c:barChart>
      <c:catAx>
        <c:axId val="5536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208"/>
        <c:crosses val="autoZero"/>
        <c:auto val="1"/>
        <c:lblAlgn val="ctr"/>
        <c:lblOffset val="100"/>
        <c:noMultiLvlLbl val="0"/>
      </c:catAx>
      <c:valAx>
        <c:axId val="55367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14.072501000000001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3288"/>
        <c:axId val="553677992"/>
      </c:barChart>
      <c:catAx>
        <c:axId val="55367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992"/>
        <c:crosses val="autoZero"/>
        <c:auto val="1"/>
        <c:lblAlgn val="ctr"/>
        <c:lblOffset val="100"/>
        <c:noMultiLvlLbl val="0"/>
      </c:catAx>
      <c:valAx>
        <c:axId val="5536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1015.02625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112"/>
        <c:axId val="553673680"/>
      </c:barChart>
      <c:catAx>
        <c:axId val="5536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3680"/>
        <c:crosses val="autoZero"/>
        <c:auto val="1"/>
        <c:lblAlgn val="ctr"/>
        <c:lblOffset val="100"/>
        <c:noMultiLvlLbl val="0"/>
      </c:catAx>
      <c:valAx>
        <c:axId val="553673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1.1289456999999999E-2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248"/>
        <c:axId val="553676032"/>
      </c:barChart>
      <c:catAx>
        <c:axId val="5536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032"/>
        <c:crosses val="autoZero"/>
        <c:auto val="1"/>
        <c:lblAlgn val="ctr"/>
        <c:lblOffset val="100"/>
        <c:noMultiLvlLbl val="0"/>
      </c:catAx>
      <c:valAx>
        <c:axId val="55367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5.8325452999999996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4072"/>
        <c:axId val="553672504"/>
      </c:barChart>
      <c:catAx>
        <c:axId val="55367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2504"/>
        <c:crosses val="autoZero"/>
        <c:auto val="1"/>
        <c:lblAlgn val="ctr"/>
        <c:lblOffset val="100"/>
        <c:noMultiLvlLbl val="0"/>
      </c:catAx>
      <c:valAx>
        <c:axId val="553672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34.686976999999999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8312"/>
        <c:axId val="552795176"/>
      </c:barChart>
      <c:catAx>
        <c:axId val="5527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5176"/>
        <c:crosses val="autoZero"/>
        <c:auto val="1"/>
        <c:lblAlgn val="ctr"/>
        <c:lblOffset val="100"/>
        <c:noMultiLvlLbl val="0"/>
      </c:catAx>
      <c:valAx>
        <c:axId val="55279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228.56971999999999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6312"/>
        <c:axId val="597721408"/>
      </c:barChart>
      <c:catAx>
        <c:axId val="5977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408"/>
        <c:crosses val="autoZero"/>
        <c:auto val="1"/>
        <c:lblAlgn val="ctr"/>
        <c:lblOffset val="100"/>
        <c:noMultiLvlLbl val="0"/>
      </c:catAx>
      <c:valAx>
        <c:axId val="5977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125.54971999999999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8272"/>
        <c:axId val="597716704"/>
      </c:barChart>
      <c:catAx>
        <c:axId val="5977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6704"/>
        <c:crosses val="autoZero"/>
        <c:auto val="1"/>
        <c:lblAlgn val="ctr"/>
        <c:lblOffset val="100"/>
        <c:noMultiLvlLbl val="0"/>
      </c:catAx>
      <c:valAx>
        <c:axId val="5977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0.64500000000000002</c:v>
                </c:pt>
                <c:pt idx="1">
                  <c:v>5.3390000000000004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17488"/>
        <c:axId val="597715136"/>
      </c:barChart>
      <c:catAx>
        <c:axId val="5977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136"/>
        <c:crosses val="autoZero"/>
        <c:auto val="1"/>
        <c:lblAlgn val="ctr"/>
        <c:lblOffset val="100"/>
        <c:noMultiLvlLbl val="0"/>
      </c:catAx>
      <c:valAx>
        <c:axId val="5977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306.599609375</c:v>
                </c:pt>
                <c:pt idx="1">
                  <c:v>0.33092436194419861</c:v>
                </c:pt>
                <c:pt idx="2">
                  <c:v>6.7197318077087402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718.46680000000003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9448"/>
        <c:axId val="597715528"/>
      </c:barChart>
      <c:catAx>
        <c:axId val="5977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528"/>
        <c:crosses val="autoZero"/>
        <c:auto val="1"/>
        <c:lblAlgn val="ctr"/>
        <c:lblOffset val="100"/>
        <c:noMultiLvlLbl val="0"/>
      </c:catAx>
      <c:valAx>
        <c:axId val="59771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19.303850000000001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20624"/>
        <c:axId val="597721800"/>
      </c:barChart>
      <c:catAx>
        <c:axId val="5977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800"/>
        <c:crosses val="autoZero"/>
        <c:auto val="1"/>
        <c:lblAlgn val="ctr"/>
        <c:lblOffset val="100"/>
        <c:noMultiLvlLbl val="0"/>
      </c:catAx>
      <c:valAx>
        <c:axId val="59772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71.807000000000002</c:v>
                </c:pt>
                <c:pt idx="1">
                  <c:v>10.65</c:v>
                </c:pt>
                <c:pt idx="2">
                  <c:v>17.542999999999999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20232"/>
        <c:axId val="597722584"/>
      </c:barChart>
      <c:catAx>
        <c:axId val="5977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2584"/>
        <c:crosses val="autoZero"/>
        <c:auto val="1"/>
        <c:lblAlgn val="ctr"/>
        <c:lblOffset val="100"/>
        <c:noMultiLvlLbl val="0"/>
      </c:catAx>
      <c:valAx>
        <c:axId val="59772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2690.0457000000001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0840"/>
        <c:axId val="554803584"/>
      </c:barChart>
      <c:catAx>
        <c:axId val="55480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584"/>
        <c:crosses val="autoZero"/>
        <c:auto val="1"/>
        <c:lblAlgn val="ctr"/>
        <c:lblOffset val="100"/>
        <c:noMultiLvlLbl val="0"/>
      </c:catAx>
      <c:valAx>
        <c:axId val="55480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107.36149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4368"/>
        <c:axId val="554803976"/>
      </c:barChart>
      <c:catAx>
        <c:axId val="5548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976"/>
        <c:crosses val="autoZero"/>
        <c:auto val="1"/>
        <c:lblAlgn val="ctr"/>
        <c:lblOffset val="100"/>
        <c:noMultiLvlLbl val="0"/>
      </c:catAx>
      <c:valAx>
        <c:axId val="55480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784.89417000000003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2016"/>
        <c:axId val="554805152"/>
      </c:barChart>
      <c:catAx>
        <c:axId val="5548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152"/>
        <c:crosses val="autoZero"/>
        <c:auto val="1"/>
        <c:lblAlgn val="ctr"/>
        <c:lblOffset val="100"/>
        <c:noMultiLvlLbl val="0"/>
      </c:catAx>
      <c:valAx>
        <c:axId val="5548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2.3137112000000002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3216"/>
        <c:axId val="552793608"/>
      </c:barChart>
      <c:catAx>
        <c:axId val="5527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3608"/>
        <c:crosses val="autoZero"/>
        <c:auto val="1"/>
        <c:lblAlgn val="ctr"/>
        <c:lblOffset val="100"/>
        <c:noMultiLvlLbl val="0"/>
      </c:catAx>
      <c:valAx>
        <c:axId val="55279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7752.4893000000002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5544"/>
        <c:axId val="554799272"/>
      </c:barChart>
      <c:catAx>
        <c:axId val="5548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99272"/>
        <c:crosses val="autoZero"/>
        <c:auto val="1"/>
        <c:lblAlgn val="ctr"/>
        <c:lblOffset val="100"/>
        <c:noMultiLvlLbl val="0"/>
      </c:catAx>
      <c:valAx>
        <c:axId val="55479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13.610991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8488"/>
        <c:axId val="554805936"/>
      </c:barChart>
      <c:catAx>
        <c:axId val="55479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936"/>
        <c:crosses val="autoZero"/>
        <c:auto val="1"/>
        <c:lblAlgn val="ctr"/>
        <c:lblOffset val="100"/>
        <c:noMultiLvlLbl val="0"/>
      </c:catAx>
      <c:valAx>
        <c:axId val="5548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0.74662404999999998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9664"/>
        <c:axId val="554800448"/>
      </c:barChart>
      <c:catAx>
        <c:axId val="5547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0448"/>
        <c:crosses val="autoZero"/>
        <c:auto val="1"/>
        <c:lblAlgn val="ctr"/>
        <c:lblOffset val="100"/>
        <c:noMultiLvlLbl val="0"/>
      </c:catAx>
      <c:valAx>
        <c:axId val="5548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316.55667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352312"/>
        <c:axId val="412353880"/>
      </c:barChart>
      <c:catAx>
        <c:axId val="41235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353880"/>
        <c:crosses val="autoZero"/>
        <c:auto val="1"/>
        <c:lblAlgn val="ctr"/>
        <c:lblOffset val="100"/>
        <c:noMultiLvlLbl val="0"/>
      </c:catAx>
      <c:valAx>
        <c:axId val="4123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3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2.0417594999999999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4344"/>
        <c:axId val="556433952"/>
      </c:barChart>
      <c:catAx>
        <c:axId val="55643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952"/>
        <c:crosses val="autoZero"/>
        <c:auto val="1"/>
        <c:lblAlgn val="ctr"/>
        <c:lblOffset val="100"/>
        <c:noMultiLvlLbl val="0"/>
      </c:catAx>
      <c:valAx>
        <c:axId val="5564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18.181771999999999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3168"/>
        <c:axId val="556430032"/>
      </c:barChart>
      <c:catAx>
        <c:axId val="55643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032"/>
        <c:crosses val="autoZero"/>
        <c:auto val="1"/>
        <c:lblAlgn val="ctr"/>
        <c:lblOffset val="100"/>
        <c:noMultiLvlLbl val="0"/>
      </c:catAx>
      <c:valAx>
        <c:axId val="5564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0.74662404999999998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2384"/>
        <c:axId val="556433560"/>
      </c:barChart>
      <c:catAx>
        <c:axId val="5564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560"/>
        <c:crosses val="autoZero"/>
        <c:auto val="1"/>
        <c:lblAlgn val="ctr"/>
        <c:lblOffset val="100"/>
        <c:noMultiLvlLbl val="0"/>
      </c:catAx>
      <c:valAx>
        <c:axId val="55643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395.02512000000002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128"/>
        <c:axId val="556436304"/>
      </c:barChart>
      <c:catAx>
        <c:axId val="5564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6304"/>
        <c:crosses val="autoZero"/>
        <c:auto val="1"/>
        <c:lblAlgn val="ctr"/>
        <c:lblOffset val="100"/>
        <c:noMultiLvlLbl val="0"/>
      </c:catAx>
      <c:valAx>
        <c:axId val="5564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6.7197319999999996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520"/>
        <c:axId val="556430816"/>
      </c:barChart>
      <c:catAx>
        <c:axId val="5564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816"/>
        <c:crosses val="autoZero"/>
        <c:auto val="1"/>
        <c:lblAlgn val="ctr"/>
        <c:lblOffset val="100"/>
        <c:noMultiLvlLbl val="0"/>
      </c:catAx>
      <c:valAx>
        <c:axId val="55643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송철웅, ID : H2510181)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29일 16:07:26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2690.0457000000001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100.548416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34.686976999999999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71.807000000000002</v>
      </c>
      <c r="G8" s="59">
        <f>'DRIs DATA 입력'!G8</f>
        <v>10.65</v>
      </c>
      <c r="H8" s="59">
        <f>'DRIs DATA 입력'!H8</f>
        <v>17.542999999999999</v>
      </c>
      <c r="I8" s="46"/>
      <c r="J8" s="59" t="s">
        <v>216</v>
      </c>
      <c r="K8" s="59">
        <f>'DRIs DATA 입력'!K8</f>
        <v>0.64500000000000002</v>
      </c>
      <c r="L8" s="59">
        <f>'DRIs DATA 입력'!L8</f>
        <v>5.3390000000000004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718.46680000000003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19.303850000000001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2.3137112000000002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316.55667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107.36149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1.5763327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2.0417594999999999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18.181771999999999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0.74662404999999998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395.02512000000002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6.7197319999999996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5.5308440000000001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40.832549999999998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784.89417000000003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1681.9554000000001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7752.4893000000002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4124.3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12.191174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327.47859999999997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13.610991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14.072501000000001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1015.02625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1.1289456999999999E-2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5.8325452999999996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228.56971999999999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125.54971999999999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E58" sqref="E58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285</v>
      </c>
      <c r="B1" s="61" t="s">
        <v>325</v>
      </c>
      <c r="G1" s="62" t="s">
        <v>326</v>
      </c>
      <c r="H1" s="61" t="s">
        <v>327</v>
      </c>
    </row>
    <row r="3" spans="1:33" x14ac:dyDescent="0.3">
      <c r="A3" s="70" t="s">
        <v>328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308</v>
      </c>
      <c r="B4" s="69"/>
      <c r="C4" s="69"/>
      <c r="E4" s="66" t="s">
        <v>329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330</v>
      </c>
      <c r="V4" s="69"/>
      <c r="W4" s="69"/>
      <c r="X4" s="69"/>
      <c r="Y4" s="69"/>
      <c r="Z4" s="69"/>
      <c r="AB4" s="69" t="s">
        <v>309</v>
      </c>
      <c r="AC4" s="69"/>
      <c r="AD4" s="69"/>
      <c r="AE4" s="69"/>
      <c r="AF4" s="69"/>
      <c r="AG4" s="69"/>
    </row>
    <row r="5" spans="1:33" x14ac:dyDescent="0.3">
      <c r="A5" s="65"/>
      <c r="B5" s="65" t="s">
        <v>286</v>
      </c>
      <c r="C5" s="65" t="s">
        <v>287</v>
      </c>
      <c r="E5" s="65"/>
      <c r="F5" s="65" t="s">
        <v>50</v>
      </c>
      <c r="G5" s="65" t="s">
        <v>331</v>
      </c>
      <c r="H5" s="65" t="s">
        <v>46</v>
      </c>
      <c r="J5" s="65"/>
      <c r="K5" s="65" t="s">
        <v>293</v>
      </c>
      <c r="L5" s="65" t="s">
        <v>288</v>
      </c>
      <c r="N5" s="65"/>
      <c r="O5" s="65" t="s">
        <v>277</v>
      </c>
      <c r="P5" s="65" t="s">
        <v>278</v>
      </c>
      <c r="Q5" s="65" t="s">
        <v>300</v>
      </c>
      <c r="R5" s="65" t="s">
        <v>294</v>
      </c>
      <c r="S5" s="65" t="s">
        <v>287</v>
      </c>
      <c r="U5" s="65"/>
      <c r="V5" s="65" t="s">
        <v>277</v>
      </c>
      <c r="W5" s="65" t="s">
        <v>332</v>
      </c>
      <c r="X5" s="65" t="s">
        <v>300</v>
      </c>
      <c r="Y5" s="65" t="s">
        <v>294</v>
      </c>
      <c r="Z5" s="65" t="s">
        <v>287</v>
      </c>
      <c r="AB5" s="65"/>
      <c r="AC5" s="65" t="s">
        <v>279</v>
      </c>
      <c r="AD5" s="65" t="s">
        <v>295</v>
      </c>
      <c r="AE5" s="65" t="s">
        <v>309</v>
      </c>
      <c r="AF5" s="65" t="s">
        <v>301</v>
      </c>
      <c r="AG5" s="65" t="s">
        <v>310</v>
      </c>
    </row>
    <row r="6" spans="1:33" x14ac:dyDescent="0.3">
      <c r="A6" s="65" t="s">
        <v>308</v>
      </c>
      <c r="B6" s="65">
        <v>2200</v>
      </c>
      <c r="C6" s="65">
        <v>2690.0457000000001</v>
      </c>
      <c r="E6" s="65" t="s">
        <v>333</v>
      </c>
      <c r="F6" s="65">
        <v>55</v>
      </c>
      <c r="G6" s="65">
        <v>15</v>
      </c>
      <c r="H6" s="65">
        <v>7</v>
      </c>
      <c r="J6" s="65" t="s">
        <v>333</v>
      </c>
      <c r="K6" s="65">
        <v>0.1</v>
      </c>
      <c r="L6" s="65">
        <v>4</v>
      </c>
      <c r="N6" s="65" t="s">
        <v>302</v>
      </c>
      <c r="O6" s="65">
        <v>50</v>
      </c>
      <c r="P6" s="65">
        <v>60</v>
      </c>
      <c r="Q6" s="65">
        <v>0</v>
      </c>
      <c r="R6" s="65">
        <v>0</v>
      </c>
      <c r="S6" s="65">
        <v>100.548416</v>
      </c>
      <c r="U6" s="65" t="s">
        <v>296</v>
      </c>
      <c r="V6" s="65">
        <v>0</v>
      </c>
      <c r="W6" s="65">
        <v>0</v>
      </c>
      <c r="X6" s="65">
        <v>30</v>
      </c>
      <c r="Y6" s="65">
        <v>0</v>
      </c>
      <c r="Z6" s="65">
        <v>34.686976999999999</v>
      </c>
      <c r="AB6" s="65" t="s">
        <v>334</v>
      </c>
      <c r="AC6" s="65">
        <v>2200</v>
      </c>
      <c r="AD6" s="65">
        <v>2690.0457000000001</v>
      </c>
      <c r="AE6" s="65">
        <v>294.62344360351562</v>
      </c>
      <c r="AF6" s="65">
        <v>73.655860000000004</v>
      </c>
      <c r="AG6" s="65">
        <v>10.952358490009509</v>
      </c>
    </row>
    <row r="7" spans="1:33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33" x14ac:dyDescent="0.3">
      <c r="E8" s="65" t="s">
        <v>311</v>
      </c>
      <c r="F8" s="65">
        <v>71.807000000000002</v>
      </c>
      <c r="G8" s="65">
        <v>10.65</v>
      </c>
      <c r="H8" s="65">
        <v>17.542999999999999</v>
      </c>
      <c r="J8" s="65" t="s">
        <v>311</v>
      </c>
      <c r="K8" s="65">
        <v>0.64500000000000002</v>
      </c>
      <c r="L8" s="65">
        <v>5.3390000000000004</v>
      </c>
    </row>
    <row r="13" spans="1:33" x14ac:dyDescent="0.3">
      <c r="A13" s="70" t="s">
        <v>312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335</v>
      </c>
      <c r="B14" s="69"/>
      <c r="C14" s="69"/>
      <c r="D14" s="69"/>
      <c r="E14" s="69"/>
      <c r="F14" s="69"/>
      <c r="H14" s="69" t="s">
        <v>280</v>
      </c>
      <c r="I14" s="69"/>
      <c r="J14" s="69"/>
      <c r="K14" s="69"/>
      <c r="L14" s="69"/>
      <c r="M14" s="69"/>
      <c r="O14" s="69" t="s">
        <v>313</v>
      </c>
      <c r="P14" s="69"/>
      <c r="Q14" s="69"/>
      <c r="R14" s="69"/>
      <c r="S14" s="69"/>
      <c r="T14" s="69"/>
      <c r="V14" s="69" t="s">
        <v>336</v>
      </c>
      <c r="W14" s="69"/>
      <c r="X14" s="69"/>
      <c r="Y14" s="69"/>
      <c r="Z14" s="69"/>
      <c r="AA14" s="69"/>
    </row>
    <row r="15" spans="1:33" x14ac:dyDescent="0.3">
      <c r="A15" s="65"/>
      <c r="B15" s="65" t="s">
        <v>277</v>
      </c>
      <c r="C15" s="65" t="s">
        <v>278</v>
      </c>
      <c r="D15" s="65" t="s">
        <v>300</v>
      </c>
      <c r="E15" s="65" t="s">
        <v>294</v>
      </c>
      <c r="F15" s="65" t="s">
        <v>287</v>
      </c>
      <c r="H15" s="65"/>
      <c r="I15" s="65" t="s">
        <v>277</v>
      </c>
      <c r="J15" s="65" t="s">
        <v>278</v>
      </c>
      <c r="K15" s="65" t="s">
        <v>300</v>
      </c>
      <c r="L15" s="65" t="s">
        <v>337</v>
      </c>
      <c r="M15" s="65" t="s">
        <v>287</v>
      </c>
      <c r="O15" s="65"/>
      <c r="P15" s="65" t="s">
        <v>277</v>
      </c>
      <c r="Q15" s="65" t="s">
        <v>278</v>
      </c>
      <c r="R15" s="65" t="s">
        <v>300</v>
      </c>
      <c r="S15" s="65" t="s">
        <v>294</v>
      </c>
      <c r="T15" s="65" t="s">
        <v>287</v>
      </c>
      <c r="V15" s="65"/>
      <c r="W15" s="65" t="s">
        <v>277</v>
      </c>
      <c r="X15" s="65" t="s">
        <v>278</v>
      </c>
      <c r="Y15" s="65" t="s">
        <v>300</v>
      </c>
      <c r="Z15" s="65" t="s">
        <v>294</v>
      </c>
      <c r="AA15" s="65" t="s">
        <v>287</v>
      </c>
    </row>
    <row r="16" spans="1:33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718.46680000000003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19.303850000000001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2.3137112000000002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316.55667</v>
      </c>
    </row>
    <row r="23" spans="1:62" x14ac:dyDescent="0.3">
      <c r="A23" s="70" t="s">
        <v>338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339</v>
      </c>
      <c r="I24" s="69"/>
      <c r="J24" s="69"/>
      <c r="K24" s="69"/>
      <c r="L24" s="69"/>
      <c r="M24" s="69"/>
      <c r="O24" s="69" t="s">
        <v>340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283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341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278</v>
      </c>
      <c r="D25" s="65" t="s">
        <v>300</v>
      </c>
      <c r="E25" s="65" t="s">
        <v>294</v>
      </c>
      <c r="F25" s="65" t="s">
        <v>287</v>
      </c>
      <c r="H25" s="65"/>
      <c r="I25" s="65" t="s">
        <v>277</v>
      </c>
      <c r="J25" s="65" t="s">
        <v>278</v>
      </c>
      <c r="K25" s="65" t="s">
        <v>300</v>
      </c>
      <c r="L25" s="65" t="s">
        <v>294</v>
      </c>
      <c r="M25" s="65" t="s">
        <v>287</v>
      </c>
      <c r="O25" s="65"/>
      <c r="P25" s="65" t="s">
        <v>277</v>
      </c>
      <c r="Q25" s="65" t="s">
        <v>278</v>
      </c>
      <c r="R25" s="65" t="s">
        <v>300</v>
      </c>
      <c r="S25" s="65" t="s">
        <v>294</v>
      </c>
      <c r="T25" s="65" t="s">
        <v>287</v>
      </c>
      <c r="V25" s="65"/>
      <c r="W25" s="65" t="s">
        <v>277</v>
      </c>
      <c r="X25" s="65" t="s">
        <v>278</v>
      </c>
      <c r="Y25" s="65" t="s">
        <v>300</v>
      </c>
      <c r="Z25" s="65" t="s">
        <v>294</v>
      </c>
      <c r="AA25" s="65" t="s">
        <v>287</v>
      </c>
      <c r="AC25" s="65"/>
      <c r="AD25" s="65" t="s">
        <v>277</v>
      </c>
      <c r="AE25" s="65" t="s">
        <v>278</v>
      </c>
      <c r="AF25" s="65" t="s">
        <v>342</v>
      </c>
      <c r="AG25" s="65" t="s">
        <v>294</v>
      </c>
      <c r="AH25" s="65" t="s">
        <v>287</v>
      </c>
      <c r="AJ25" s="65"/>
      <c r="AK25" s="65" t="s">
        <v>277</v>
      </c>
      <c r="AL25" s="65" t="s">
        <v>278</v>
      </c>
      <c r="AM25" s="65" t="s">
        <v>300</v>
      </c>
      <c r="AN25" s="65" t="s">
        <v>294</v>
      </c>
      <c r="AO25" s="65" t="s">
        <v>287</v>
      </c>
      <c r="AQ25" s="65"/>
      <c r="AR25" s="65" t="s">
        <v>277</v>
      </c>
      <c r="AS25" s="65" t="s">
        <v>278</v>
      </c>
      <c r="AT25" s="65" t="s">
        <v>300</v>
      </c>
      <c r="AU25" s="65" t="s">
        <v>294</v>
      </c>
      <c r="AV25" s="65" t="s">
        <v>287</v>
      </c>
      <c r="AX25" s="65"/>
      <c r="AY25" s="65" t="s">
        <v>277</v>
      </c>
      <c r="AZ25" s="65" t="s">
        <v>278</v>
      </c>
      <c r="BA25" s="65" t="s">
        <v>300</v>
      </c>
      <c r="BB25" s="65" t="s">
        <v>294</v>
      </c>
      <c r="BC25" s="65" t="s">
        <v>287</v>
      </c>
      <c r="BE25" s="65"/>
      <c r="BF25" s="65" t="s">
        <v>277</v>
      </c>
      <c r="BG25" s="65" t="s">
        <v>278</v>
      </c>
      <c r="BH25" s="65" t="s">
        <v>300</v>
      </c>
      <c r="BI25" s="65" t="s">
        <v>294</v>
      </c>
      <c r="BJ25" s="65" t="s">
        <v>287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107.36149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1.5763327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2.0417594999999999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18.181771999999999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0.74662404999999998</v>
      </c>
      <c r="AJ26" s="65" t="s">
        <v>298</v>
      </c>
      <c r="AK26" s="65">
        <v>320</v>
      </c>
      <c r="AL26" s="65">
        <v>400</v>
      </c>
      <c r="AM26" s="65">
        <v>0</v>
      </c>
      <c r="AN26" s="65">
        <v>1000</v>
      </c>
      <c r="AO26" s="65">
        <v>395.02512000000002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6.7197319999999996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5.5308440000000001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40.832549999999998</v>
      </c>
    </row>
    <row r="33" spans="1:62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317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343</v>
      </c>
      <c r="AD34" s="69"/>
      <c r="AE34" s="69"/>
      <c r="AF34" s="69"/>
      <c r="AG34" s="69"/>
      <c r="AH34" s="69"/>
      <c r="AJ34" s="69" t="s">
        <v>344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277</v>
      </c>
      <c r="C35" s="65" t="s">
        <v>278</v>
      </c>
      <c r="D35" s="65" t="s">
        <v>300</v>
      </c>
      <c r="E35" s="65" t="s">
        <v>294</v>
      </c>
      <c r="F35" s="65" t="s">
        <v>287</v>
      </c>
      <c r="H35" s="65"/>
      <c r="I35" s="65" t="s">
        <v>277</v>
      </c>
      <c r="J35" s="65" t="s">
        <v>278</v>
      </c>
      <c r="K35" s="65" t="s">
        <v>300</v>
      </c>
      <c r="L35" s="65" t="s">
        <v>294</v>
      </c>
      <c r="M35" s="65" t="s">
        <v>287</v>
      </c>
      <c r="O35" s="65"/>
      <c r="P35" s="65" t="s">
        <v>277</v>
      </c>
      <c r="Q35" s="65" t="s">
        <v>278</v>
      </c>
      <c r="R35" s="65" t="s">
        <v>300</v>
      </c>
      <c r="S35" s="64" t="s">
        <v>290</v>
      </c>
      <c r="T35" s="65" t="s">
        <v>287</v>
      </c>
      <c r="V35" s="65"/>
      <c r="W35" s="65" t="s">
        <v>277</v>
      </c>
      <c r="X35" s="65" t="s">
        <v>278</v>
      </c>
      <c r="Y35" s="65" t="s">
        <v>300</v>
      </c>
      <c r="Z35" s="65" t="s">
        <v>294</v>
      </c>
      <c r="AA35" s="65" t="s">
        <v>287</v>
      </c>
      <c r="AC35" s="65"/>
      <c r="AD35" s="65" t="s">
        <v>277</v>
      </c>
      <c r="AE35" s="65" t="s">
        <v>278</v>
      </c>
      <c r="AF35" s="65" t="s">
        <v>300</v>
      </c>
      <c r="AG35" s="65" t="s">
        <v>294</v>
      </c>
      <c r="AH35" s="65" t="s">
        <v>287</v>
      </c>
      <c r="AJ35" s="65"/>
      <c r="AK35" s="65" t="s">
        <v>277</v>
      </c>
      <c r="AL35" s="65" t="s">
        <v>278</v>
      </c>
      <c r="AM35" s="65" t="s">
        <v>300</v>
      </c>
      <c r="AN35" s="65" t="s">
        <v>294</v>
      </c>
      <c r="AO35" s="65" t="s">
        <v>287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784.89417000000003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1681.9554000000001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7752.4893000000002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4124.3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12.191174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327.47859999999997</v>
      </c>
    </row>
    <row r="43" spans="1:62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291</v>
      </c>
      <c r="B44" s="69"/>
      <c r="C44" s="69"/>
      <c r="D44" s="69"/>
      <c r="E44" s="69"/>
      <c r="F44" s="69"/>
      <c r="H44" s="69" t="s">
        <v>304</v>
      </c>
      <c r="I44" s="69"/>
      <c r="J44" s="69"/>
      <c r="K44" s="69"/>
      <c r="L44" s="69"/>
      <c r="M44" s="69"/>
      <c r="O44" s="69" t="s">
        <v>305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320</v>
      </c>
      <c r="AD44" s="69"/>
      <c r="AE44" s="69"/>
      <c r="AF44" s="69"/>
      <c r="AG44" s="69"/>
      <c r="AH44" s="69"/>
      <c r="AJ44" s="69" t="s">
        <v>306</v>
      </c>
      <c r="AK44" s="69"/>
      <c r="AL44" s="69"/>
      <c r="AM44" s="69"/>
      <c r="AN44" s="69"/>
      <c r="AO44" s="69"/>
      <c r="AQ44" s="69" t="s">
        <v>321</v>
      </c>
      <c r="AR44" s="69"/>
      <c r="AS44" s="69"/>
      <c r="AT44" s="69"/>
      <c r="AU44" s="69"/>
      <c r="AV44" s="69"/>
      <c r="AX44" s="69" t="s">
        <v>292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277</v>
      </c>
      <c r="C45" s="65" t="s">
        <v>278</v>
      </c>
      <c r="D45" s="65" t="s">
        <v>300</v>
      </c>
      <c r="E45" s="65" t="s">
        <v>294</v>
      </c>
      <c r="F45" s="65" t="s">
        <v>287</v>
      </c>
      <c r="H45" s="65"/>
      <c r="I45" s="65" t="s">
        <v>277</v>
      </c>
      <c r="J45" s="65" t="s">
        <v>278</v>
      </c>
      <c r="K45" s="65" t="s">
        <v>300</v>
      </c>
      <c r="L45" s="65" t="s">
        <v>294</v>
      </c>
      <c r="M45" s="65" t="s">
        <v>287</v>
      </c>
      <c r="O45" s="65"/>
      <c r="P45" s="65" t="s">
        <v>345</v>
      </c>
      <c r="Q45" s="65" t="s">
        <v>278</v>
      </c>
      <c r="R45" s="65" t="s">
        <v>300</v>
      </c>
      <c r="S45" s="65" t="s">
        <v>294</v>
      </c>
      <c r="T45" s="65" t="s">
        <v>287</v>
      </c>
      <c r="V45" s="65"/>
      <c r="W45" s="65" t="s">
        <v>277</v>
      </c>
      <c r="X45" s="65" t="s">
        <v>278</v>
      </c>
      <c r="Y45" s="65" t="s">
        <v>300</v>
      </c>
      <c r="Z45" s="65" t="s">
        <v>294</v>
      </c>
      <c r="AA45" s="65" t="s">
        <v>287</v>
      </c>
      <c r="AC45" s="65"/>
      <c r="AD45" s="65" t="s">
        <v>277</v>
      </c>
      <c r="AE45" s="65" t="s">
        <v>278</v>
      </c>
      <c r="AF45" s="65" t="s">
        <v>300</v>
      </c>
      <c r="AG45" s="65" t="s">
        <v>294</v>
      </c>
      <c r="AH45" s="65" t="s">
        <v>287</v>
      </c>
      <c r="AJ45" s="65"/>
      <c r="AK45" s="65" t="s">
        <v>277</v>
      </c>
      <c r="AL45" s="65" t="s">
        <v>278</v>
      </c>
      <c r="AM45" s="65" t="s">
        <v>300</v>
      </c>
      <c r="AN45" s="65" t="s">
        <v>294</v>
      </c>
      <c r="AO45" s="65" t="s">
        <v>346</v>
      </c>
      <c r="AQ45" s="65"/>
      <c r="AR45" s="65" t="s">
        <v>277</v>
      </c>
      <c r="AS45" s="65" t="s">
        <v>278</v>
      </c>
      <c r="AT45" s="65" t="s">
        <v>300</v>
      </c>
      <c r="AU45" s="65" t="s">
        <v>294</v>
      </c>
      <c r="AV45" s="65" t="s">
        <v>287</v>
      </c>
      <c r="AX45" s="65"/>
      <c r="AY45" s="65" t="s">
        <v>277</v>
      </c>
      <c r="AZ45" s="65" t="s">
        <v>278</v>
      </c>
      <c r="BA45" s="65" t="s">
        <v>300</v>
      </c>
      <c r="BB45" s="65" t="s">
        <v>294</v>
      </c>
      <c r="BC45" s="65" t="s">
        <v>287</v>
      </c>
      <c r="BE45" s="65"/>
      <c r="BF45" s="65" t="s">
        <v>277</v>
      </c>
      <c r="BG45" s="65" t="s">
        <v>278</v>
      </c>
      <c r="BH45" s="65" t="s">
        <v>300</v>
      </c>
      <c r="BI45" s="65" t="s">
        <v>294</v>
      </c>
      <c r="BJ45" s="65" t="s">
        <v>287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13.610991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14.072501000000001</v>
      </c>
      <c r="O46" s="65" t="s">
        <v>347</v>
      </c>
      <c r="P46" s="65">
        <v>650</v>
      </c>
      <c r="Q46" s="65">
        <v>850</v>
      </c>
      <c r="R46" s="65">
        <v>0</v>
      </c>
      <c r="S46" s="65">
        <v>10000</v>
      </c>
      <c r="T46" s="65">
        <v>1015.02625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1.1289456999999999E-2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5.8325452999999996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228.56971999999999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125.54971999999999</v>
      </c>
      <c r="AX46" s="65" t="s">
        <v>307</v>
      </c>
      <c r="AY46" s="65"/>
      <c r="AZ46" s="65"/>
      <c r="BA46" s="65"/>
      <c r="BB46" s="65"/>
      <c r="BC46" s="65"/>
      <c r="BE46" s="65" t="s">
        <v>348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O25" sqref="O25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323</v>
      </c>
      <c r="B2" s="61" t="s">
        <v>324</v>
      </c>
      <c r="C2" s="61" t="s">
        <v>284</v>
      </c>
      <c r="D2" s="61">
        <v>57</v>
      </c>
      <c r="E2" s="61">
        <v>2690.045654296875</v>
      </c>
      <c r="F2" s="61">
        <v>411.55996704101562</v>
      </c>
      <c r="G2" s="61">
        <v>61.040260314941406</v>
      </c>
      <c r="H2" s="61">
        <v>22.900312423706055</v>
      </c>
      <c r="I2" s="61">
        <v>38.139949798583984</v>
      </c>
      <c r="J2" s="61">
        <v>100.54841613769531</v>
      </c>
      <c r="K2" s="61">
        <v>51.203563690185547</v>
      </c>
      <c r="L2" s="61">
        <v>49.344852447509766</v>
      </c>
      <c r="M2" s="61">
        <v>34.686977386474609</v>
      </c>
      <c r="N2" s="61">
        <v>6.3444008827209473</v>
      </c>
      <c r="O2" s="61">
        <v>20.051080703735352</v>
      </c>
      <c r="P2" s="61">
        <v>73.655860900878906</v>
      </c>
      <c r="Q2" s="61">
        <v>27.081056594848633</v>
      </c>
      <c r="R2" s="61">
        <v>17.082672119140625</v>
      </c>
      <c r="S2" s="61">
        <v>19.446983337402344</v>
      </c>
      <c r="T2" s="61">
        <v>2.613635778427124</v>
      </c>
      <c r="U2" s="61">
        <v>5.3488645553588867</v>
      </c>
      <c r="V2" s="61">
        <v>0.25679633021354675</v>
      </c>
      <c r="W2" s="61">
        <v>1305.6903076171875</v>
      </c>
      <c r="X2" s="61">
        <v>33.923839569091797</v>
      </c>
      <c r="Y2" s="61">
        <v>427.47259521484375</v>
      </c>
      <c r="Z2" s="61">
        <v>718.466796875</v>
      </c>
      <c r="AA2" s="61">
        <v>136.47836303710937</v>
      </c>
      <c r="AB2" s="61">
        <v>3491.9306640625</v>
      </c>
      <c r="AC2" s="61">
        <v>2.3137111663818359</v>
      </c>
      <c r="AD2" s="61">
        <v>1.7201915616169572E-3</v>
      </c>
      <c r="AE2" s="61">
        <v>2.1478831768035889</v>
      </c>
      <c r="AF2" s="61">
        <v>19.303850173950195</v>
      </c>
      <c r="AG2" s="61">
        <v>7.8499279022216797</v>
      </c>
      <c r="AH2" s="61">
        <v>6.646573543548584</v>
      </c>
      <c r="AI2" s="61">
        <v>0.26506727933883667</v>
      </c>
      <c r="AJ2" s="61">
        <v>9.2238197326660156</v>
      </c>
      <c r="AK2" s="61">
        <v>2.8457372188568115</v>
      </c>
      <c r="AL2" s="61">
        <v>0.16553886234760284</v>
      </c>
      <c r="AM2" s="61">
        <v>0.26960811018943787</v>
      </c>
      <c r="AN2" s="61">
        <v>0.14114725589752197</v>
      </c>
      <c r="AO2" s="61">
        <v>3.5036239773035049E-2</v>
      </c>
      <c r="AP2" s="61">
        <v>316.55667114257812</v>
      </c>
      <c r="AQ2" s="61">
        <v>300.25665283203125</v>
      </c>
      <c r="AR2" s="61">
        <v>5.8593020439147949</v>
      </c>
      <c r="AS2" s="61">
        <v>107.36148834228516</v>
      </c>
      <c r="AT2" s="61">
        <v>1.576332688331604</v>
      </c>
      <c r="AU2" s="61">
        <v>2.0417594909667969</v>
      </c>
      <c r="AV2" s="61">
        <v>18.181772232055664</v>
      </c>
      <c r="AW2" s="61">
        <v>14.125423431396484</v>
      </c>
      <c r="AX2" s="61">
        <v>1.7652641534805298</v>
      </c>
      <c r="AY2" s="61">
        <v>4.570892333984375</v>
      </c>
      <c r="AZ2" s="61">
        <v>0.74662405252456665</v>
      </c>
      <c r="BA2" s="61">
        <v>395.02511596679688</v>
      </c>
      <c r="BB2" s="61">
        <v>306.599609375</v>
      </c>
      <c r="BC2" s="61">
        <v>0.33092436194419861</v>
      </c>
      <c r="BD2" s="61">
        <v>6.7197318077087402</v>
      </c>
      <c r="BE2" s="61">
        <v>5.5308442115783691</v>
      </c>
      <c r="BF2" s="61">
        <v>40.832550048828125</v>
      </c>
      <c r="BG2" s="61">
        <v>0.21620228886604309</v>
      </c>
      <c r="BH2" s="61">
        <v>784.8941650390625</v>
      </c>
      <c r="BI2" s="61">
        <v>452.211669921875</v>
      </c>
      <c r="BJ2" s="61">
        <v>332.6824951171875</v>
      </c>
      <c r="BK2" s="61">
        <v>1681.9554443359375</v>
      </c>
      <c r="BL2" s="61">
        <v>7752.4892578125</v>
      </c>
      <c r="BM2" s="61">
        <v>12.191173553466797</v>
      </c>
      <c r="BN2" s="61">
        <v>4124.2998046875</v>
      </c>
      <c r="BO2" s="61">
        <v>327.47860717773437</v>
      </c>
      <c r="BP2" s="61">
        <v>13.610990524291992</v>
      </c>
      <c r="BQ2" s="61">
        <v>8.4387941360473633</v>
      </c>
      <c r="BR2" s="61">
        <v>5.1721963882446289</v>
      </c>
      <c r="BS2" s="61">
        <v>14.072501182556152</v>
      </c>
      <c r="BT2" s="61">
        <v>1015.0262451171875</v>
      </c>
      <c r="BU2" s="61">
        <v>1.1289456859230995E-2</v>
      </c>
      <c r="BV2" s="61">
        <v>5.832545280456543</v>
      </c>
      <c r="BW2" s="61">
        <v>228.56971740722656</v>
      </c>
      <c r="BX2" s="61">
        <v>125.54972076416016</v>
      </c>
      <c r="BY2" s="61">
        <v>0</v>
      </c>
      <c r="BZ2" s="61">
        <v>99.020256042480469</v>
      </c>
      <c r="CA2" s="61">
        <v>308.83273315429687</v>
      </c>
      <c r="CB2" s="61">
        <v>52.065910339355469</v>
      </c>
      <c r="CC2" s="61">
        <v>16.707326889038086</v>
      </c>
      <c r="CD2" s="61">
        <v>15.676813125610352</v>
      </c>
      <c r="CE2" s="61">
        <v>19.351875305175781</v>
      </c>
      <c r="CF2" s="61">
        <v>17.317535400390625</v>
      </c>
      <c r="CG2" s="61">
        <v>2.1442749500274658</v>
      </c>
      <c r="CH2" s="61">
        <v>17.20380973815918</v>
      </c>
      <c r="CI2" s="61">
        <v>0.134264275431633</v>
      </c>
      <c r="CJ2" s="61">
        <v>8.610110729932785E-2</v>
      </c>
      <c r="CK2" s="61">
        <v>0.20713192224502563</v>
      </c>
      <c r="CL2" s="61">
        <v>0.20809540152549744</v>
      </c>
      <c r="CM2" s="61">
        <v>1.0639999527484179E-3</v>
      </c>
      <c r="CN2" s="61">
        <v>1.0824096202850342</v>
      </c>
      <c r="CO2" s="61">
        <v>3.0838099773973227E-3</v>
      </c>
      <c r="CP2" s="61">
        <v>1.1225980520248413</v>
      </c>
      <c r="CQ2" s="61">
        <v>3.9375565946102142E-2</v>
      </c>
      <c r="CR2" s="61">
        <v>3.3417936414480209E-2</v>
      </c>
      <c r="CS2" s="61">
        <v>9.4268026351928711</v>
      </c>
      <c r="CT2" s="61">
        <v>0.43206533789634705</v>
      </c>
      <c r="CU2" s="61">
        <v>7.5425043702125549E-2</v>
      </c>
      <c r="CV2" s="61">
        <v>3.4787080949172378E-4</v>
      </c>
      <c r="CW2" s="61">
        <v>3.975325345993042</v>
      </c>
      <c r="CX2" s="61">
        <v>14.456929206848145</v>
      </c>
      <c r="CY2" s="61">
        <v>0.57001388072967529</v>
      </c>
      <c r="CZ2" s="61">
        <v>15.832808494567871</v>
      </c>
      <c r="DA2" s="61">
        <v>1.4855815172195435</v>
      </c>
      <c r="DB2" s="61">
        <v>1.2445374727249146</v>
      </c>
      <c r="DC2" s="61">
        <v>1.5400000563658978E-7</v>
      </c>
      <c r="DD2" s="61">
        <v>0.11137836426496506</v>
      </c>
      <c r="DE2" s="61">
        <v>0.15773390233516693</v>
      </c>
      <c r="DF2" s="61">
        <v>4.2682625353336334E-2</v>
      </c>
      <c r="DG2" s="61">
        <v>9.8111480474472046E-3</v>
      </c>
      <c r="DH2" s="61">
        <v>1.868833415210247E-2</v>
      </c>
      <c r="DI2" s="61">
        <v>9.8000001003129E-8</v>
      </c>
      <c r="DJ2" s="61">
        <v>6.4500786364078522E-2</v>
      </c>
      <c r="DK2" s="61">
        <v>0.20586523413658142</v>
      </c>
      <c r="DL2" s="61">
        <v>1.568613201379776E-2</v>
      </c>
      <c r="DM2" s="61">
        <v>8.7687857449054718E-2</v>
      </c>
      <c r="DN2" s="61">
        <v>7.687021978199482E-3</v>
      </c>
      <c r="DO2" s="61">
        <v>3.5877882037311792E-3</v>
      </c>
      <c r="DP2" s="61">
        <v>1.7380954697728157E-2</v>
      </c>
      <c r="DQ2" s="61">
        <v>4.6200000269891461E-7</v>
      </c>
      <c r="DR2" s="61">
        <v>0.42553451657295227</v>
      </c>
      <c r="DS2" s="61">
        <v>9.0532481670379639E-2</v>
      </c>
      <c r="DT2" s="61">
        <v>4.6491727232933044E-2</v>
      </c>
      <c r="DU2" s="61">
        <v>1.2260193936526775E-2</v>
      </c>
      <c r="DV2" s="61">
        <v>0.33084878325462341</v>
      </c>
      <c r="DW2" s="61">
        <v>0.11463002860546112</v>
      </c>
      <c r="DX2" s="61">
        <v>0.12619768083095551</v>
      </c>
      <c r="DY2" s="61">
        <v>8.9798852801322937E-2</v>
      </c>
      <c r="DZ2" s="61">
        <v>64210.421875</v>
      </c>
      <c r="EA2" s="61">
        <v>29469.791015625</v>
      </c>
      <c r="EB2" s="61">
        <v>34740.6328125</v>
      </c>
      <c r="EC2" s="61">
        <v>3163.05419921875</v>
      </c>
      <c r="ED2" s="61">
        <v>5445.94775390625</v>
      </c>
      <c r="EE2" s="61">
        <v>3240.291748046875</v>
      </c>
      <c r="EF2" s="61">
        <v>1251.79345703125</v>
      </c>
      <c r="EG2" s="61">
        <v>3266.81103515625</v>
      </c>
      <c r="EH2" s="61">
        <v>2373.138671875</v>
      </c>
      <c r="EI2" s="61">
        <v>553.70587158203125</v>
      </c>
      <c r="EJ2" s="61">
        <v>4027.515625</v>
      </c>
      <c r="EK2" s="61">
        <v>1747.486328125</v>
      </c>
      <c r="EL2" s="61">
        <v>4400.04638671875</v>
      </c>
      <c r="EM2" s="61">
        <v>1932.6048583984375</v>
      </c>
      <c r="EN2" s="61">
        <v>825.7032470703125</v>
      </c>
      <c r="EO2" s="61">
        <v>4179.2724609375</v>
      </c>
      <c r="EP2" s="61">
        <v>6711.46875</v>
      </c>
      <c r="EQ2" s="61">
        <v>11015.3837890625</v>
      </c>
      <c r="ER2" s="61">
        <v>2309.340087890625</v>
      </c>
      <c r="ES2" s="61">
        <v>4731.73291015625</v>
      </c>
      <c r="ET2" s="61">
        <v>2799.90673828125</v>
      </c>
      <c r="EU2" s="61">
        <v>235.21879577636719</v>
      </c>
      <c r="EV2" s="61">
        <v>2077.49658203125</v>
      </c>
      <c r="EW2" s="61">
        <v>5753.12158203125</v>
      </c>
      <c r="EX2" s="61">
        <v>12636.517578125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395.02511596679688</v>
      </c>
      <c r="B6">
        <f>BB2</f>
        <v>306.599609375</v>
      </c>
      <c r="C6">
        <f>BC2</f>
        <v>0.33092436194419861</v>
      </c>
      <c r="D6">
        <f>BD2</f>
        <v>6.7197318077087402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5" sqref="I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24397</v>
      </c>
      <c r="C2" s="56">
        <f ca="1">YEAR(TODAY())-YEAR(B2)+IF(TODAY()&gt;=DATE(YEAR(TODAY()),MONTH(B2),DAY(B2)),0,-1)</f>
        <v>57</v>
      </c>
      <c r="E2" s="52">
        <v>178.2</v>
      </c>
      <c r="F2" s="53" t="s">
        <v>39</v>
      </c>
      <c r="G2" s="52">
        <v>84.1</v>
      </c>
      <c r="H2" s="51" t="s">
        <v>41</v>
      </c>
      <c r="I2" s="72">
        <f>ROUND(G3/E3^2,1)</f>
        <v>26.5</v>
      </c>
    </row>
    <row r="3" spans="1:9" x14ac:dyDescent="0.3">
      <c r="E3" s="51">
        <f>E2/100</f>
        <v>1.7819999999999998</v>
      </c>
      <c r="F3" s="51" t="s">
        <v>40</v>
      </c>
      <c r="G3" s="51">
        <f>G2</f>
        <v>84.1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45259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송철웅, ID : H2510181)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29일 16:07:26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45259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178.2</v>
      </c>
      <c r="L12" s="129"/>
      <c r="M12" s="122">
        <f>'개인정보 및 신체계측 입력'!G2</f>
        <v>84.1</v>
      </c>
      <c r="N12" s="123"/>
      <c r="O12" s="118" t="s">
        <v>271</v>
      </c>
      <c r="P12" s="112"/>
      <c r="Q12" s="115">
        <f>'개인정보 및 신체계측 입력'!I2</f>
        <v>26.5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송철웅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71.807000000000002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10.65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17.542999999999999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5.3</v>
      </c>
      <c r="L71" s="36" t="s">
        <v>53</v>
      </c>
      <c r="M71" s="36">
        <f>ROUND('DRIs DATA'!K8,1)</f>
        <v>0.6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95.8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160.87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107.36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49.77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98.11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516.83000000000004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136.11000000000001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2023-11-29T07:11:10Z</dcterms:modified>
</cp:coreProperties>
</file>