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28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62913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<sst xmlns="http://schemas.openxmlformats.org/spreadsheetml/2006/main" count="699" uniqueCount="365">
  <si>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</si>
  <si>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</si>
  <si>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</si>
  <si>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</si>
  <si>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</si>
  <si>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</si>
  <si>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</si>
  <si>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</si>
  <si>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</si>
  <si>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</si>
  <si>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</si>
  <si>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</si>
  <si>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</si>
  <si>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</si>
  <si>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</si>
  <si>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</si>
  <si>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</si>
  <si>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</si>
  <si>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</si>
  <si>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</si>
  <si>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</si>
  <si>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</si>
  <si>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</si>
  <si>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</si>
  <si>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</si>
  <si>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</si>
  <si>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</si>
  <si>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</si>
  <si>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</si>
  <si>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</si>
  <si>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</si>
  <si>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</si>
  <si>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</si>
  <si>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</si>
  <si>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</si>
  <si>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</si>
  <si>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</si>
  <si>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</si>
  <si>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</si>
  <si>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</si>
  <si>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</si>
  <si>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</si>
  <si>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</si>
  <si>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</si>
  <si>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</si>
  <si>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</si>
  <si>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</si>
  <si>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</si>
  <si>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</si>
  <si>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</si>
  <si>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</si>
  <si>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</si>
  <si>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</si>
  <si>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</si>
  <si>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</si>
  <si>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</si>
  <si>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</si>
  <si>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</si>
  <si>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</si>
  <si>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</si>
  <si>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</si>
  <si>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</si>
  <si>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</si>
  <si>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</si>
  <si>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</si>
  <si>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</si>
  <si>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</si>
  <si>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</si>
  <si>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</si>
  <si>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</si>
  <si>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</si>
  <si>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</si>
  <si>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</si>
  <si>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</si>
  <si>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</si>
  <si>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</si>
  <si>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</si>
  <si>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</si>
  <si>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</si>
  <si>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</si>
  <si>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</si>
  <si>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</si>
  <si>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</si>
  <si>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</si>
  <si>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</si>
  <si>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</si>
  <si>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</si>
  <si>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</si>
  <si>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</si>
  <si>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</si>
  <si>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</si>
  <si>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</si>
  <si>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</si>
  <si>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</si>
  <si>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</si>
  <si>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</si>
  <si>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</si>
  <si>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</si>
  <si>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</si>
  <si>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</si>
  <si>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</si>
  <si>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</si>
  <si>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</si>
  <si>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</si>
  <si>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</si>
  <si>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</si>
  <si>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</si>
  <si>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</si>
  <si>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</si>
  <si>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</si>
  <si>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</si>
  <si>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</si>
  <si>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</si>
  <si>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</si>
  <si>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</si>
  <si>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</si>
  <si>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</si>
  <si>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</si>
  <si>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</si>
  <si>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</si>
  <si>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</si>
  <si>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</si>
  <si>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</si>
  <si>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</si>
  <si>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</si>
  <si>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</si>
  <si>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</si>
  <si>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</si>
  <si>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</si>
  <si>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</si>
  <si>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</si>
  <si>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</si>
  <si>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</si>
  <si>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</si>
  <si>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</si>
  <si>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</si>
  <si>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</si>
  <si>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</si>
  <si>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</si>
  <si>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</si>
  <si>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</si>
  <si>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</si>
  <si>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</si>
  <si>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</si>
  <si>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</si>
  <si>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</si>
  <si>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</si>
  <si>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</si>
  <si>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</si>
  <si>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</si>
  <si>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</si>
  <si>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</si>
  <si>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</si>
  <si>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</si>
  <si>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</si>
  <si>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</si>
  <si>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</si>
  <si>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</si>
  <si>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</si>
  <si>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</si>
  <si>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</si>
  <si>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</si>
  <si>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</si>
  <si>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</si>
  <si>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</si>
  <si>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</si>
  <si>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</si>
  <si>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</si>
  <si>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</si>
  <si>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</si>
  <si>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</si>
  <si>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</si>
  <si>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</si>
  <si>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</si>
  <si>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</si>
  <si>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</si>
  <si>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</si>
  <si>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</si>
  <si>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</si>
  <si>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</si>
  <si>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</si>
  <si>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</si>
  <si>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</si>
  <si>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</si>
  <si>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</si>
  <si>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</si>
  <si>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</si>
  <si>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</si>
  <si>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</si>
  <si>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</si>
  <si>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</si>
  <si>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</si>
  <si>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</si>
  <si>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</si>
  <si>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</si>
  <si>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</si>
  <si>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</si>
  <si>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</si>
  <si>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</si>
  <si>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</si>
  <si>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</si>
  <si>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</si>
  <si>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</si>
  <si>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</si>
  <si>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</si>
  <si>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</si>
  <si>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</si>
  <si>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</si>
  <si>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</si>
  <si>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</si>
  <si>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</si>
  <si>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</si>
  <si>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</si>
  <si>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</si>
  <si>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</si>
  <si>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</si>
  <si>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</si>
  <si>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</si>
  <si>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</si>
  <si>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</si>
  <si>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</si>
  <si>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</si>
  <si>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</si>
  <si>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</si>
  <si>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</si>
  <si>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</si>
  <si>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</si>
  <si>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</si>
  <si>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</si>
  <si>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</si>
  <si>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</si>
  <si>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</si>
  <si>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</si>
  <si>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</si>
  <si>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</si>
  <si>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</si>
  <si>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</si>
  <si>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</si>
  <si>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</si>
  <si>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</si>
  <si>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</si>
  <si>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</si>
  <si>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</si>
  <si>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</si>
  <si>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</si>
  <si>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</si>
  <si>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</si>
  <si>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</si>
  <si>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</si>
  <si>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</si>
  <si>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</si>
  <si>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</si>
  <si>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</si>
  <si>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</si>
  <si>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</si>
  <si>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</si>
  <si>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</si>
  <si>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</si>
  <si>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</si>
  <si>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</si>
  <si>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</si>
  <si>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</si>
  <si>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</si>
  <si>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</si>
  <si>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</si>
  <si>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</si>
  <si>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</si>
  <si>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</si>
  <si>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</si>
  <si>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</si>
  <si>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</si>
  <si>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</si>
  <si>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</si>
  <si>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</si>
  <si>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</si>
  <si>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</si>
  <si>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평균필요량</t>
    <phoneticPr fontId="1" type="noConversion"/>
  </si>
  <si>
    <t>권장섭취량</t>
    <phoneticPr fontId="1" type="noConversion"/>
  </si>
  <si>
    <t>M</t>
  </si>
  <si>
    <t>섭취량</t>
    <phoneticPr fontId="1" type="noConversion"/>
  </si>
  <si>
    <t>철</t>
    <phoneticPr fontId="1" type="noConversion"/>
  </si>
  <si>
    <t>상한섭취량</t>
    <phoneticPr fontId="1" type="noConversion"/>
  </si>
  <si>
    <t>불소</t>
    <phoneticPr fontId="1" type="noConversion"/>
  </si>
  <si>
    <t>충분섭취량</t>
    <phoneticPr fontId="1" type="noConversion"/>
  </si>
  <si>
    <t>요오드</t>
    <phoneticPr fontId="1" type="noConversion"/>
  </si>
  <si>
    <t>몰리브덴(ug/일)</t>
    <phoneticPr fontId="1" type="noConversion"/>
  </si>
  <si>
    <t>칼륨</t>
    <phoneticPr fontId="1" type="noConversion"/>
  </si>
  <si>
    <t>망간</t>
    <phoneticPr fontId="1" type="noConversion"/>
  </si>
  <si>
    <t>셀레늄</t>
    <phoneticPr fontId="1" type="noConversion"/>
  </si>
  <si>
    <t>H2510183</t>
  </si>
  <si>
    <t>양천용</t>
  </si>
  <si>
    <t>정보</t>
    <phoneticPr fontId="1" type="noConversion"/>
  </si>
  <si>
    <t>(설문지 : FFQ 95문항 설문지, 사용자 : 양천용, ID : H2510183)</t>
  </si>
  <si>
    <t>출력시각</t>
    <phoneticPr fontId="1" type="noConversion"/>
  </si>
  <si>
    <t>2023년 12월 06일 16:19:44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</si>
  <si>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</si>
  <si>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</si>
  <si>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</si>
  <si>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</si>
  <si>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</si>
  <si>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</si>
  <si>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당류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</si>
  <si>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</si>
  <si>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</si>
  <si>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</si>
  <si>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</si>
  <si>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</si>
  <si>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</si>
  <si>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</si>
  <si>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</si>
  <si>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</si>
  <si>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</si>
  <si>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 필요추정량</t>
    <phoneticPr fontId="1" type="noConversion"/>
  </si>
  <si>
    <t>에너지 섭취량</t>
    <phoneticPr fontId="1" type="noConversion"/>
  </si>
  <si>
    <t>당류섭취(g)</t>
    <phoneticPr fontId="1" type="noConversion"/>
  </si>
  <si>
    <t>당류섭취(%)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</si>
  <si>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</si>
  <si>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</si>
  <si>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</si>
  <si>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당류(kcal)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</si>
  <si>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</si>
  <si>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</si>
  <si>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</si>
  <si>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</si>
  <si>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</si>
  <si>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</si>
  <si>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</si>
  <si>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</si>
  <si>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</si>
  <si>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</si>
  <si>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</si>
  <si>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</si>
  <si>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</si>
  <si>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</si>
  <si>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</si>
  <si>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</si>
  <si>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</si>
  <si>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</si>
  <si>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</si>
  <si>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</si>
  <si>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</si>
  <si>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</si>
  <si>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</si>
  <si>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염소</t>
    <phoneticPr fontId="1" type="noConversion"/>
  </si>
  <si>
    <t>마그네슘</t>
    <phoneticPr fontId="1" type="noConversion"/>
  </si>
  <si>
    <t>상한섭취량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</si>
  <si>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</si>
  <si>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</si>
  <si>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</si>
  <si>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</si>
  <si>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만성질환위험
감소섭취량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</si>
  <si>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</si>
  <si>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</si>
  <si>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</si>
  <si>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몰리브덴</t>
    <phoneticPr fontId="1" type="noConversion"/>
  </si>
  <si>
    <t>크롬</t>
    <phoneticPr fontId="1" type="noConversion"/>
  </si>
  <si>
    <t>상한섭취량</t>
    <phoneticPr fontId="1" type="noConversion"/>
  </si>
  <si>
    <t>권장섭취량</t>
    <phoneticPr fontId="1" type="noConversion"/>
  </si>
  <si>
    <t>섭취량</t>
    <phoneticPr fontId="1" type="noConversion"/>
  </si>
  <si>
    <t>충분섭취량</t>
    <phoneticPr fontId="1" type="noConversion"/>
  </si>
  <si>
    <t>평균필요량</t>
    <phoneticPr fontId="1" type="noConversion"/>
  </si>
  <si>
    <t>섭취량</t>
    <phoneticPr fontId="1" type="noConversion"/>
  </si>
  <si>
    <t>권장섭취량</t>
    <phoneticPr fontId="1" type="noConversion"/>
  </si>
  <si>
    <t>구리(ug/일)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</si>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</sst>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61.009624000000002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2432"/>
        <c:axId val="552796744"/>
      </c:barChart>
      <c:catAx>
        <c:axId val="55279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6744"/>
        <c:crosses val="autoZero"/>
        <c:auto val="1"/>
        <c:lblAlgn val="ctr"/>
        <c:lblOffset val="100"/>
        <c:noMultiLvlLbl val="0"/>
      </c:catAx>
      <c:valAx>
        <c:axId val="55279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2.1616920999999998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6696"/>
        <c:axId val="556431600"/>
      </c:barChart>
      <c:catAx>
        <c:axId val="55643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1600"/>
        <c:crosses val="autoZero"/>
        <c:auto val="1"/>
        <c:lblAlgn val="ctr"/>
        <c:lblOffset val="100"/>
        <c:noMultiLvlLbl val="0"/>
      </c:catAx>
      <c:valAx>
        <c:axId val="55643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19.872007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29640"/>
        <c:axId val="556430424"/>
      </c:barChart>
      <c:catAx>
        <c:axId val="55642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0424"/>
        <c:crosses val="autoZero"/>
        <c:auto val="1"/>
        <c:lblAlgn val="ctr"/>
        <c:lblOffset val="100"/>
        <c:noMultiLvlLbl val="0"/>
      </c:catAx>
      <c:valAx>
        <c:axId val="55643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2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1090.0852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7528"/>
        <c:axId val="552790864"/>
      </c:barChart>
      <c:catAx>
        <c:axId val="55279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0864"/>
        <c:crosses val="autoZero"/>
        <c:auto val="1"/>
        <c:lblAlgn val="ctr"/>
        <c:lblOffset val="100"/>
        <c:noMultiLvlLbl val="0"/>
      </c:catAx>
      <c:valAx>
        <c:axId val="55279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2298.6752999999999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6816"/>
        <c:axId val="553676424"/>
      </c:barChart>
      <c:catAx>
        <c:axId val="55367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6424"/>
        <c:crosses val="autoZero"/>
        <c:auto val="1"/>
        <c:lblAlgn val="ctr"/>
        <c:lblOffset val="100"/>
        <c:noMultiLvlLbl val="0"/>
      </c:catAx>
      <c:valAx>
        <c:axId val="5536764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9.4019849999999998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2896"/>
        <c:axId val="553674464"/>
      </c:barChart>
      <c:catAx>
        <c:axId val="55367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4464"/>
        <c:crosses val="autoZero"/>
        <c:auto val="1"/>
        <c:lblAlgn val="ctr"/>
        <c:lblOffset val="100"/>
        <c:noMultiLvlLbl val="0"/>
      </c:catAx>
      <c:valAx>
        <c:axId val="55367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154.73354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5640"/>
        <c:axId val="553677208"/>
      </c:barChart>
      <c:catAx>
        <c:axId val="55367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7208"/>
        <c:crosses val="autoZero"/>
        <c:auto val="1"/>
        <c:lblAlgn val="ctr"/>
        <c:lblOffset val="100"/>
        <c:noMultiLvlLbl val="0"/>
      </c:catAx>
      <c:valAx>
        <c:axId val="553677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9.3514579999999992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3288"/>
        <c:axId val="553677992"/>
      </c:barChart>
      <c:catAx>
        <c:axId val="55367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7992"/>
        <c:crosses val="autoZero"/>
        <c:auto val="1"/>
        <c:lblAlgn val="ctr"/>
        <c:lblOffset val="100"/>
        <c:noMultiLvlLbl val="0"/>
      </c:catAx>
      <c:valAx>
        <c:axId val="55367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435.79410000000001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2112"/>
        <c:axId val="553673680"/>
      </c:barChart>
      <c:catAx>
        <c:axId val="55367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3680"/>
        <c:crosses val="autoZero"/>
        <c:auto val="1"/>
        <c:lblAlgn val="ctr"/>
        <c:lblOffset val="100"/>
        <c:noMultiLvlLbl val="0"/>
      </c:catAx>
      <c:valAx>
        <c:axId val="5536736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3.5694419999999999E-3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5248"/>
        <c:axId val="553676032"/>
      </c:barChart>
      <c:catAx>
        <c:axId val="55367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6032"/>
        <c:crosses val="autoZero"/>
        <c:auto val="1"/>
        <c:lblAlgn val="ctr"/>
        <c:lblOffset val="100"/>
        <c:noMultiLvlLbl val="0"/>
      </c:catAx>
      <c:valAx>
        <c:axId val="55367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3.7213341999999998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4072"/>
        <c:axId val="553672504"/>
      </c:barChart>
      <c:catAx>
        <c:axId val="55367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2504"/>
        <c:crosses val="autoZero"/>
        <c:auto val="1"/>
        <c:lblAlgn val="ctr"/>
        <c:lblOffset val="100"/>
        <c:noMultiLvlLbl val="0"/>
      </c:catAx>
      <c:valAx>
        <c:axId val="553672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19.309705999999998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8312"/>
        <c:axId val="552795176"/>
      </c:barChart>
      <c:catAx>
        <c:axId val="55279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5176"/>
        <c:crosses val="autoZero"/>
        <c:auto val="1"/>
        <c:lblAlgn val="ctr"/>
        <c:lblOffset val="100"/>
        <c:noMultiLvlLbl val="0"/>
      </c:catAx>
      <c:valAx>
        <c:axId val="552795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70.10275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16312"/>
        <c:axId val="597721408"/>
      </c:barChart>
      <c:catAx>
        <c:axId val="59771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21408"/>
        <c:crosses val="autoZero"/>
        <c:auto val="1"/>
        <c:lblAlgn val="ctr"/>
        <c:lblOffset val="100"/>
        <c:noMultiLvlLbl val="0"/>
      </c:catAx>
      <c:valAx>
        <c:axId val="59772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84.393789999999996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18272"/>
        <c:axId val="597716704"/>
      </c:barChart>
      <c:catAx>
        <c:axId val="5977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16704"/>
        <c:crosses val="autoZero"/>
        <c:auto val="1"/>
        <c:lblAlgn val="ctr"/>
        <c:lblOffset val="100"/>
        <c:noMultiLvlLbl val="0"/>
      </c:catAx>
      <c:valAx>
        <c:axId val="59771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0.65300000000000002</c:v>
                </c:pt>
                <c:pt idx="1">
                  <c:v>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717488"/>
        <c:axId val="597715136"/>
      </c:barChart>
      <c:catAx>
        <c:axId val="59771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15136"/>
        <c:crosses val="autoZero"/>
        <c:auto val="1"/>
        <c:lblAlgn val="ctr"/>
        <c:lblOffset val="100"/>
        <c:noMultiLvlLbl val="0"/>
      </c:catAx>
      <c:valAx>
        <c:axId val="59771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147.09999084472656</c:v>
                </c:pt>
                <c:pt idx="1">
                  <c:v>0</c:v>
                </c:pt>
                <c:pt idx="2">
                  <c:v>2.7974798679351807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545.89290000000005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19448"/>
        <c:axId val="597715528"/>
      </c:barChart>
      <c:catAx>
        <c:axId val="59771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15528"/>
        <c:crosses val="autoZero"/>
        <c:auto val="1"/>
        <c:lblAlgn val="ctr"/>
        <c:lblOffset val="100"/>
        <c:noMultiLvlLbl val="0"/>
      </c:catAx>
      <c:valAx>
        <c:axId val="597715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6.8116539999999999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20624"/>
        <c:axId val="597721800"/>
      </c:barChart>
      <c:catAx>
        <c:axId val="59772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21800"/>
        <c:crosses val="autoZero"/>
        <c:auto val="1"/>
        <c:lblAlgn val="ctr"/>
        <c:lblOffset val="100"/>
        <c:noMultiLvlLbl val="0"/>
      </c:catAx>
      <c:valAx>
        <c:axId val="59772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2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79.855000000000004</c:v>
                </c:pt>
                <c:pt idx="1">
                  <c:v>5.84</c:v>
                </c:pt>
                <c:pt idx="2">
                  <c:v>14.305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720232"/>
        <c:axId val="597722584"/>
      </c:barChart>
      <c:catAx>
        <c:axId val="59772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22584"/>
        <c:crosses val="autoZero"/>
        <c:auto val="1"/>
        <c:lblAlgn val="ctr"/>
        <c:lblOffset val="100"/>
        <c:noMultiLvlLbl val="0"/>
      </c:catAx>
      <c:valAx>
        <c:axId val="59772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2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1865.3329000000001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0840"/>
        <c:axId val="554803584"/>
      </c:barChart>
      <c:catAx>
        <c:axId val="55480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3584"/>
        <c:crosses val="autoZero"/>
        <c:auto val="1"/>
        <c:lblAlgn val="ctr"/>
        <c:lblOffset val="100"/>
        <c:noMultiLvlLbl val="0"/>
      </c:catAx>
      <c:valAx>
        <c:axId val="554803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59.889865999999998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4368"/>
        <c:axId val="554803976"/>
      </c:barChart>
      <c:catAx>
        <c:axId val="55480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3976"/>
        <c:crosses val="autoZero"/>
        <c:auto val="1"/>
        <c:lblAlgn val="ctr"/>
        <c:lblOffset val="100"/>
        <c:noMultiLvlLbl val="0"/>
      </c:catAx>
      <c:valAx>
        <c:axId val="55480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371.24856999999997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2016"/>
        <c:axId val="554805152"/>
      </c:barChart>
      <c:catAx>
        <c:axId val="55480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5152"/>
        <c:crosses val="autoZero"/>
        <c:auto val="1"/>
        <c:lblAlgn val="ctr"/>
        <c:lblOffset val="100"/>
        <c:noMultiLvlLbl val="0"/>
      </c:catAx>
      <c:valAx>
        <c:axId val="55480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0.59440386000000001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3216"/>
        <c:axId val="552793608"/>
      </c:barChart>
      <c:catAx>
        <c:axId val="55279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3608"/>
        <c:crosses val="autoZero"/>
        <c:auto val="1"/>
        <c:lblAlgn val="ctr"/>
        <c:lblOffset val="100"/>
        <c:noMultiLvlLbl val="0"/>
      </c:catAx>
      <c:valAx>
        <c:axId val="55279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3859.3908999999999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5544"/>
        <c:axId val="554799272"/>
      </c:barChart>
      <c:catAx>
        <c:axId val="55480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99272"/>
        <c:crosses val="autoZero"/>
        <c:auto val="1"/>
        <c:lblAlgn val="ctr"/>
        <c:lblOffset val="100"/>
        <c:noMultiLvlLbl val="0"/>
      </c:catAx>
      <c:valAx>
        <c:axId val="55479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7.9876149999999999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98488"/>
        <c:axId val="554805936"/>
      </c:barChart>
      <c:catAx>
        <c:axId val="55479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5936"/>
        <c:crosses val="autoZero"/>
        <c:auto val="1"/>
        <c:lblAlgn val="ctr"/>
        <c:lblOffset val="100"/>
        <c:noMultiLvlLbl val="0"/>
      </c:catAx>
      <c:valAx>
        <c:axId val="55480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9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0.59432949999999996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99664"/>
        <c:axId val="554800448"/>
      </c:barChart>
      <c:catAx>
        <c:axId val="55479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0448"/>
        <c:crosses val="autoZero"/>
        <c:auto val="1"/>
        <c:lblAlgn val="ctr"/>
        <c:lblOffset val="100"/>
        <c:noMultiLvlLbl val="0"/>
      </c:catAx>
      <c:valAx>
        <c:axId val="55480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9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225.2627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352312"/>
        <c:axId val="412353880"/>
      </c:barChart>
      <c:catAx>
        <c:axId val="41235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353880"/>
        <c:crosses val="autoZero"/>
        <c:auto val="1"/>
        <c:lblAlgn val="ctr"/>
        <c:lblOffset val="100"/>
        <c:noMultiLvlLbl val="0"/>
      </c:catAx>
      <c:valAx>
        <c:axId val="4123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35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1.2213768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4344"/>
        <c:axId val="556433952"/>
      </c:barChart>
      <c:catAx>
        <c:axId val="55643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3952"/>
        <c:crosses val="autoZero"/>
        <c:auto val="1"/>
        <c:lblAlgn val="ctr"/>
        <c:lblOffset val="100"/>
        <c:noMultiLvlLbl val="0"/>
      </c:catAx>
      <c:valAx>
        <c:axId val="556433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13.889279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3168"/>
        <c:axId val="556430032"/>
      </c:barChart>
      <c:catAx>
        <c:axId val="55643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0032"/>
        <c:crosses val="autoZero"/>
        <c:auto val="1"/>
        <c:lblAlgn val="ctr"/>
        <c:lblOffset val="100"/>
        <c:noMultiLvlLbl val="0"/>
      </c:catAx>
      <c:valAx>
        <c:axId val="55643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0.59432949999999996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2384"/>
        <c:axId val="556433560"/>
      </c:barChart>
      <c:catAx>
        <c:axId val="55643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3560"/>
        <c:crosses val="autoZero"/>
        <c:auto val="1"/>
        <c:lblAlgn val="ctr"/>
        <c:lblOffset val="100"/>
        <c:noMultiLvlLbl val="0"/>
      </c:catAx>
      <c:valAx>
        <c:axId val="55643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243.64139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5128"/>
        <c:axId val="556436304"/>
      </c:barChart>
      <c:catAx>
        <c:axId val="55643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6304"/>
        <c:crosses val="autoZero"/>
        <c:auto val="1"/>
        <c:lblAlgn val="ctr"/>
        <c:lblOffset val="100"/>
        <c:noMultiLvlLbl val="0"/>
      </c:catAx>
      <c:valAx>
        <c:axId val="55643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2.7974798999999999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5520"/>
        <c:axId val="556430816"/>
      </c:barChart>
      <c:catAx>
        <c:axId val="55643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0816"/>
        <c:crosses val="autoZero"/>
        <c:auto val="1"/>
        <c:lblAlgn val="ctr"/>
        <c:lblOffset val="100"/>
        <c:noMultiLvlLbl val="0"/>
      </c:catAx>
      <c:valAx>
        <c:axId val="55643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양천용, ID : H2510183)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12월 06일 16:19:44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1865.3329000000001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61.009624000000002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19.309705999999998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79.855000000000004</v>
      </c>
      <c r="G8" s="59">
        <f>'DRIs DATA 입력'!G8</f>
        <v>5.84</v>
      </c>
      <c r="H8" s="59">
        <f>'DRIs DATA 입력'!H8</f>
        <v>14.305</v>
      </c>
      <c r="I8" s="46"/>
      <c r="J8" s="59" t="s">
        <v>216</v>
      </c>
      <c r="K8" s="59">
        <f>'DRIs DATA 입력'!K8</f>
        <v>0.65300000000000002</v>
      </c>
      <c r="L8" s="59">
        <f>'DRIs DATA 입력'!L8</f>
        <v>2.63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545.89290000000005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6.8116539999999999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0.59440386000000001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225.2627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59.889865999999998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0.94624850000000005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1.2213768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13.889279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0.59432949999999996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243.64139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2.7974798999999999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2.1616920999999998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19.872007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371.24856999999997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1090.0852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3859.3908999999999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2298.6752999999999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9.4019849999999998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154.73354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7.9876149999999999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9.3514579999999992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435.79410000000001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3.5694419999999999E-3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3.7213341999999998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70.10275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84.393789999999996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E58" sqref="E58:E59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ht="15" customHeight="1" x14ac:dyDescent="0.3">
      <c r="A1" s="62" t="s">
        <v>291</v>
      </c>
      <c r="B1" s="61" t="s">
        <v>292</v>
      </c>
      <c r="G1" s="62" t="s">
        <v>293</v>
      </c>
      <c r="H1" s="61" t="s">
        <v>294</v>
      </c>
    </row>
    <row r="3" spans="1:33" x14ac:dyDescent="0.3">
      <c r="A3" s="66" t="s">
        <v>295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3" x14ac:dyDescent="0.3">
      <c r="A4" s="67" t="s">
        <v>296</v>
      </c>
      <c r="B4" s="67"/>
      <c r="C4" s="67"/>
      <c r="E4" s="69" t="s">
        <v>297</v>
      </c>
      <c r="F4" s="70"/>
      <c r="G4" s="70"/>
      <c r="H4" s="71"/>
      <c r="J4" s="69" t="s">
        <v>298</v>
      </c>
      <c r="K4" s="70"/>
      <c r="L4" s="71"/>
      <c r="N4" s="67" t="s">
        <v>299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  <c r="AB4" s="67" t="s">
        <v>301</v>
      </c>
      <c r="AC4" s="67"/>
      <c r="AD4" s="67"/>
      <c r="AE4" s="67"/>
      <c r="AF4" s="67"/>
      <c r="AG4" s="67"/>
    </row>
    <row r="5" spans="1:33" x14ac:dyDescent="0.3">
      <c r="A5" s="65"/>
      <c r="B5" s="65" t="s">
        <v>302</v>
      </c>
      <c r="C5" s="65" t="s">
        <v>303</v>
      </c>
      <c r="E5" s="65"/>
      <c r="F5" s="65" t="s">
        <v>304</v>
      </c>
      <c r="G5" s="65" t="s">
        <v>305</v>
      </c>
      <c r="H5" s="65" t="s">
        <v>299</v>
      </c>
      <c r="J5" s="65"/>
      <c r="K5" s="65" t="s">
        <v>306</v>
      </c>
      <c r="L5" s="65" t="s">
        <v>307</v>
      </c>
      <c r="N5" s="65"/>
      <c r="O5" s="65" t="s">
        <v>308</v>
      </c>
      <c r="P5" s="65" t="s">
        <v>309</v>
      </c>
      <c r="Q5" s="65" t="s">
        <v>310</v>
      </c>
      <c r="R5" s="65" t="s">
        <v>311</v>
      </c>
      <c r="S5" s="65" t="s">
        <v>303</v>
      </c>
      <c r="U5" s="65"/>
      <c r="V5" s="65" t="s">
        <v>308</v>
      </c>
      <c r="W5" s="65" t="s">
        <v>309</v>
      </c>
      <c r="X5" s="65" t="s">
        <v>310</v>
      </c>
      <c r="Y5" s="65" t="s">
        <v>311</v>
      </c>
      <c r="Z5" s="65" t="s">
        <v>303</v>
      </c>
      <c r="AB5" s="65"/>
      <c r="AC5" s="65" t="s">
        <v>312</v>
      </c>
      <c r="AD5" s="65" t="s">
        <v>313</v>
      </c>
      <c r="AE5" s="65" t="s">
        <v>301</v>
      </c>
      <c r="AF5" s="65" t="s">
        <v>314</v>
      </c>
      <c r="AG5" s="65" t="s">
        <v>315</v>
      </c>
    </row>
    <row r="6" spans="1:33" x14ac:dyDescent="0.3">
      <c r="A6" s="65" t="s">
        <v>296</v>
      </c>
      <c r="B6" s="65">
        <v>2000</v>
      </c>
      <c r="C6" s="65">
        <v>1865.3329000000001</v>
      </c>
      <c r="E6" s="65" t="s">
        <v>316</v>
      </c>
      <c r="F6" s="65">
        <v>55</v>
      </c>
      <c r="G6" s="65">
        <v>15</v>
      </c>
      <c r="H6" s="65">
        <v>7</v>
      </c>
      <c r="J6" s="65" t="s">
        <v>316</v>
      </c>
      <c r="K6" s="65">
        <v>0.1</v>
      </c>
      <c r="L6" s="65">
        <v>4</v>
      </c>
      <c r="N6" s="65" t="s">
        <v>317</v>
      </c>
      <c r="O6" s="65">
        <v>50</v>
      </c>
      <c r="P6" s="65">
        <v>60</v>
      </c>
      <c r="Q6" s="65">
        <v>0</v>
      </c>
      <c r="R6" s="65">
        <v>0</v>
      </c>
      <c r="S6" s="65">
        <v>61.009624000000002</v>
      </c>
      <c r="U6" s="65" t="s">
        <v>318</v>
      </c>
      <c r="V6" s="65">
        <v>0</v>
      </c>
      <c r="W6" s="65">
        <v>0</v>
      </c>
      <c r="X6" s="65">
        <v>25</v>
      </c>
      <c r="Y6" s="65">
        <v>0</v>
      </c>
      <c r="Z6" s="65">
        <v>19.309705999999998</v>
      </c>
      <c r="AB6" s="65" t="s">
        <v>319</v>
      </c>
      <c r="AC6" s="65">
        <v>2000</v>
      </c>
      <c r="AD6" s="65">
        <v>1865.3329000000001</v>
      </c>
      <c r="AE6" s="65">
        <v>145.08692932128906</v>
      </c>
      <c r="AF6" s="65">
        <v>36.271732</v>
      </c>
      <c r="AG6" s="65">
        <v>7.7780717013178693</v>
      </c>
    </row>
    <row r="7" spans="1:33" x14ac:dyDescent="0.3">
      <c r="E7" s="65" t="s">
        <v>320</v>
      </c>
      <c r="F7" s="65">
        <v>65</v>
      </c>
      <c r="G7" s="65">
        <v>30</v>
      </c>
      <c r="H7" s="65">
        <v>20</v>
      </c>
      <c r="J7" s="65" t="s">
        <v>320</v>
      </c>
      <c r="K7" s="65">
        <v>1</v>
      </c>
      <c r="L7" s="65">
        <v>10</v>
      </c>
    </row>
    <row r="8" spans="1:33" x14ac:dyDescent="0.3">
      <c r="E8" s="65" t="s">
        <v>321</v>
      </c>
      <c r="F8" s="65">
        <v>79.855000000000004</v>
      </c>
      <c r="G8" s="65">
        <v>5.84</v>
      </c>
      <c r="H8" s="65">
        <v>14.305</v>
      </c>
      <c r="J8" s="65" t="s">
        <v>321</v>
      </c>
      <c r="K8" s="65">
        <v>0.65300000000000002</v>
      </c>
      <c r="L8" s="65">
        <v>2.63</v>
      </c>
    </row>
    <row r="13" spans="1:33" x14ac:dyDescent="0.3">
      <c r="A13" s="66" t="s">
        <v>322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33" x14ac:dyDescent="0.3">
      <c r="A14" s="67" t="s">
        <v>323</v>
      </c>
      <c r="B14" s="67"/>
      <c r="C14" s="67"/>
      <c r="D14" s="67"/>
      <c r="E14" s="67"/>
      <c r="F14" s="67"/>
      <c r="H14" s="67" t="s">
        <v>324</v>
      </c>
      <c r="I14" s="67"/>
      <c r="J14" s="67"/>
      <c r="K14" s="67"/>
      <c r="L14" s="67"/>
      <c r="M14" s="67"/>
      <c r="O14" s="67" t="s">
        <v>325</v>
      </c>
      <c r="P14" s="67"/>
      <c r="Q14" s="67"/>
      <c r="R14" s="67"/>
      <c r="S14" s="67"/>
      <c r="T14" s="67"/>
      <c r="V14" s="67" t="s">
        <v>326</v>
      </c>
      <c r="W14" s="67"/>
      <c r="X14" s="67"/>
      <c r="Y14" s="67"/>
      <c r="Z14" s="67"/>
      <c r="AA14" s="67"/>
    </row>
    <row r="15" spans="1:33" x14ac:dyDescent="0.3">
      <c r="A15" s="65"/>
      <c r="B15" s="65" t="s">
        <v>308</v>
      </c>
      <c r="C15" s="65" t="s">
        <v>309</v>
      </c>
      <c r="D15" s="65" t="s">
        <v>310</v>
      </c>
      <c r="E15" s="65" t="s">
        <v>311</v>
      </c>
      <c r="F15" s="65" t="s">
        <v>303</v>
      </c>
      <c r="H15" s="65"/>
      <c r="I15" s="65" t="s">
        <v>308</v>
      </c>
      <c r="J15" s="65" t="s">
        <v>309</v>
      </c>
      <c r="K15" s="65" t="s">
        <v>310</v>
      </c>
      <c r="L15" s="65" t="s">
        <v>311</v>
      </c>
      <c r="M15" s="65" t="s">
        <v>303</v>
      </c>
      <c r="O15" s="65"/>
      <c r="P15" s="65" t="s">
        <v>308</v>
      </c>
      <c r="Q15" s="65" t="s">
        <v>309</v>
      </c>
      <c r="R15" s="65" t="s">
        <v>310</v>
      </c>
      <c r="S15" s="65" t="s">
        <v>311</v>
      </c>
      <c r="T15" s="65" t="s">
        <v>303</v>
      </c>
      <c r="V15" s="65"/>
      <c r="W15" s="65" t="s">
        <v>308</v>
      </c>
      <c r="X15" s="65" t="s">
        <v>309</v>
      </c>
      <c r="Y15" s="65" t="s">
        <v>310</v>
      </c>
      <c r="Z15" s="65" t="s">
        <v>311</v>
      </c>
      <c r="AA15" s="65" t="s">
        <v>303</v>
      </c>
    </row>
    <row r="16" spans="1:33" x14ac:dyDescent="0.3">
      <c r="A16" s="65" t="s">
        <v>327</v>
      </c>
      <c r="B16" s="65">
        <v>510</v>
      </c>
      <c r="C16" s="65">
        <v>700</v>
      </c>
      <c r="D16" s="65">
        <v>0</v>
      </c>
      <c r="E16" s="65">
        <v>3000</v>
      </c>
      <c r="F16" s="65">
        <v>545.89290000000005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6.8116539999999999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0.59440386000000001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225.2627</v>
      </c>
    </row>
    <row r="23" spans="1:62" x14ac:dyDescent="0.3">
      <c r="A23" s="66" t="s">
        <v>328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329</v>
      </c>
      <c r="B24" s="67"/>
      <c r="C24" s="67"/>
      <c r="D24" s="67"/>
      <c r="E24" s="67"/>
      <c r="F24" s="67"/>
      <c r="H24" s="67" t="s">
        <v>330</v>
      </c>
      <c r="I24" s="67"/>
      <c r="J24" s="67"/>
      <c r="K24" s="67"/>
      <c r="L24" s="67"/>
      <c r="M24" s="67"/>
      <c r="O24" s="67" t="s">
        <v>331</v>
      </c>
      <c r="P24" s="67"/>
      <c r="Q24" s="67"/>
      <c r="R24" s="67"/>
      <c r="S24" s="67"/>
      <c r="T24" s="67"/>
      <c r="V24" s="67" t="s">
        <v>332</v>
      </c>
      <c r="W24" s="67"/>
      <c r="X24" s="67"/>
      <c r="Y24" s="67"/>
      <c r="Z24" s="67"/>
      <c r="AA24" s="67"/>
      <c r="AC24" s="67" t="s">
        <v>333</v>
      </c>
      <c r="AD24" s="67"/>
      <c r="AE24" s="67"/>
      <c r="AF24" s="67"/>
      <c r="AG24" s="67"/>
      <c r="AH24" s="67"/>
      <c r="AJ24" s="67" t="s">
        <v>334</v>
      </c>
      <c r="AK24" s="67"/>
      <c r="AL24" s="67"/>
      <c r="AM24" s="67"/>
      <c r="AN24" s="67"/>
      <c r="AO24" s="67"/>
      <c r="AQ24" s="67" t="s">
        <v>335</v>
      </c>
      <c r="AR24" s="67"/>
      <c r="AS24" s="67"/>
      <c r="AT24" s="67"/>
      <c r="AU24" s="67"/>
      <c r="AV24" s="67"/>
      <c r="AX24" s="67" t="s">
        <v>336</v>
      </c>
      <c r="AY24" s="67"/>
      <c r="AZ24" s="67"/>
      <c r="BA24" s="67"/>
      <c r="BB24" s="67"/>
      <c r="BC24" s="67"/>
      <c r="BE24" s="67" t="s">
        <v>337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308</v>
      </c>
      <c r="C25" s="65" t="s">
        <v>309</v>
      </c>
      <c r="D25" s="65" t="s">
        <v>310</v>
      </c>
      <c r="E25" s="65" t="s">
        <v>311</v>
      </c>
      <c r="F25" s="65" t="s">
        <v>303</v>
      </c>
      <c r="H25" s="65"/>
      <c r="I25" s="65" t="s">
        <v>308</v>
      </c>
      <c r="J25" s="65" t="s">
        <v>309</v>
      </c>
      <c r="K25" s="65" t="s">
        <v>310</v>
      </c>
      <c r="L25" s="65" t="s">
        <v>311</v>
      </c>
      <c r="M25" s="65" t="s">
        <v>303</v>
      </c>
      <c r="O25" s="65"/>
      <c r="P25" s="65" t="s">
        <v>308</v>
      </c>
      <c r="Q25" s="65" t="s">
        <v>309</v>
      </c>
      <c r="R25" s="65" t="s">
        <v>310</v>
      </c>
      <c r="S25" s="65" t="s">
        <v>311</v>
      </c>
      <c r="T25" s="65" t="s">
        <v>303</v>
      </c>
      <c r="V25" s="65"/>
      <c r="W25" s="65" t="s">
        <v>308</v>
      </c>
      <c r="X25" s="65" t="s">
        <v>309</v>
      </c>
      <c r="Y25" s="65" t="s">
        <v>310</v>
      </c>
      <c r="Z25" s="65" t="s">
        <v>311</v>
      </c>
      <c r="AA25" s="65" t="s">
        <v>303</v>
      </c>
      <c r="AC25" s="65"/>
      <c r="AD25" s="65" t="s">
        <v>308</v>
      </c>
      <c r="AE25" s="65" t="s">
        <v>309</v>
      </c>
      <c r="AF25" s="65" t="s">
        <v>310</v>
      </c>
      <c r="AG25" s="65" t="s">
        <v>311</v>
      </c>
      <c r="AH25" s="65" t="s">
        <v>303</v>
      </c>
      <c r="AJ25" s="65"/>
      <c r="AK25" s="65" t="s">
        <v>308</v>
      </c>
      <c r="AL25" s="65" t="s">
        <v>309</v>
      </c>
      <c r="AM25" s="65" t="s">
        <v>310</v>
      </c>
      <c r="AN25" s="65" t="s">
        <v>311</v>
      </c>
      <c r="AO25" s="65" t="s">
        <v>303</v>
      </c>
      <c r="AQ25" s="65"/>
      <c r="AR25" s="65" t="s">
        <v>308</v>
      </c>
      <c r="AS25" s="65" t="s">
        <v>309</v>
      </c>
      <c r="AT25" s="65" t="s">
        <v>310</v>
      </c>
      <c r="AU25" s="65" t="s">
        <v>311</v>
      </c>
      <c r="AV25" s="65" t="s">
        <v>303</v>
      </c>
      <c r="AX25" s="65"/>
      <c r="AY25" s="65" t="s">
        <v>308</v>
      </c>
      <c r="AZ25" s="65" t="s">
        <v>309</v>
      </c>
      <c r="BA25" s="65" t="s">
        <v>310</v>
      </c>
      <c r="BB25" s="65" t="s">
        <v>311</v>
      </c>
      <c r="BC25" s="65" t="s">
        <v>303</v>
      </c>
      <c r="BE25" s="65"/>
      <c r="BF25" s="65" t="s">
        <v>308</v>
      </c>
      <c r="BG25" s="65" t="s">
        <v>309</v>
      </c>
      <c r="BH25" s="65" t="s">
        <v>310</v>
      </c>
      <c r="BI25" s="65" t="s">
        <v>311</v>
      </c>
      <c r="BJ25" s="65" t="s">
        <v>303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59.889865999999998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0.94624850000000005</v>
      </c>
      <c r="O26" s="65" t="s">
        <v>10</v>
      </c>
      <c r="P26" s="65">
        <v>1.2</v>
      </c>
      <c r="Q26" s="65">
        <v>1.4</v>
      </c>
      <c r="R26" s="65">
        <v>0</v>
      </c>
      <c r="S26" s="65">
        <v>0</v>
      </c>
      <c r="T26" s="65">
        <v>1.2213768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13.889279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0.59432949999999996</v>
      </c>
      <c r="AJ26" s="65" t="s">
        <v>338</v>
      </c>
      <c r="AK26" s="65">
        <v>320</v>
      </c>
      <c r="AL26" s="65">
        <v>400</v>
      </c>
      <c r="AM26" s="65">
        <v>0</v>
      </c>
      <c r="AN26" s="65">
        <v>1000</v>
      </c>
      <c r="AO26" s="65">
        <v>243.64139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2.7974798999999999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2.1616920999999998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19.872007</v>
      </c>
    </row>
    <row r="33" spans="1:62" x14ac:dyDescent="0.3">
      <c r="A33" s="66" t="s">
        <v>339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7" t="s">
        <v>340</v>
      </c>
      <c r="B34" s="67"/>
      <c r="C34" s="67"/>
      <c r="D34" s="67"/>
      <c r="E34" s="67"/>
      <c r="F34" s="67"/>
      <c r="H34" s="67" t="s">
        <v>341</v>
      </c>
      <c r="I34" s="67"/>
      <c r="J34" s="67"/>
      <c r="K34" s="67"/>
      <c r="L34" s="67"/>
      <c r="M34" s="67"/>
      <c r="O34" s="67" t="s">
        <v>342</v>
      </c>
      <c r="P34" s="67"/>
      <c r="Q34" s="67"/>
      <c r="R34" s="67"/>
      <c r="S34" s="67"/>
      <c r="T34" s="67"/>
      <c r="V34" s="67" t="s">
        <v>286</v>
      </c>
      <c r="W34" s="67"/>
      <c r="X34" s="67"/>
      <c r="Y34" s="67"/>
      <c r="Z34" s="67"/>
      <c r="AA34" s="67"/>
      <c r="AC34" s="67" t="s">
        <v>343</v>
      </c>
      <c r="AD34" s="67"/>
      <c r="AE34" s="67"/>
      <c r="AF34" s="67"/>
      <c r="AG34" s="67"/>
      <c r="AH34" s="67"/>
      <c r="AJ34" s="67" t="s">
        <v>344</v>
      </c>
      <c r="AK34" s="67"/>
      <c r="AL34" s="67"/>
      <c r="AM34" s="67"/>
      <c r="AN34" s="67"/>
      <c r="AO34" s="67"/>
    </row>
    <row r="35" spans="1:62" ht="33" x14ac:dyDescent="0.3">
      <c r="A35" s="65"/>
      <c r="B35" s="65" t="s">
        <v>276</v>
      </c>
      <c r="C35" s="65" t="s">
        <v>309</v>
      </c>
      <c r="D35" s="65" t="s">
        <v>283</v>
      </c>
      <c r="E35" s="65" t="s">
        <v>345</v>
      </c>
      <c r="F35" s="65" t="s">
        <v>303</v>
      </c>
      <c r="H35" s="65"/>
      <c r="I35" s="65" t="s">
        <v>276</v>
      </c>
      <c r="J35" s="65" t="s">
        <v>346</v>
      </c>
      <c r="K35" s="65" t="s">
        <v>283</v>
      </c>
      <c r="L35" s="65" t="s">
        <v>347</v>
      </c>
      <c r="M35" s="65" t="s">
        <v>303</v>
      </c>
      <c r="O35" s="65"/>
      <c r="P35" s="65" t="s">
        <v>348</v>
      </c>
      <c r="Q35" s="65" t="s">
        <v>277</v>
      </c>
      <c r="R35" s="65" t="s">
        <v>349</v>
      </c>
      <c r="S35" s="64" t="s">
        <v>350</v>
      </c>
      <c r="T35" s="65" t="s">
        <v>303</v>
      </c>
      <c r="V35" s="65"/>
      <c r="W35" s="65" t="s">
        <v>276</v>
      </c>
      <c r="X35" s="65" t="s">
        <v>309</v>
      </c>
      <c r="Y35" s="65" t="s">
        <v>283</v>
      </c>
      <c r="Z35" s="65" t="s">
        <v>281</v>
      </c>
      <c r="AA35" s="65" t="s">
        <v>303</v>
      </c>
      <c r="AC35" s="65"/>
      <c r="AD35" s="65" t="s">
        <v>276</v>
      </c>
      <c r="AE35" s="65" t="s">
        <v>277</v>
      </c>
      <c r="AF35" s="65" t="s">
        <v>283</v>
      </c>
      <c r="AG35" s="65" t="s">
        <v>281</v>
      </c>
      <c r="AH35" s="65" t="s">
        <v>279</v>
      </c>
      <c r="AJ35" s="65"/>
      <c r="AK35" s="65" t="s">
        <v>308</v>
      </c>
      <c r="AL35" s="65" t="s">
        <v>277</v>
      </c>
      <c r="AM35" s="65" t="s">
        <v>349</v>
      </c>
      <c r="AN35" s="65" t="s">
        <v>281</v>
      </c>
      <c r="AO35" s="65" t="s">
        <v>279</v>
      </c>
    </row>
    <row r="36" spans="1:62" x14ac:dyDescent="0.3">
      <c r="A36" s="65" t="s">
        <v>17</v>
      </c>
      <c r="B36" s="65">
        <v>600</v>
      </c>
      <c r="C36" s="65">
        <v>700</v>
      </c>
      <c r="D36" s="65">
        <v>0</v>
      </c>
      <c r="E36" s="65">
        <v>2000</v>
      </c>
      <c r="F36" s="65">
        <v>371.24856999999997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1090.0852</v>
      </c>
      <c r="O36" s="65" t="s">
        <v>19</v>
      </c>
      <c r="P36" s="65">
        <v>0</v>
      </c>
      <c r="Q36" s="65">
        <v>0</v>
      </c>
      <c r="R36" s="65">
        <v>1300</v>
      </c>
      <c r="S36" s="65">
        <v>2100</v>
      </c>
      <c r="T36" s="65">
        <v>3859.3908999999999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2298.6752999999999</v>
      </c>
      <c r="AC36" s="65" t="s">
        <v>21</v>
      </c>
      <c r="AD36" s="65">
        <v>0</v>
      </c>
      <c r="AE36" s="65">
        <v>0</v>
      </c>
      <c r="AF36" s="65">
        <v>2100</v>
      </c>
      <c r="AG36" s="65">
        <v>0</v>
      </c>
      <c r="AH36" s="65">
        <v>9.4019849999999998</v>
      </c>
      <c r="AJ36" s="65" t="s">
        <v>22</v>
      </c>
      <c r="AK36" s="65">
        <v>310</v>
      </c>
      <c r="AL36" s="65">
        <v>370</v>
      </c>
      <c r="AM36" s="65">
        <v>0</v>
      </c>
      <c r="AN36" s="65">
        <v>350</v>
      </c>
      <c r="AO36" s="65">
        <v>154.73354</v>
      </c>
    </row>
    <row r="43" spans="1:62" x14ac:dyDescent="0.3">
      <c r="A43" s="66" t="s">
        <v>351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2" x14ac:dyDescent="0.3">
      <c r="A44" s="67" t="s">
        <v>280</v>
      </c>
      <c r="B44" s="67"/>
      <c r="C44" s="67"/>
      <c r="D44" s="67"/>
      <c r="E44" s="67"/>
      <c r="F44" s="67"/>
      <c r="H44" s="67" t="s">
        <v>352</v>
      </c>
      <c r="I44" s="67"/>
      <c r="J44" s="67"/>
      <c r="K44" s="67"/>
      <c r="L44" s="67"/>
      <c r="M44" s="67"/>
      <c r="O44" s="67" t="s">
        <v>353</v>
      </c>
      <c r="P44" s="67"/>
      <c r="Q44" s="67"/>
      <c r="R44" s="67"/>
      <c r="S44" s="67"/>
      <c r="T44" s="67"/>
      <c r="V44" s="67" t="s">
        <v>282</v>
      </c>
      <c r="W44" s="67"/>
      <c r="X44" s="67"/>
      <c r="Y44" s="67"/>
      <c r="Z44" s="67"/>
      <c r="AA44" s="67"/>
      <c r="AC44" s="67" t="s">
        <v>287</v>
      </c>
      <c r="AD44" s="67"/>
      <c r="AE44" s="67"/>
      <c r="AF44" s="67"/>
      <c r="AG44" s="67"/>
      <c r="AH44" s="67"/>
      <c r="AJ44" s="67" t="s">
        <v>284</v>
      </c>
      <c r="AK44" s="67"/>
      <c r="AL44" s="67"/>
      <c r="AM44" s="67"/>
      <c r="AN44" s="67"/>
      <c r="AO44" s="67"/>
      <c r="AQ44" s="67" t="s">
        <v>288</v>
      </c>
      <c r="AR44" s="67"/>
      <c r="AS44" s="67"/>
      <c r="AT44" s="67"/>
      <c r="AU44" s="67"/>
      <c r="AV44" s="67"/>
      <c r="AX44" s="67" t="s">
        <v>354</v>
      </c>
      <c r="AY44" s="67"/>
      <c r="AZ44" s="67"/>
      <c r="BA44" s="67"/>
      <c r="BB44" s="67"/>
      <c r="BC44" s="67"/>
      <c r="BE44" s="67" t="s">
        <v>355</v>
      </c>
      <c r="BF44" s="67"/>
      <c r="BG44" s="67"/>
      <c r="BH44" s="67"/>
      <c r="BI44" s="67"/>
      <c r="BJ44" s="67"/>
    </row>
    <row r="45" spans="1:62" x14ac:dyDescent="0.3">
      <c r="A45" s="65"/>
      <c r="B45" s="65" t="s">
        <v>308</v>
      </c>
      <c r="C45" s="65" t="s">
        <v>309</v>
      </c>
      <c r="D45" s="65" t="s">
        <v>283</v>
      </c>
      <c r="E45" s="65" t="s">
        <v>356</v>
      </c>
      <c r="F45" s="65" t="s">
        <v>279</v>
      </c>
      <c r="H45" s="65"/>
      <c r="I45" s="65" t="s">
        <v>276</v>
      </c>
      <c r="J45" s="65" t="s">
        <v>277</v>
      </c>
      <c r="K45" s="65" t="s">
        <v>310</v>
      </c>
      <c r="L45" s="65" t="s">
        <v>281</v>
      </c>
      <c r="M45" s="65" t="s">
        <v>279</v>
      </c>
      <c r="O45" s="65"/>
      <c r="P45" s="65" t="s">
        <v>276</v>
      </c>
      <c r="Q45" s="65" t="s">
        <v>357</v>
      </c>
      <c r="R45" s="65" t="s">
        <v>283</v>
      </c>
      <c r="S45" s="65" t="s">
        <v>281</v>
      </c>
      <c r="T45" s="65" t="s">
        <v>358</v>
      </c>
      <c r="V45" s="65"/>
      <c r="W45" s="65" t="s">
        <v>276</v>
      </c>
      <c r="X45" s="65" t="s">
        <v>277</v>
      </c>
      <c r="Y45" s="65" t="s">
        <v>349</v>
      </c>
      <c r="Z45" s="65" t="s">
        <v>311</v>
      </c>
      <c r="AA45" s="65" t="s">
        <v>279</v>
      </c>
      <c r="AC45" s="65"/>
      <c r="AD45" s="65" t="s">
        <v>276</v>
      </c>
      <c r="AE45" s="65" t="s">
        <v>277</v>
      </c>
      <c r="AF45" s="65" t="s">
        <v>359</v>
      </c>
      <c r="AG45" s="65" t="s">
        <v>356</v>
      </c>
      <c r="AH45" s="65" t="s">
        <v>279</v>
      </c>
      <c r="AJ45" s="65"/>
      <c r="AK45" s="65" t="s">
        <v>360</v>
      </c>
      <c r="AL45" s="65" t="s">
        <v>346</v>
      </c>
      <c r="AM45" s="65" t="s">
        <v>310</v>
      </c>
      <c r="AN45" s="65" t="s">
        <v>281</v>
      </c>
      <c r="AO45" s="65" t="s">
        <v>361</v>
      </c>
      <c r="AQ45" s="65"/>
      <c r="AR45" s="65" t="s">
        <v>276</v>
      </c>
      <c r="AS45" s="65" t="s">
        <v>362</v>
      </c>
      <c r="AT45" s="65" t="s">
        <v>310</v>
      </c>
      <c r="AU45" s="65" t="s">
        <v>345</v>
      </c>
      <c r="AV45" s="65" t="s">
        <v>279</v>
      </c>
      <c r="AX45" s="65"/>
      <c r="AY45" s="65" t="s">
        <v>348</v>
      </c>
      <c r="AZ45" s="65" t="s">
        <v>309</v>
      </c>
      <c r="BA45" s="65" t="s">
        <v>310</v>
      </c>
      <c r="BB45" s="65" t="s">
        <v>281</v>
      </c>
      <c r="BC45" s="65" t="s">
        <v>303</v>
      </c>
      <c r="BE45" s="65"/>
      <c r="BF45" s="65" t="s">
        <v>308</v>
      </c>
      <c r="BG45" s="65" t="s">
        <v>309</v>
      </c>
      <c r="BH45" s="65" t="s">
        <v>283</v>
      </c>
      <c r="BI45" s="65" t="s">
        <v>281</v>
      </c>
      <c r="BJ45" s="65" t="s">
        <v>303</v>
      </c>
    </row>
    <row r="46" spans="1:62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7.9876149999999999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9.3514579999999992</v>
      </c>
      <c r="O46" s="65" t="s">
        <v>363</v>
      </c>
      <c r="P46" s="65">
        <v>600</v>
      </c>
      <c r="Q46" s="65">
        <v>800</v>
      </c>
      <c r="R46" s="65">
        <v>0</v>
      </c>
      <c r="S46" s="65">
        <v>10000</v>
      </c>
      <c r="T46" s="65">
        <v>435.79410000000001</v>
      </c>
      <c r="V46" s="65" t="s">
        <v>29</v>
      </c>
      <c r="W46" s="65">
        <v>0</v>
      </c>
      <c r="X46" s="65">
        <v>0</v>
      </c>
      <c r="Y46" s="65">
        <v>3.1</v>
      </c>
      <c r="Z46" s="65">
        <v>10</v>
      </c>
      <c r="AA46" s="65">
        <v>3.5694419999999999E-3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3.7213341999999998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70.10275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84.393789999999996</v>
      </c>
      <c r="AX46" s="65" t="s">
        <v>285</v>
      </c>
      <c r="AY46" s="65"/>
      <c r="AZ46" s="65"/>
      <c r="BA46" s="65"/>
      <c r="BB46" s="65"/>
      <c r="BC46" s="65"/>
      <c r="BE46" s="65" t="s">
        <v>364</v>
      </c>
      <c r="BF46" s="65"/>
      <c r="BG46" s="65"/>
      <c r="BH46" s="65"/>
      <c r="BI46" s="65"/>
      <c r="BJ46" s="65"/>
    </row>
  </sheetData>
  <mergeCells count="39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I35" sqref="I35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289</v>
      </c>
      <c r="B2" s="61" t="s">
        <v>290</v>
      </c>
      <c r="C2" s="61" t="s">
        <v>278</v>
      </c>
      <c r="D2" s="61">
        <v>66</v>
      </c>
      <c r="E2" s="61">
        <v>1865.3328857421875</v>
      </c>
      <c r="F2" s="61">
        <v>340.58712768554688</v>
      </c>
      <c r="G2" s="61">
        <v>24.909235000610352</v>
      </c>
      <c r="H2" s="61">
        <v>8.4851503372192383</v>
      </c>
      <c r="I2" s="61">
        <v>16.424083709716797</v>
      </c>
      <c r="J2" s="61">
        <v>61.009624481201172</v>
      </c>
      <c r="K2" s="61">
        <v>34.394195556640625</v>
      </c>
      <c r="L2" s="61">
        <v>26.615428924560547</v>
      </c>
      <c r="M2" s="61">
        <v>19.30970573425293</v>
      </c>
      <c r="N2" s="61">
        <v>3.7500536441802979</v>
      </c>
      <c r="O2" s="61">
        <v>9.5135488510131836</v>
      </c>
      <c r="P2" s="61">
        <v>36.271732330322266</v>
      </c>
      <c r="Q2" s="61">
        <v>6.561521053314209</v>
      </c>
      <c r="R2" s="61">
        <v>12.262521743774414</v>
      </c>
      <c r="S2" s="61">
        <v>15.983304023742676</v>
      </c>
      <c r="T2" s="61">
        <v>0.72054076194763184</v>
      </c>
      <c r="U2" s="61">
        <v>0.5390552282333374</v>
      </c>
      <c r="V2" s="61">
        <v>0.10057090222835541</v>
      </c>
      <c r="W2" s="61">
        <v>711.7066650390625</v>
      </c>
      <c r="X2" s="61">
        <v>17.016630172729492</v>
      </c>
      <c r="Y2" s="61">
        <v>319.46084594726563</v>
      </c>
      <c r="Z2" s="61">
        <v>545.89288330078125</v>
      </c>
      <c r="AA2" s="61">
        <v>93.028572082519531</v>
      </c>
      <c r="AB2" s="61">
        <v>2717.186279296875</v>
      </c>
      <c r="AC2" s="61">
        <v>0.59440386295318604</v>
      </c>
      <c r="AD2" s="61">
        <v>0</v>
      </c>
      <c r="AE2" s="61">
        <v>0.57136249542236328</v>
      </c>
      <c r="AF2" s="61">
        <v>6.8116540908813477</v>
      </c>
      <c r="AG2" s="61">
        <v>3.0554168224334717</v>
      </c>
      <c r="AH2" s="61">
        <v>2.6341638565063477</v>
      </c>
      <c r="AI2" s="61">
        <v>7.904922217130661E-2</v>
      </c>
      <c r="AJ2" s="61">
        <v>3.3341960906982422</v>
      </c>
      <c r="AK2" s="61">
        <v>1.1925219297409058</v>
      </c>
      <c r="AL2" s="61">
        <v>4.115353524684906E-2</v>
      </c>
      <c r="AM2" s="61">
        <v>3.8500630762428045E-3</v>
      </c>
      <c r="AN2" s="61">
        <v>1.1517842300236225E-2</v>
      </c>
      <c r="AO2" s="61">
        <v>1.2365909060463309E-3</v>
      </c>
      <c r="AP2" s="61">
        <v>225.2626953125</v>
      </c>
      <c r="AQ2" s="61">
        <v>203.84237670898438</v>
      </c>
      <c r="AR2" s="61">
        <v>4.4589786529541016</v>
      </c>
      <c r="AS2" s="61">
        <v>59.889865875244141</v>
      </c>
      <c r="AT2" s="61">
        <v>0.94624847173690796</v>
      </c>
      <c r="AU2" s="61">
        <v>1.2213767766952515</v>
      </c>
      <c r="AV2" s="61">
        <v>13.889279365539551</v>
      </c>
      <c r="AW2" s="61">
        <v>5.4603214263916016</v>
      </c>
      <c r="AX2" s="61">
        <v>0.6495698094367981</v>
      </c>
      <c r="AY2" s="61">
        <v>2.0696544647216797</v>
      </c>
      <c r="AZ2" s="61">
        <v>0.59432947635650635</v>
      </c>
      <c r="BA2" s="61">
        <v>243.64138793945313</v>
      </c>
      <c r="BB2" s="61">
        <v>147.09999084472656</v>
      </c>
      <c r="BC2" s="61">
        <v>0</v>
      </c>
      <c r="BD2" s="61">
        <v>2.7974798679351807</v>
      </c>
      <c r="BE2" s="61">
        <v>2.1616921424865723</v>
      </c>
      <c r="BF2" s="61">
        <v>19.872007369995117</v>
      </c>
      <c r="BG2" s="61">
        <v>0.10762574523687363</v>
      </c>
      <c r="BH2" s="61">
        <v>371.24856567382813</v>
      </c>
      <c r="BI2" s="61">
        <v>229.24040222167969</v>
      </c>
      <c r="BJ2" s="61">
        <v>142.00816345214844</v>
      </c>
      <c r="BK2" s="61">
        <v>1090.085205078125</v>
      </c>
      <c r="BL2" s="61">
        <v>3859.390869140625</v>
      </c>
      <c r="BM2" s="61">
        <v>9.4019851684570313</v>
      </c>
      <c r="BN2" s="61">
        <v>2298.67529296875</v>
      </c>
      <c r="BO2" s="61">
        <v>154.73353576660156</v>
      </c>
      <c r="BP2" s="61">
        <v>7.9876151084899902</v>
      </c>
      <c r="BQ2" s="61">
        <v>5.2404942512512207</v>
      </c>
      <c r="BR2" s="61">
        <v>2.7471210956573486</v>
      </c>
      <c r="BS2" s="61">
        <v>9.3514575958251953</v>
      </c>
      <c r="BT2" s="61">
        <v>435.79409790039063</v>
      </c>
      <c r="BU2" s="61">
        <v>3.5694420803338289E-3</v>
      </c>
      <c r="BV2" s="61">
        <v>3.7213342189788818</v>
      </c>
      <c r="BW2" s="61">
        <v>70.102752685546875</v>
      </c>
      <c r="BX2" s="61">
        <v>84.393791198730469</v>
      </c>
      <c r="BY2" s="61">
        <v>0</v>
      </c>
      <c r="BZ2" s="61">
        <v>41.276950836181641</v>
      </c>
      <c r="CA2" s="61">
        <v>158.56196594238281</v>
      </c>
      <c r="CB2" s="61">
        <v>18.907819747924805</v>
      </c>
      <c r="CC2" s="61">
        <v>5.3977184295654297</v>
      </c>
      <c r="CD2" s="61">
        <v>5.7370033264160156</v>
      </c>
      <c r="CE2" s="61">
        <v>7.6778016090393066</v>
      </c>
      <c r="CF2" s="61">
        <v>5.9858798980712891</v>
      </c>
      <c r="CG2" s="61">
        <v>1.7846170663833618</v>
      </c>
      <c r="CH2" s="61">
        <v>5.8913187980651855</v>
      </c>
      <c r="CI2" s="61">
        <v>3.3806398510932922E-2</v>
      </c>
      <c r="CJ2" s="61">
        <v>1.8353693187236786E-2</v>
      </c>
      <c r="CK2" s="61">
        <v>1.5343534760177135E-2</v>
      </c>
      <c r="CL2" s="61">
        <v>2.3332810029387474E-2</v>
      </c>
      <c r="CM2" s="61">
        <v>4.256000102031976E-4</v>
      </c>
      <c r="CN2" s="61">
        <v>6.3868753612041473E-2</v>
      </c>
      <c r="CO2" s="61">
        <v>8.2578853471204638E-4</v>
      </c>
      <c r="CP2" s="61">
        <v>0.36354184150695801</v>
      </c>
      <c r="CQ2" s="61">
        <v>9.3166148290038109E-3</v>
      </c>
      <c r="CR2" s="61">
        <v>9.2608900740742683E-3</v>
      </c>
      <c r="CS2" s="61">
        <v>3.4581215381622314</v>
      </c>
      <c r="CT2" s="61">
        <v>0.15553073585033417</v>
      </c>
      <c r="CU2" s="61">
        <v>2.5864899158477783E-2</v>
      </c>
      <c r="CV2" s="61">
        <v>2.7401989791542292E-4</v>
      </c>
      <c r="CW2" s="61">
        <v>1.2540891170501709</v>
      </c>
      <c r="CX2" s="61">
        <v>5.2999382019042969</v>
      </c>
      <c r="CY2" s="61">
        <v>0.21125353872776031</v>
      </c>
      <c r="CZ2" s="61">
        <v>5.3932633399963379</v>
      </c>
      <c r="DA2" s="61">
        <v>0.59300601482391357</v>
      </c>
      <c r="DB2" s="61">
        <v>0.43978026509284973</v>
      </c>
      <c r="DC2" s="61">
        <v>0</v>
      </c>
      <c r="DD2" s="61">
        <v>3.0958043411374092E-2</v>
      </c>
      <c r="DE2" s="61">
        <v>5.2944168448448181E-2</v>
      </c>
      <c r="DF2" s="61">
        <v>1.5329331159591675E-2</v>
      </c>
      <c r="DG2" s="61">
        <v>1.4972643693909049E-3</v>
      </c>
      <c r="DH2" s="61">
        <v>8.3733703941106796E-3</v>
      </c>
      <c r="DI2" s="61">
        <v>0</v>
      </c>
      <c r="DJ2" s="61">
        <v>3.4278068691492081E-2</v>
      </c>
      <c r="DK2" s="61">
        <v>0.42941099405288696</v>
      </c>
      <c r="DL2" s="61">
        <v>5.221683531999588E-3</v>
      </c>
      <c r="DM2" s="61">
        <v>2.4001345038414001E-2</v>
      </c>
      <c r="DN2" s="61">
        <v>1.2787599116563797E-3</v>
      </c>
      <c r="DO2" s="61">
        <v>1.6120441723614931E-3</v>
      </c>
      <c r="DP2" s="61">
        <v>7.2550494223833084E-3</v>
      </c>
      <c r="DQ2" s="61">
        <v>0</v>
      </c>
      <c r="DR2" s="61">
        <v>0.75306671857833862</v>
      </c>
      <c r="DS2" s="61">
        <v>5.7421863079071045E-2</v>
      </c>
      <c r="DT2" s="61">
        <v>1.3410466723144054E-2</v>
      </c>
      <c r="DU2" s="61">
        <v>5.0652697682380676E-3</v>
      </c>
      <c r="DV2" s="61">
        <v>9.5889165997505188E-2</v>
      </c>
      <c r="DW2" s="61">
        <v>2.7171893045306206E-2</v>
      </c>
      <c r="DX2" s="61">
        <v>3.7776194512844086E-2</v>
      </c>
      <c r="DY2" s="61">
        <v>3.0911466106772423E-2</v>
      </c>
      <c r="DZ2" s="61">
        <v>39176.1640625</v>
      </c>
      <c r="EA2" s="61">
        <v>18958.5234375</v>
      </c>
      <c r="EB2" s="61">
        <v>20217.638671875</v>
      </c>
      <c r="EC2" s="61">
        <v>2256.575927734375</v>
      </c>
      <c r="ED2" s="61">
        <v>3714.01025390625</v>
      </c>
      <c r="EE2" s="61">
        <v>1517.71533203125</v>
      </c>
      <c r="EF2" s="61">
        <v>747.12158203125</v>
      </c>
      <c r="EG2" s="61">
        <v>2147.5</v>
      </c>
      <c r="EH2" s="61">
        <v>1154.8092041015625</v>
      </c>
      <c r="EI2" s="61">
        <v>323.83758544921875</v>
      </c>
      <c r="EJ2" s="61">
        <v>3153.1650390625</v>
      </c>
      <c r="EK2" s="61">
        <v>985.22369384765625</v>
      </c>
      <c r="EL2" s="61">
        <v>2958.564208984375</v>
      </c>
      <c r="EM2" s="61">
        <v>1065.907958984375</v>
      </c>
      <c r="EN2" s="61">
        <v>454.79910278320313</v>
      </c>
      <c r="EO2" s="61">
        <v>3268.953369140625</v>
      </c>
      <c r="EP2" s="61">
        <v>4107.8720703125</v>
      </c>
      <c r="EQ2" s="61">
        <v>5191.95703125</v>
      </c>
      <c r="ER2" s="61">
        <v>940.94757080078125</v>
      </c>
      <c r="ES2" s="61">
        <v>3570.654296875</v>
      </c>
      <c r="ET2" s="61">
        <v>1509.6861572265625</v>
      </c>
      <c r="EU2" s="61">
        <v>106.86200714111328</v>
      </c>
      <c r="EV2" s="61">
        <v>1201.920654296875</v>
      </c>
      <c r="EW2" s="61">
        <v>3537.24560546875</v>
      </c>
      <c r="EX2" s="61">
        <v>9123.7509765625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243.64138793945313</v>
      </c>
      <c r="B6">
        <f>BB2</f>
        <v>147.09999084472656</v>
      </c>
      <c r="C6">
        <f>BC2</f>
        <v>0</v>
      </c>
      <c r="D6">
        <f>BD2</f>
        <v>2.7974798679351807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20950</v>
      </c>
      <c r="C2" s="56">
        <f ca="1">YEAR(TODAY())-YEAR(B2)+IF(TODAY()&gt;=DATE(YEAR(TODAY()),MONTH(B2),DAY(B2)),0,-1)</f>
        <v>66</v>
      </c>
      <c r="E2" s="52">
        <v>172.4</v>
      </c>
      <c r="F2" s="53" t="s">
        <v>39</v>
      </c>
      <c r="G2" s="52">
        <v>96.4</v>
      </c>
      <c r="H2" s="51" t="s">
        <v>41</v>
      </c>
      <c r="I2" s="72">
        <f>ROUND(G3/E3^2,1)</f>
        <v>32.4</v>
      </c>
    </row>
    <row r="3" spans="1:9" x14ac:dyDescent="0.3">
      <c r="E3" s="51">
        <f>E2/100</f>
        <v>1.724</v>
      </c>
      <c r="F3" s="51" t="s">
        <v>40</v>
      </c>
      <c r="G3" s="51">
        <f>G2</f>
        <v>96.4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45266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양천용, ID : H2510183)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12월 06일 16:19:44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X12" sqref="X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45266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172.4</v>
      </c>
      <c r="L12" s="124"/>
      <c r="M12" s="117">
        <f>'개인정보 및 신체계측 입력'!G2</f>
        <v>96.4</v>
      </c>
      <c r="N12" s="118"/>
      <c r="O12" s="113" t="s">
        <v>271</v>
      </c>
      <c r="P12" s="107"/>
      <c r="Q12" s="90">
        <f>'개인정보 및 신체계측 입력'!I2</f>
        <v>32.4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양천용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4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79.855000000000004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5.84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14.305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2.6</v>
      </c>
      <c r="L71" s="36" t="s">
        <v>53</v>
      </c>
      <c r="M71" s="36">
        <f>ROUND('DRIs DATA'!K8,1)</f>
        <v>0.7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72.790000000000006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56.76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59.89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39.619999999999997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46.41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257.29000000000002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79.88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2023-12-06T07:22:54Z</dcterms:modified>
</cp:coreProperties>
</file>