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25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62913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<sst xmlns="http://schemas.openxmlformats.org/spreadsheetml/2006/main" count="699" uniqueCount="344">
  <si>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</si>
  <si>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</si>
  <si>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</si>
  <si>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</si>
  <si>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</si>
  <si>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</si>
  <si>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</si>
  <si>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</si>
  <si>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</si>
  <si>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</si>
  <si>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</si>
  <si>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</si>
  <si>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</si>
  <si>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</si>
  <si>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</si>
  <si>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</si>
  <si>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</si>
  <si>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</si>
  <si>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</si>
  <si>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</si>
  <si>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</si>
  <si>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</si>
  <si>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</si>
  <si>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</si>
  <si>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</si>
  <si>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</si>
  <si>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</si>
  <si>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</si>
  <si>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</si>
  <si>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</si>
  <si>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</si>
  <si>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</si>
  <si>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</si>
  <si>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</si>
  <si>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</si>
  <si>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</si>
  <si>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</si>
  <si>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</si>
  <si>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</si>
  <si>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</si>
  <si>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</si>
  <si>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</si>
  <si>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</si>
  <si>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</si>
  <si>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</si>
  <si>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</si>
  <si>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</si>
  <si>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</si>
  <si>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</si>
  <si>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</si>
  <si>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</si>
  <si>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</si>
  <si>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</si>
  <si>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</si>
  <si>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</si>
  <si>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</si>
  <si>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</si>
  <si>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</si>
  <si>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</si>
  <si>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</si>
  <si>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</si>
  <si>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</si>
  <si>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</si>
  <si>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</si>
  <si>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</si>
  <si>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</si>
  <si>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</si>
  <si>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</si>
  <si>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</si>
  <si>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</si>
  <si>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</si>
  <si>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</si>
  <si>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</si>
  <si>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</si>
  <si>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</si>
  <si>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</si>
  <si>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</si>
  <si>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</si>
  <si>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</si>
  <si>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</si>
  <si>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</si>
  <si>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</si>
  <si>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</si>
  <si>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</si>
  <si>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</si>
  <si>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</si>
  <si>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</si>
  <si>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</si>
  <si>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</si>
  <si>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</si>
  <si>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</si>
  <si>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</si>
  <si>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</si>
  <si>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</si>
  <si>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</si>
  <si>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</si>
  <si>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</si>
  <si>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</si>
  <si>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</si>
  <si>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</si>
  <si>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</si>
  <si>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</si>
  <si>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</si>
  <si>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</si>
  <si>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</si>
  <si>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</si>
  <si>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</si>
  <si>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</si>
  <si>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</si>
  <si>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</si>
  <si>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</si>
  <si>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</si>
  <si>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</si>
  <si>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</si>
  <si>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</si>
  <si>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</si>
  <si>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</si>
  <si>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</si>
  <si>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</si>
  <si>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</si>
  <si>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</si>
  <si>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</si>
  <si>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</si>
  <si>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</si>
  <si>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</si>
  <si>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</si>
  <si>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</si>
  <si>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</si>
  <si>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</si>
  <si>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</si>
  <si>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</si>
  <si>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</si>
  <si>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</si>
  <si>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</si>
  <si>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</si>
  <si>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</si>
  <si>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</si>
  <si>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</si>
  <si>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</si>
  <si>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</si>
  <si>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</si>
  <si>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</si>
  <si>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</si>
  <si>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</si>
  <si>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</si>
  <si>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</si>
  <si>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</si>
  <si>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</si>
  <si>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</si>
  <si>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</si>
  <si>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</si>
  <si>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</si>
  <si>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</si>
  <si>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</si>
  <si>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</si>
  <si>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</si>
  <si>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</si>
  <si>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</si>
  <si>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</si>
  <si>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</si>
  <si>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</si>
  <si>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</si>
  <si>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</si>
  <si>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</si>
  <si>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</si>
  <si>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</si>
  <si>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</si>
  <si>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</si>
  <si>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</si>
  <si>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</si>
  <si>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</si>
  <si>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</si>
  <si>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</si>
  <si>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</si>
  <si>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</si>
  <si>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</si>
  <si>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</si>
  <si>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</si>
  <si>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</si>
  <si>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</si>
  <si>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</si>
  <si>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</si>
  <si>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</si>
  <si>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</si>
  <si>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</si>
  <si>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</si>
  <si>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</si>
  <si>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</si>
  <si>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</si>
  <si>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</si>
  <si>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</si>
  <si>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</si>
  <si>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</si>
  <si>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</si>
  <si>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</si>
  <si>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</si>
  <si>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</si>
  <si>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</si>
  <si>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</si>
  <si>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</si>
  <si>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</si>
  <si>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</si>
  <si>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</si>
  <si>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</si>
  <si>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</si>
  <si>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</si>
  <si>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</si>
  <si>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</si>
  <si>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</si>
  <si>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</si>
  <si>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</si>
  <si>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</si>
  <si>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</si>
  <si>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</si>
  <si>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</si>
  <si>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</si>
  <si>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</si>
  <si>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</si>
  <si>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</si>
  <si>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</si>
  <si>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</si>
  <si>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</si>
  <si>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</si>
  <si>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</si>
  <si>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</si>
  <si>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</si>
  <si>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</si>
  <si>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</si>
  <si>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</si>
  <si>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</si>
  <si>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</si>
  <si>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</si>
  <si>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</si>
  <si>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</si>
  <si>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</si>
  <si>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</si>
  <si>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</si>
  <si>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</si>
  <si>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</si>
  <si>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</si>
  <si>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</si>
  <si>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</si>
  <si>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</si>
  <si>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</si>
  <si>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</si>
  <si>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</si>
  <si>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</si>
  <si>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</si>
  <si>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</si>
  <si>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</si>
  <si>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</si>
  <si>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</si>
  <si>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</si>
  <si>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</si>
  <si>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</si>
  <si>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</si>
  <si>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</si>
  <si>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</si>
  <si>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</si>
  <si>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</si>
  <si>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</si>
  <si>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</si>
  <si>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</si>
  <si>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</si>
  <si>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</si>
  <si>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</si>
  <si>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</si>
  <si>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</si>
  <si>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</si>
  <si>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</si>
  <si>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</si>
  <si>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</si>
  <si>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</si>
  <si>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</si>
  <si>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</si>
  <si>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</si>
  <si>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</si>
  <si>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평균필요량</t>
    <phoneticPr fontId="1" type="noConversion"/>
  </si>
  <si>
    <t>권장섭취량</t>
    <phoneticPr fontId="1" type="noConversion"/>
  </si>
  <si>
    <t>에너지 필요추정량</t>
    <phoneticPr fontId="1" type="noConversion"/>
  </si>
  <si>
    <t>비타민E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</si>
  <si>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</si>
  <si>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</si>
  <si>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</si>
  <si>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정보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</si>
  <si>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</si>
  <si>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</si>
  <si>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</si>
  <si>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적정비율(최대)</t>
    <phoneticPr fontId="1" type="noConversion"/>
  </si>
  <si>
    <t>만성질환위험
감소섭취량</t>
    <phoneticPr fontId="1" type="noConversion"/>
  </si>
  <si>
    <t>철</t>
    <phoneticPr fontId="1" type="noConversion"/>
  </si>
  <si>
    <t>몰리브덴</t>
    <phoneticPr fontId="1" type="noConversion"/>
  </si>
  <si>
    <t>n-3불포화</t>
    <phoneticPr fontId="1" type="noConversion"/>
  </si>
  <si>
    <t>상한섭취량</t>
    <phoneticPr fontId="1" type="noConversion"/>
  </si>
  <si>
    <t>에너지 섭취량</t>
    <phoneticPr fontId="1" type="noConversion"/>
  </si>
  <si>
    <t>식이섬유(g/일)</t>
    <phoneticPr fontId="1" type="noConversion"/>
  </si>
  <si>
    <t>비오틴</t>
    <phoneticPr fontId="1" type="noConversion"/>
  </si>
  <si>
    <t>엽산(μg DFE/일)</t>
    <phoneticPr fontId="1" type="noConversion"/>
  </si>
  <si>
    <t>불소</t>
    <phoneticPr fontId="1" type="noConversion"/>
  </si>
  <si>
    <t>충분섭취량</t>
    <phoneticPr fontId="1" type="noConversion"/>
  </si>
  <si>
    <t>당류섭취(g)</t>
    <phoneticPr fontId="1" type="noConversion"/>
  </si>
  <si>
    <t>단백질(g/일)</t>
    <phoneticPr fontId="1" type="noConversion"/>
  </si>
  <si>
    <t>엽산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</si>
  <si>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</si>
  <si>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</si>
  <si>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</si>
  <si>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몰리브덴(ug/일)</t>
    <phoneticPr fontId="1" type="noConversion"/>
  </si>
  <si>
    <t>에너지(kcal)</t>
    <phoneticPr fontId="1" type="noConversion"/>
  </si>
  <si>
    <t>당류</t>
    <phoneticPr fontId="1" type="noConversion"/>
  </si>
  <si>
    <t>당류섭취(%)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</si>
  <si>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</si>
  <si>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</si>
  <si>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</si>
  <si>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니아신</t>
    <phoneticPr fontId="1" type="noConversion"/>
  </si>
  <si>
    <t>비타민B12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</si>
  <si>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</si>
  <si>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</si>
  <si>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</si>
  <si>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미량 무기질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</si>
  <si>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</si>
  <si>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</si>
  <si>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</si>
  <si>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</si>
  <si>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</si>
  <si>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</si>
  <si>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</si>
  <si>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지방</t>
    <phoneticPr fontId="1" type="noConversion"/>
  </si>
  <si>
    <t>적정비율(최소)</t>
    <phoneticPr fontId="1" type="noConversion"/>
  </si>
  <si>
    <t>당류(kcal)</t>
    <phoneticPr fontId="1" type="noConversion"/>
  </si>
  <si>
    <t>비타민A</t>
    <phoneticPr fontId="1" type="noConversion"/>
  </si>
  <si>
    <t>비타민K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</si>
  <si>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</si>
  <si>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</si>
  <si>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</si>
  <si>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판토텐산</t>
    <phoneticPr fontId="1" type="noConversion"/>
  </si>
  <si>
    <t>염소</t>
    <phoneticPr fontId="1" type="noConversion"/>
  </si>
  <si>
    <t>마그네슘</t>
    <phoneticPr fontId="1" type="noConversion"/>
  </si>
  <si>
    <t>구리(ug/일)</t>
    <phoneticPr fontId="1" type="noConversion"/>
  </si>
  <si>
    <t>크롬(ug/일)</t>
    <phoneticPr fontId="1" type="noConversion"/>
  </si>
  <si>
    <t>H2510190</t>
  </si>
  <si>
    <t>최대성</t>
  </si>
  <si>
    <t>M</t>
  </si>
  <si>
    <t>(설문지 : FFQ 95문항 설문지, 사용자 : 최대성, ID : H2510190)</t>
  </si>
  <si>
    <t>2023년 12월 28일 14:22:53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</si>
</sst>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95.350716000000006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2432"/>
        <c:axId val="552796744"/>
      </c:barChart>
      <c:catAx>
        <c:axId val="55279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6744"/>
        <c:crosses val="autoZero"/>
        <c:auto val="1"/>
        <c:lblAlgn val="ctr"/>
        <c:lblOffset val="100"/>
        <c:noMultiLvlLbl val="0"/>
      </c:catAx>
      <c:valAx>
        <c:axId val="55279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4.4262240000000004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6696"/>
        <c:axId val="556431600"/>
      </c:barChart>
      <c:catAx>
        <c:axId val="55643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1600"/>
        <c:crosses val="autoZero"/>
        <c:auto val="1"/>
        <c:lblAlgn val="ctr"/>
        <c:lblOffset val="100"/>
        <c:noMultiLvlLbl val="0"/>
      </c:catAx>
      <c:valAx>
        <c:axId val="55643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49.997528000000003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29640"/>
        <c:axId val="556430424"/>
      </c:barChart>
      <c:catAx>
        <c:axId val="55642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0424"/>
        <c:crosses val="autoZero"/>
        <c:auto val="1"/>
        <c:lblAlgn val="ctr"/>
        <c:lblOffset val="100"/>
        <c:noMultiLvlLbl val="0"/>
      </c:catAx>
      <c:valAx>
        <c:axId val="55643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2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1660.0826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7528"/>
        <c:axId val="552790864"/>
      </c:barChart>
      <c:catAx>
        <c:axId val="55279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0864"/>
        <c:crosses val="autoZero"/>
        <c:auto val="1"/>
        <c:lblAlgn val="ctr"/>
        <c:lblOffset val="100"/>
        <c:noMultiLvlLbl val="0"/>
      </c:catAx>
      <c:valAx>
        <c:axId val="55279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5270.2943999999998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6816"/>
        <c:axId val="553676424"/>
      </c:barChart>
      <c:catAx>
        <c:axId val="55367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6424"/>
        <c:crosses val="autoZero"/>
        <c:auto val="1"/>
        <c:lblAlgn val="ctr"/>
        <c:lblOffset val="100"/>
        <c:noMultiLvlLbl val="0"/>
      </c:catAx>
      <c:valAx>
        <c:axId val="5536764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6.2223730000000002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2896"/>
        <c:axId val="553674464"/>
      </c:barChart>
      <c:catAx>
        <c:axId val="55367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4464"/>
        <c:crosses val="autoZero"/>
        <c:auto val="1"/>
        <c:lblAlgn val="ctr"/>
        <c:lblOffset val="100"/>
        <c:noMultiLvlLbl val="0"/>
      </c:catAx>
      <c:valAx>
        <c:axId val="55367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359.48444000000001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5640"/>
        <c:axId val="553677208"/>
      </c:barChart>
      <c:catAx>
        <c:axId val="55367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7208"/>
        <c:crosses val="autoZero"/>
        <c:auto val="1"/>
        <c:lblAlgn val="ctr"/>
        <c:lblOffset val="100"/>
        <c:noMultiLvlLbl val="0"/>
      </c:catAx>
      <c:valAx>
        <c:axId val="553677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14.403181999999999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3288"/>
        <c:axId val="553677992"/>
      </c:barChart>
      <c:catAx>
        <c:axId val="55367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7992"/>
        <c:crosses val="autoZero"/>
        <c:auto val="1"/>
        <c:lblAlgn val="ctr"/>
        <c:lblOffset val="100"/>
        <c:noMultiLvlLbl val="0"/>
      </c:catAx>
      <c:valAx>
        <c:axId val="55367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1044.2772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2112"/>
        <c:axId val="553673680"/>
      </c:barChart>
      <c:catAx>
        <c:axId val="55367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3680"/>
        <c:crosses val="autoZero"/>
        <c:auto val="1"/>
        <c:lblAlgn val="ctr"/>
        <c:lblOffset val="100"/>
        <c:noMultiLvlLbl val="0"/>
      </c:catAx>
      <c:valAx>
        <c:axId val="5536736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7.0379199999999996E-3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5248"/>
        <c:axId val="553676032"/>
      </c:barChart>
      <c:catAx>
        <c:axId val="55367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6032"/>
        <c:crosses val="autoZero"/>
        <c:auto val="1"/>
        <c:lblAlgn val="ctr"/>
        <c:lblOffset val="100"/>
        <c:noMultiLvlLbl val="0"/>
      </c:catAx>
      <c:valAx>
        <c:axId val="55367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6.0898684999999997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4072"/>
        <c:axId val="553672504"/>
      </c:barChart>
      <c:catAx>
        <c:axId val="55367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2504"/>
        <c:crosses val="autoZero"/>
        <c:auto val="1"/>
        <c:lblAlgn val="ctr"/>
        <c:lblOffset val="100"/>
        <c:noMultiLvlLbl val="0"/>
      </c:catAx>
      <c:valAx>
        <c:axId val="553672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42.655403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8312"/>
        <c:axId val="552795176"/>
      </c:barChart>
      <c:catAx>
        <c:axId val="55279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5176"/>
        <c:crosses val="autoZero"/>
        <c:auto val="1"/>
        <c:lblAlgn val="ctr"/>
        <c:lblOffset val="100"/>
        <c:noMultiLvlLbl val="0"/>
      </c:catAx>
      <c:valAx>
        <c:axId val="552795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227.56568999999999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16312"/>
        <c:axId val="597721408"/>
      </c:barChart>
      <c:catAx>
        <c:axId val="59771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21408"/>
        <c:crosses val="autoZero"/>
        <c:auto val="1"/>
        <c:lblAlgn val="ctr"/>
        <c:lblOffset val="100"/>
        <c:noMultiLvlLbl val="0"/>
      </c:catAx>
      <c:valAx>
        <c:axId val="59772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121.23866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18272"/>
        <c:axId val="597716704"/>
      </c:barChart>
      <c:catAx>
        <c:axId val="5977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16704"/>
        <c:crosses val="autoZero"/>
        <c:auto val="1"/>
        <c:lblAlgn val="ctr"/>
        <c:lblOffset val="100"/>
        <c:noMultiLvlLbl val="0"/>
      </c:catAx>
      <c:valAx>
        <c:axId val="59771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0.59099999999999997</c:v>
                </c:pt>
                <c:pt idx="1">
                  <c:v>4.4189999999999996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717488"/>
        <c:axId val="597715136"/>
      </c:barChart>
      <c:catAx>
        <c:axId val="59771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15136"/>
        <c:crosses val="autoZero"/>
        <c:auto val="1"/>
        <c:lblAlgn val="ctr"/>
        <c:lblOffset val="100"/>
        <c:noMultiLvlLbl val="0"/>
      </c:catAx>
      <c:valAx>
        <c:axId val="59771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444.18392944335938</c:v>
                </c:pt>
                <c:pt idx="1">
                  <c:v>0.21122968196868896</c:v>
                </c:pt>
                <c:pt idx="2">
                  <c:v>3.3463475704193115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1196.92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19448"/>
        <c:axId val="597715528"/>
      </c:barChart>
      <c:catAx>
        <c:axId val="59771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15528"/>
        <c:crosses val="autoZero"/>
        <c:auto val="1"/>
        <c:lblAlgn val="ctr"/>
        <c:lblOffset val="100"/>
        <c:noMultiLvlLbl val="0"/>
      </c:catAx>
      <c:valAx>
        <c:axId val="597715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24.977323999999999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20624"/>
        <c:axId val="597721800"/>
      </c:barChart>
      <c:catAx>
        <c:axId val="59772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21800"/>
        <c:crosses val="autoZero"/>
        <c:auto val="1"/>
        <c:lblAlgn val="ctr"/>
        <c:lblOffset val="100"/>
        <c:noMultiLvlLbl val="0"/>
      </c:catAx>
      <c:valAx>
        <c:axId val="59772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2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73.772000000000006</c:v>
                </c:pt>
                <c:pt idx="1">
                  <c:v>8.8290000000000006</c:v>
                </c:pt>
                <c:pt idx="2">
                  <c:v>17.399999999999999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720232"/>
        <c:axId val="597722584"/>
      </c:barChart>
      <c:catAx>
        <c:axId val="59772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22584"/>
        <c:crosses val="autoZero"/>
        <c:auto val="1"/>
        <c:lblAlgn val="ctr"/>
        <c:lblOffset val="100"/>
        <c:noMultiLvlLbl val="0"/>
      </c:catAx>
      <c:valAx>
        <c:axId val="59772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2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2430.8735000000001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0840"/>
        <c:axId val="554803584"/>
      </c:barChart>
      <c:catAx>
        <c:axId val="55480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3584"/>
        <c:crosses val="autoZero"/>
        <c:auto val="1"/>
        <c:lblAlgn val="ctr"/>
        <c:lblOffset val="100"/>
        <c:noMultiLvlLbl val="0"/>
      </c:catAx>
      <c:valAx>
        <c:axId val="554803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128.98331999999999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4368"/>
        <c:axId val="554803976"/>
      </c:barChart>
      <c:catAx>
        <c:axId val="55480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3976"/>
        <c:crosses val="autoZero"/>
        <c:auto val="1"/>
        <c:lblAlgn val="ctr"/>
        <c:lblOffset val="100"/>
        <c:noMultiLvlLbl val="0"/>
      </c:catAx>
      <c:valAx>
        <c:axId val="55480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780.89495999999997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2016"/>
        <c:axId val="554805152"/>
      </c:barChart>
      <c:catAx>
        <c:axId val="55480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5152"/>
        <c:crosses val="autoZero"/>
        <c:auto val="1"/>
        <c:lblAlgn val="ctr"/>
        <c:lblOffset val="100"/>
        <c:noMultiLvlLbl val="0"/>
      </c:catAx>
      <c:valAx>
        <c:axId val="55480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1.3803917999999999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3216"/>
        <c:axId val="552793608"/>
      </c:barChart>
      <c:catAx>
        <c:axId val="55279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3608"/>
        <c:crosses val="autoZero"/>
        <c:auto val="1"/>
        <c:lblAlgn val="ctr"/>
        <c:lblOffset val="100"/>
        <c:noMultiLvlLbl val="0"/>
      </c:catAx>
      <c:valAx>
        <c:axId val="55279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13547.393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5544"/>
        <c:axId val="554799272"/>
      </c:barChart>
      <c:catAx>
        <c:axId val="55480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99272"/>
        <c:crosses val="autoZero"/>
        <c:auto val="1"/>
        <c:lblAlgn val="ctr"/>
        <c:lblOffset val="100"/>
        <c:noMultiLvlLbl val="0"/>
      </c:catAx>
      <c:valAx>
        <c:axId val="55479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14.2258005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98488"/>
        <c:axId val="554805936"/>
      </c:barChart>
      <c:catAx>
        <c:axId val="55479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5936"/>
        <c:crosses val="autoZero"/>
        <c:auto val="1"/>
        <c:lblAlgn val="ctr"/>
        <c:lblOffset val="100"/>
        <c:noMultiLvlLbl val="0"/>
      </c:catAx>
      <c:valAx>
        <c:axId val="55480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9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0.72993350000000001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99664"/>
        <c:axId val="554800448"/>
      </c:barChart>
      <c:catAx>
        <c:axId val="55479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0448"/>
        <c:crosses val="autoZero"/>
        <c:auto val="1"/>
        <c:lblAlgn val="ctr"/>
        <c:lblOffset val="100"/>
        <c:noMultiLvlLbl val="0"/>
      </c:catAx>
      <c:valAx>
        <c:axId val="55480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9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514.10802999999999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352312"/>
        <c:axId val="412353880"/>
      </c:barChart>
      <c:catAx>
        <c:axId val="41235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353880"/>
        <c:crosses val="autoZero"/>
        <c:auto val="1"/>
        <c:lblAlgn val="ctr"/>
        <c:lblOffset val="100"/>
        <c:noMultiLvlLbl val="0"/>
      </c:catAx>
      <c:valAx>
        <c:axId val="4123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35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2.4645426000000001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4344"/>
        <c:axId val="556433952"/>
      </c:barChart>
      <c:catAx>
        <c:axId val="55643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3952"/>
        <c:crosses val="autoZero"/>
        <c:auto val="1"/>
        <c:lblAlgn val="ctr"/>
        <c:lblOffset val="100"/>
        <c:noMultiLvlLbl val="0"/>
      </c:catAx>
      <c:valAx>
        <c:axId val="556433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18.571397999999999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3168"/>
        <c:axId val="556430032"/>
      </c:barChart>
      <c:catAx>
        <c:axId val="55643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0032"/>
        <c:crosses val="autoZero"/>
        <c:auto val="1"/>
        <c:lblAlgn val="ctr"/>
        <c:lblOffset val="100"/>
        <c:noMultiLvlLbl val="0"/>
      </c:catAx>
      <c:valAx>
        <c:axId val="55643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0.72993350000000001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2384"/>
        <c:axId val="556433560"/>
      </c:barChart>
      <c:catAx>
        <c:axId val="55643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3560"/>
        <c:crosses val="autoZero"/>
        <c:auto val="1"/>
        <c:lblAlgn val="ctr"/>
        <c:lblOffset val="100"/>
        <c:noMultiLvlLbl val="0"/>
      </c:catAx>
      <c:valAx>
        <c:axId val="55643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543.75214000000005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5128"/>
        <c:axId val="556436304"/>
      </c:barChart>
      <c:catAx>
        <c:axId val="55643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6304"/>
        <c:crosses val="autoZero"/>
        <c:auto val="1"/>
        <c:lblAlgn val="ctr"/>
        <c:lblOffset val="100"/>
        <c:noMultiLvlLbl val="0"/>
      </c:catAx>
      <c:valAx>
        <c:axId val="55643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3.3463476000000001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5520"/>
        <c:axId val="556430816"/>
      </c:barChart>
      <c:catAx>
        <c:axId val="55643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0816"/>
        <c:crosses val="autoZero"/>
        <c:auto val="1"/>
        <c:lblAlgn val="ctr"/>
        <c:lblOffset val="100"/>
        <c:noMultiLvlLbl val="0"/>
      </c:catAx>
      <c:valAx>
        <c:axId val="55643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최대성, ID : H2510190)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12월 28일 14:22:53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2430.8735000000001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95.350716000000006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42.655403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73.772000000000006</v>
      </c>
      <c r="G8" s="59">
        <f>'DRIs DATA 입력'!G8</f>
        <v>8.8290000000000006</v>
      </c>
      <c r="H8" s="59">
        <f>'DRIs DATA 입력'!H8</f>
        <v>17.399999999999999</v>
      </c>
      <c r="I8" s="46"/>
      <c r="J8" s="59" t="s">
        <v>216</v>
      </c>
      <c r="K8" s="59">
        <f>'DRIs DATA 입력'!K8</f>
        <v>0.59099999999999997</v>
      </c>
      <c r="L8" s="59">
        <f>'DRIs DATA 입력'!L8</f>
        <v>4.4189999999999996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1196.92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24.977323999999999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1.3803917999999999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514.10802999999999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128.98331999999999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1.7916517000000001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2.4645426000000001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18.571397999999999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0.72993350000000001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543.75214000000005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3.3463476000000001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4.4262240000000004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49.997528000000003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780.89495999999997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1660.0826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13547.393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5270.2943999999998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6.2223730000000002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359.48444000000001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14.2258005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14.403181999999999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1044.2772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7.0379199999999996E-3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6.0898684999999997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227.56568999999999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121.23866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J64" sqref="J64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ht="15" customHeight="1" x14ac:dyDescent="0.3">
      <c r="A1" s="62" t="s">
        <v>284</v>
      </c>
      <c r="B1" s="61" t="s">
        <v>342</v>
      </c>
      <c r="G1" s="62" t="s">
        <v>322</v>
      </c>
      <c r="H1" s="61" t="s">
        <v>343</v>
      </c>
    </row>
    <row r="3" spans="1:33" x14ac:dyDescent="0.3">
      <c r="A3" s="70" t="s">
        <v>323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</row>
    <row r="4" spans="1:33" x14ac:dyDescent="0.3">
      <c r="A4" s="69" t="s">
        <v>307</v>
      </c>
      <c r="B4" s="69"/>
      <c r="C4" s="69"/>
      <c r="E4" s="66" t="s">
        <v>324</v>
      </c>
      <c r="F4" s="67"/>
      <c r="G4" s="67"/>
      <c r="H4" s="68"/>
      <c r="J4" s="66" t="s">
        <v>276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325</v>
      </c>
      <c r="V4" s="69"/>
      <c r="W4" s="69"/>
      <c r="X4" s="69"/>
      <c r="Y4" s="69"/>
      <c r="Z4" s="69"/>
      <c r="AB4" s="69" t="s">
        <v>308</v>
      </c>
      <c r="AC4" s="69"/>
      <c r="AD4" s="69"/>
      <c r="AE4" s="69"/>
      <c r="AF4" s="69"/>
      <c r="AG4" s="69"/>
    </row>
    <row r="5" spans="1:33" x14ac:dyDescent="0.3">
      <c r="A5" s="65"/>
      <c r="B5" s="65" t="s">
        <v>285</v>
      </c>
      <c r="C5" s="65" t="s">
        <v>286</v>
      </c>
      <c r="E5" s="65"/>
      <c r="F5" s="65" t="s">
        <v>50</v>
      </c>
      <c r="G5" s="65" t="s">
        <v>326</v>
      </c>
      <c r="H5" s="65" t="s">
        <v>46</v>
      </c>
      <c r="J5" s="65"/>
      <c r="K5" s="65" t="s">
        <v>292</v>
      </c>
      <c r="L5" s="65" t="s">
        <v>287</v>
      </c>
      <c r="N5" s="65"/>
      <c r="O5" s="65" t="s">
        <v>277</v>
      </c>
      <c r="P5" s="65" t="s">
        <v>278</v>
      </c>
      <c r="Q5" s="65" t="s">
        <v>299</v>
      </c>
      <c r="R5" s="65" t="s">
        <v>293</v>
      </c>
      <c r="S5" s="65" t="s">
        <v>286</v>
      </c>
      <c r="U5" s="65"/>
      <c r="V5" s="65" t="s">
        <v>277</v>
      </c>
      <c r="W5" s="65" t="s">
        <v>278</v>
      </c>
      <c r="X5" s="65" t="s">
        <v>299</v>
      </c>
      <c r="Y5" s="65" t="s">
        <v>293</v>
      </c>
      <c r="Z5" s="65" t="s">
        <v>286</v>
      </c>
      <c r="AB5" s="65"/>
      <c r="AC5" s="65" t="s">
        <v>279</v>
      </c>
      <c r="AD5" s="65" t="s">
        <v>294</v>
      </c>
      <c r="AE5" s="65" t="s">
        <v>308</v>
      </c>
      <c r="AF5" s="65" t="s">
        <v>300</v>
      </c>
      <c r="AG5" s="65" t="s">
        <v>309</v>
      </c>
    </row>
    <row r="6" spans="1:33" x14ac:dyDescent="0.3">
      <c r="A6" s="65" t="s">
        <v>307</v>
      </c>
      <c r="B6" s="65">
        <v>2200</v>
      </c>
      <c r="C6" s="65">
        <v>2430.8735000000001</v>
      </c>
      <c r="E6" s="65" t="s">
        <v>327</v>
      </c>
      <c r="F6" s="65">
        <v>55</v>
      </c>
      <c r="G6" s="65">
        <v>15</v>
      </c>
      <c r="H6" s="65">
        <v>7</v>
      </c>
      <c r="J6" s="65" t="s">
        <v>327</v>
      </c>
      <c r="K6" s="65">
        <v>0.1</v>
      </c>
      <c r="L6" s="65">
        <v>4</v>
      </c>
      <c r="N6" s="65" t="s">
        <v>301</v>
      </c>
      <c r="O6" s="65">
        <v>50</v>
      </c>
      <c r="P6" s="65">
        <v>60</v>
      </c>
      <c r="Q6" s="65">
        <v>0</v>
      </c>
      <c r="R6" s="65">
        <v>0</v>
      </c>
      <c r="S6" s="65">
        <v>95.350716000000006</v>
      </c>
      <c r="U6" s="65" t="s">
        <v>295</v>
      </c>
      <c r="V6" s="65">
        <v>0</v>
      </c>
      <c r="W6" s="65">
        <v>0</v>
      </c>
      <c r="X6" s="65">
        <v>30</v>
      </c>
      <c r="Y6" s="65">
        <v>0</v>
      </c>
      <c r="Z6" s="65">
        <v>42.655403</v>
      </c>
      <c r="AB6" s="65" t="s">
        <v>328</v>
      </c>
      <c r="AC6" s="65">
        <v>2200</v>
      </c>
      <c r="AD6" s="65">
        <v>2430.8735000000001</v>
      </c>
      <c r="AE6" s="65">
        <v>256.8988037109375</v>
      </c>
      <c r="AF6" s="65">
        <v>64.224699999999999</v>
      </c>
      <c r="AG6" s="65">
        <v>10.568168191210521</v>
      </c>
    </row>
    <row r="7" spans="1:33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33" x14ac:dyDescent="0.3">
      <c r="E8" s="65" t="s">
        <v>310</v>
      </c>
      <c r="F8" s="65">
        <v>73.772000000000006</v>
      </c>
      <c r="G8" s="65">
        <v>8.8290000000000006</v>
      </c>
      <c r="H8" s="65">
        <v>17.399999999999999</v>
      </c>
      <c r="J8" s="65" t="s">
        <v>310</v>
      </c>
      <c r="K8" s="65">
        <v>0.59099999999999997</v>
      </c>
      <c r="L8" s="65">
        <v>4.4189999999999996</v>
      </c>
    </row>
    <row r="13" spans="1:33" x14ac:dyDescent="0.3">
      <c r="A13" s="70" t="s">
        <v>311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33" x14ac:dyDescent="0.3">
      <c r="A14" s="69" t="s">
        <v>329</v>
      </c>
      <c r="B14" s="69"/>
      <c r="C14" s="69"/>
      <c r="D14" s="69"/>
      <c r="E14" s="69"/>
      <c r="F14" s="69"/>
      <c r="H14" s="69" t="s">
        <v>280</v>
      </c>
      <c r="I14" s="69"/>
      <c r="J14" s="69"/>
      <c r="K14" s="69"/>
      <c r="L14" s="69"/>
      <c r="M14" s="69"/>
      <c r="O14" s="69" t="s">
        <v>312</v>
      </c>
      <c r="P14" s="69"/>
      <c r="Q14" s="69"/>
      <c r="R14" s="69"/>
      <c r="S14" s="69"/>
      <c r="T14" s="69"/>
      <c r="V14" s="69" t="s">
        <v>330</v>
      </c>
      <c r="W14" s="69"/>
      <c r="X14" s="69"/>
      <c r="Y14" s="69"/>
      <c r="Z14" s="69"/>
      <c r="AA14" s="69"/>
    </row>
    <row r="15" spans="1:33" x14ac:dyDescent="0.3">
      <c r="A15" s="65"/>
      <c r="B15" s="65" t="s">
        <v>277</v>
      </c>
      <c r="C15" s="65" t="s">
        <v>278</v>
      </c>
      <c r="D15" s="65" t="s">
        <v>299</v>
      </c>
      <c r="E15" s="65" t="s">
        <v>293</v>
      </c>
      <c r="F15" s="65" t="s">
        <v>286</v>
      </c>
      <c r="H15" s="65"/>
      <c r="I15" s="65" t="s">
        <v>277</v>
      </c>
      <c r="J15" s="65" t="s">
        <v>278</v>
      </c>
      <c r="K15" s="65" t="s">
        <v>299</v>
      </c>
      <c r="L15" s="65" t="s">
        <v>293</v>
      </c>
      <c r="M15" s="65" t="s">
        <v>286</v>
      </c>
      <c r="O15" s="65"/>
      <c r="P15" s="65" t="s">
        <v>277</v>
      </c>
      <c r="Q15" s="65" t="s">
        <v>278</v>
      </c>
      <c r="R15" s="65" t="s">
        <v>299</v>
      </c>
      <c r="S15" s="65" t="s">
        <v>293</v>
      </c>
      <c r="T15" s="65" t="s">
        <v>286</v>
      </c>
      <c r="V15" s="65"/>
      <c r="W15" s="65" t="s">
        <v>277</v>
      </c>
      <c r="X15" s="65" t="s">
        <v>278</v>
      </c>
      <c r="Y15" s="65" t="s">
        <v>299</v>
      </c>
      <c r="Z15" s="65" t="s">
        <v>293</v>
      </c>
      <c r="AA15" s="65" t="s">
        <v>286</v>
      </c>
    </row>
    <row r="16" spans="1:33" x14ac:dyDescent="0.3">
      <c r="A16" s="65" t="s">
        <v>281</v>
      </c>
      <c r="B16" s="65">
        <v>530</v>
      </c>
      <c r="C16" s="65">
        <v>750</v>
      </c>
      <c r="D16" s="65">
        <v>0</v>
      </c>
      <c r="E16" s="65">
        <v>3000</v>
      </c>
      <c r="F16" s="65">
        <v>1196.92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24.977323999999999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1.3803917999999999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514.10802999999999</v>
      </c>
    </row>
    <row r="23" spans="1:62" x14ac:dyDescent="0.3">
      <c r="A23" s="70" t="s">
        <v>331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282</v>
      </c>
      <c r="B24" s="69"/>
      <c r="C24" s="69"/>
      <c r="D24" s="69"/>
      <c r="E24" s="69"/>
      <c r="F24" s="69"/>
      <c r="H24" s="69" t="s">
        <v>332</v>
      </c>
      <c r="I24" s="69"/>
      <c r="J24" s="69"/>
      <c r="K24" s="69"/>
      <c r="L24" s="69"/>
      <c r="M24" s="69"/>
      <c r="O24" s="69" t="s">
        <v>333</v>
      </c>
      <c r="P24" s="69"/>
      <c r="Q24" s="69"/>
      <c r="R24" s="69"/>
      <c r="S24" s="69"/>
      <c r="T24" s="69"/>
      <c r="V24" s="69" t="s">
        <v>313</v>
      </c>
      <c r="W24" s="69"/>
      <c r="X24" s="69"/>
      <c r="Y24" s="69"/>
      <c r="Z24" s="69"/>
      <c r="AA24" s="69"/>
      <c r="AC24" s="69" t="s">
        <v>283</v>
      </c>
      <c r="AD24" s="69"/>
      <c r="AE24" s="69"/>
      <c r="AF24" s="69"/>
      <c r="AG24" s="69"/>
      <c r="AH24" s="69"/>
      <c r="AJ24" s="69" t="s">
        <v>302</v>
      </c>
      <c r="AK24" s="69"/>
      <c r="AL24" s="69"/>
      <c r="AM24" s="69"/>
      <c r="AN24" s="69"/>
      <c r="AO24" s="69"/>
      <c r="AQ24" s="69" t="s">
        <v>314</v>
      </c>
      <c r="AR24" s="69"/>
      <c r="AS24" s="69"/>
      <c r="AT24" s="69"/>
      <c r="AU24" s="69"/>
      <c r="AV24" s="69"/>
      <c r="AX24" s="69" t="s">
        <v>334</v>
      </c>
      <c r="AY24" s="69"/>
      <c r="AZ24" s="69"/>
      <c r="BA24" s="69"/>
      <c r="BB24" s="69"/>
      <c r="BC24" s="69"/>
      <c r="BE24" s="69" t="s">
        <v>296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277</v>
      </c>
      <c r="C25" s="65" t="s">
        <v>278</v>
      </c>
      <c r="D25" s="65" t="s">
        <v>299</v>
      </c>
      <c r="E25" s="65" t="s">
        <v>293</v>
      </c>
      <c r="F25" s="65" t="s">
        <v>286</v>
      </c>
      <c r="H25" s="65"/>
      <c r="I25" s="65" t="s">
        <v>277</v>
      </c>
      <c r="J25" s="65" t="s">
        <v>278</v>
      </c>
      <c r="K25" s="65" t="s">
        <v>299</v>
      </c>
      <c r="L25" s="65" t="s">
        <v>293</v>
      </c>
      <c r="M25" s="65" t="s">
        <v>286</v>
      </c>
      <c r="O25" s="65"/>
      <c r="P25" s="65" t="s">
        <v>277</v>
      </c>
      <c r="Q25" s="65" t="s">
        <v>278</v>
      </c>
      <c r="R25" s="65" t="s">
        <v>299</v>
      </c>
      <c r="S25" s="65" t="s">
        <v>293</v>
      </c>
      <c r="T25" s="65" t="s">
        <v>286</v>
      </c>
      <c r="V25" s="65"/>
      <c r="W25" s="65" t="s">
        <v>277</v>
      </c>
      <c r="X25" s="65" t="s">
        <v>278</v>
      </c>
      <c r="Y25" s="65" t="s">
        <v>299</v>
      </c>
      <c r="Z25" s="65" t="s">
        <v>293</v>
      </c>
      <c r="AA25" s="65" t="s">
        <v>286</v>
      </c>
      <c r="AC25" s="65"/>
      <c r="AD25" s="65" t="s">
        <v>277</v>
      </c>
      <c r="AE25" s="65" t="s">
        <v>278</v>
      </c>
      <c r="AF25" s="65" t="s">
        <v>299</v>
      </c>
      <c r="AG25" s="65" t="s">
        <v>293</v>
      </c>
      <c r="AH25" s="65" t="s">
        <v>286</v>
      </c>
      <c r="AJ25" s="65"/>
      <c r="AK25" s="65" t="s">
        <v>277</v>
      </c>
      <c r="AL25" s="65" t="s">
        <v>278</v>
      </c>
      <c r="AM25" s="65" t="s">
        <v>299</v>
      </c>
      <c r="AN25" s="65" t="s">
        <v>293</v>
      </c>
      <c r="AO25" s="65" t="s">
        <v>286</v>
      </c>
      <c r="AQ25" s="65"/>
      <c r="AR25" s="65" t="s">
        <v>277</v>
      </c>
      <c r="AS25" s="65" t="s">
        <v>278</v>
      </c>
      <c r="AT25" s="65" t="s">
        <v>299</v>
      </c>
      <c r="AU25" s="65" t="s">
        <v>293</v>
      </c>
      <c r="AV25" s="65" t="s">
        <v>286</v>
      </c>
      <c r="AX25" s="65"/>
      <c r="AY25" s="65" t="s">
        <v>277</v>
      </c>
      <c r="AZ25" s="65" t="s">
        <v>278</v>
      </c>
      <c r="BA25" s="65" t="s">
        <v>299</v>
      </c>
      <c r="BB25" s="65" t="s">
        <v>293</v>
      </c>
      <c r="BC25" s="65" t="s">
        <v>286</v>
      </c>
      <c r="BE25" s="65"/>
      <c r="BF25" s="65" t="s">
        <v>277</v>
      </c>
      <c r="BG25" s="65" t="s">
        <v>278</v>
      </c>
      <c r="BH25" s="65" t="s">
        <v>299</v>
      </c>
      <c r="BI25" s="65" t="s">
        <v>293</v>
      </c>
      <c r="BJ25" s="65" t="s">
        <v>286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128.98331999999999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1.7916517000000001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2.4645426000000001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18.571397999999999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0.72993350000000001</v>
      </c>
      <c r="AJ26" s="65" t="s">
        <v>297</v>
      </c>
      <c r="AK26" s="65">
        <v>320</v>
      </c>
      <c r="AL26" s="65">
        <v>400</v>
      </c>
      <c r="AM26" s="65">
        <v>0</v>
      </c>
      <c r="AN26" s="65">
        <v>1000</v>
      </c>
      <c r="AO26" s="65">
        <v>543.75214000000005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3.3463476000000001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4.4262240000000004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49.997528000000003</v>
      </c>
    </row>
    <row r="33" spans="1:62" x14ac:dyDescent="0.3">
      <c r="A33" s="70" t="s">
        <v>315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9" t="s">
        <v>177</v>
      </c>
      <c r="B34" s="69"/>
      <c r="C34" s="69"/>
      <c r="D34" s="69"/>
      <c r="E34" s="69"/>
      <c r="F34" s="69"/>
      <c r="H34" s="69" t="s">
        <v>316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317</v>
      </c>
      <c r="W34" s="69"/>
      <c r="X34" s="69"/>
      <c r="Y34" s="69"/>
      <c r="Z34" s="69"/>
      <c r="AA34" s="69"/>
      <c r="AC34" s="69" t="s">
        <v>335</v>
      </c>
      <c r="AD34" s="69"/>
      <c r="AE34" s="69"/>
      <c r="AF34" s="69"/>
      <c r="AG34" s="69"/>
      <c r="AH34" s="69"/>
      <c r="AJ34" s="69" t="s">
        <v>336</v>
      </c>
      <c r="AK34" s="69"/>
      <c r="AL34" s="69"/>
      <c r="AM34" s="69"/>
      <c r="AN34" s="69"/>
      <c r="AO34" s="69"/>
    </row>
    <row r="35" spans="1:62" ht="33" x14ac:dyDescent="0.3">
      <c r="A35" s="65"/>
      <c r="B35" s="65" t="s">
        <v>277</v>
      </c>
      <c r="C35" s="65" t="s">
        <v>278</v>
      </c>
      <c r="D35" s="65" t="s">
        <v>299</v>
      </c>
      <c r="E35" s="65" t="s">
        <v>293</v>
      </c>
      <c r="F35" s="65" t="s">
        <v>286</v>
      </c>
      <c r="H35" s="65"/>
      <c r="I35" s="65" t="s">
        <v>277</v>
      </c>
      <c r="J35" s="65" t="s">
        <v>278</v>
      </c>
      <c r="K35" s="65" t="s">
        <v>299</v>
      </c>
      <c r="L35" s="65" t="s">
        <v>293</v>
      </c>
      <c r="M35" s="65" t="s">
        <v>286</v>
      </c>
      <c r="O35" s="65"/>
      <c r="P35" s="65" t="s">
        <v>277</v>
      </c>
      <c r="Q35" s="65" t="s">
        <v>278</v>
      </c>
      <c r="R35" s="65" t="s">
        <v>299</v>
      </c>
      <c r="S35" s="64" t="s">
        <v>289</v>
      </c>
      <c r="T35" s="65" t="s">
        <v>286</v>
      </c>
      <c r="V35" s="65"/>
      <c r="W35" s="65" t="s">
        <v>277</v>
      </c>
      <c r="X35" s="65" t="s">
        <v>278</v>
      </c>
      <c r="Y35" s="65" t="s">
        <v>299</v>
      </c>
      <c r="Z35" s="65" t="s">
        <v>293</v>
      </c>
      <c r="AA35" s="65" t="s">
        <v>286</v>
      </c>
      <c r="AC35" s="65"/>
      <c r="AD35" s="65" t="s">
        <v>277</v>
      </c>
      <c r="AE35" s="65" t="s">
        <v>278</v>
      </c>
      <c r="AF35" s="65" t="s">
        <v>299</v>
      </c>
      <c r="AG35" s="65" t="s">
        <v>293</v>
      </c>
      <c r="AH35" s="65" t="s">
        <v>286</v>
      </c>
      <c r="AJ35" s="65"/>
      <c r="AK35" s="65" t="s">
        <v>277</v>
      </c>
      <c r="AL35" s="65" t="s">
        <v>278</v>
      </c>
      <c r="AM35" s="65" t="s">
        <v>299</v>
      </c>
      <c r="AN35" s="65" t="s">
        <v>293</v>
      </c>
      <c r="AO35" s="65" t="s">
        <v>286</v>
      </c>
    </row>
    <row r="36" spans="1:62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780.89495999999997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1660.0826</v>
      </c>
      <c r="O36" s="65" t="s">
        <v>19</v>
      </c>
      <c r="P36" s="65">
        <v>0</v>
      </c>
      <c r="Q36" s="65">
        <v>0</v>
      </c>
      <c r="R36" s="65">
        <v>1500</v>
      </c>
      <c r="S36" s="65">
        <v>2300</v>
      </c>
      <c r="T36" s="65">
        <v>13547.393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5270.2943999999998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6.2223730000000002</v>
      </c>
      <c r="AJ36" s="65" t="s">
        <v>22</v>
      </c>
      <c r="AK36" s="65">
        <v>310</v>
      </c>
      <c r="AL36" s="65">
        <v>370</v>
      </c>
      <c r="AM36" s="65">
        <v>0</v>
      </c>
      <c r="AN36" s="65">
        <v>350</v>
      </c>
      <c r="AO36" s="65">
        <v>359.48444000000001</v>
      </c>
    </row>
    <row r="43" spans="1:62" x14ac:dyDescent="0.3">
      <c r="A43" s="70" t="s">
        <v>318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2" x14ac:dyDescent="0.3">
      <c r="A44" s="69" t="s">
        <v>290</v>
      </c>
      <c r="B44" s="69"/>
      <c r="C44" s="69"/>
      <c r="D44" s="69"/>
      <c r="E44" s="69"/>
      <c r="F44" s="69"/>
      <c r="H44" s="69" t="s">
        <v>303</v>
      </c>
      <c r="I44" s="69"/>
      <c r="J44" s="69"/>
      <c r="K44" s="69"/>
      <c r="L44" s="69"/>
      <c r="M44" s="69"/>
      <c r="O44" s="69" t="s">
        <v>304</v>
      </c>
      <c r="P44" s="69"/>
      <c r="Q44" s="69"/>
      <c r="R44" s="69"/>
      <c r="S44" s="69"/>
      <c r="T44" s="69"/>
      <c r="V44" s="69" t="s">
        <v>298</v>
      </c>
      <c r="W44" s="69"/>
      <c r="X44" s="69"/>
      <c r="Y44" s="69"/>
      <c r="Z44" s="69"/>
      <c r="AA44" s="69"/>
      <c r="AC44" s="69" t="s">
        <v>319</v>
      </c>
      <c r="AD44" s="69"/>
      <c r="AE44" s="69"/>
      <c r="AF44" s="69"/>
      <c r="AG44" s="69"/>
      <c r="AH44" s="69"/>
      <c r="AJ44" s="69" t="s">
        <v>305</v>
      </c>
      <c r="AK44" s="69"/>
      <c r="AL44" s="69"/>
      <c r="AM44" s="69"/>
      <c r="AN44" s="69"/>
      <c r="AO44" s="69"/>
      <c r="AQ44" s="69" t="s">
        <v>320</v>
      </c>
      <c r="AR44" s="69"/>
      <c r="AS44" s="69"/>
      <c r="AT44" s="69"/>
      <c r="AU44" s="69"/>
      <c r="AV44" s="69"/>
      <c r="AX44" s="69" t="s">
        <v>291</v>
      </c>
      <c r="AY44" s="69"/>
      <c r="AZ44" s="69"/>
      <c r="BA44" s="69"/>
      <c r="BB44" s="69"/>
      <c r="BC44" s="69"/>
      <c r="BE44" s="69" t="s">
        <v>321</v>
      </c>
      <c r="BF44" s="69"/>
      <c r="BG44" s="69"/>
      <c r="BH44" s="69"/>
      <c r="BI44" s="69"/>
      <c r="BJ44" s="69"/>
    </row>
    <row r="45" spans="1:62" x14ac:dyDescent="0.3">
      <c r="A45" s="65"/>
      <c r="B45" s="65" t="s">
        <v>277</v>
      </c>
      <c r="C45" s="65" t="s">
        <v>278</v>
      </c>
      <c r="D45" s="65" t="s">
        <v>299</v>
      </c>
      <c r="E45" s="65" t="s">
        <v>293</v>
      </c>
      <c r="F45" s="65" t="s">
        <v>286</v>
      </c>
      <c r="H45" s="65"/>
      <c r="I45" s="65" t="s">
        <v>277</v>
      </c>
      <c r="J45" s="65" t="s">
        <v>278</v>
      </c>
      <c r="K45" s="65" t="s">
        <v>299</v>
      </c>
      <c r="L45" s="65" t="s">
        <v>293</v>
      </c>
      <c r="M45" s="65" t="s">
        <v>286</v>
      </c>
      <c r="O45" s="65"/>
      <c r="P45" s="65" t="s">
        <v>277</v>
      </c>
      <c r="Q45" s="65" t="s">
        <v>278</v>
      </c>
      <c r="R45" s="65" t="s">
        <v>299</v>
      </c>
      <c r="S45" s="65" t="s">
        <v>293</v>
      </c>
      <c r="T45" s="65" t="s">
        <v>286</v>
      </c>
      <c r="V45" s="65"/>
      <c r="W45" s="65" t="s">
        <v>277</v>
      </c>
      <c r="X45" s="65" t="s">
        <v>278</v>
      </c>
      <c r="Y45" s="65" t="s">
        <v>299</v>
      </c>
      <c r="Z45" s="65" t="s">
        <v>293</v>
      </c>
      <c r="AA45" s="65" t="s">
        <v>286</v>
      </c>
      <c r="AC45" s="65"/>
      <c r="AD45" s="65" t="s">
        <v>277</v>
      </c>
      <c r="AE45" s="65" t="s">
        <v>278</v>
      </c>
      <c r="AF45" s="65" t="s">
        <v>299</v>
      </c>
      <c r="AG45" s="65" t="s">
        <v>293</v>
      </c>
      <c r="AH45" s="65" t="s">
        <v>286</v>
      </c>
      <c r="AJ45" s="65"/>
      <c r="AK45" s="65" t="s">
        <v>277</v>
      </c>
      <c r="AL45" s="65" t="s">
        <v>278</v>
      </c>
      <c r="AM45" s="65" t="s">
        <v>299</v>
      </c>
      <c r="AN45" s="65" t="s">
        <v>293</v>
      </c>
      <c r="AO45" s="65" t="s">
        <v>286</v>
      </c>
      <c r="AQ45" s="65"/>
      <c r="AR45" s="65" t="s">
        <v>277</v>
      </c>
      <c r="AS45" s="65" t="s">
        <v>278</v>
      </c>
      <c r="AT45" s="65" t="s">
        <v>299</v>
      </c>
      <c r="AU45" s="65" t="s">
        <v>293</v>
      </c>
      <c r="AV45" s="65" t="s">
        <v>286</v>
      </c>
      <c r="AX45" s="65"/>
      <c r="AY45" s="65" t="s">
        <v>277</v>
      </c>
      <c r="AZ45" s="65" t="s">
        <v>278</v>
      </c>
      <c r="BA45" s="65" t="s">
        <v>299</v>
      </c>
      <c r="BB45" s="65" t="s">
        <v>293</v>
      </c>
      <c r="BC45" s="65" t="s">
        <v>286</v>
      </c>
      <c r="BE45" s="65"/>
      <c r="BF45" s="65" t="s">
        <v>277</v>
      </c>
      <c r="BG45" s="65" t="s">
        <v>278</v>
      </c>
      <c r="BH45" s="65" t="s">
        <v>299</v>
      </c>
      <c r="BI45" s="65" t="s">
        <v>293</v>
      </c>
      <c r="BJ45" s="65" t="s">
        <v>286</v>
      </c>
    </row>
    <row r="46" spans="1:62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14.2258005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14.403181999999999</v>
      </c>
      <c r="O46" s="65" t="s">
        <v>337</v>
      </c>
      <c r="P46" s="65">
        <v>650</v>
      </c>
      <c r="Q46" s="65">
        <v>850</v>
      </c>
      <c r="R46" s="65">
        <v>0</v>
      </c>
      <c r="S46" s="65">
        <v>10000</v>
      </c>
      <c r="T46" s="65">
        <v>1044.2772</v>
      </c>
      <c r="V46" s="65" t="s">
        <v>29</v>
      </c>
      <c r="W46" s="65">
        <v>0</v>
      </c>
      <c r="X46" s="65">
        <v>0</v>
      </c>
      <c r="Y46" s="65">
        <v>3.2</v>
      </c>
      <c r="Z46" s="65">
        <v>10</v>
      </c>
      <c r="AA46" s="65">
        <v>7.0379199999999996E-3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6.0898684999999997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227.56568999999999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121.23866</v>
      </c>
      <c r="AX46" s="65" t="s">
        <v>306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9"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G30" sqref="G30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339</v>
      </c>
      <c r="B2" s="61" t="s">
        <v>340</v>
      </c>
      <c r="C2" s="61" t="s">
        <v>341</v>
      </c>
      <c r="D2" s="61">
        <v>54</v>
      </c>
      <c r="E2" s="61">
        <v>2430.87353515625</v>
      </c>
      <c r="F2" s="61">
        <v>404.26681518554688</v>
      </c>
      <c r="G2" s="61">
        <v>48.380348205566406</v>
      </c>
      <c r="H2" s="61">
        <v>18.579961776733398</v>
      </c>
      <c r="I2" s="61">
        <v>29.800388336181641</v>
      </c>
      <c r="J2" s="61">
        <v>95.350715637207031</v>
      </c>
      <c r="K2" s="61">
        <v>52.007205963134766</v>
      </c>
      <c r="L2" s="61">
        <v>43.343513488769531</v>
      </c>
      <c r="M2" s="61">
        <v>42.655403137207031</v>
      </c>
      <c r="N2" s="61">
        <v>7.2198138236999512</v>
      </c>
      <c r="O2" s="61">
        <v>29.747652053833008</v>
      </c>
      <c r="P2" s="61">
        <v>64.224700927734375</v>
      </c>
      <c r="Q2" s="61">
        <v>20.717931747436523</v>
      </c>
      <c r="R2" s="61">
        <v>17.598903656005859</v>
      </c>
      <c r="S2" s="61">
        <v>19.294931411743164</v>
      </c>
      <c r="T2" s="61">
        <v>2.1098532676696777</v>
      </c>
      <c r="U2" s="61">
        <v>2.7954437732696533</v>
      </c>
      <c r="V2" s="61">
        <v>0.26568794250488281</v>
      </c>
      <c r="W2" s="61">
        <v>1329.53759765625</v>
      </c>
      <c r="X2" s="61">
        <v>53.280696868896484</v>
      </c>
      <c r="Y2" s="61">
        <v>661.40167236328125</v>
      </c>
      <c r="Z2" s="61">
        <v>1196.9200439453125</v>
      </c>
      <c r="AA2" s="61">
        <v>125.88430023193359</v>
      </c>
      <c r="AB2" s="61">
        <v>6426.2119140625</v>
      </c>
      <c r="AC2" s="61">
        <v>1.3803918361663818</v>
      </c>
      <c r="AD2" s="61">
        <v>1.4992136275395751E-3</v>
      </c>
      <c r="AE2" s="61">
        <v>1.2848591804504395</v>
      </c>
      <c r="AF2" s="61">
        <v>24.977323532104492</v>
      </c>
      <c r="AG2" s="61">
        <v>13.919853210449219</v>
      </c>
      <c r="AH2" s="61">
        <v>12.719574928283691</v>
      </c>
      <c r="AI2" s="61">
        <v>0.39636328816413879</v>
      </c>
      <c r="AJ2" s="61">
        <v>8.5470962524414063</v>
      </c>
      <c r="AK2" s="61">
        <v>2.7220017910003662</v>
      </c>
      <c r="AL2" s="61">
        <v>0.17889131605625153</v>
      </c>
      <c r="AM2" s="61">
        <v>0.25995039939880371</v>
      </c>
      <c r="AN2" s="61">
        <v>0.15920025110244751</v>
      </c>
      <c r="AO2" s="61">
        <v>3.7367500364780426E-2</v>
      </c>
      <c r="AP2" s="61">
        <v>514.1080322265625</v>
      </c>
      <c r="AQ2" s="61">
        <v>494.48211669921875</v>
      </c>
      <c r="AR2" s="61">
        <v>5.109316349029541</v>
      </c>
      <c r="AS2" s="61">
        <v>128.98332214355469</v>
      </c>
      <c r="AT2" s="61">
        <v>1.791651725769043</v>
      </c>
      <c r="AU2" s="61">
        <v>2.4645426273345947</v>
      </c>
      <c r="AV2" s="61">
        <v>18.57139778137207</v>
      </c>
      <c r="AW2" s="61">
        <v>18.261753082275391</v>
      </c>
      <c r="AX2" s="61">
        <v>2.3002510070800781</v>
      </c>
      <c r="AY2" s="61">
        <v>7.8736438751220703</v>
      </c>
      <c r="AZ2" s="61">
        <v>0.72993350028991699</v>
      </c>
      <c r="BA2" s="61">
        <v>543.75213623046875</v>
      </c>
      <c r="BB2" s="61">
        <v>444.18392944335938</v>
      </c>
      <c r="BC2" s="61">
        <v>0.21122968196868896</v>
      </c>
      <c r="BD2" s="61">
        <v>3.3463475704193115</v>
      </c>
      <c r="BE2" s="61">
        <v>4.4262242317199707</v>
      </c>
      <c r="BF2" s="61">
        <v>49.997528076171875</v>
      </c>
      <c r="BG2" s="61">
        <v>0.2918936014175415</v>
      </c>
      <c r="BH2" s="61">
        <v>780.89495849609375</v>
      </c>
      <c r="BI2" s="61">
        <v>531.25775146484375</v>
      </c>
      <c r="BJ2" s="61">
        <v>249.63719177246094</v>
      </c>
      <c r="BK2" s="61">
        <v>1660.0826416015625</v>
      </c>
      <c r="BL2" s="61">
        <v>13547.392578125</v>
      </c>
      <c r="BM2" s="61">
        <v>6.2223730087280273</v>
      </c>
      <c r="BN2" s="61">
        <v>5270.29443359375</v>
      </c>
      <c r="BO2" s="61">
        <v>359.48443603515625</v>
      </c>
      <c r="BP2" s="61">
        <v>14.225800514221191</v>
      </c>
      <c r="BQ2" s="61">
        <v>10.008030891418457</v>
      </c>
      <c r="BR2" s="61">
        <v>4.2177700996398926</v>
      </c>
      <c r="BS2" s="61">
        <v>14.403182029724121</v>
      </c>
      <c r="BT2" s="61">
        <v>1044.2772216796875</v>
      </c>
      <c r="BU2" s="61">
        <v>7.0379199460148811E-3</v>
      </c>
      <c r="BV2" s="61">
        <v>6.0898685455322266</v>
      </c>
      <c r="BW2" s="61">
        <v>227.56568908691406</v>
      </c>
      <c r="BX2" s="61">
        <v>121.23866271972656</v>
      </c>
      <c r="BY2" s="61">
        <v>0</v>
      </c>
      <c r="BZ2" s="61">
        <v>117.90077209472656</v>
      </c>
      <c r="CA2" s="61">
        <v>272.687255859375</v>
      </c>
      <c r="CB2" s="61">
        <v>40.557422637939453</v>
      </c>
      <c r="CC2" s="61">
        <v>12.870070457458496</v>
      </c>
      <c r="CD2" s="61">
        <v>12.938176155090332</v>
      </c>
      <c r="CE2" s="61">
        <v>14.432912826538086</v>
      </c>
      <c r="CF2" s="61">
        <v>13.16893196105957</v>
      </c>
      <c r="CG2" s="61">
        <v>1.7151215076446533</v>
      </c>
      <c r="CH2" s="61">
        <v>12.715428352355957</v>
      </c>
      <c r="CI2" s="61">
        <v>0.10721520334482193</v>
      </c>
      <c r="CJ2" s="61">
        <v>6.4401000738143921E-2</v>
      </c>
      <c r="CK2" s="61">
        <v>8.268062025308609E-2</v>
      </c>
      <c r="CL2" s="61">
        <v>0.11514421552419662</v>
      </c>
      <c r="CM2" s="61">
        <v>2.128000051015988E-4</v>
      </c>
      <c r="CN2" s="61">
        <v>0.43440654873847961</v>
      </c>
      <c r="CO2" s="61">
        <v>2.3449757136404514E-3</v>
      </c>
      <c r="CP2" s="61">
        <v>0.81766664981842041</v>
      </c>
      <c r="CQ2" s="61">
        <v>3.2388783991336823E-2</v>
      </c>
      <c r="CR2" s="61">
        <v>3.5987216979265213E-2</v>
      </c>
      <c r="CS2" s="61">
        <v>7.7410221099853516</v>
      </c>
      <c r="CT2" s="61">
        <v>0.41738036274909973</v>
      </c>
      <c r="CU2" s="61">
        <v>7.7271923422813416E-2</v>
      </c>
      <c r="CV2" s="61">
        <v>5.4097105748951435E-4</v>
      </c>
      <c r="CW2" s="61">
        <v>3.0998234748840332</v>
      </c>
      <c r="CX2" s="61">
        <v>11.749148368835449</v>
      </c>
      <c r="CY2" s="61">
        <v>0.58221501111984253</v>
      </c>
      <c r="CZ2" s="61">
        <v>11.799009323120117</v>
      </c>
      <c r="DA2" s="61">
        <v>1.37077796459198</v>
      </c>
      <c r="DB2" s="61">
        <v>0.7789650559425354</v>
      </c>
      <c r="DC2" s="61">
        <v>6.3909993741617654E-8</v>
      </c>
      <c r="DD2" s="61">
        <v>8.7137110531330109E-2</v>
      </c>
      <c r="DE2" s="61">
        <v>0.14532145857810974</v>
      </c>
      <c r="DF2" s="61">
        <v>5.4049108177423477E-2</v>
      </c>
      <c r="DG2" s="61">
        <v>1.0271176695823669E-2</v>
      </c>
      <c r="DH2" s="61">
        <v>2.2258846089243889E-2</v>
      </c>
      <c r="DI2" s="61">
        <v>4.066999892415879E-8</v>
      </c>
      <c r="DJ2" s="61">
        <v>6.005927175283432E-2</v>
      </c>
      <c r="DK2" s="61">
        <v>0.10893477499485016</v>
      </c>
      <c r="DL2" s="61">
        <v>1.3372615911066532E-2</v>
      </c>
      <c r="DM2" s="61">
        <v>5.9218306094408035E-2</v>
      </c>
      <c r="DN2" s="61">
        <v>6.1059449799358845E-3</v>
      </c>
      <c r="DO2" s="61">
        <v>2.6899809017777443E-3</v>
      </c>
      <c r="DP2" s="61">
        <v>1.6395160928368568E-2</v>
      </c>
      <c r="DQ2" s="61">
        <v>1.9172999543570768E-7</v>
      </c>
      <c r="DR2" s="61">
        <v>0.20921662449836731</v>
      </c>
      <c r="DS2" s="61">
        <v>9.706106036901474E-2</v>
      </c>
      <c r="DT2" s="61">
        <v>3.5602129995822906E-2</v>
      </c>
      <c r="DU2" s="61">
        <v>8.1143900752067566E-3</v>
      </c>
      <c r="DV2" s="61">
        <v>0.31792524456977844</v>
      </c>
      <c r="DW2" s="61">
        <v>0.12902547419071198</v>
      </c>
      <c r="DX2" s="61">
        <v>0.11824560910463333</v>
      </c>
      <c r="DY2" s="61">
        <v>6.9764271378517151E-2</v>
      </c>
      <c r="DZ2" s="61">
        <v>68079.875</v>
      </c>
      <c r="EA2" s="61">
        <v>31241.142578125</v>
      </c>
      <c r="EB2" s="61">
        <v>36838.734375</v>
      </c>
      <c r="EC2" s="61">
        <v>3323.9970703125</v>
      </c>
      <c r="ED2" s="61">
        <v>5791.09912109375</v>
      </c>
      <c r="EE2" s="61">
        <v>3509.32666015625</v>
      </c>
      <c r="EF2" s="61">
        <v>1295.6033935546875</v>
      </c>
      <c r="EG2" s="61">
        <v>3346.4287109375</v>
      </c>
      <c r="EH2" s="61">
        <v>2538.44921875</v>
      </c>
      <c r="EI2" s="61">
        <v>609.1656494140625</v>
      </c>
      <c r="EJ2" s="61">
        <v>4285.62646484375</v>
      </c>
      <c r="EK2" s="61">
        <v>1936.1611328125</v>
      </c>
      <c r="EL2" s="61">
        <v>4605.28515625</v>
      </c>
      <c r="EM2" s="61">
        <v>2017.577880859375</v>
      </c>
      <c r="EN2" s="61">
        <v>886.16876220703125</v>
      </c>
      <c r="EO2" s="61">
        <v>4531.8642578125</v>
      </c>
      <c r="EP2" s="61">
        <v>7139.5830078125</v>
      </c>
      <c r="EQ2" s="61">
        <v>11851.384765625</v>
      </c>
      <c r="ER2" s="61">
        <v>2462.059326171875</v>
      </c>
      <c r="ES2" s="61">
        <v>4928.767578125</v>
      </c>
      <c r="ET2" s="61">
        <v>2890.959228515625</v>
      </c>
      <c r="EU2" s="61">
        <v>130.36859130859375</v>
      </c>
      <c r="EV2" s="61">
        <v>2181.772216796875</v>
      </c>
      <c r="EW2" s="61">
        <v>5973.17236328125</v>
      </c>
      <c r="EX2" s="61">
        <v>13400.72265625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543.75213623046875</v>
      </c>
      <c r="B6">
        <f>BB2</f>
        <v>444.18392944335938</v>
      </c>
      <c r="C6">
        <f>BC2</f>
        <v>0.21122968196868896</v>
      </c>
      <c r="D6">
        <f>BD2</f>
        <v>3.3463475704193115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25390</v>
      </c>
      <c r="C2" s="56">
        <f ca="1">YEAR(TODAY())-YEAR(B2)+IF(TODAY()&gt;=DATE(YEAR(TODAY()),MONTH(B2),DAY(B2)),0,-1)</f>
        <v>54</v>
      </c>
      <c r="E2" s="52">
        <v>168.9</v>
      </c>
      <c r="F2" s="53" t="s">
        <v>39</v>
      </c>
      <c r="G2" s="52">
        <v>75.3</v>
      </c>
      <c r="H2" s="51" t="s">
        <v>41</v>
      </c>
      <c r="I2" s="72">
        <f>ROUND(G3/E3^2,1)</f>
        <v>26.4</v>
      </c>
    </row>
    <row r="3" spans="1:9" x14ac:dyDescent="0.3">
      <c r="E3" s="51">
        <f>E2/100</f>
        <v>1.6890000000000001</v>
      </c>
      <c r="F3" s="51" t="s">
        <v>40</v>
      </c>
      <c r="G3" s="51">
        <f>G2</f>
        <v>75.3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45288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최대성, ID : H2510190)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12월 28일 14:22:53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X12" sqref="X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45288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54</v>
      </c>
      <c r="G12" s="137"/>
      <c r="H12" s="137"/>
      <c r="I12" s="137"/>
      <c r="K12" s="128">
        <f>'개인정보 및 신체계측 입력'!E2</f>
        <v>168.9</v>
      </c>
      <c r="L12" s="129"/>
      <c r="M12" s="122">
        <f>'개인정보 및 신체계측 입력'!G2</f>
        <v>75.3</v>
      </c>
      <c r="N12" s="123"/>
      <c r="O12" s="118" t="s">
        <v>271</v>
      </c>
      <c r="P12" s="112"/>
      <c r="Q12" s="115">
        <f>'개인정보 및 신체계측 입력'!I2</f>
        <v>26.4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최대성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4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73.772000000000006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8.8290000000000006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17.399999999999999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4.4000000000000004</v>
      </c>
      <c r="L71" s="36" t="s">
        <v>53</v>
      </c>
      <c r="M71" s="36">
        <f>ROUND('DRIs DATA'!K8,1)</f>
        <v>0.6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159.59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208.14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128.97999999999999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48.66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97.61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903.16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142.26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2023-12-28T05:25:49Z</dcterms:modified>
</cp:coreProperties>
</file>