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25_전이신장암_Kidney\"/>
    </mc:Choice>
  </mc:AlternateContent>
  <bookViews>
    <workbookView xWindow="0" yWindow="0" windowWidth="28800" windowHeight="12390" activeTab="1"/>
  </bookViews>
  <sheets>
    <sheet name="blood sample" sheetId="2" r:id="rId1"/>
    <sheet name="sample fu" sheetId="3" r:id="rId2"/>
    <sheet name="Sheet1" sheetId="4" r:id="rId3"/>
  </sheets>
  <definedNames>
    <definedName name="_xlnm._FilterDatabase" localSheetId="0" hidden="1">'blood sample'!$B$3:$BE$23</definedName>
    <definedName name="_FilterDatabase_0" localSheetId="0">'blood sample'!#REF!</definedName>
    <definedName name="_FilterDatabase_0_0" localSheetId="0">'blood sample'!#REF!</definedName>
    <definedName name="_FilterDatabase_0_0_0" localSheetId="0">'blood sample'!#REF!</definedName>
    <definedName name="_FilterDatabase_0_0_0_0" localSheetId="0">'blood sample'!#REF!</definedName>
    <definedName name="_FilterDatabase_0_0_0_0_0" localSheetId="0">'blood sample'!#REF!</definedName>
    <definedName name="_FilterDatabase_0_0_0_0_0_0" localSheetId="0">'blood sample'!#REF!</definedName>
    <definedName name="_FilterDatabase_0_0_0_0_0_0_0" localSheetId="0">'blood sample'!#REF!</definedName>
    <definedName name="_FilterDatabase_0_0_0_0_0_0_0_0" localSheetId="0">'blood sample'!#REF!</definedName>
    <definedName name="_FilterDatabase_0_0_0_0_0_0_0_0_0" localSheetId="0">'blood sample'!#REF!</definedName>
  </definedNames>
  <calcPr calcId="152511"/>
</workbook>
</file>

<file path=xl/calcChain.xml><?xml version="1.0" encoding="utf-8"?>
<calcChain xmlns="http://schemas.openxmlformats.org/spreadsheetml/2006/main">
  <c r="B32" i="4" l="1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A32" i="4"/>
  <c r="F30" i="3" l="1"/>
  <c r="G33" i="3"/>
  <c r="AQ23" i="2" l="1"/>
  <c r="AL23" i="2"/>
  <c r="P23" i="2"/>
  <c r="M23" i="2"/>
  <c r="G23" i="2"/>
  <c r="AQ22" i="2"/>
  <c r="AL22" i="2"/>
  <c r="P22" i="2"/>
  <c r="M22" i="2"/>
  <c r="G22" i="2"/>
  <c r="P21" i="2"/>
  <c r="M21" i="2"/>
  <c r="G21" i="2"/>
  <c r="D21" i="2"/>
  <c r="K21" i="2" s="1"/>
  <c r="AQ20" i="2"/>
  <c r="AL20" i="2"/>
  <c r="P20" i="2"/>
  <c r="M20" i="2"/>
  <c r="G20" i="2"/>
  <c r="AQ19" i="2"/>
  <c r="AL19" i="2"/>
  <c r="P19" i="2"/>
  <c r="M19" i="2"/>
  <c r="G19" i="2"/>
  <c r="AQ18" i="2"/>
  <c r="AL18" i="2"/>
  <c r="P18" i="2"/>
  <c r="M18" i="2"/>
  <c r="G18" i="2"/>
  <c r="AQ17" i="2"/>
  <c r="AL17" i="2"/>
  <c r="P17" i="2"/>
  <c r="M17" i="2"/>
  <c r="G17" i="2"/>
  <c r="AQ16" i="2"/>
  <c r="AL16" i="2"/>
  <c r="P16" i="2"/>
  <c r="M16" i="2"/>
  <c r="G16" i="2"/>
  <c r="AQ15" i="2"/>
  <c r="AL15" i="2"/>
  <c r="P15" i="2"/>
  <c r="M15" i="2"/>
  <c r="G15" i="2"/>
  <c r="AQ14" i="2"/>
  <c r="AL14" i="2"/>
  <c r="P14" i="2"/>
  <c r="M14" i="2"/>
  <c r="G14" i="2"/>
  <c r="AQ13" i="2"/>
  <c r="AL13" i="2"/>
  <c r="P13" i="2"/>
  <c r="M13" i="2"/>
  <c r="G13" i="2"/>
  <c r="AQ12" i="2"/>
  <c r="AL12" i="2"/>
  <c r="P12" i="2"/>
  <c r="M12" i="2"/>
  <c r="G12" i="2"/>
  <c r="AQ11" i="2"/>
  <c r="AL11" i="2"/>
  <c r="P11" i="2"/>
  <c r="M11" i="2"/>
  <c r="G11" i="2"/>
  <c r="P10" i="2"/>
  <c r="M10" i="2"/>
  <c r="G10" i="2"/>
  <c r="AQ9" i="2"/>
  <c r="P9" i="2"/>
  <c r="M9" i="2"/>
  <c r="G9" i="2"/>
  <c r="AQ8" i="2"/>
  <c r="AL8" i="2"/>
  <c r="P8" i="2"/>
  <c r="M8" i="2"/>
  <c r="G8" i="2"/>
  <c r="AQ7" i="2"/>
  <c r="AL7" i="2"/>
  <c r="P7" i="2"/>
  <c r="M7" i="2"/>
  <c r="G7" i="2"/>
  <c r="AQ6" i="2"/>
  <c r="AL6" i="2"/>
  <c r="P6" i="2"/>
  <c r="M6" i="2"/>
  <c r="G6" i="2"/>
  <c r="AQ5" i="2"/>
  <c r="AL5" i="2"/>
  <c r="P5" i="2"/>
  <c r="M5" i="2"/>
  <c r="G5" i="2"/>
  <c r="AQ4" i="2"/>
  <c r="AL4" i="2"/>
  <c r="M4" i="2"/>
  <c r="G4" i="2"/>
</calcChain>
</file>

<file path=xl/comments1.xml><?xml version="1.0" encoding="utf-8"?>
<comments xmlns="http://schemas.openxmlformats.org/spreadsheetml/2006/main">
  <authors>
    <author/>
    <author>NCC</author>
  </authors>
  <commentList>
    <comment ref="D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1: male
2: female</t>
        </r>
      </text>
    </comment>
    <comment ref="Q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1: non-smoker
2: ex-smoker
3: current smoker
4: unknown</t>
        </r>
      </text>
    </comment>
    <comment ref="R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</t>
        </r>
        <r>
          <rPr>
            <sz val="9"/>
            <color rgb="FF000000"/>
            <rFont val="돋움"/>
            <family val="3"/>
            <charset val="129"/>
          </rPr>
          <t xml:space="preserve">무증상
</t>
        </r>
        <r>
          <rPr>
            <sz val="9"/>
            <color rgb="FF000000"/>
            <rFont val="Tahoma"/>
            <family val="2"/>
            <charset val="1"/>
          </rPr>
          <t>1:</t>
        </r>
        <r>
          <rPr>
            <sz val="9"/>
            <color rgb="FF000000"/>
            <rFont val="돋움"/>
            <family val="3"/>
            <charset val="129"/>
          </rPr>
          <t xml:space="preserve">증상은 있으나 일상생활 지장 없음
</t>
        </r>
        <r>
          <rPr>
            <sz val="9"/>
            <color rgb="FF000000"/>
            <rFont val="Tahoma"/>
            <family val="2"/>
            <charset val="1"/>
          </rPr>
          <t>2:</t>
        </r>
        <r>
          <rPr>
            <sz val="9"/>
            <color rgb="FF000000"/>
            <rFont val="돋움"/>
            <family val="3"/>
            <charset val="129"/>
          </rPr>
          <t>증상이 있고 하루</t>
        </r>
        <r>
          <rPr>
            <sz val="9"/>
            <color rgb="FF000000"/>
            <rFont val="Tahoma"/>
            <family val="2"/>
            <charset val="1"/>
          </rPr>
          <t>50%</t>
        </r>
        <r>
          <rPr>
            <sz val="9"/>
            <color rgb="FF000000"/>
            <rFont val="돋움"/>
            <family val="3"/>
            <charset val="129"/>
          </rPr>
          <t xml:space="preserve">이하 침상생활
</t>
        </r>
        <r>
          <rPr>
            <sz val="9"/>
            <color rgb="FF000000"/>
            <rFont val="Tahoma"/>
            <family val="2"/>
            <charset val="1"/>
          </rPr>
          <t>3:</t>
        </r>
        <r>
          <rPr>
            <sz val="9"/>
            <color rgb="FF000000"/>
            <rFont val="돋움"/>
            <family val="3"/>
            <charset val="129"/>
          </rPr>
          <t>증상이 있고 하루</t>
        </r>
        <r>
          <rPr>
            <sz val="9"/>
            <color rgb="FF000000"/>
            <rFont val="Tahoma"/>
            <family val="2"/>
            <charset val="1"/>
          </rPr>
          <t>50%</t>
        </r>
        <r>
          <rPr>
            <sz val="9"/>
            <color rgb="FF000000"/>
            <rFont val="돋움"/>
            <family val="3"/>
            <charset val="129"/>
          </rPr>
          <t xml:space="preserve">이상 침상생활
</t>
        </r>
        <r>
          <rPr>
            <sz val="9"/>
            <color rgb="FF000000"/>
            <rFont val="Tahoma"/>
            <family val="2"/>
            <charset val="1"/>
          </rPr>
          <t>4: bed-ridden
5: dead
6: unknown</t>
        </r>
      </text>
    </comment>
    <comment ref="T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 incidentalloma
1: symptomatic
2: unknown</t>
        </r>
      </text>
    </comment>
    <comment ref="U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 no
1: yes</t>
        </r>
      </text>
    </comment>
    <comment ref="V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 no
1: yes</t>
        </r>
      </text>
    </comment>
    <comment ref="W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 no dialysis
1: HD
2: PD
3: transpalntation</t>
        </r>
      </text>
    </comment>
    <comment ref="X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 no
1: yes</t>
        </r>
      </text>
    </comment>
    <comment ref="Y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 no
1: yes</t>
        </r>
      </text>
    </comment>
    <comment ref="Z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 no
1: VHL
2: others</t>
        </r>
      </text>
    </comment>
    <comment ref="AB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1: synchronous
2: metachronous
3: unknown</t>
        </r>
      </text>
    </comment>
    <comment ref="AC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1: cT1a
2: cT1b
3: cT2a
4: cT2b
5: cT3a
6: cT3b
7: cT3c
8: cT4
9: Tx</t>
        </r>
      </text>
    </comment>
    <comment ref="AD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1: cN0
2: cN1
3: cNx</t>
        </r>
      </text>
    </comment>
    <comment ref="AE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1: cM0
2: cM1
3: cMx</t>
        </r>
      </text>
    </comment>
    <comment ref="AF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
1
2
3
4
5
6: unknown</t>
        </r>
      </text>
    </comment>
    <comment ref="AG3" authorId="1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</t>
        </r>
      </text>
    </comment>
    <comment ref="AJ3" authorId="1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segmented neutrophil</t>
        </r>
      </text>
    </comment>
    <comment ref="AL3" authorId="1" shapeId="0">
      <text>
        <r>
          <rPr>
            <b/>
            <sz val="9"/>
            <color indexed="81"/>
            <rFont val="Tahoma"/>
            <family val="2"/>
          </rPr>
          <t xml:space="preserve">NCC:
</t>
        </r>
        <r>
          <rPr>
            <sz val="9"/>
            <color indexed="81"/>
            <rFont val="Tahoma"/>
            <family val="2"/>
          </rPr>
          <t xml:space="preserve">Neutophil
Lymphocyte
ratio </t>
        </r>
      </text>
    </comment>
    <comment ref="AQ3" authorId="1" shape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보정칼슘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농도</t>
        </r>
        <r>
          <rPr>
            <sz val="9"/>
            <color indexed="81"/>
            <rFont val="Tahoma"/>
            <family val="2"/>
          </rPr>
          <t xml:space="preserve"> =
</t>
        </r>
        <r>
          <rPr>
            <sz val="9"/>
            <color indexed="81"/>
            <rFont val="돋움"/>
            <family val="3"/>
            <charset val="129"/>
          </rPr>
          <t>칼슘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실측정치</t>
        </r>
        <r>
          <rPr>
            <sz val="9"/>
            <color indexed="81"/>
            <rFont val="Tahoma"/>
            <family val="2"/>
          </rPr>
          <t>+[(4-</t>
        </r>
        <r>
          <rPr>
            <sz val="9"/>
            <color indexed="81"/>
            <rFont val="돋움"/>
            <family val="3"/>
            <charset val="129"/>
          </rPr>
          <t>알부민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농도</t>
        </r>
        <r>
          <rPr>
            <sz val="9"/>
            <color indexed="81"/>
            <rFont val="Tahoma"/>
            <family val="2"/>
          </rPr>
          <t>)*0.8]</t>
        </r>
      </text>
    </comment>
    <comment ref="BA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 f/u loss
1: f/u</t>
        </r>
        <r>
          <rPr>
            <sz val="9"/>
            <color rgb="FF000000"/>
            <rFont val="돋움"/>
            <family val="3"/>
            <charset val="129"/>
          </rPr>
          <t>지속</t>
        </r>
      </text>
    </comment>
    <comment ref="BB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 alive
1: death
2: unknown</t>
        </r>
      </text>
    </comment>
    <comment ref="BE3" authorId="0" shapeId="0">
      <text>
        <r>
          <rPr>
            <b/>
            <sz val="9"/>
            <color rgb="FF000000"/>
            <rFont val="돋움"/>
            <family val="3"/>
            <charset val="129"/>
          </rPr>
          <t>신암연구회</t>
        </r>
        <r>
          <rPr>
            <b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>0: alive
1: RCC related death
2: other cause death
3: unknown</t>
        </r>
      </text>
    </comment>
    <comment ref="Z9" authorId="0" shapeId="0">
      <text>
        <r>
          <rPr>
            <b/>
            <sz val="9"/>
            <color rgb="FF000000"/>
            <rFont val="Tahoma"/>
            <family val="2"/>
            <charset val="1"/>
          </rPr>
          <t>ncc:</t>
        </r>
        <r>
          <rPr>
            <sz val="9"/>
            <color rgb="FF000000"/>
            <rFont val="Tahoma"/>
            <family val="2"/>
            <charset val="1"/>
          </rPr>
          <t>hashimotos disease</t>
        </r>
      </text>
    </comment>
    <comment ref="Y19" authorId="0" shapeId="0">
      <text>
        <r>
          <rPr>
            <b/>
            <sz val="9"/>
            <color rgb="FF000000"/>
            <rFont val="Tahoma"/>
            <family val="2"/>
            <charset val="1"/>
          </rPr>
          <t>ncc:</t>
        </r>
        <r>
          <rPr>
            <sz val="9"/>
            <color rgb="FF000000"/>
            <rFont val="Tahoma"/>
            <family val="2"/>
            <charset val="1"/>
          </rPr>
          <t>myocardial infarct</t>
        </r>
      </text>
    </comment>
  </commentList>
</comments>
</file>

<file path=xl/sharedStrings.xml><?xml version="1.0" encoding="utf-8"?>
<sst xmlns="http://schemas.openxmlformats.org/spreadsheetml/2006/main" count="1300" uniqueCount="941">
  <si>
    <t>환자번호</t>
  </si>
  <si>
    <t>전이 발생 
양상</t>
  </si>
  <si>
    <t>성별</t>
  </si>
  <si>
    <t>생년월일</t>
  </si>
  <si>
    <t>RCC 진단일</t>
  </si>
  <si>
    <t>RCC 진단일_진단 당시 연령</t>
  </si>
  <si>
    <t>신장 수술일</t>
  </si>
  <si>
    <t>신장 수술일_수술 당시 연령</t>
  </si>
  <si>
    <t>전이 진단일</t>
  </si>
  <si>
    <t>전신치료 시작일</t>
  </si>
  <si>
    <t>전신치료 시작일_시작 당시 연령</t>
  </si>
  <si>
    <t>체중(Kg)</t>
  </si>
  <si>
    <t>신장(cm)</t>
  </si>
  <si>
    <t>BMI</t>
  </si>
  <si>
    <t>흡연여부</t>
  </si>
  <si>
    <t>ECOG_PS</t>
  </si>
  <si>
    <t>KPS</t>
  </si>
  <si>
    <t>당뇨</t>
  </si>
  <si>
    <t>고혈압</t>
  </si>
  <si>
    <t>CKD</t>
  </si>
  <si>
    <t>CVA</t>
  </si>
  <si>
    <t>heart disease</t>
  </si>
  <si>
    <t>유전성 질환</t>
  </si>
  <si>
    <t>others</t>
  </si>
  <si>
    <t>Tumor(T)</t>
  </si>
  <si>
    <t>Lymph node(N)</t>
  </si>
  <si>
    <t>Metastasis(M)</t>
  </si>
  <si>
    <t>WBC</t>
  </si>
  <si>
    <t>Hb</t>
  </si>
  <si>
    <t>Platelet</t>
  </si>
  <si>
    <t>NLR</t>
  </si>
  <si>
    <t>ESR</t>
  </si>
  <si>
    <t>LDH</t>
  </si>
  <si>
    <t>Ca</t>
  </si>
  <si>
    <t>Albumin</t>
  </si>
  <si>
    <t>CRP</t>
  </si>
  <si>
    <t>Alkaline phosphatase</t>
  </si>
  <si>
    <t>SGOT</t>
  </si>
  <si>
    <t>SGPT</t>
  </si>
  <si>
    <t>Uric acid</t>
  </si>
  <si>
    <t>Cr</t>
  </si>
  <si>
    <t>MDRD GFR</t>
  </si>
  <si>
    <t>마지막 비뇨 추적일시</t>
  </si>
  <si>
    <t>마지막 병원 방문일</t>
  </si>
  <si>
    <t>추적지속여부</t>
  </si>
  <si>
    <t>생존유무</t>
  </si>
  <si>
    <t>생존 확인일</t>
  </si>
  <si>
    <t>1</t>
  </si>
  <si>
    <t>2</t>
  </si>
  <si>
    <t>47</t>
  </si>
  <si>
    <t>55</t>
  </si>
  <si>
    <t>0</t>
  </si>
  <si>
    <t>9</t>
  </si>
  <si>
    <t>5</t>
  </si>
  <si>
    <t>3</t>
  </si>
  <si>
    <t>6</t>
  </si>
  <si>
    <t>11</t>
  </si>
  <si>
    <t>9.3</t>
  </si>
  <si>
    <t>4.3</t>
  </si>
  <si>
    <t>16</t>
  </si>
  <si>
    <t>12.4</t>
  </si>
  <si>
    <t>5.8</t>
  </si>
  <si>
    <t>1.3</t>
  </si>
  <si>
    <t>4</t>
  </si>
  <si>
    <t>9.4</t>
  </si>
  <si>
    <t>4.6</t>
  </si>
  <si>
    <t>23</t>
  </si>
  <si>
    <t>21</t>
  </si>
  <si>
    <t>86</t>
  </si>
  <si>
    <t>14.2</t>
  </si>
  <si>
    <t>9.2</t>
  </si>
  <si>
    <t>14</t>
  </si>
  <si>
    <t>1.2</t>
  </si>
  <si>
    <t>1500</t>
  </si>
  <si>
    <t>8.6</t>
  </si>
  <si>
    <t>17</t>
  </si>
  <si>
    <t>0.8</t>
  </si>
  <si>
    <t>12.3</t>
  </si>
  <si>
    <t>115</t>
  </si>
  <si>
    <t>98</t>
  </si>
  <si>
    <t>5.1</t>
  </si>
  <si>
    <t>41</t>
  </si>
  <si>
    <t>19</t>
  </si>
  <si>
    <t>24</t>
  </si>
  <si>
    <t>4.8</t>
  </si>
  <si>
    <t>22</t>
  </si>
  <si>
    <t>33</t>
  </si>
  <si>
    <t>1.7</t>
  </si>
  <si>
    <t>9.6</t>
  </si>
  <si>
    <t>173</t>
  </si>
  <si>
    <t>49</t>
  </si>
  <si>
    <t>10</t>
  </si>
  <si>
    <t>1.1</t>
  </si>
  <si>
    <t>358</t>
  </si>
  <si>
    <t>176</t>
  </si>
  <si>
    <t>69</t>
  </si>
  <si>
    <t>42</t>
  </si>
  <si>
    <t>34</t>
  </si>
  <si>
    <t>12</t>
  </si>
  <si>
    <t>46</t>
  </si>
  <si>
    <t>9.7</t>
  </si>
  <si>
    <t>56.7</t>
  </si>
  <si>
    <t>68</t>
  </si>
  <si>
    <t>15</t>
  </si>
  <si>
    <t>10.1</t>
  </si>
  <si>
    <t>8.3</t>
  </si>
  <si>
    <t>58</t>
  </si>
  <si>
    <t>4.4</t>
  </si>
  <si>
    <t>76</t>
  </si>
  <si>
    <t>71</t>
  </si>
  <si>
    <t>153</t>
  </si>
  <si>
    <t>2012-02-20</t>
  </si>
  <si>
    <t>210</t>
  </si>
  <si>
    <t>1.0</t>
  </si>
  <si>
    <t>2012-06-26</t>
  </si>
  <si>
    <t>2012-12-21</t>
  </si>
  <si>
    <t>142</t>
  </si>
  <si>
    <t>88</t>
  </si>
  <si>
    <t>1948-10-23</t>
  </si>
  <si>
    <t>2004-04-26</t>
  </si>
  <si>
    <t>2004-05-20</t>
  </si>
  <si>
    <t>68.1</t>
  </si>
  <si>
    <t>166</t>
  </si>
  <si>
    <t>6.76</t>
  </si>
  <si>
    <t>273</t>
  </si>
  <si>
    <t>4312</t>
  </si>
  <si>
    <t>1980</t>
  </si>
  <si>
    <t>25</t>
  </si>
  <si>
    <t>135</t>
  </si>
  <si>
    <t>6.3</t>
  </si>
  <si>
    <t>69.5</t>
  </si>
  <si>
    <t>110</t>
  </si>
  <si>
    <t>18</t>
  </si>
  <si>
    <t>64</t>
  </si>
  <si>
    <t>6.6</t>
  </si>
  <si>
    <t>169</t>
  </si>
  <si>
    <t>45</t>
  </si>
  <si>
    <t>6.1</t>
  </si>
  <si>
    <t>158</t>
  </si>
  <si>
    <t>5.3</t>
  </si>
  <si>
    <t>111</t>
  </si>
  <si>
    <t>2012-11-27</t>
  </si>
  <si>
    <t>190</t>
  </si>
  <si>
    <t>4.5</t>
  </si>
  <si>
    <t>30</t>
  </si>
  <si>
    <t>48</t>
  </si>
  <si>
    <t>53</t>
  </si>
  <si>
    <t>4.7</t>
  </si>
  <si>
    <t>12.6</t>
  </si>
  <si>
    <t>218</t>
  </si>
  <si>
    <t>37</t>
  </si>
  <si>
    <t>14.6</t>
  </si>
  <si>
    <t>9.9</t>
  </si>
  <si>
    <t>6.9</t>
  </si>
  <si>
    <t>73</t>
  </si>
  <si>
    <t>13.1</t>
  </si>
  <si>
    <t>233</t>
  </si>
  <si>
    <t>95</t>
  </si>
  <si>
    <t>11.6</t>
  </si>
  <si>
    <t>15.3</t>
  </si>
  <si>
    <t>54</t>
  </si>
  <si>
    <t>2.8</t>
  </si>
  <si>
    <t>2011-07-29</t>
  </si>
  <si>
    <t>13.2</t>
  </si>
  <si>
    <t>143</t>
  </si>
  <si>
    <t>208</t>
  </si>
  <si>
    <t>4.9</t>
  </si>
  <si>
    <t>7.61</t>
  </si>
  <si>
    <t>139</t>
  </si>
  <si>
    <t>3.7</t>
  </si>
  <si>
    <t>246</t>
  </si>
  <si>
    <t>0.9</t>
  </si>
  <si>
    <t>296</t>
  </si>
  <si>
    <t>13.3</t>
  </si>
  <si>
    <t>12.9</t>
  </si>
  <si>
    <t>118</t>
  </si>
  <si>
    <t>10.4</t>
  </si>
  <si>
    <t>0.15</t>
  </si>
  <si>
    <t>2012-03-13</t>
  </si>
  <si>
    <t>2014-03-18</t>
  </si>
  <si>
    <t>1963-08-05</t>
  </si>
  <si>
    <t>2009-07-16</t>
  </si>
  <si>
    <t>2011-09-28</t>
  </si>
  <si>
    <t>80.4</t>
  </si>
  <si>
    <t>176.6</t>
  </si>
  <si>
    <t>2013-04-02</t>
  </si>
  <si>
    <t>2013-04-03</t>
  </si>
  <si>
    <t>1422</t>
  </si>
  <si>
    <t>2011-08-23</t>
  </si>
  <si>
    <t>168</t>
  </si>
  <si>
    <t>234</t>
  </si>
  <si>
    <t>2010-04-22</t>
  </si>
  <si>
    <t>182</t>
  </si>
  <si>
    <t>1952-03-10</t>
  </si>
  <si>
    <t>2010-08-13</t>
  </si>
  <si>
    <t>2011-03-13</t>
  </si>
  <si>
    <t>58.1</t>
  </si>
  <si>
    <t>1310</t>
  </si>
  <si>
    <t>1977-03-16</t>
  </si>
  <si>
    <t>2011-01-20</t>
  </si>
  <si>
    <t>2011-01-19</t>
  </si>
  <si>
    <t>2011-04-15</t>
  </si>
  <si>
    <t>62.6</t>
  </si>
  <si>
    <t>178.6</t>
  </si>
  <si>
    <t>10.78</t>
  </si>
  <si>
    <t>8085</t>
  </si>
  <si>
    <t>582</t>
  </si>
  <si>
    <t>2.5</t>
  </si>
  <si>
    <t>86.1</t>
  </si>
  <si>
    <t>2011-05-31</t>
  </si>
  <si>
    <t>2011-08-08</t>
  </si>
  <si>
    <t>1952-04-02</t>
  </si>
  <si>
    <t>2011-02-24</t>
  </si>
  <si>
    <t>2011-03-29</t>
  </si>
  <si>
    <t>48.2</t>
  </si>
  <si>
    <t>157.5</t>
  </si>
  <si>
    <t>12.51</t>
  </si>
  <si>
    <t>362</t>
  </si>
  <si>
    <t>8895</t>
  </si>
  <si>
    <t>2064</t>
  </si>
  <si>
    <t>2012-02-10</t>
  </si>
  <si>
    <t>303</t>
  </si>
  <si>
    <t>7.78</t>
  </si>
  <si>
    <t>150</t>
  </si>
  <si>
    <t>2011-07-22</t>
  </si>
  <si>
    <t>0.01</t>
  </si>
  <si>
    <t>2011-06-10</t>
  </si>
  <si>
    <t>1934-10-27</t>
  </si>
  <si>
    <t>2011-07-06</t>
  </si>
  <si>
    <t>7407</t>
  </si>
  <si>
    <t>6.41</t>
  </si>
  <si>
    <t>2011-10-26</t>
  </si>
  <si>
    <t>2011-11-01</t>
  </si>
  <si>
    <t>2008-09-09</t>
  </si>
  <si>
    <t>1963-09-06</t>
  </si>
  <si>
    <t>2013-07-30</t>
  </si>
  <si>
    <t>2014-02-24</t>
  </si>
  <si>
    <t>156</t>
  </si>
  <si>
    <t>1942-11-26</t>
  </si>
  <si>
    <t>2012-04-16</t>
  </si>
  <si>
    <t>2012-05-11</t>
  </si>
  <si>
    <t>4923</t>
  </si>
  <si>
    <t>1910</t>
  </si>
  <si>
    <t>0.06</t>
  </si>
  <si>
    <t>2012-05-18</t>
  </si>
  <si>
    <t>1957-08-20</t>
  </si>
  <si>
    <t>2012-06-20</t>
  </si>
  <si>
    <t>6.36</t>
  </si>
  <si>
    <t>325</t>
  </si>
  <si>
    <t>4051</t>
  </si>
  <si>
    <t>3.99</t>
  </si>
  <si>
    <t>343</t>
  </si>
  <si>
    <t>2012-12-14</t>
  </si>
  <si>
    <t>2013-09-10</t>
  </si>
  <si>
    <t>5.2</t>
  </si>
  <si>
    <t>60.5</t>
  </si>
  <si>
    <t>219</t>
  </si>
  <si>
    <t>188</t>
  </si>
  <si>
    <t>2014-07-08</t>
  </si>
  <si>
    <t>2011-08-18</t>
  </si>
  <si>
    <t>1962-08-20</t>
  </si>
  <si>
    <t>2013-04-16</t>
  </si>
  <si>
    <t>1957-03-24</t>
  </si>
  <si>
    <t>13.64</t>
  </si>
  <si>
    <t>543</t>
  </si>
  <si>
    <t>9166</t>
  </si>
  <si>
    <t>2987</t>
  </si>
  <si>
    <t>18.06</t>
  </si>
  <si>
    <t>2013-02-05</t>
  </si>
  <si>
    <t>2013-02-23</t>
  </si>
  <si>
    <t>2013-10-01</t>
  </si>
  <si>
    <t>2013-12-17</t>
  </si>
  <si>
    <t>2013-10-04</t>
  </si>
  <si>
    <t>1955-05-08</t>
  </si>
  <si>
    <t>2013-06-19</t>
  </si>
  <si>
    <t>2013-08-02</t>
  </si>
  <si>
    <t>4612</t>
  </si>
  <si>
    <t>2260</t>
  </si>
  <si>
    <t>2014-03-08</t>
  </si>
  <si>
    <t>1940-07-14</t>
  </si>
  <si>
    <t>2013-09-25</t>
  </si>
  <si>
    <t>9.25</t>
  </si>
  <si>
    <t>276</t>
  </si>
  <si>
    <t>5717</t>
  </si>
  <si>
    <t>2377</t>
  </si>
  <si>
    <t>2.79</t>
  </si>
  <si>
    <t>2015-01-16</t>
  </si>
  <si>
    <t>2014-02-23</t>
  </si>
  <si>
    <t>1944-10-27</t>
  </si>
  <si>
    <t>8.41</t>
  </si>
  <si>
    <t>5248</t>
  </si>
  <si>
    <t>2237</t>
  </si>
  <si>
    <t>0.05</t>
  </si>
  <si>
    <t>2014-07-16</t>
  </si>
  <si>
    <t>2015-01-27</t>
  </si>
  <si>
    <t>1937-09-02</t>
  </si>
  <si>
    <t>6.34</t>
  </si>
  <si>
    <t>4539</t>
  </si>
  <si>
    <t>1280</t>
  </si>
  <si>
    <t>2011-08-14</t>
  </si>
  <si>
    <t>1970-03-02</t>
  </si>
  <si>
    <t>2011-11-25</t>
  </si>
  <si>
    <t>2012-09-18</t>
  </si>
  <si>
    <t>2012-09-22</t>
  </si>
  <si>
    <t>2012-10-15</t>
  </si>
  <si>
    <t>1959-10-14</t>
  </si>
  <si>
    <t>2012-11-07</t>
  </si>
  <si>
    <t>2012-11-30</t>
  </si>
  <si>
    <t>6.65</t>
  </si>
  <si>
    <t>3052</t>
  </si>
  <si>
    <t>3092</t>
  </si>
  <si>
    <t>2013-03-18</t>
  </si>
  <si>
    <t>2014-05-19</t>
  </si>
  <si>
    <t>1942-07-04</t>
  </si>
  <si>
    <t>2013-12-24</t>
  </si>
  <si>
    <t>20.2</t>
  </si>
  <si>
    <t>8018</t>
  </si>
  <si>
    <t>0.25</t>
  </si>
  <si>
    <t>1971-08-30</t>
  </si>
  <si>
    <t>2014-02-10</t>
  </si>
  <si>
    <t>2014-03-04</t>
  </si>
  <si>
    <t>7295</t>
  </si>
  <si>
    <t>1530</t>
  </si>
  <si>
    <t>2.57</t>
  </si>
  <si>
    <t>81.9</t>
  </si>
  <si>
    <t>2015-03-13</t>
  </si>
  <si>
    <t>2015-03-27</t>
  </si>
  <si>
    <t>Outcomes/사망요인</t>
    <phoneticPr fontId="15" type="noConversion"/>
  </si>
  <si>
    <t>진단 당시 
증상
(수정중)</t>
    <phoneticPr fontId="15" type="noConversion"/>
  </si>
  <si>
    <t>charlson comorbidity</t>
    <phoneticPr fontId="15" type="noConversion"/>
  </si>
  <si>
    <t>ECOG-PS</t>
    <phoneticPr fontId="15" type="noConversion"/>
  </si>
  <si>
    <t xml:space="preserve">synchronous/metachronous metastasis </t>
    <phoneticPr fontId="15" type="noConversion"/>
  </si>
  <si>
    <t>corrected Ca</t>
    <phoneticPr fontId="15" type="noConversion"/>
  </si>
  <si>
    <t>Lymphocyte</t>
    <phoneticPr fontId="15" type="noConversion"/>
  </si>
  <si>
    <t>Neutophil</t>
    <phoneticPr fontId="15" type="noConversion"/>
  </si>
  <si>
    <t>전이 진단일_진단 당시 연령</t>
    <phoneticPr fontId="15" type="noConversion"/>
  </si>
  <si>
    <t>follow-up</t>
    <phoneticPr fontId="15" type="noConversion"/>
  </si>
  <si>
    <t>사망일</t>
    <phoneticPr fontId="15" type="noConversion"/>
  </si>
  <si>
    <t>1: M
2: F</t>
    <phoneticPr fontId="15" type="noConversion"/>
  </si>
  <si>
    <t>0: incidentalloma
1: symptomatic
2: unknown</t>
    <phoneticPr fontId="15" type="noConversion"/>
  </si>
  <si>
    <t>이름</t>
    <phoneticPr fontId="15" type="noConversion"/>
  </si>
  <si>
    <t>(자동계산)</t>
    <phoneticPr fontId="15" type="noConversion"/>
  </si>
  <si>
    <t>유동준</t>
    <phoneticPr fontId="15" type="noConversion"/>
  </si>
  <si>
    <t>박종구</t>
    <phoneticPr fontId="15" type="noConversion"/>
  </si>
  <si>
    <t>조채진</t>
    <phoneticPr fontId="15" type="noConversion"/>
  </si>
  <si>
    <t>이정관</t>
    <phoneticPr fontId="15" type="noConversion"/>
  </si>
  <si>
    <t>송기태</t>
    <phoneticPr fontId="15" type="noConversion"/>
  </si>
  <si>
    <t>박용원</t>
    <phoneticPr fontId="15" type="noConversion"/>
  </si>
  <si>
    <t>서수연</t>
    <phoneticPr fontId="15" type="noConversion"/>
  </si>
  <si>
    <t>안영호</t>
    <phoneticPr fontId="15" type="noConversion"/>
  </si>
  <si>
    <t>김종만</t>
    <phoneticPr fontId="15" type="noConversion"/>
  </si>
  <si>
    <t>오완모</t>
    <phoneticPr fontId="15" type="noConversion"/>
  </si>
  <si>
    <t>류정훈</t>
    <phoneticPr fontId="15" type="noConversion"/>
  </si>
  <si>
    <t>조원택</t>
    <phoneticPr fontId="15" type="noConversion"/>
  </si>
  <si>
    <t>이명재</t>
    <phoneticPr fontId="15" type="noConversion"/>
  </si>
  <si>
    <t>임순향</t>
    <phoneticPr fontId="15" type="noConversion"/>
  </si>
  <si>
    <t>임완기</t>
    <phoneticPr fontId="15" type="noConversion"/>
  </si>
  <si>
    <t>정두환</t>
    <phoneticPr fontId="15" type="noConversion"/>
  </si>
  <si>
    <t>홍성균</t>
    <phoneticPr fontId="15" type="noConversion"/>
  </si>
  <si>
    <t>문경영</t>
    <phoneticPr fontId="15" type="noConversion"/>
  </si>
  <si>
    <t>유삼형</t>
    <phoneticPr fontId="15" type="noConversion"/>
  </si>
  <si>
    <t>Data No.</t>
    <phoneticPr fontId="15" type="noConversion"/>
  </si>
  <si>
    <t>1: cT1a
2: cT1b
3: cT2a
4: cT2b
5: cT3a
6: cT3b
7: cT3c
8: cT4
9: Tx</t>
    <phoneticPr fontId="15" type="noConversion"/>
  </si>
  <si>
    <t>1: cN0
2: cN1
3: cNx</t>
    <phoneticPr fontId="15" type="noConversion"/>
  </si>
  <si>
    <t>1: cM0
2: cM1
3: cMx</t>
    <phoneticPr fontId="15" type="noConversion"/>
  </si>
  <si>
    <t>전동명</t>
    <phoneticPr fontId="15" type="noConversion"/>
  </si>
  <si>
    <t>(자동계산)</t>
    <phoneticPr fontId="15" type="noConversion"/>
  </si>
  <si>
    <t>1: non-smoker
2: ex-smoker
3: current smoker
4: unknown</t>
    <phoneticPr fontId="15" type="noConversion"/>
  </si>
  <si>
    <t>1: synchronous
2: metachronous(다른시기)
3: unknown</t>
    <phoneticPr fontId="15" type="noConversion"/>
  </si>
  <si>
    <t>연구제목: 전이 투명세포형 신세포암 환자에서 Sunitinib치료시 혈중 순환 종양세포의 임상적 의의에 관한 연구</t>
  </si>
  <si>
    <t>연구번호: 1110560-3</t>
  </si>
  <si>
    <t>책임연구자: 정진수</t>
  </si>
  <si>
    <t>2주기</t>
  </si>
  <si>
    <t>3-6weeks</t>
  </si>
  <si>
    <t>C4D1</t>
  </si>
  <si>
    <t>C5D1</t>
  </si>
  <si>
    <t>C6D1</t>
  </si>
  <si>
    <t>C7D1</t>
  </si>
  <si>
    <t>C8D1</t>
  </si>
  <si>
    <t>C8D42</t>
  </si>
  <si>
    <t>성명</t>
  </si>
  <si>
    <t>연구 No</t>
  </si>
  <si>
    <t>성별/나이</t>
  </si>
  <si>
    <t>chart no.</t>
  </si>
  <si>
    <t>FFPE No.</t>
  </si>
  <si>
    <t>Blood (1day) C1D0</t>
  </si>
  <si>
    <t>Blood(2w) C1D14</t>
  </si>
  <si>
    <t>Blood(4w) C1D28</t>
  </si>
  <si>
    <t>Blood (6w) C2D1</t>
  </si>
  <si>
    <t>Blood (8w) C2D14</t>
  </si>
  <si>
    <t>Blood (10w) C2D28</t>
  </si>
  <si>
    <t xml:space="preserve">Blood (12w) </t>
  </si>
  <si>
    <t>Blood (14w) C3D1</t>
  </si>
  <si>
    <t>Blood (19w)</t>
  </si>
  <si>
    <t>Blood (19w) C4D1</t>
  </si>
  <si>
    <t>Blood (25w) C5D1</t>
  </si>
  <si>
    <t>Blood (31w) C6D1</t>
  </si>
  <si>
    <t>Blood (37w) C7D1</t>
  </si>
  <si>
    <t>Blood (43w)</t>
  </si>
  <si>
    <t>Blood (49w) C8D1</t>
  </si>
  <si>
    <t>Blood (55w) C8D42</t>
  </si>
  <si>
    <t>유동준 (R-1)</t>
  </si>
  <si>
    <t>R-1</t>
  </si>
  <si>
    <t>M/59</t>
  </si>
  <si>
    <t>2011-04-01 (R-1-2)</t>
  </si>
  <si>
    <t>2011-04-15 (R-1-3)</t>
  </si>
  <si>
    <t>2011-04-29 (R-1-4)</t>
  </si>
  <si>
    <t>2011-05-13 (R-1-5)</t>
  </si>
  <si>
    <t>2011-05-27(R-1-6)</t>
  </si>
  <si>
    <t>2011-06-07(R-1-7)-delay</t>
  </si>
  <si>
    <t>2011-06-14 (R-1-8)</t>
  </si>
  <si>
    <t>2011-07-26 (R-1-9)-delay</t>
  </si>
  <si>
    <t>2011-08-02 (R-1-10)</t>
  </si>
  <si>
    <t>2011-09-16 (R-1-11)</t>
  </si>
  <si>
    <t>2011-10-25 (R-1-12)</t>
  </si>
  <si>
    <t>2011-12-06 (R-1-13)</t>
  </si>
  <si>
    <t>2012-01-17 (R-1-14)-delay</t>
  </si>
  <si>
    <t>2012-01-20 (R-1-15)-delay</t>
  </si>
  <si>
    <t>2012-01-27 (R-1-16)</t>
  </si>
  <si>
    <t>2012-03-06 (R-1-17)</t>
  </si>
  <si>
    <t>PD</t>
  </si>
  <si>
    <t>Blood (1day)1-0</t>
  </si>
  <si>
    <t>Blood (12w) C3D1</t>
  </si>
  <si>
    <t>박종구 (R-2)</t>
  </si>
  <si>
    <t>R-2</t>
  </si>
  <si>
    <t>M/58</t>
  </si>
  <si>
    <t>S11-3808</t>
  </si>
  <si>
    <t>2011-03-29 (R-2-1)</t>
  </si>
  <si>
    <t>2011-04-12 (R-2-2)</t>
  </si>
  <si>
    <t>2011-04-26 (R-2-3)</t>
  </si>
  <si>
    <t>2011-05-12(R-2-4)</t>
  </si>
  <si>
    <t>2011-05-24 (R-2-5)</t>
  </si>
  <si>
    <t>2011-06-07(R-2-6)</t>
  </si>
  <si>
    <t>2011-06-21(R-2-7)</t>
  </si>
  <si>
    <t>조채진 (R-3)</t>
  </si>
  <si>
    <t>R-3</t>
  </si>
  <si>
    <t>M/34</t>
  </si>
  <si>
    <t>S11-1386</t>
  </si>
  <si>
    <t>2011-04-15 (R-3-1)</t>
  </si>
  <si>
    <t>2011-04-29 (R-3-2)</t>
  </si>
  <si>
    <t>2011-05-13 (R-3-3)</t>
  </si>
  <si>
    <t>2011-05-27(R-3-4)</t>
  </si>
  <si>
    <t>이정관 (R-4)</t>
  </si>
  <si>
    <t>R-4</t>
  </si>
  <si>
    <t>M/73</t>
  </si>
  <si>
    <t>S11-16506 (bone B)</t>
  </si>
  <si>
    <t>2011-07-27 (R-4-1)</t>
  </si>
  <si>
    <t>2011-08-11 (R-4-2)</t>
  </si>
  <si>
    <t>치료 거부 (이동?)</t>
  </si>
  <si>
    <t>송기태 (R-5)</t>
  </si>
  <si>
    <t>R-5</t>
  </si>
  <si>
    <t>M/76</t>
  </si>
  <si>
    <t>S11-12549 (B)</t>
  </si>
  <si>
    <t>2011-07-06 (R-5-1)</t>
  </si>
  <si>
    <t>2011-07-19 (R-5-2)</t>
  </si>
  <si>
    <t>2011-08-02 (R-5-3)</t>
  </si>
  <si>
    <t>Blood (6w) C1D42</t>
  </si>
  <si>
    <t>Blood (8w) C2D1</t>
  </si>
  <si>
    <t>Blood (11w) C2D16</t>
  </si>
  <si>
    <t>Blood (13w) C2D27</t>
  </si>
  <si>
    <t>Blood (15w) C3D1</t>
  </si>
  <si>
    <t>Blood (19w) C3D27</t>
  </si>
  <si>
    <t>Blood (21w) C3D42</t>
  </si>
  <si>
    <t>Blood (24w) C4D1</t>
  </si>
  <si>
    <t>Blood (30w) C5D1</t>
  </si>
  <si>
    <t>Blood (36w) C6D1</t>
  </si>
  <si>
    <t>Blood (41w) C6D42</t>
  </si>
  <si>
    <t>박용원 (R-6)</t>
  </si>
  <si>
    <t>R-6</t>
  </si>
  <si>
    <t>M/48</t>
  </si>
  <si>
    <t>S09-15308</t>
  </si>
  <si>
    <t>2011-09-28 (R-6-1)</t>
  </si>
  <si>
    <t>2011-10-11 (R-6-2)</t>
  </si>
  <si>
    <t>2011-10-25 (R-6-3)</t>
  </si>
  <si>
    <t>2011-11-08 (R-6-4)-delay</t>
  </si>
  <si>
    <t>2011-11-25 (R-6-5)</t>
  </si>
  <si>
    <t>2011-12-13 (R-6-6)</t>
  </si>
  <si>
    <t>2011-12-27 (R-6-7)</t>
  </si>
  <si>
    <t>2012-01-10 (R-6-8)</t>
  </si>
  <si>
    <t>2012-02-10 (R-6-9)</t>
  </si>
  <si>
    <t>2012-03-13 (R-6-11)</t>
  </si>
  <si>
    <t>2012-04-24 (R-6-12)</t>
  </si>
  <si>
    <t>2012-06-05 (R-6-13)</t>
  </si>
  <si>
    <t>Blood (18w) C3D42</t>
  </si>
  <si>
    <t>Blood (24w) C4D42</t>
  </si>
  <si>
    <t>Blood (30w) C5D42</t>
  </si>
  <si>
    <t>Blood (36w) C6D42</t>
  </si>
  <si>
    <t>서수연 (R-7)</t>
  </si>
  <si>
    <t>R-7</t>
  </si>
  <si>
    <t>F/41</t>
  </si>
  <si>
    <t>S11-27049</t>
  </si>
  <si>
    <t>2012-02-10 (R-7-1)</t>
  </si>
  <si>
    <t>2012-02-24 (R-7-2)</t>
  </si>
  <si>
    <t>2012-03-09 (R-7-3)</t>
  </si>
  <si>
    <t>2012-03-23 (R-7-4)</t>
  </si>
  <si>
    <t>2012-04-06 (R-7-5) C2D14</t>
  </si>
  <si>
    <t>2012-04-19 (R-7-6) C2D27</t>
  </si>
  <si>
    <t>2012-05-04 (R-7-7) C2D42</t>
  </si>
  <si>
    <t>안영호 (R-8)</t>
  </si>
  <si>
    <t>R-8</t>
  </si>
  <si>
    <t>2012-03-06 (R-8-1)</t>
  </si>
  <si>
    <t xml:space="preserve">2012-09-27 (R-8-2) </t>
  </si>
  <si>
    <t>2012-04-10 (R-8-3)</t>
  </si>
  <si>
    <t>2012-04-24 (R-8-4)</t>
  </si>
  <si>
    <t>2012-05-08 (R-8-5)</t>
  </si>
  <si>
    <t>2012-05-22 (R-8-6)</t>
  </si>
  <si>
    <t>2012-07-17 (R-8-8)</t>
  </si>
  <si>
    <t>2012-10-09 (R-8-10)</t>
  </si>
  <si>
    <t>2012-11-20 (R-8-11)</t>
  </si>
  <si>
    <t>2012-12-28(R-8-12) C7D39</t>
  </si>
  <si>
    <t>2013-02-19 (R-8-13) C9D8</t>
  </si>
  <si>
    <t>2013-05-07 (R-8-15) C10D42</t>
  </si>
  <si>
    <t>2013-06-18 (R-8-16) C11D42</t>
  </si>
  <si>
    <t xml:space="preserve"> 김종만 (R-9)</t>
  </si>
  <si>
    <t>R-9</t>
  </si>
  <si>
    <t>M/69</t>
  </si>
  <si>
    <t>S12-9311(Lung B)</t>
  </si>
  <si>
    <t>2012-05-11 (R-9-1)</t>
  </si>
  <si>
    <t>전동명 (R-10)</t>
  </si>
  <si>
    <t>R-10</t>
  </si>
  <si>
    <t>M/54</t>
  </si>
  <si>
    <t>S12-13328(B)</t>
  </si>
  <si>
    <t>2012-06-26 (R-10-1)</t>
  </si>
  <si>
    <t>2012-07-10 (R-10-2)</t>
  </si>
  <si>
    <t>2012-07-24 (R-10-3)</t>
  </si>
  <si>
    <t>2012-08-07 (R-10-4)</t>
  </si>
  <si>
    <t>2012-08-17 (R-10-5) C2D11</t>
  </si>
  <si>
    <t>2012-10-30(R-10-7) C3D42</t>
  </si>
  <si>
    <t>전원</t>
  </si>
  <si>
    <t>오완모 (R-11)</t>
  </si>
  <si>
    <t>R-11</t>
  </si>
  <si>
    <t>M/63</t>
  </si>
  <si>
    <t>S04-4465</t>
  </si>
  <si>
    <t>2012-07-03 (R-11-1)</t>
  </si>
  <si>
    <t>2012-07-17 (R-11-2)</t>
  </si>
  <si>
    <t>2012-07-31 (R-11-3)</t>
  </si>
  <si>
    <t>2012-08-14 (R-11-4)</t>
  </si>
  <si>
    <t xml:space="preserve">2012-08-28 (R-11-5) </t>
  </si>
  <si>
    <t>2012-09-07 (R-11-6) C2D24</t>
  </si>
  <si>
    <t>2012-11-06(R-11-8)  C3D42</t>
  </si>
  <si>
    <t>2012-12-18(R-11-9) C4D42</t>
  </si>
  <si>
    <t>2013-01-29 (R-11-10) C5D42</t>
  </si>
  <si>
    <t>2013-04-23 (R-11-12) C7D42</t>
  </si>
  <si>
    <t>2013-06-04 (R-11-13) C8D42</t>
  </si>
  <si>
    <t>2013-07-16(R-11-14) C9D38</t>
  </si>
  <si>
    <t>2013-11-01 (R-11-16) C12D22</t>
  </si>
  <si>
    <t>류정훈 (R-12)</t>
  </si>
  <si>
    <t>R-12</t>
  </si>
  <si>
    <t>M/55</t>
  </si>
  <si>
    <t>S12-25221(liver)</t>
  </si>
  <si>
    <t>2012-11-27(R-12-1)</t>
  </si>
  <si>
    <t>2012-12-11(R-12-2)</t>
  </si>
  <si>
    <t>2012-12-21(R-12-3) C1D24</t>
  </si>
  <si>
    <t>2013-01-08 (R-12-4) C1D42</t>
  </si>
  <si>
    <t>조원택 (R-13)</t>
  </si>
  <si>
    <t>R-13</t>
  </si>
  <si>
    <t>M/53</t>
  </si>
  <si>
    <t>2012-12-14(R-13-2)</t>
  </si>
  <si>
    <t>2012-12-28 (R-13-3)</t>
  </si>
  <si>
    <t>2013-01-11 (R-13-4)</t>
  </si>
  <si>
    <t>2013-01-25 (R-13-5) C2D14</t>
  </si>
  <si>
    <t>2013-02-06 (R-13-6) C2D26</t>
  </si>
  <si>
    <t>동의서철회</t>
  </si>
  <si>
    <t>이명재 (R-14)</t>
  </si>
  <si>
    <t>R-14</t>
  </si>
  <si>
    <t>M/50</t>
  </si>
  <si>
    <t>S12-10515(lung)</t>
  </si>
  <si>
    <t>2013-04-09 (R-14-1)</t>
  </si>
  <si>
    <t>2013-04-30 (R-14-2)</t>
  </si>
  <si>
    <t>2013-05-14 (R-14-3)</t>
  </si>
  <si>
    <t>2013-05-28 (R-14-4)</t>
  </si>
  <si>
    <t>2013-06-11 (R-14-5)</t>
  </si>
  <si>
    <t>2013-07-09 (R-14-7) C2D42</t>
  </si>
  <si>
    <t>2013-08-20 (R-14-8) C3D42</t>
  </si>
  <si>
    <t>2013-12-24 (R-14-11) C6D42</t>
  </si>
  <si>
    <t>2014-02-04 (R-14-12) C7D42</t>
  </si>
  <si>
    <t>2014-03-18 (R-14-13) C8D42</t>
  </si>
  <si>
    <t>2014-06-10 (R-14-15) C10D42</t>
  </si>
  <si>
    <t>2014-07-22 (R-15-16) C11D42</t>
  </si>
  <si>
    <t>2014-09-02 (R-15-17) C12D42</t>
  </si>
  <si>
    <t>2014-10-10 (R-15-18) C13D38</t>
  </si>
  <si>
    <t>2014-11-25 (R-15-19) D14D42</t>
  </si>
  <si>
    <t>2015-01-06 (R-15-20) C15D42</t>
  </si>
  <si>
    <t>임순향 (R-15)</t>
  </si>
  <si>
    <t>R-15</t>
  </si>
  <si>
    <t>F/58</t>
  </si>
  <si>
    <t>2013-08-01 (R-15-1)</t>
  </si>
  <si>
    <t>2013-08-16 (R-15-2)</t>
  </si>
  <si>
    <t>2013-08-30 (R-15-3) C1D28</t>
  </si>
  <si>
    <t>2013-09-13 (R-15-4) C1D42</t>
  </si>
  <si>
    <t>2013-10-11 (R-15-6) C2D28</t>
  </si>
  <si>
    <t xml:space="preserve">PD </t>
  </si>
  <si>
    <t>임완기 (R-16)</t>
  </si>
  <si>
    <t>R-16</t>
  </si>
  <si>
    <t>S13-21594(B)</t>
  </si>
  <si>
    <t>2013-10-01 (R-16-1)</t>
  </si>
  <si>
    <t>2013-10-15 (R-16-2) C1D15</t>
  </si>
  <si>
    <t>2013-10-22 (R-16-3) sutene hold due to hypertension</t>
  </si>
  <si>
    <t>2013-10-29 (R-16-4) sutene hold due to hypertension</t>
  </si>
  <si>
    <t>2013-11-26 (R-16-6) C1D28</t>
  </si>
  <si>
    <t>정두환 (R-17)</t>
  </si>
  <si>
    <t>R-17</t>
  </si>
  <si>
    <t>M/68</t>
  </si>
  <si>
    <t>S13-21595(B)</t>
  </si>
  <si>
    <t>2013-10-02 (R-17-1)</t>
  </si>
  <si>
    <t>2013-10-22 (R-17-2)</t>
  </si>
  <si>
    <t>2013-11-15 (R-17-3) C1D28</t>
  </si>
  <si>
    <t>2013-11-29 (R-17-4) C1D42</t>
  </si>
  <si>
    <t>2013-12-13 (R-17-5) C2D14</t>
  </si>
  <si>
    <t>2014-02-21 (R-17-7) C3D42</t>
  </si>
  <si>
    <t>2014-05-13 (R-17-9) C5D42</t>
  </si>
  <si>
    <t>2014-06-17 (R-17-10) C6D35</t>
  </si>
  <si>
    <t>2014-09-02 (R-17-11) C7D42</t>
  </si>
  <si>
    <t>홍성균 (R-18)</t>
  </si>
  <si>
    <t>R-18</t>
  </si>
  <si>
    <t>M/67</t>
  </si>
  <si>
    <t>S12-25213</t>
  </si>
  <si>
    <t>2013-10-29 (R-18-1)</t>
  </si>
  <si>
    <t>2013-11-12 (R-18-2)</t>
  </si>
  <si>
    <t>2013-11-26 (R-18-3) C1D28</t>
  </si>
  <si>
    <t>2013-12-10 (R-18-4) C1D42</t>
  </si>
  <si>
    <t>2013-12-24 (R-18-5) C2D14</t>
  </si>
  <si>
    <t>2014-01-28 (R-18-7) C2D42</t>
  </si>
  <si>
    <t>2014-03-11 (R-18-8) C3D42</t>
  </si>
  <si>
    <t>2014-06-03 (R-18-10) C5D42</t>
  </si>
  <si>
    <t>2014-07-15 (R-18-11) C6D42</t>
  </si>
  <si>
    <t>2014-10-07 (R-18-12) C8D35</t>
  </si>
  <si>
    <t>문경영 (R-19)</t>
  </si>
  <si>
    <t>R-19</t>
  </si>
  <si>
    <t>M/71</t>
  </si>
  <si>
    <t>S13-28746(B)</t>
  </si>
  <si>
    <t>2013-12-24 (R-19-1)</t>
  </si>
  <si>
    <t>2014-01-07 (R-19-2) C1D15</t>
  </si>
  <si>
    <t>2014-01-21 (R-19-3) C1D28</t>
  </si>
  <si>
    <t>2014-02-04 (R-19-4) C1D42</t>
  </si>
  <si>
    <t>2014-02-18 (R-19-5) C2D14</t>
  </si>
  <si>
    <t>2014-03--03 (R-19-6) C2D28</t>
  </si>
  <si>
    <t>2014-03-18 (R-19-7) C2D42</t>
  </si>
  <si>
    <t>2014-06-10 (R-19-9) C4D42</t>
  </si>
  <si>
    <t>2014-07-22 (R-19-10) C5D42</t>
  </si>
  <si>
    <t>2014-09-02 (R-19-11) C6D42</t>
  </si>
  <si>
    <t>2014-10-10 (R-19-12) C7D38</t>
  </si>
  <si>
    <t>2014-11-18 (R-19-13) C8D35</t>
  </si>
  <si>
    <t>유삼형 (R-20)</t>
  </si>
  <si>
    <t>R-20</t>
  </si>
  <si>
    <t>M/42</t>
  </si>
  <si>
    <t>S14-2937</t>
  </si>
  <si>
    <t>2014-03-04 (R-20-1)</t>
  </si>
  <si>
    <t>2014-03-15 (R-20-2)</t>
  </si>
  <si>
    <t>2014-04-01 (R-20-3) C1D28</t>
  </si>
  <si>
    <t>2014-04-15 (R-20-4) C1D42</t>
  </si>
  <si>
    <t>2014-05-15 (R-20-6) C2D28</t>
  </si>
  <si>
    <t>2014-05-30 (R-20-7) C2D42</t>
  </si>
  <si>
    <t>2014-07-11 (R-20-8) C3D42</t>
  </si>
  <si>
    <t>2014-08-19 (R-20-9) C4D42</t>
  </si>
  <si>
    <t>sample total</t>
  </si>
  <si>
    <t xml:space="preserve">   </t>
  </si>
  <si>
    <t>2012-02-24 (R-6-10)-DLY -pcr  완료</t>
  </si>
  <si>
    <t xml:space="preserve"> 2012-07-17 (R-6-14)-pcr  완료</t>
  </si>
  <si>
    <t>PD (pcr 완료)</t>
  </si>
  <si>
    <t>2012-06-05 (R-8-7)-pcr 완료</t>
  </si>
  <si>
    <t>2012-08-28 (R-8-9)-pcr 완료</t>
  </si>
  <si>
    <t>2013-03-26 (R-8-14) C9D42-pcr  완료</t>
  </si>
  <si>
    <t>2013-07-30 (R-8-17)-pcr  완료</t>
  </si>
  <si>
    <t>환자 거부-pcr 완료</t>
  </si>
  <si>
    <t>2012-09-18 (R-10-6) C2D42-pcr 완료</t>
  </si>
  <si>
    <t>2012-12-11(R-10-8) C4D42-pcr 완료</t>
  </si>
  <si>
    <t>2012-09-25 (R-11-7) C2D41-pcr 완료</t>
  </si>
  <si>
    <t>2013-03-12 (R-11-11) C6D42-pcr 완료</t>
  </si>
  <si>
    <t>2013-08-26 (R-11-15) C10D40-pcr 완료</t>
  </si>
  <si>
    <t>2013-11-15 (R-11-17) C12D35-pcr 완료</t>
  </si>
  <si>
    <t>2014-01-02 (R-11-18) C13D42-pcr 완료</t>
  </si>
  <si>
    <t>2013-01-22 (R-12-5) C2D14-pcr 완료</t>
  </si>
  <si>
    <t>2013-02-22 (R-13-7) C3D1-pcr 완료</t>
  </si>
  <si>
    <t>2013-04-05 (R-13-8)-pcr 완료</t>
  </si>
  <si>
    <t>2013-06-28 (R-14-6) C2D32-pcr 완료</t>
  </si>
  <si>
    <t>2013-10-01 (R-14-9) C4D42-pcr 완료</t>
  </si>
  <si>
    <t>2013-11-12 (R-14-10) D5D42-pcr 완료</t>
  </si>
  <si>
    <t>2014-04-22 (R-14-14) C9D35-pcr 완료</t>
  </si>
  <si>
    <t>2013-09-27 (R-15-5) C2D14-pcr 완료</t>
  </si>
  <si>
    <t>2013-10-25 (R-15-7) C2D42-pcr 완료</t>
  </si>
  <si>
    <t>2013-11-12 (R-16-5) C1D15 sutene restart-pcr 완료</t>
  </si>
  <si>
    <t>2013-12-20(R-16-7) C2D14-pcr 완료</t>
  </si>
  <si>
    <t>2014-01-08 (R-17-6) C2D39-pcr 완료</t>
  </si>
  <si>
    <t>2014-03-27 (R-17-8) C4D34-pcr 완료</t>
  </si>
  <si>
    <t>2014-01-15 (R-18-6) C2D28-pcr 완료</t>
  </si>
  <si>
    <t>2014-04-22 (R-18-9) C4D42-pcr 완료</t>
  </si>
  <si>
    <t>2014-04-22 (R-19-8) C3D35-pcr 완료</t>
  </si>
  <si>
    <t>2014-05-02 (R-20-5) C2D17-pcr 완료</t>
  </si>
  <si>
    <t>2011-08-16 (R-5-4)</t>
    <phoneticPr fontId="15" type="noConversion"/>
  </si>
  <si>
    <t>2011-09-02 (R-5-5)</t>
    <phoneticPr fontId="15" type="noConversion"/>
  </si>
  <si>
    <t>2011-09-16 (R-5-6)</t>
    <phoneticPr fontId="15" type="noConversion"/>
  </si>
  <si>
    <t>2011-09-30 (R-5-7)</t>
    <phoneticPr fontId="15" type="noConversion"/>
  </si>
  <si>
    <t>샘플 없음</t>
    <phoneticPr fontId="15" type="noConversion"/>
  </si>
  <si>
    <t>알 수 없음</t>
    <phoneticPr fontId="15" type="noConversion"/>
  </si>
  <si>
    <t>2015-03-31 (R-15-21) C17D42</t>
    <phoneticPr fontId="15" type="noConversion"/>
  </si>
  <si>
    <t>2015-05-12 (R-15-22) C18D42</t>
    <phoneticPr fontId="15" type="noConversion"/>
  </si>
  <si>
    <t>2015-06-23 (R-15-23)C19D42</t>
    <phoneticPr fontId="15" type="noConversion"/>
  </si>
  <si>
    <t>2015-08-04 (R-15-24)C20D42</t>
    <phoneticPr fontId="15" type="noConversion"/>
  </si>
  <si>
    <t>2015-09-15 (R-15-25)C21D42</t>
    <phoneticPr fontId="15" type="noConversion"/>
  </si>
  <si>
    <t>2015-10-19 (R-15-26)C22D35</t>
    <phoneticPr fontId="15" type="noConversion"/>
  </si>
  <si>
    <t>2015-12-08 (R-15-27)C23D42</t>
    <phoneticPr fontId="15" type="noConversion"/>
  </si>
  <si>
    <t>2016-01-08 (R-15-28)C24D35</t>
    <phoneticPr fontId="15" type="noConversion"/>
  </si>
  <si>
    <t>2015-2-10 (R-19-14) C10D35</t>
    <phoneticPr fontId="15" type="noConversion"/>
  </si>
  <si>
    <t>2015-03-31 (R-19-15) C11D42</t>
    <phoneticPr fontId="15" type="noConversion"/>
  </si>
  <si>
    <t>2015-05-12 (R-19-16)C12D42</t>
    <phoneticPr fontId="15" type="noConversion"/>
  </si>
  <si>
    <t>2015-06-23(R-16-17)C13D42</t>
    <phoneticPr fontId="15" type="noConversion"/>
  </si>
  <si>
    <t>2015-08-04 (R-16-18)C14D42</t>
    <phoneticPr fontId="15" type="noConversion"/>
  </si>
  <si>
    <t xml:space="preserve">2015-9-15 (R-16-19) C15D42 </t>
    <phoneticPr fontId="15" type="noConversion"/>
  </si>
  <si>
    <t>2015-10-27 (R-16-20) C16D42</t>
    <phoneticPr fontId="15" type="noConversion"/>
  </si>
  <si>
    <t>2015-12-08 (R-16-21) C17D42</t>
    <phoneticPr fontId="15" type="noConversion"/>
  </si>
  <si>
    <t>2016-01-19 (R-16-22) C18D42</t>
    <phoneticPr fontId="15" type="noConversion"/>
  </si>
  <si>
    <r>
      <t xml:space="preserve">2016-04-12 (R-16-24) C20D42 </t>
    </r>
    <r>
      <rPr>
        <b/>
        <sz val="10"/>
        <color rgb="FF0070C0"/>
        <rFont val="맑은 고딕"/>
        <family val="3"/>
        <charset val="129"/>
      </rPr>
      <t>[라벨링 19-24]</t>
    </r>
    <phoneticPr fontId="15" type="noConversion"/>
  </si>
  <si>
    <r>
      <t xml:space="preserve">2016-05-24(R-16-25)C21D42 </t>
    </r>
    <r>
      <rPr>
        <b/>
        <sz val="10"/>
        <color rgb="FF0070C0"/>
        <rFont val="맑은 고딕"/>
        <family val="3"/>
        <charset val="129"/>
      </rPr>
      <t>[라벨링 19-25]</t>
    </r>
    <phoneticPr fontId="15" type="noConversion"/>
  </si>
  <si>
    <t>2016-02-26 (R-16-23) C19D38-whole blood만</t>
    <phoneticPr fontId="15" type="noConversion"/>
  </si>
  <si>
    <r>
      <t>2012-11-30(R-13-1)</t>
    </r>
    <r>
      <rPr>
        <b/>
        <sz val="10"/>
        <color rgb="FF0070C0"/>
        <rFont val="맑은 고딕"/>
        <family val="3"/>
        <charset val="129"/>
      </rPr>
      <t xml:space="preserve"> [라벨링 2012-12-2 33186819]</t>
    </r>
    <phoneticPr fontId="15" type="noConversion"/>
  </si>
  <si>
    <t>라벨링 : 샘플은 있지만 라벨링이 잘못된 것</t>
    <phoneticPr fontId="15" type="noConversion"/>
  </si>
  <si>
    <t>R-1-1</t>
    <phoneticPr fontId="15" type="noConversion"/>
  </si>
  <si>
    <t>R-1-2</t>
  </si>
  <si>
    <t>R-1-3</t>
  </si>
  <si>
    <t>R-1-4</t>
  </si>
  <si>
    <t>R-1-5</t>
  </si>
  <si>
    <t>R-1-6</t>
  </si>
  <si>
    <t>R-1-7</t>
  </si>
  <si>
    <t>R-1-8</t>
  </si>
  <si>
    <t>R-1-9</t>
  </si>
  <si>
    <t>R-1-10</t>
  </si>
  <si>
    <t>R-1-11</t>
  </si>
  <si>
    <t>R-1-12</t>
  </si>
  <si>
    <t>R-1-13</t>
  </si>
  <si>
    <t>R-1-14</t>
  </si>
  <si>
    <t>R-1-15</t>
  </si>
  <si>
    <t>R-1-16</t>
  </si>
  <si>
    <t>R-1-17</t>
  </si>
  <si>
    <t>vial 수</t>
    <phoneticPr fontId="15" type="noConversion"/>
  </si>
  <si>
    <t>R-2-1</t>
    <phoneticPr fontId="15" type="noConversion"/>
  </si>
  <si>
    <t>R-3-1</t>
    <phoneticPr fontId="15" type="noConversion"/>
  </si>
  <si>
    <t>R-4-1</t>
    <phoneticPr fontId="15" type="noConversion"/>
  </si>
  <si>
    <t>R-5-1</t>
    <phoneticPr fontId="15" type="noConversion"/>
  </si>
  <si>
    <t>R-6-1</t>
    <phoneticPr fontId="15" type="noConversion"/>
  </si>
  <si>
    <t>R-7-1</t>
    <phoneticPr fontId="15" type="noConversion"/>
  </si>
  <si>
    <t>R-8-1</t>
    <phoneticPr fontId="15" type="noConversion"/>
  </si>
  <si>
    <t>R-9-1</t>
    <phoneticPr fontId="15" type="noConversion"/>
  </si>
  <si>
    <t>R-10-1</t>
    <phoneticPr fontId="15" type="noConversion"/>
  </si>
  <si>
    <t>R-11-1</t>
    <phoneticPr fontId="15" type="noConversion"/>
  </si>
  <si>
    <t>R-12-1</t>
    <phoneticPr fontId="15" type="noConversion"/>
  </si>
  <si>
    <t>R-13-1</t>
    <phoneticPr fontId="15" type="noConversion"/>
  </si>
  <si>
    <t>R-14-1</t>
    <phoneticPr fontId="15" type="noConversion"/>
  </si>
  <si>
    <t>R-15-1</t>
    <phoneticPr fontId="15" type="noConversion"/>
  </si>
  <si>
    <t>R-16-1</t>
    <phoneticPr fontId="15" type="noConversion"/>
  </si>
  <si>
    <t>R-17-1</t>
    <phoneticPr fontId="15" type="noConversion"/>
  </si>
  <si>
    <t>R-18-1</t>
    <phoneticPr fontId="15" type="noConversion"/>
  </si>
  <si>
    <t>R-19-1</t>
    <phoneticPr fontId="15" type="noConversion"/>
  </si>
  <si>
    <t>R-20-1</t>
    <phoneticPr fontId="15" type="noConversion"/>
  </si>
  <si>
    <t>R-2-2</t>
  </si>
  <si>
    <t>R-2-3</t>
  </si>
  <si>
    <t>R-2-4</t>
  </si>
  <si>
    <t>R-2-5</t>
  </si>
  <si>
    <t>R-2-6</t>
  </si>
  <si>
    <t>R-2-7</t>
  </si>
  <si>
    <t>R-3-2</t>
  </si>
  <si>
    <t>R-3-3</t>
  </si>
  <si>
    <t>R-3-4</t>
  </si>
  <si>
    <t>R-4-2</t>
  </si>
  <si>
    <t>R-5-2</t>
  </si>
  <si>
    <t>R-5-3</t>
  </si>
  <si>
    <t>R-5-5</t>
  </si>
  <si>
    <t>R-5-6</t>
  </si>
  <si>
    <t>R-5-7</t>
  </si>
  <si>
    <t>R-6-2</t>
  </si>
  <si>
    <t>R-6-3</t>
  </si>
  <si>
    <t>R-6-4</t>
  </si>
  <si>
    <t>R-6-5</t>
  </si>
  <si>
    <t>R-6-6</t>
  </si>
  <si>
    <t>R-6-8</t>
  </si>
  <si>
    <t>R-6-9</t>
  </si>
  <si>
    <t>R-6-10</t>
  </si>
  <si>
    <t>R-6-11</t>
  </si>
  <si>
    <t>R-6-12</t>
  </si>
  <si>
    <t>R-6-13</t>
  </si>
  <si>
    <t>R-6-14</t>
  </si>
  <si>
    <t>R-7-2</t>
  </si>
  <si>
    <t>R-7-3</t>
  </si>
  <si>
    <t>R-7-4</t>
  </si>
  <si>
    <t>R-7-5</t>
  </si>
  <si>
    <t>R-7-6</t>
  </si>
  <si>
    <t>R-7-7</t>
  </si>
  <si>
    <t>R-8-2</t>
  </si>
  <si>
    <t>R-8-3</t>
  </si>
  <si>
    <t>R-8-4</t>
  </si>
  <si>
    <t>R-8-5</t>
  </si>
  <si>
    <t>R-8-6</t>
  </si>
  <si>
    <t>R-8-7</t>
  </si>
  <si>
    <t>R-8-8</t>
  </si>
  <si>
    <t>R-8-9</t>
  </si>
  <si>
    <t>R-8-10</t>
  </si>
  <si>
    <t>R-8-11</t>
  </si>
  <si>
    <t>R-8-12</t>
  </si>
  <si>
    <t>R-8-13</t>
  </si>
  <si>
    <t>R-8-14</t>
  </si>
  <si>
    <t>R-8-15</t>
  </si>
  <si>
    <t>R-8-16</t>
  </si>
  <si>
    <t>R-8-17</t>
  </si>
  <si>
    <t>R-10-2</t>
  </si>
  <si>
    <t>R-10-3</t>
  </si>
  <si>
    <t>R-10-4</t>
  </si>
  <si>
    <t>R-10-5</t>
  </si>
  <si>
    <t>R-10-6</t>
  </si>
  <si>
    <t>R-10-7</t>
  </si>
  <si>
    <t>R-10-8</t>
  </si>
  <si>
    <t>R-11-2</t>
  </si>
  <si>
    <t>R-11-3</t>
  </si>
  <si>
    <t>R-11-4</t>
  </si>
  <si>
    <t>R-11-5</t>
  </si>
  <si>
    <t>R-11-6</t>
  </si>
  <si>
    <t>R-11-7</t>
  </si>
  <si>
    <t>R-11-8</t>
  </si>
  <si>
    <t>R-11-9</t>
  </si>
  <si>
    <t>R-11-10</t>
  </si>
  <si>
    <t>R-11-11</t>
  </si>
  <si>
    <t>R-11-12</t>
  </si>
  <si>
    <t>R-11-13</t>
  </si>
  <si>
    <t>R-11-14</t>
  </si>
  <si>
    <t>R-11-15</t>
  </si>
  <si>
    <t>R-11-16</t>
  </si>
  <si>
    <t>R-11-17</t>
  </si>
  <si>
    <t>R-11-18</t>
  </si>
  <si>
    <t>R-12-2</t>
  </si>
  <si>
    <t>R-12-3</t>
  </si>
  <si>
    <t>R-12-4</t>
  </si>
  <si>
    <t>R-12-5</t>
  </si>
  <si>
    <t>R-13-2</t>
  </si>
  <si>
    <t>R-13-3</t>
  </si>
  <si>
    <t>R-13-4</t>
  </si>
  <si>
    <t>R-13-5</t>
  </si>
  <si>
    <t>R-13-6</t>
  </si>
  <si>
    <t>R-13-7</t>
  </si>
  <si>
    <t>R-13-8</t>
  </si>
  <si>
    <t>R-14-2</t>
  </si>
  <si>
    <t>R-14-3</t>
  </si>
  <si>
    <t>R-14-4</t>
  </si>
  <si>
    <t>R-14-5</t>
  </si>
  <si>
    <t>R-14-6</t>
  </si>
  <si>
    <t>R-14-7</t>
  </si>
  <si>
    <t>R-14-8</t>
  </si>
  <si>
    <t>R-14-9</t>
  </si>
  <si>
    <t>R-14-10</t>
  </si>
  <si>
    <t>R-14-11</t>
  </si>
  <si>
    <t>R-14-12</t>
  </si>
  <si>
    <t>R-14-13</t>
  </si>
  <si>
    <t>R-14-14</t>
  </si>
  <si>
    <t>R-14-15</t>
  </si>
  <si>
    <t>R-15-16</t>
    <phoneticPr fontId="15" type="noConversion"/>
  </si>
  <si>
    <t>R-15-17</t>
  </si>
  <si>
    <t>R-15-18</t>
  </si>
  <si>
    <t>R-15-19</t>
  </si>
  <si>
    <t>R-15-20</t>
  </si>
  <si>
    <t>R-15-21</t>
  </si>
  <si>
    <t>R-15-22</t>
  </si>
  <si>
    <t>R-15-23</t>
  </si>
  <si>
    <t>R-15-24</t>
  </si>
  <si>
    <t>R-15-25</t>
  </si>
  <si>
    <t>R-15-26</t>
  </si>
  <si>
    <t>R-15-27</t>
  </si>
  <si>
    <t>R-15-28</t>
  </si>
  <si>
    <t>R-15-29</t>
  </si>
  <si>
    <t>R-15-30</t>
  </si>
  <si>
    <t>R-15-31</t>
  </si>
  <si>
    <t>R-15-2</t>
  </si>
  <si>
    <t>R-15-3</t>
  </si>
  <si>
    <t>R-15-4</t>
  </si>
  <si>
    <t>R-15-5</t>
  </si>
  <si>
    <t>R-15-6</t>
  </si>
  <si>
    <t>R-15-7</t>
  </si>
  <si>
    <t>R-16-2</t>
  </si>
  <si>
    <t>R-16-3</t>
  </si>
  <si>
    <t>R-16-4</t>
  </si>
  <si>
    <t>R-16-5</t>
  </si>
  <si>
    <t>R-16-6</t>
  </si>
  <si>
    <t>R-16-7</t>
  </si>
  <si>
    <t>R-17-2</t>
  </si>
  <si>
    <t>R-17-3</t>
  </si>
  <si>
    <t>R-17-4</t>
  </si>
  <si>
    <t>R-17-5</t>
  </si>
  <si>
    <t>R-17-6</t>
  </si>
  <si>
    <t>R-17-7</t>
  </si>
  <si>
    <t>R-17-8</t>
  </si>
  <si>
    <t>R-17-9</t>
  </si>
  <si>
    <t>R-17-10</t>
  </si>
  <si>
    <t>R-17-11</t>
  </si>
  <si>
    <t>R-18-2</t>
  </si>
  <si>
    <t>R-18-3</t>
  </si>
  <si>
    <t>R-18-4</t>
  </si>
  <si>
    <t>R-18-5</t>
  </si>
  <si>
    <t>R-18-6</t>
  </si>
  <si>
    <t>R-18-7</t>
  </si>
  <si>
    <t>R-18-8</t>
  </si>
  <si>
    <t>R-18-9</t>
  </si>
  <si>
    <t>R-18-10</t>
  </si>
  <si>
    <t>R-18-11</t>
  </si>
  <si>
    <t>R-18-12</t>
  </si>
  <si>
    <t>R-19-2</t>
  </si>
  <si>
    <t>R-19-3</t>
  </si>
  <si>
    <t>R-19-4</t>
  </si>
  <si>
    <t>R-19-5</t>
  </si>
  <si>
    <t>R-19-6</t>
  </si>
  <si>
    <t>R-19-7</t>
  </si>
  <si>
    <t>R-19-8</t>
  </si>
  <si>
    <t>R-19-9</t>
  </si>
  <si>
    <t>R-19-10</t>
  </si>
  <si>
    <t>R-19-11</t>
  </si>
  <si>
    <t>R-19-12</t>
  </si>
  <si>
    <t>R-19-13</t>
  </si>
  <si>
    <t>R-19-14</t>
  </si>
  <si>
    <t>R-19-15</t>
  </si>
  <si>
    <t>R-19-16</t>
  </si>
  <si>
    <t>R-16-17</t>
    <phoneticPr fontId="15" type="noConversion"/>
  </si>
  <si>
    <t>R-16-18</t>
  </si>
  <si>
    <t>R-16-19</t>
  </si>
  <si>
    <t>R-16-20</t>
  </si>
  <si>
    <t>R-16-21</t>
  </si>
  <si>
    <t>R-16-22</t>
  </si>
  <si>
    <t>R-16-24</t>
  </si>
  <si>
    <t>R-16-25</t>
  </si>
  <si>
    <t>R-20-2</t>
  </si>
  <si>
    <t>R-20-3</t>
  </si>
  <si>
    <t>R-20-4</t>
  </si>
  <si>
    <t>R-20-6</t>
  </si>
  <si>
    <t>R-20-7</t>
  </si>
  <si>
    <t>R-20-8</t>
  </si>
  <si>
    <t>R-20-9</t>
  </si>
  <si>
    <r>
      <t xml:space="preserve">2016-02-26 (R-15-29)C25D38 </t>
    </r>
    <r>
      <rPr>
        <b/>
        <sz val="10"/>
        <color rgb="FF0070C0"/>
        <rFont val="맑은 고딕"/>
        <family val="3"/>
        <charset val="129"/>
      </rPr>
      <t>[라벨링 14-29]</t>
    </r>
    <phoneticPr fontId="15" type="noConversion"/>
  </si>
  <si>
    <r>
      <t xml:space="preserve">2016-04-05(R-15-30)C26D42  </t>
    </r>
    <r>
      <rPr>
        <b/>
        <sz val="10"/>
        <color rgb="FF0070C0"/>
        <rFont val="맑은 고딕"/>
        <family val="3"/>
        <charset val="129"/>
      </rPr>
      <t>[라벨링 14-30]</t>
    </r>
    <phoneticPr fontId="15" type="noConversion"/>
  </si>
  <si>
    <r>
      <t xml:space="preserve">2016-05-17((R-15-31)C27D35 </t>
    </r>
    <r>
      <rPr>
        <b/>
        <sz val="10"/>
        <color rgb="FF0070C0"/>
        <rFont val="맑은 고딕"/>
        <family val="3"/>
        <charset val="129"/>
      </rPr>
      <t>[라벨링 14-31]</t>
    </r>
    <phoneticPr fontId="15" type="noConversion"/>
  </si>
  <si>
    <t>vial 개수</t>
  </si>
  <si>
    <t>vial 개수</t>
    <phoneticPr fontId="15" type="noConversion"/>
  </si>
  <si>
    <t>vial 개수</t>
    <phoneticPr fontId="15" type="noConversion"/>
  </si>
  <si>
    <t>vial 개수</t>
    <phoneticPr fontId="15" type="noConversion"/>
  </si>
  <si>
    <t>vial 개수</t>
    <phoneticPr fontId="15" type="noConversion"/>
  </si>
  <si>
    <t>baseline</t>
    <phoneticPr fontId="15" type="noConversion"/>
  </si>
  <si>
    <t>2011-03-18 (R-1-1)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</si>
</sst>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);[Red]\(0.00\)"/>
    <numFmt numFmtId="178" formatCode="0.0_ "/>
  </numFmts>
  <fonts count="28">
    <font>
      <sz val="11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1"/>
      <color rgb="FF0070C0"/>
      <name val="Arial"/>
      <family val="2"/>
      <charset val="1"/>
    </font>
    <font>
      <b/>
      <sz val="10"/>
      <color rgb="FF000000"/>
      <name val="맑은 고딕"/>
      <family val="3"/>
      <charset val="129"/>
    </font>
    <font>
      <b/>
      <sz val="10"/>
      <name val="맑은 고딕"/>
      <family val="2"/>
      <charset val="129"/>
    </font>
    <font>
      <b/>
      <sz val="10"/>
      <name val="Arial"/>
      <family val="2"/>
      <charset val="1"/>
    </font>
    <font>
      <b/>
      <sz val="1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10"/>
      <name val="맑은 고딕"/>
      <family val="3"/>
      <charset val="129"/>
    </font>
    <font>
      <sz val="11"/>
      <name val="돋움"/>
      <family val="3"/>
      <charset val="129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8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3"/>
      <charset val="129"/>
    </font>
    <font>
      <sz val="9"/>
      <color rgb="FF000000"/>
      <name val="나눔고딕"/>
      <family val="3"/>
      <charset val="129"/>
    </font>
    <font>
      <b/>
      <sz val="10"/>
      <color rgb="FF0070C0"/>
      <name val="맑은 고딕"/>
      <family val="3"/>
      <charset val="129"/>
    </font>
    <font>
      <sz val="8"/>
      <name val="맑은 고딕"/>
      <family val="3"/>
      <charset val="129"/>
    </font>
    <font>
      <sz val="8"/>
      <name val="Arial"/>
      <family val="2"/>
      <charset val="1"/>
    </font>
    <font>
      <sz val="11"/>
      <color indexed="8"/>
      <name val="맑은 고딕"/>
      <family val="3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B7DEE8"/>
        <bgColor rgb="FFC6D9F1"/>
      </patternFill>
    </fill>
    <fill>
      <patternFill patternType="solid">
        <fgColor rgb="FFC3D69B"/>
        <bgColor rgb="FFC4BD97"/>
      </patternFill>
    </fill>
    <fill>
      <patternFill patternType="solid">
        <fgColor rgb="FFFCD5B5"/>
        <bgColor rgb="FFDDD9C3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EBF1DE"/>
      </patternFill>
    </fill>
    <fill>
      <patternFill patternType="solid">
        <fgColor theme="9" tint="0.59999389629810485"/>
        <bgColor rgb="FFC6D9F1"/>
      </patternFill>
    </fill>
    <fill>
      <patternFill patternType="solid">
        <fgColor theme="6" tint="0.59999389629810485"/>
        <bgColor rgb="FFC6D9F1"/>
      </patternFill>
    </fill>
    <fill>
      <patternFill patternType="solid">
        <fgColor theme="6" tint="0.59999389629810485"/>
        <bgColor rgb="FFEBF1D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rgb="FFDDD9C3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24" fillId="0" borderId="0">
      <alignment vertical="center"/>
    </xf>
  </cellStyleXfs>
  <cellXfs count="15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1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3" fillId="3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5" borderId="3" xfId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177" fontId="8" fillId="6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9" fillId="0" borderId="5" xfId="1" applyFont="1" applyFill="1" applyBorder="1" applyAlignment="1" applyProtection="1">
      <alignment horizontal="center" vertical="center"/>
      <protection locked="0"/>
    </xf>
    <xf numFmtId="0" fontId="1" fillId="6" borderId="5" xfId="0" applyFont="1" applyFill="1" applyBorder="1" applyAlignment="1">
      <alignment horizontal="center" vertical="center"/>
    </xf>
    <xf numFmtId="14" fontId="1" fillId="12" borderId="5" xfId="0" applyNumberFormat="1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 wrapText="1"/>
    </xf>
    <xf numFmtId="176" fontId="8" fillId="6" borderId="5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left" vertical="center" wrapText="1"/>
    </xf>
    <xf numFmtId="177" fontId="4" fillId="14" borderId="4" xfId="0" applyNumberFormat="1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5" borderId="6" xfId="1" applyFont="1" applyFill="1" applyBorder="1" applyAlignment="1">
      <alignment horizontal="center" vertical="center" wrapText="1"/>
    </xf>
    <xf numFmtId="0" fontId="4" fillId="5" borderId="6" xfId="1" applyFont="1" applyFill="1" applyBorder="1" applyAlignment="1">
      <alignment horizontal="left" vertical="center" wrapText="1"/>
    </xf>
    <xf numFmtId="0" fontId="7" fillId="5" borderId="6" xfId="1" applyFont="1" applyFill="1" applyBorder="1" applyAlignment="1">
      <alignment horizontal="left" vertical="center" wrapText="1"/>
    </xf>
    <xf numFmtId="0" fontId="9" fillId="7" borderId="5" xfId="1" applyFont="1" applyFill="1" applyBorder="1" applyAlignment="1" applyProtection="1">
      <alignment horizontal="center" vertical="center"/>
      <protection locked="0"/>
    </xf>
    <xf numFmtId="0" fontId="20" fillId="6" borderId="5" xfId="0" applyFont="1" applyFill="1" applyBorder="1" applyAlignment="1">
      <alignment horizontal="center" vertical="center" wrapText="1"/>
    </xf>
    <xf numFmtId="0" fontId="9" fillId="9" borderId="5" xfId="1" applyFont="1" applyFill="1" applyBorder="1" applyAlignment="1" applyProtection="1">
      <alignment horizontal="center" vertical="center"/>
      <protection locked="0"/>
    </xf>
    <xf numFmtId="14" fontId="8" fillId="6" borderId="5" xfId="0" applyNumberFormat="1" applyFont="1" applyFill="1" applyBorder="1" applyAlignment="1">
      <alignment horizontal="center" vertical="center" wrapText="1"/>
    </xf>
    <xf numFmtId="0" fontId="9" fillId="7" borderId="5" xfId="0" applyFont="1" applyFill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8" fillId="9" borderId="5" xfId="0" applyFont="1" applyFill="1" applyBorder="1" applyAlignment="1">
      <alignment horizontal="center" vertical="center" wrapText="1"/>
    </xf>
    <xf numFmtId="14" fontId="1" fillId="6" borderId="5" xfId="0" applyNumberFormat="1" applyFont="1" applyFill="1" applyBorder="1" applyAlignment="1">
      <alignment horizontal="center" vertical="center"/>
    </xf>
    <xf numFmtId="177" fontId="1" fillId="6" borderId="5" xfId="0" applyNumberFormat="1" applyFont="1" applyFill="1" applyBorder="1" applyAlignment="1">
      <alignment horizontal="center" vertical="center" wrapText="1"/>
    </xf>
    <xf numFmtId="178" fontId="1" fillId="6" borderId="5" xfId="0" applyNumberFormat="1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9" fillId="0" borderId="25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15" borderId="11" xfId="2" applyFont="1" applyFill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9" fillId="15" borderId="7" xfId="2" applyFont="1" applyFill="1" applyBorder="1" applyAlignment="1">
      <alignment horizontal="center" vertical="center"/>
    </xf>
    <xf numFmtId="176" fontId="9" fillId="0" borderId="11" xfId="2" applyNumberFormat="1" applyFont="1" applyBorder="1" applyAlignment="1">
      <alignment horizontal="center" vertical="center"/>
    </xf>
    <xf numFmtId="176" fontId="9" fillId="0" borderId="0" xfId="2" applyNumberFormat="1" applyFont="1" applyBorder="1" applyAlignment="1">
      <alignment horizontal="center" vertical="center"/>
    </xf>
    <xf numFmtId="0" fontId="9" fillId="15" borderId="11" xfId="2" applyFont="1" applyFill="1" applyBorder="1" applyAlignment="1">
      <alignment horizontal="center" vertical="center"/>
    </xf>
    <xf numFmtId="176" fontId="7" fillId="0" borderId="7" xfId="2" applyNumberFormat="1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/>
    </xf>
    <xf numFmtId="0" fontId="9" fillId="15" borderId="8" xfId="2" applyFont="1" applyFill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0" fontId="9" fillId="0" borderId="22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7" fillId="16" borderId="0" xfId="2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176" fontId="9" fillId="0" borderId="7" xfId="2" applyNumberFormat="1" applyFont="1" applyBorder="1" applyAlignment="1">
      <alignment horizontal="center" vertical="center"/>
    </xf>
    <xf numFmtId="176" fontId="9" fillId="0" borderId="16" xfId="2" applyNumberFormat="1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0" borderId="16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176" fontId="9" fillId="0" borderId="8" xfId="2" applyNumberFormat="1" applyFont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176" fontId="19" fillId="0" borderId="7" xfId="2" applyNumberFormat="1" applyFont="1" applyBorder="1" applyAlignment="1">
      <alignment horizontal="center" vertical="center"/>
    </xf>
    <xf numFmtId="0" fontId="19" fillId="0" borderId="7" xfId="2" applyFont="1" applyBorder="1" applyAlignment="1">
      <alignment horizontal="center" vertical="center"/>
    </xf>
    <xf numFmtId="0" fontId="19" fillId="0" borderId="8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2" applyFont="1" applyAlignment="1">
      <alignment horizontal="center" vertical="center" wrapText="1"/>
    </xf>
    <xf numFmtId="0" fontId="7" fillId="16" borderId="0" xfId="2" applyFont="1" applyFill="1" applyAlignment="1">
      <alignment horizontal="center" vertical="center" wrapText="1"/>
    </xf>
    <xf numFmtId="0" fontId="27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Alignment="1">
      <alignment horizontal="center" vertical="center"/>
    </xf>
    <xf numFmtId="0" fontId="9" fillId="0" borderId="8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/>
    </xf>
    <xf numFmtId="0" fontId="19" fillId="0" borderId="0" xfId="2" applyFont="1" applyFill="1" applyAlignment="1">
      <alignment horizontal="center" vertical="center" wrapText="1"/>
    </xf>
    <xf numFmtId="0" fontId="9" fillId="0" borderId="0" xfId="2" applyFont="1" applyFill="1" applyAlignment="1">
      <alignment horizontal="center" vertical="center" wrapText="1"/>
    </xf>
    <xf numFmtId="0" fontId="21" fillId="0" borderId="0" xfId="2" applyFont="1" applyAlignment="1">
      <alignment horizontal="center" vertical="center" wrapText="1"/>
    </xf>
    <xf numFmtId="0" fontId="7" fillId="0" borderId="11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horizontal="center" vertical="center"/>
    </xf>
    <xf numFmtId="0" fontId="9" fillId="0" borderId="8" xfId="2" applyFont="1" applyFill="1" applyBorder="1" applyAlignment="1">
      <alignment horizontal="center" vertical="center"/>
    </xf>
    <xf numFmtId="0" fontId="26" fillId="0" borderId="0" xfId="2" applyNumberFormat="1" applyFont="1" applyAlignment="1">
      <alignment horizontal="center" vertical="center"/>
    </xf>
    <xf numFmtId="0" fontId="27" fillId="0" borderId="0" xfId="2" applyNumberFormat="1" applyFont="1" applyAlignment="1">
      <alignment horizontal="center" vertical="center"/>
    </xf>
    <xf numFmtId="0" fontId="7" fillId="0" borderId="0" xfId="2" applyNumberFormat="1" applyFont="1" applyAlignment="1">
      <alignment horizontal="center" vertical="center"/>
    </xf>
    <xf numFmtId="0" fontId="7" fillId="0" borderId="11" xfId="2" applyNumberFormat="1" applyFont="1" applyBorder="1" applyAlignment="1">
      <alignment horizontal="center" vertical="center"/>
    </xf>
    <xf numFmtId="0" fontId="9" fillId="0" borderId="7" xfId="2" applyNumberFormat="1" applyFont="1" applyBorder="1" applyAlignment="1">
      <alignment horizontal="center" vertical="center"/>
    </xf>
    <xf numFmtId="0" fontId="9" fillId="0" borderId="8" xfId="2" applyNumberFormat="1" applyFont="1" applyBorder="1" applyAlignment="1">
      <alignment horizontal="center" vertical="center"/>
    </xf>
    <xf numFmtId="0" fontId="9" fillId="0" borderId="8" xfId="2" applyNumberFormat="1" applyFont="1" applyBorder="1" applyAlignment="1">
      <alignment horizontal="center" vertical="center" wrapText="1"/>
    </xf>
    <xf numFmtId="0" fontId="9" fillId="0" borderId="23" xfId="2" applyNumberFormat="1" applyFont="1" applyBorder="1" applyAlignment="1">
      <alignment horizontal="center" vertical="center"/>
    </xf>
    <xf numFmtId="0" fontId="7" fillId="16" borderId="0" xfId="2" applyNumberFormat="1" applyFont="1" applyFill="1" applyAlignment="1">
      <alignment horizontal="center" vertical="center"/>
    </xf>
    <xf numFmtId="0" fontId="25" fillId="0" borderId="0" xfId="0" applyNumberFormat="1" applyFont="1" applyAlignment="1">
      <alignment horizontal="center" vertical="center"/>
    </xf>
    <xf numFmtId="176" fontId="9" fillId="0" borderId="27" xfId="2" applyNumberFormat="1" applyFont="1" applyBorder="1" applyAlignment="1">
      <alignment horizontal="center" vertical="center"/>
    </xf>
    <xf numFmtId="0" fontId="7" fillId="0" borderId="28" xfId="2" applyNumberFormat="1" applyFont="1" applyBorder="1" applyAlignment="1">
      <alignment horizontal="center" vertical="center"/>
    </xf>
    <xf numFmtId="0" fontId="5" fillId="0" borderId="0" xfId="2" applyNumberFormat="1" applyFont="1" applyBorder="1" applyAlignment="1">
      <alignment horizontal="center" vertical="center"/>
    </xf>
    <xf numFmtId="0" fontId="9" fillId="0" borderId="25" xfId="2" applyNumberFormat="1" applyFont="1" applyBorder="1" applyAlignment="1">
      <alignment horizontal="center" vertical="center"/>
    </xf>
    <xf numFmtId="0" fontId="9" fillId="0" borderId="29" xfId="2" applyNumberFormat="1" applyFont="1" applyBorder="1" applyAlignment="1">
      <alignment horizontal="center" vertical="center"/>
    </xf>
    <xf numFmtId="0" fontId="7" fillId="0" borderId="7" xfId="2" applyNumberFormat="1" applyFont="1" applyBorder="1" applyAlignment="1">
      <alignment horizontal="center" vertical="center"/>
    </xf>
    <xf numFmtId="0" fontId="19" fillId="0" borderId="7" xfId="2" applyNumberFormat="1" applyFont="1" applyBorder="1" applyAlignment="1">
      <alignment horizontal="center" vertical="center"/>
    </xf>
    <xf numFmtId="0" fontId="9" fillId="0" borderId="0" xfId="2" applyNumberFormat="1" applyFont="1" applyBorder="1" applyAlignment="1">
      <alignment horizontal="center" vertical="center"/>
    </xf>
    <xf numFmtId="0" fontId="9" fillId="0" borderId="16" xfId="2" applyNumberFormat="1" applyFont="1" applyBorder="1" applyAlignment="1">
      <alignment horizontal="center" vertical="center"/>
    </xf>
    <xf numFmtId="0" fontId="7" fillId="0" borderId="12" xfId="2" applyNumberFormat="1" applyFont="1" applyBorder="1" applyAlignment="1">
      <alignment horizontal="center" vertical="center"/>
    </xf>
    <xf numFmtId="0" fontId="7" fillId="0" borderId="30" xfId="2" applyNumberFormat="1" applyFont="1" applyBorder="1" applyAlignment="1">
      <alignment horizontal="center" vertical="center"/>
    </xf>
    <xf numFmtId="0" fontId="9" fillId="0" borderId="11" xfId="2" applyNumberFormat="1" applyFont="1" applyBorder="1" applyAlignment="1">
      <alignment horizontal="center" vertical="center"/>
    </xf>
    <xf numFmtId="0" fontId="9" fillId="0" borderId="0" xfId="2" applyNumberFormat="1" applyFont="1" applyFill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/>
    </xf>
    <xf numFmtId="0" fontId="9" fillId="0" borderId="0" xfId="2" applyNumberFormat="1" applyFont="1" applyAlignment="1">
      <alignment horizontal="center" vertical="center"/>
    </xf>
    <xf numFmtId="0" fontId="9" fillId="0" borderId="8" xfId="2" applyNumberFormat="1" applyFont="1" applyFill="1" applyBorder="1" applyAlignment="1">
      <alignment horizontal="center" vertical="center" wrapText="1"/>
    </xf>
    <xf numFmtId="0" fontId="9" fillId="0" borderId="0" xfId="2" applyNumberFormat="1" applyFont="1" applyFill="1" applyAlignment="1">
      <alignment horizontal="center" vertical="center"/>
    </xf>
    <xf numFmtId="0" fontId="9" fillId="0" borderId="0" xfId="2" applyNumberFormat="1" applyFont="1" applyAlignment="1">
      <alignment horizontal="center" vertical="center" wrapText="1"/>
    </xf>
    <xf numFmtId="0" fontId="9" fillId="0" borderId="0" xfId="2" applyNumberFormat="1" applyFont="1" applyFill="1" applyAlignment="1">
      <alignment horizontal="center" vertical="center" wrapText="1"/>
    </xf>
    <xf numFmtId="0" fontId="25" fillId="0" borderId="0" xfId="0" applyNumberFormat="1" applyFont="1" applyAlignment="1">
      <alignment horizontal="center" vertical="center" wrapText="1"/>
    </xf>
    <xf numFmtId="0" fontId="26" fillId="0" borderId="0" xfId="2" applyNumberFormat="1" applyFont="1" applyAlignment="1">
      <alignment horizontal="center" vertical="center" wrapText="1"/>
    </xf>
    <xf numFmtId="0" fontId="19" fillId="0" borderId="0" xfId="2" applyNumberFormat="1" applyFont="1" applyFill="1" applyAlignment="1">
      <alignment horizontal="center" vertical="center" wrapText="1"/>
    </xf>
    <xf numFmtId="0" fontId="7" fillId="16" borderId="0" xfId="2" applyNumberFormat="1" applyFont="1" applyFill="1" applyAlignment="1">
      <alignment horizontal="center" vertical="center" wrapText="1"/>
    </xf>
    <xf numFmtId="0" fontId="9" fillId="0" borderId="0" xfId="2" applyNumberFormat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26" xfId="2" applyFont="1" applyBorder="1" applyAlignment="1">
      <alignment horizontal="center" vertical="center"/>
    </xf>
  </cellXfs>
  <cellStyles count="3">
    <cellStyle name="TableStyleLight1" xfId="1"/>
    <cellStyle name="표준" xfId="0" builtinId="0"/>
    <cellStyle name="표준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66FFFF"/>
      <rgbColor rgb="FF800000"/>
      <rgbColor rgb="FF006100"/>
      <rgbColor rgb="FF000080"/>
      <rgbColor rgb="FF948A54"/>
      <rgbColor rgb="FF800080"/>
      <rgbColor rgb="FF008080"/>
      <rgbColor rgb="FFCCC1DA"/>
      <rgbColor rgb="FF7F7F7F"/>
      <rgbColor rgb="FFC4BD97"/>
      <rgbColor rgb="FF993366"/>
      <rgbColor rgb="FFEBF1DE"/>
      <rgbColor rgb="FFE6E0EC"/>
      <rgbColor rgb="FF660066"/>
      <rgbColor rgb="FFFF6666"/>
      <rgbColor rgb="FF0070C0"/>
      <rgbColor rgb="FFC6D9F1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00CCFF"/>
      <rgbColor rgb="FFDDD9C3"/>
      <rgbColor rgb="FFC6EFCE"/>
      <rgbColor rgb="FFFDEADA"/>
      <rgbColor rgb="FFB7DEE8"/>
      <rgbColor rgb="FFD99694"/>
      <rgbColor rgb="FFE6B9B8"/>
      <rgbColor rgb="FFFCD5B5"/>
      <rgbColor rgb="FF3366FF"/>
      <rgbColor rgb="FF66FFCC"/>
      <rgbColor rgb="FF92D050"/>
      <rgbColor rgb="FFFFC000"/>
      <rgbColor rgb="FFFF9900"/>
      <rgbColor rgb="FFFF5050"/>
      <rgbColor rgb="FF666699"/>
      <rgbColor rgb="FFA5A5A5"/>
      <rgbColor rgb="FF003366"/>
      <rgbColor rgb="FF99CC66"/>
      <rgbColor rgb="FF003300"/>
      <rgbColor rgb="FF3F3F3F"/>
      <rgbColor rgb="FF993300"/>
      <rgbColor rgb="FF993366"/>
      <rgbColor rgb="FF333399"/>
      <rgbColor rgb="FF2828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99"/>
      <color rgb="FFFF5050"/>
      <color rgb="FFFF00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BE25"/>
  <sheetViews>
    <sheetView zoomScaleNormal="100" workbookViewId="0">
      <pane xSplit="3" ySplit="3" topLeftCell="AU4" activePane="bottomRight" state="frozen"/>
      <selection pane="topRight" activeCell="D1" sqref="D1"/>
      <selection pane="bottomLeft" activeCell="A4" sqref="A4"/>
      <selection pane="bottomRight" activeCell="BF21" sqref="BF21"/>
    </sheetView>
  </sheetViews>
  <sheetFormatPr defaultColWidth="8.625" defaultRowHeight="16.5"/>
  <cols>
    <col min="1" max="1" width="9" customWidth="1"/>
    <col min="2" max="2" width="9" style="6" customWidth="1"/>
    <col min="3" max="3" width="9.75" style="6" customWidth="1"/>
    <col min="4" max="4" width="5" style="2" customWidth="1"/>
    <col min="5" max="5" width="9.75" style="2" customWidth="1"/>
    <col min="6" max="6" width="12.875" style="2" customWidth="1"/>
    <col min="7" max="7" width="12.25" style="7" hidden="1" customWidth="1"/>
    <col min="8" max="8" width="11.125" style="2" hidden="1" customWidth="1"/>
    <col min="9" max="9" width="12.875" style="7" hidden="1" customWidth="1"/>
    <col min="10" max="10" width="12.375" style="5" customWidth="1"/>
    <col min="11" max="11" width="9" style="7" customWidth="1"/>
    <col min="12" max="12" width="10.125" style="2" customWidth="1"/>
    <col min="13" max="13" width="10.125" customWidth="1"/>
    <col min="14" max="19" width="9" style="2" customWidth="1"/>
    <col min="20" max="20" width="11.5" style="2" customWidth="1"/>
    <col min="21" max="22" width="9" customWidth="1"/>
    <col min="23" max="23" width="9" style="1" customWidth="1"/>
    <col min="24" max="26" width="9" customWidth="1"/>
    <col min="27" max="27" width="10.375" customWidth="1"/>
    <col min="28" max="28" width="9" style="2" customWidth="1"/>
    <col min="29" max="36" width="9" customWidth="1"/>
    <col min="37" max="37" width="10.625" style="1" customWidth="1"/>
    <col min="38" max="38" width="9" style="10" customWidth="1"/>
    <col min="39" max="49" width="9" style="1" customWidth="1"/>
    <col min="50" max="50" width="9" customWidth="1"/>
    <col min="51" max="51" width="11.125" style="3" customWidth="1"/>
    <col min="52" max="52" width="9" style="3" customWidth="1"/>
    <col min="53" max="54" width="9" style="2" customWidth="1"/>
    <col min="55" max="55" width="14.5" style="3" customWidth="1"/>
    <col min="56" max="56" width="17.75" style="3" customWidth="1"/>
    <col min="57" max="57" width="9" style="2" customWidth="1"/>
  </cols>
  <sheetData>
    <row r="1" spans="1:57" s="4" customFormat="1" ht="43.5" customHeight="1">
      <c r="A1" s="8"/>
      <c r="B1" s="1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8"/>
      <c r="R1" s="8"/>
      <c r="S1" s="8"/>
      <c r="T1" s="8"/>
      <c r="U1" s="156" t="s">
        <v>329</v>
      </c>
      <c r="V1" s="156"/>
      <c r="W1" s="156"/>
      <c r="X1" s="156"/>
      <c r="Y1" s="156"/>
      <c r="Z1" s="156"/>
      <c r="AA1" s="156"/>
      <c r="AB1" s="157" t="s">
        <v>331</v>
      </c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5" t="s">
        <v>336</v>
      </c>
      <c r="AZ1" s="155"/>
      <c r="BA1" s="155"/>
      <c r="BB1" s="155"/>
      <c r="BC1" s="155"/>
      <c r="BD1" s="155"/>
      <c r="BE1" s="155"/>
    </row>
    <row r="2" spans="1:57" s="16" customFormat="1" ht="64.5" customHeight="1">
      <c r="A2" s="13"/>
      <c r="B2" s="18"/>
      <c r="C2" s="13"/>
      <c r="D2" s="14" t="s">
        <v>338</v>
      </c>
      <c r="E2" s="13"/>
      <c r="F2" s="13"/>
      <c r="G2" s="13" t="s">
        <v>366</v>
      </c>
      <c r="H2" s="13"/>
      <c r="I2" s="13" t="s">
        <v>341</v>
      </c>
      <c r="J2" s="13"/>
      <c r="K2" s="13"/>
      <c r="L2" s="13"/>
      <c r="M2" s="13" t="s">
        <v>366</v>
      </c>
      <c r="N2" s="13"/>
      <c r="O2" s="13"/>
      <c r="P2" s="13" t="s">
        <v>366</v>
      </c>
      <c r="Q2" s="14" t="s">
        <v>367</v>
      </c>
      <c r="R2" s="13"/>
      <c r="S2" s="13"/>
      <c r="T2" s="14" t="s">
        <v>339</v>
      </c>
      <c r="U2" s="11"/>
      <c r="V2" s="11"/>
      <c r="W2" s="11"/>
      <c r="X2" s="11"/>
      <c r="Y2" s="11"/>
      <c r="Z2" s="11"/>
      <c r="AA2" s="11"/>
      <c r="AB2" s="24" t="s">
        <v>368</v>
      </c>
      <c r="AC2" s="24" t="s">
        <v>362</v>
      </c>
      <c r="AD2" s="24" t="s">
        <v>363</v>
      </c>
      <c r="AE2" s="24" t="s">
        <v>364</v>
      </c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 t="s">
        <v>366</v>
      </c>
      <c r="AR2" s="12"/>
      <c r="AS2" s="12"/>
      <c r="AT2" s="12"/>
      <c r="AU2" s="12"/>
      <c r="AV2" s="12"/>
      <c r="AW2" s="12"/>
      <c r="AX2" s="12"/>
      <c r="AY2" s="15"/>
      <c r="AZ2" s="15"/>
      <c r="BA2" s="15"/>
      <c r="BB2" s="15"/>
      <c r="BC2" s="15"/>
      <c r="BD2" s="15"/>
      <c r="BE2" s="15"/>
    </row>
    <row r="3" spans="1:57" ht="55.5" customHeight="1">
      <c r="A3" s="36" t="s">
        <v>361</v>
      </c>
      <c r="B3" s="36" t="s">
        <v>340</v>
      </c>
      <c r="C3" s="36" t="s">
        <v>0</v>
      </c>
      <c r="D3" s="37" t="s">
        <v>2</v>
      </c>
      <c r="E3" s="37" t="s">
        <v>3</v>
      </c>
      <c r="F3" s="37" t="s">
        <v>4</v>
      </c>
      <c r="G3" s="36" t="s">
        <v>5</v>
      </c>
      <c r="H3" s="37" t="s">
        <v>6</v>
      </c>
      <c r="I3" s="36" t="s">
        <v>7</v>
      </c>
      <c r="J3" s="38" t="s">
        <v>8</v>
      </c>
      <c r="K3" s="36" t="s">
        <v>335</v>
      </c>
      <c r="L3" s="37" t="s">
        <v>9</v>
      </c>
      <c r="M3" s="36" t="s">
        <v>10</v>
      </c>
      <c r="N3" s="37" t="s">
        <v>11</v>
      </c>
      <c r="O3" s="37" t="s">
        <v>12</v>
      </c>
      <c r="P3" s="37" t="s">
        <v>13</v>
      </c>
      <c r="Q3" s="37" t="s">
        <v>14</v>
      </c>
      <c r="R3" s="37" t="s">
        <v>15</v>
      </c>
      <c r="S3" s="37" t="s">
        <v>16</v>
      </c>
      <c r="T3" s="39" t="s">
        <v>328</v>
      </c>
      <c r="U3" s="40" t="s">
        <v>17</v>
      </c>
      <c r="V3" s="40" t="s">
        <v>18</v>
      </c>
      <c r="W3" s="41" t="s">
        <v>19</v>
      </c>
      <c r="X3" s="42" t="s">
        <v>20</v>
      </c>
      <c r="Y3" s="42" t="s">
        <v>21</v>
      </c>
      <c r="Z3" s="40" t="s">
        <v>22</v>
      </c>
      <c r="AA3" s="42" t="s">
        <v>23</v>
      </c>
      <c r="AB3" s="43" t="s">
        <v>1</v>
      </c>
      <c r="AC3" s="44" t="s">
        <v>24</v>
      </c>
      <c r="AD3" s="44" t="s">
        <v>25</v>
      </c>
      <c r="AE3" s="45" t="s">
        <v>26</v>
      </c>
      <c r="AF3" s="45" t="s">
        <v>330</v>
      </c>
      <c r="AG3" s="45" t="s">
        <v>27</v>
      </c>
      <c r="AH3" s="45" t="s">
        <v>28</v>
      </c>
      <c r="AI3" s="45" t="s">
        <v>29</v>
      </c>
      <c r="AJ3" s="45" t="s">
        <v>334</v>
      </c>
      <c r="AK3" s="46" t="s">
        <v>333</v>
      </c>
      <c r="AL3" s="47" t="s">
        <v>30</v>
      </c>
      <c r="AM3" s="46" t="s">
        <v>31</v>
      </c>
      <c r="AN3" s="46" t="s">
        <v>32</v>
      </c>
      <c r="AO3" s="46" t="s">
        <v>33</v>
      </c>
      <c r="AP3" s="46" t="s">
        <v>34</v>
      </c>
      <c r="AQ3" s="46" t="s">
        <v>332</v>
      </c>
      <c r="AR3" s="48" t="s">
        <v>35</v>
      </c>
      <c r="AS3" s="48" t="s">
        <v>36</v>
      </c>
      <c r="AT3" s="48" t="s">
        <v>37</v>
      </c>
      <c r="AU3" s="48" t="s">
        <v>38</v>
      </c>
      <c r="AV3" s="48" t="s">
        <v>39</v>
      </c>
      <c r="AW3" s="48" t="s">
        <v>40</v>
      </c>
      <c r="AX3" s="44" t="s">
        <v>41</v>
      </c>
      <c r="AY3" s="49" t="s">
        <v>42</v>
      </c>
      <c r="AZ3" s="49" t="s">
        <v>43</v>
      </c>
      <c r="BA3" s="50" t="s">
        <v>44</v>
      </c>
      <c r="BB3" s="50" t="s">
        <v>45</v>
      </c>
      <c r="BC3" s="49" t="s">
        <v>46</v>
      </c>
      <c r="BD3" s="49" t="s">
        <v>337</v>
      </c>
      <c r="BE3" s="51" t="s">
        <v>327</v>
      </c>
    </row>
    <row r="4" spans="1:57" s="7" customFormat="1" ht="18" customHeight="1">
      <c r="A4" s="21">
        <v>1</v>
      </c>
      <c r="B4" s="26" t="s">
        <v>342</v>
      </c>
      <c r="C4" s="52">
        <v>33118127</v>
      </c>
      <c r="D4" s="26" t="s">
        <v>47</v>
      </c>
      <c r="E4" s="28" t="s">
        <v>193</v>
      </c>
      <c r="F4" s="28" t="s">
        <v>194</v>
      </c>
      <c r="G4" s="21">
        <f>YEAR(F4)-YEAR(E4)</f>
        <v>58</v>
      </c>
      <c r="H4" s="28" t="s">
        <v>194</v>
      </c>
      <c r="I4" s="21">
        <v>58</v>
      </c>
      <c r="J4" s="29">
        <v>40596</v>
      </c>
      <c r="K4" s="21" t="s">
        <v>106</v>
      </c>
      <c r="L4" s="28" t="s">
        <v>195</v>
      </c>
      <c r="M4" s="21">
        <f>YEAR(L4)-YEAR(E4)</f>
        <v>59</v>
      </c>
      <c r="N4" s="26" t="s">
        <v>196</v>
      </c>
      <c r="O4" s="26"/>
      <c r="P4" s="61"/>
      <c r="Q4" s="26" t="s">
        <v>48</v>
      </c>
      <c r="R4" s="26" t="s">
        <v>51</v>
      </c>
      <c r="S4" s="26">
        <v>100</v>
      </c>
      <c r="T4" s="26" t="s">
        <v>51</v>
      </c>
      <c r="U4" s="21" t="s">
        <v>51</v>
      </c>
      <c r="V4" s="21" t="s">
        <v>47</v>
      </c>
      <c r="W4" s="21"/>
      <c r="X4" s="21">
        <v>0</v>
      </c>
      <c r="Y4" s="21">
        <v>0</v>
      </c>
      <c r="Z4" s="21" t="s">
        <v>51</v>
      </c>
      <c r="AA4" s="21"/>
      <c r="AB4" s="26" t="s">
        <v>48</v>
      </c>
      <c r="AC4" s="21">
        <v>5</v>
      </c>
      <c r="AD4" s="21" t="s">
        <v>51</v>
      </c>
      <c r="AE4" s="21">
        <v>1</v>
      </c>
      <c r="AF4" s="21"/>
      <c r="AG4" s="21">
        <v>5.37</v>
      </c>
      <c r="AH4" s="21">
        <v>12.3</v>
      </c>
      <c r="AI4" s="21">
        <v>248</v>
      </c>
      <c r="AJ4" s="21">
        <v>6150</v>
      </c>
      <c r="AK4" s="21">
        <v>2720</v>
      </c>
      <c r="AL4" s="22">
        <f t="shared" ref="AL4:AL8" si="0">AJ4/AK4</f>
        <v>2.2610294117647061</v>
      </c>
      <c r="AM4" s="21">
        <v>24</v>
      </c>
      <c r="AN4" s="21">
        <v>130</v>
      </c>
      <c r="AO4" s="21">
        <v>9.5</v>
      </c>
      <c r="AP4" s="21">
        <v>4.5</v>
      </c>
      <c r="AQ4" s="21">
        <f t="shared" ref="AQ4:AQ8" si="1">AO4+((4-AP4)*0.8)</f>
        <v>9.1</v>
      </c>
      <c r="AR4" s="21"/>
      <c r="AS4" s="21">
        <v>91</v>
      </c>
      <c r="AT4" s="21">
        <v>19</v>
      </c>
      <c r="AU4" s="21">
        <v>19</v>
      </c>
      <c r="AV4" s="21">
        <v>7.2</v>
      </c>
      <c r="AW4" s="21">
        <v>1.5</v>
      </c>
      <c r="AX4" s="21"/>
      <c r="AY4" s="31">
        <v>43928</v>
      </c>
      <c r="AZ4" s="31">
        <v>43928</v>
      </c>
      <c r="BA4" s="21" t="s">
        <v>47</v>
      </c>
      <c r="BB4" s="21" t="s">
        <v>51</v>
      </c>
      <c r="BC4" s="31">
        <v>43948</v>
      </c>
      <c r="BD4" s="21"/>
      <c r="BE4" s="21" t="s">
        <v>51</v>
      </c>
    </row>
    <row r="5" spans="1:57" s="7" customFormat="1" ht="18" customHeight="1">
      <c r="A5" s="21">
        <v>2</v>
      </c>
      <c r="B5" s="26" t="s">
        <v>343</v>
      </c>
      <c r="C5" s="52">
        <v>33130904</v>
      </c>
      <c r="D5" s="26" t="s">
        <v>47</v>
      </c>
      <c r="E5" s="28" t="s">
        <v>211</v>
      </c>
      <c r="F5" s="28" t="s">
        <v>212</v>
      </c>
      <c r="G5" s="21">
        <f>YEAR(F5)-YEAR(E5)</f>
        <v>59</v>
      </c>
      <c r="H5" s="28" t="s">
        <v>212</v>
      </c>
      <c r="I5" s="21" t="s">
        <v>106</v>
      </c>
      <c r="J5" s="29">
        <v>40570</v>
      </c>
      <c r="K5" s="21" t="s">
        <v>106</v>
      </c>
      <c r="L5" s="28" t="s">
        <v>213</v>
      </c>
      <c r="M5" s="21">
        <f t="shared" ref="M5:M6" si="2">YEAR(L5)-YEAR(E5)</f>
        <v>59</v>
      </c>
      <c r="N5" s="26" t="s">
        <v>214</v>
      </c>
      <c r="O5" s="26" t="s">
        <v>215</v>
      </c>
      <c r="P5" s="61">
        <f t="shared" ref="P5:P8" si="3">N5/((O5*0.01)*(O5*0.01))</f>
        <v>19.430587049634671</v>
      </c>
      <c r="Q5" s="26" t="s">
        <v>48</v>
      </c>
      <c r="R5" s="26">
        <v>1</v>
      </c>
      <c r="S5" s="26">
        <v>90</v>
      </c>
      <c r="T5" s="26" t="s">
        <v>47</v>
      </c>
      <c r="U5" s="21" t="s">
        <v>51</v>
      </c>
      <c r="V5" s="21" t="s">
        <v>51</v>
      </c>
      <c r="W5" s="21"/>
      <c r="X5" s="21">
        <v>0</v>
      </c>
      <c r="Y5" s="21">
        <v>0</v>
      </c>
      <c r="Z5" s="21" t="s">
        <v>51</v>
      </c>
      <c r="AA5" s="21"/>
      <c r="AB5" s="26" t="s">
        <v>47</v>
      </c>
      <c r="AC5" s="21">
        <v>5</v>
      </c>
      <c r="AD5" s="21" t="s">
        <v>48</v>
      </c>
      <c r="AE5" s="21" t="s">
        <v>47</v>
      </c>
      <c r="AF5" s="21">
        <v>1</v>
      </c>
      <c r="AG5" s="21" t="s">
        <v>216</v>
      </c>
      <c r="AH5" s="21" t="s">
        <v>155</v>
      </c>
      <c r="AI5" s="21" t="s">
        <v>217</v>
      </c>
      <c r="AJ5" s="21" t="s">
        <v>218</v>
      </c>
      <c r="AK5" s="21" t="s">
        <v>219</v>
      </c>
      <c r="AL5" s="22">
        <f t="shared" si="0"/>
        <v>4.3095930232558137</v>
      </c>
      <c r="AM5" s="21"/>
      <c r="AN5" s="21"/>
      <c r="AO5" s="21" t="s">
        <v>57</v>
      </c>
      <c r="AP5" s="21" t="s">
        <v>58</v>
      </c>
      <c r="AQ5" s="21">
        <f t="shared" si="1"/>
        <v>9.06</v>
      </c>
      <c r="AR5" s="21"/>
      <c r="AS5" s="21" t="s">
        <v>164</v>
      </c>
      <c r="AT5" s="21" t="s">
        <v>97</v>
      </c>
      <c r="AU5" s="21" t="s">
        <v>150</v>
      </c>
      <c r="AV5" s="21" t="s">
        <v>166</v>
      </c>
      <c r="AW5" s="21" t="s">
        <v>62</v>
      </c>
      <c r="AX5" s="21" t="s">
        <v>101</v>
      </c>
      <c r="AY5" s="21" t="s">
        <v>220</v>
      </c>
      <c r="AZ5" s="21" t="s">
        <v>220</v>
      </c>
      <c r="BA5" s="21" t="s">
        <v>51</v>
      </c>
      <c r="BB5" s="21" t="s">
        <v>47</v>
      </c>
      <c r="BC5" s="21"/>
      <c r="BD5" s="21" t="s">
        <v>111</v>
      </c>
      <c r="BE5" s="21" t="s">
        <v>47</v>
      </c>
    </row>
    <row r="6" spans="1:57" s="7" customFormat="1" ht="18" customHeight="1">
      <c r="A6" s="21">
        <v>3</v>
      </c>
      <c r="B6" s="26" t="s">
        <v>344</v>
      </c>
      <c r="C6" s="54">
        <v>33129602</v>
      </c>
      <c r="D6" s="26" t="s">
        <v>47</v>
      </c>
      <c r="E6" s="28" t="s">
        <v>198</v>
      </c>
      <c r="F6" s="28" t="s">
        <v>199</v>
      </c>
      <c r="G6" s="21">
        <f t="shared" ref="G6:G23" si="4">YEAR(F6)-YEAR(E6)</f>
        <v>34</v>
      </c>
      <c r="H6" s="28" t="s">
        <v>200</v>
      </c>
      <c r="I6" s="21" t="s">
        <v>86</v>
      </c>
      <c r="J6" s="29">
        <v>40556</v>
      </c>
      <c r="K6" s="21" t="s">
        <v>86</v>
      </c>
      <c r="L6" s="28" t="s">
        <v>201</v>
      </c>
      <c r="M6" s="21">
        <f t="shared" si="2"/>
        <v>34</v>
      </c>
      <c r="N6" s="26" t="s">
        <v>202</v>
      </c>
      <c r="O6" s="26" t="s">
        <v>203</v>
      </c>
      <c r="P6" s="61">
        <f t="shared" si="3"/>
        <v>19.62507947216687</v>
      </c>
      <c r="Q6" s="26" t="s">
        <v>48</v>
      </c>
      <c r="R6" s="26" t="s">
        <v>47</v>
      </c>
      <c r="S6" s="26">
        <v>90</v>
      </c>
      <c r="T6" s="26" t="s">
        <v>47</v>
      </c>
      <c r="U6" s="21" t="s">
        <v>51</v>
      </c>
      <c r="V6" s="21" t="s">
        <v>51</v>
      </c>
      <c r="W6" s="21"/>
      <c r="X6" s="21">
        <v>0</v>
      </c>
      <c r="Y6" s="21">
        <v>0</v>
      </c>
      <c r="Z6" s="21" t="s">
        <v>51</v>
      </c>
      <c r="AA6" s="21"/>
      <c r="AB6" s="26" t="s">
        <v>47</v>
      </c>
      <c r="AC6" s="21">
        <v>6</v>
      </c>
      <c r="AD6" s="21" t="s">
        <v>48</v>
      </c>
      <c r="AE6" s="21" t="s">
        <v>47</v>
      </c>
      <c r="AF6" s="21" t="s">
        <v>47</v>
      </c>
      <c r="AG6" s="21" t="s">
        <v>204</v>
      </c>
      <c r="AH6" s="21" t="s">
        <v>69</v>
      </c>
      <c r="AI6" s="21" t="s">
        <v>172</v>
      </c>
      <c r="AJ6" s="21" t="s">
        <v>205</v>
      </c>
      <c r="AK6" s="21" t="s">
        <v>187</v>
      </c>
      <c r="AL6" s="22">
        <f t="shared" si="0"/>
        <v>5.685654008438819</v>
      </c>
      <c r="AM6" s="21" t="s">
        <v>144</v>
      </c>
      <c r="AN6" s="21" t="s">
        <v>206</v>
      </c>
      <c r="AO6" s="21" t="s">
        <v>70</v>
      </c>
      <c r="AP6" s="21" t="s">
        <v>107</v>
      </c>
      <c r="AQ6" s="21">
        <f t="shared" si="1"/>
        <v>8.879999999999999</v>
      </c>
      <c r="AR6" s="21"/>
      <c r="AS6" s="21" t="s">
        <v>133</v>
      </c>
      <c r="AT6" s="21" t="s">
        <v>75</v>
      </c>
      <c r="AU6" s="21" t="s">
        <v>53</v>
      </c>
      <c r="AV6" s="21" t="s">
        <v>207</v>
      </c>
      <c r="AW6" s="21" t="s">
        <v>47</v>
      </c>
      <c r="AX6" s="21" t="s">
        <v>208</v>
      </c>
      <c r="AY6" s="21" t="s">
        <v>209</v>
      </c>
      <c r="AZ6" s="21" t="s">
        <v>209</v>
      </c>
      <c r="BA6" s="21" t="s">
        <v>51</v>
      </c>
      <c r="BB6" s="21" t="s">
        <v>47</v>
      </c>
      <c r="BC6" s="21"/>
      <c r="BD6" s="21" t="s">
        <v>210</v>
      </c>
      <c r="BE6" s="21" t="s">
        <v>47</v>
      </c>
    </row>
    <row r="7" spans="1:57" s="7" customFormat="1" ht="18" customHeight="1">
      <c r="A7" s="21">
        <v>4</v>
      </c>
      <c r="B7" s="26" t="s">
        <v>345</v>
      </c>
      <c r="C7" s="52">
        <v>33149006</v>
      </c>
      <c r="D7" s="26" t="s">
        <v>47</v>
      </c>
      <c r="E7" s="28" t="s">
        <v>295</v>
      </c>
      <c r="F7" s="28" t="s">
        <v>224</v>
      </c>
      <c r="G7" s="21">
        <f t="shared" si="4"/>
        <v>74</v>
      </c>
      <c r="H7" s="28"/>
      <c r="I7" s="21"/>
      <c r="J7" s="29">
        <v>40746</v>
      </c>
      <c r="K7" s="21" t="s">
        <v>154</v>
      </c>
      <c r="L7" s="28" t="s">
        <v>162</v>
      </c>
      <c r="M7" s="21">
        <f>YEAR(L7)-YEAR(E7)</f>
        <v>74</v>
      </c>
      <c r="N7" s="26" t="s">
        <v>255</v>
      </c>
      <c r="O7" s="26" t="s">
        <v>135</v>
      </c>
      <c r="P7" s="61">
        <f t="shared" si="3"/>
        <v>21.182731697069432</v>
      </c>
      <c r="Q7" s="26" t="s">
        <v>48</v>
      </c>
      <c r="R7" s="26" t="s">
        <v>51</v>
      </c>
      <c r="S7" s="26">
        <v>100</v>
      </c>
      <c r="T7" s="26" t="s">
        <v>51</v>
      </c>
      <c r="U7" s="21" t="s">
        <v>51</v>
      </c>
      <c r="V7" s="21" t="s">
        <v>51</v>
      </c>
      <c r="W7" s="21"/>
      <c r="X7" s="21">
        <v>0</v>
      </c>
      <c r="Y7" s="21">
        <v>0</v>
      </c>
      <c r="Z7" s="21" t="s">
        <v>51</v>
      </c>
      <c r="AA7" s="21"/>
      <c r="AB7" s="26" t="s">
        <v>47</v>
      </c>
      <c r="AC7" s="21">
        <v>1</v>
      </c>
      <c r="AD7" s="21" t="s">
        <v>47</v>
      </c>
      <c r="AE7" s="21" t="s">
        <v>48</v>
      </c>
      <c r="AF7" s="21" t="s">
        <v>51</v>
      </c>
      <c r="AG7" s="21" t="s">
        <v>296</v>
      </c>
      <c r="AH7" s="21" t="s">
        <v>173</v>
      </c>
      <c r="AI7" s="21" t="s">
        <v>165</v>
      </c>
      <c r="AJ7" s="21" t="s">
        <v>297</v>
      </c>
      <c r="AK7" s="21" t="s">
        <v>298</v>
      </c>
      <c r="AL7" s="22">
        <f t="shared" si="0"/>
        <v>3.5460937499999998</v>
      </c>
      <c r="AM7" s="21" t="s">
        <v>82</v>
      </c>
      <c r="AN7" s="21" t="s">
        <v>142</v>
      </c>
      <c r="AO7" s="21" t="s">
        <v>152</v>
      </c>
      <c r="AP7" s="21" t="s">
        <v>143</v>
      </c>
      <c r="AQ7" s="21">
        <f t="shared" si="1"/>
        <v>9.5</v>
      </c>
      <c r="AR7" s="21" t="s">
        <v>177</v>
      </c>
      <c r="AS7" s="21" t="s">
        <v>110</v>
      </c>
      <c r="AT7" s="21" t="s">
        <v>59</v>
      </c>
      <c r="AU7" s="21" t="s">
        <v>67</v>
      </c>
      <c r="AV7" s="21" t="s">
        <v>254</v>
      </c>
      <c r="AW7" s="21" t="s">
        <v>113</v>
      </c>
      <c r="AX7" s="21"/>
      <c r="AY7" s="21" t="s">
        <v>299</v>
      </c>
      <c r="AZ7" s="21" t="s">
        <v>259</v>
      </c>
      <c r="BA7" s="21" t="s">
        <v>51</v>
      </c>
      <c r="BB7" s="21" t="s">
        <v>47</v>
      </c>
      <c r="BC7" s="21"/>
      <c r="BD7" s="21" t="s">
        <v>188</v>
      </c>
      <c r="BE7" s="21" t="s">
        <v>47</v>
      </c>
    </row>
    <row r="8" spans="1:57" s="7" customFormat="1" ht="18" customHeight="1">
      <c r="A8" s="21">
        <v>5</v>
      </c>
      <c r="B8" s="26" t="s">
        <v>346</v>
      </c>
      <c r="C8" s="27">
        <v>33143869</v>
      </c>
      <c r="D8" s="26" t="s">
        <v>47</v>
      </c>
      <c r="E8" s="28" t="s">
        <v>227</v>
      </c>
      <c r="F8" s="28" t="s">
        <v>226</v>
      </c>
      <c r="G8" s="21">
        <f t="shared" si="4"/>
        <v>77</v>
      </c>
      <c r="H8" s="28"/>
      <c r="I8" s="21"/>
      <c r="J8" s="29">
        <v>40700</v>
      </c>
      <c r="K8" s="21" t="s">
        <v>108</v>
      </c>
      <c r="L8" s="28" t="s">
        <v>228</v>
      </c>
      <c r="M8" s="21">
        <f>YEAR(L8)-YEAR(E8)</f>
        <v>77</v>
      </c>
      <c r="N8" s="26" t="s">
        <v>121</v>
      </c>
      <c r="O8" s="26" t="s">
        <v>189</v>
      </c>
      <c r="P8" s="61">
        <f t="shared" si="3"/>
        <v>24.12840136054422</v>
      </c>
      <c r="Q8" s="26" t="s">
        <v>47</v>
      </c>
      <c r="R8" s="26">
        <v>2</v>
      </c>
      <c r="S8" s="26">
        <v>80</v>
      </c>
      <c r="T8" s="26" t="s">
        <v>47</v>
      </c>
      <c r="U8" s="21" t="s">
        <v>47</v>
      </c>
      <c r="V8" s="21" t="s">
        <v>47</v>
      </c>
      <c r="W8" s="21"/>
      <c r="X8" s="21">
        <v>0</v>
      </c>
      <c r="Y8" s="21">
        <v>0</v>
      </c>
      <c r="Z8" s="21" t="s">
        <v>51</v>
      </c>
      <c r="AA8" s="21"/>
      <c r="AB8" s="26" t="s">
        <v>47</v>
      </c>
      <c r="AC8" s="21">
        <v>8</v>
      </c>
      <c r="AD8" s="21" t="s">
        <v>48</v>
      </c>
      <c r="AE8" s="21" t="s">
        <v>48</v>
      </c>
      <c r="AF8" s="21">
        <v>2</v>
      </c>
      <c r="AG8" s="21" t="s">
        <v>222</v>
      </c>
      <c r="AH8" s="21" t="s">
        <v>77</v>
      </c>
      <c r="AI8" s="21" t="s">
        <v>223</v>
      </c>
      <c r="AJ8" s="21" t="s">
        <v>229</v>
      </c>
      <c r="AK8" s="21" t="s">
        <v>221</v>
      </c>
      <c r="AL8" s="22">
        <f t="shared" si="0"/>
        <v>24.445544554455445</v>
      </c>
      <c r="AM8" s="21"/>
      <c r="AN8" s="21"/>
      <c r="AO8" s="21" t="s">
        <v>105</v>
      </c>
      <c r="AP8" s="21" t="s">
        <v>169</v>
      </c>
      <c r="AQ8" s="21">
        <f t="shared" si="1"/>
        <v>8.5400000000000009</v>
      </c>
      <c r="AR8" s="21" t="s">
        <v>230</v>
      </c>
      <c r="AS8" s="21"/>
      <c r="AT8" s="21" t="s">
        <v>67</v>
      </c>
      <c r="AU8" s="21" t="s">
        <v>52</v>
      </c>
      <c r="AV8" s="21"/>
      <c r="AW8" s="21" t="s">
        <v>87</v>
      </c>
      <c r="AX8" s="21"/>
      <c r="AY8" s="21" t="s">
        <v>231</v>
      </c>
      <c r="AZ8" s="21" t="s">
        <v>231</v>
      </c>
      <c r="BA8" s="21" t="s">
        <v>51</v>
      </c>
      <c r="BB8" s="21" t="s">
        <v>47</v>
      </c>
      <c r="BC8" s="21"/>
      <c r="BD8" s="21" t="s">
        <v>232</v>
      </c>
      <c r="BE8" s="21" t="s">
        <v>47</v>
      </c>
    </row>
    <row r="9" spans="1:57" s="7" customFormat="1" ht="18" customHeight="1">
      <c r="A9" s="21">
        <v>6</v>
      </c>
      <c r="B9" s="26" t="s">
        <v>347</v>
      </c>
      <c r="C9" s="52">
        <v>31492881</v>
      </c>
      <c r="D9" s="26" t="s">
        <v>47</v>
      </c>
      <c r="E9" s="28" t="s">
        <v>180</v>
      </c>
      <c r="F9" s="28" t="s">
        <v>181</v>
      </c>
      <c r="G9" s="21">
        <f t="shared" si="4"/>
        <v>46</v>
      </c>
      <c r="H9" s="28" t="s">
        <v>181</v>
      </c>
      <c r="I9" s="21" t="s">
        <v>136</v>
      </c>
      <c r="J9" s="29">
        <v>40196</v>
      </c>
      <c r="K9" s="21" t="s">
        <v>99</v>
      </c>
      <c r="L9" s="28" t="s">
        <v>182</v>
      </c>
      <c r="M9" s="21">
        <f t="shared" ref="M9:M23" si="5">YEAR(L9)-YEAR(E9)</f>
        <v>48</v>
      </c>
      <c r="N9" s="26" t="s">
        <v>183</v>
      </c>
      <c r="O9" s="26" t="s">
        <v>184</v>
      </c>
      <c r="P9" s="61">
        <f>N9/((O9*0.01)*(O9*0.01))</f>
        <v>25.779509522386494</v>
      </c>
      <c r="Q9" s="26" t="s">
        <v>54</v>
      </c>
      <c r="R9" s="26" t="s">
        <v>47</v>
      </c>
      <c r="S9" s="26">
        <v>90</v>
      </c>
      <c r="T9" s="26" t="s">
        <v>51</v>
      </c>
      <c r="U9" s="21" t="s">
        <v>47</v>
      </c>
      <c r="V9" s="21" t="s">
        <v>51</v>
      </c>
      <c r="W9" s="21"/>
      <c r="X9" s="21">
        <v>0</v>
      </c>
      <c r="Y9" s="21">
        <v>0</v>
      </c>
      <c r="Z9" s="21" t="s">
        <v>48</v>
      </c>
      <c r="AA9" s="21"/>
      <c r="AB9" s="26" t="s">
        <v>48</v>
      </c>
      <c r="AC9" s="21">
        <v>2</v>
      </c>
      <c r="AD9" s="21" t="s">
        <v>48</v>
      </c>
      <c r="AE9" s="21">
        <v>1</v>
      </c>
      <c r="AF9" s="21"/>
      <c r="AG9" s="53">
        <v>9.75</v>
      </c>
      <c r="AH9" s="53">
        <v>14.5</v>
      </c>
      <c r="AI9" s="53">
        <v>210</v>
      </c>
      <c r="AJ9" s="53">
        <v>5460</v>
      </c>
      <c r="AK9" s="21"/>
      <c r="AL9" s="22"/>
      <c r="AM9" s="53">
        <v>23</v>
      </c>
      <c r="AN9" s="53">
        <v>131</v>
      </c>
      <c r="AO9" s="53">
        <v>9.8000000000000007</v>
      </c>
      <c r="AP9" s="53">
        <v>4.9000000000000004</v>
      </c>
      <c r="AQ9" s="21">
        <f>AO9+((4-AP9)*0.8)</f>
        <v>9.08</v>
      </c>
      <c r="AR9" s="53"/>
      <c r="AS9" s="53">
        <v>76</v>
      </c>
      <c r="AT9" s="53">
        <v>26</v>
      </c>
      <c r="AU9" s="53">
        <v>29</v>
      </c>
      <c r="AV9" s="53">
        <v>7.5</v>
      </c>
      <c r="AW9" s="53">
        <v>1.2</v>
      </c>
      <c r="AX9" s="21"/>
      <c r="AY9" s="21" t="s">
        <v>185</v>
      </c>
      <c r="AZ9" s="21" t="s">
        <v>185</v>
      </c>
      <c r="BA9" s="21" t="s">
        <v>51</v>
      </c>
      <c r="BB9" s="21" t="s">
        <v>47</v>
      </c>
      <c r="BC9" s="21"/>
      <c r="BD9" s="21" t="s">
        <v>186</v>
      </c>
      <c r="BE9" s="21" t="s">
        <v>47</v>
      </c>
    </row>
    <row r="10" spans="1:57" s="7" customFormat="1" ht="18" customHeight="1">
      <c r="A10" s="21">
        <v>7</v>
      </c>
      <c r="B10" s="26" t="s">
        <v>348</v>
      </c>
      <c r="C10" s="52">
        <v>33155179</v>
      </c>
      <c r="D10" s="26" t="s">
        <v>48</v>
      </c>
      <c r="E10" s="28" t="s">
        <v>300</v>
      </c>
      <c r="F10" s="28" t="s">
        <v>301</v>
      </c>
      <c r="G10" s="21">
        <f t="shared" si="4"/>
        <v>41</v>
      </c>
      <c r="H10" s="28" t="s">
        <v>301</v>
      </c>
      <c r="I10" s="21" t="s">
        <v>81</v>
      </c>
      <c r="J10" s="29">
        <v>40939</v>
      </c>
      <c r="K10" s="21" t="s">
        <v>81</v>
      </c>
      <c r="L10" s="28" t="s">
        <v>220</v>
      </c>
      <c r="M10" s="21">
        <f t="shared" si="5"/>
        <v>42</v>
      </c>
      <c r="N10" s="30">
        <v>74.8</v>
      </c>
      <c r="O10" s="30">
        <v>170.5</v>
      </c>
      <c r="P10" s="61">
        <f t="shared" ref="P10:P23" si="6">N10/((O10*0.01)*(O10*0.01))</f>
        <v>25.730772869170366</v>
      </c>
      <c r="Q10" s="26" t="s">
        <v>48</v>
      </c>
      <c r="R10" s="26" t="s">
        <v>51</v>
      </c>
      <c r="S10" s="26">
        <v>100</v>
      </c>
      <c r="T10" s="26" t="s">
        <v>51</v>
      </c>
      <c r="U10" s="21" t="s">
        <v>51</v>
      </c>
      <c r="V10" s="21" t="s">
        <v>47</v>
      </c>
      <c r="W10" s="21"/>
      <c r="X10" s="21">
        <v>0</v>
      </c>
      <c r="Y10" s="21">
        <v>0</v>
      </c>
      <c r="Z10" s="21" t="s">
        <v>51</v>
      </c>
      <c r="AA10" s="21"/>
      <c r="AB10" s="26" t="s">
        <v>48</v>
      </c>
      <c r="AC10" s="21">
        <v>8</v>
      </c>
      <c r="AD10" s="21" t="s">
        <v>51</v>
      </c>
      <c r="AE10" s="21">
        <v>1</v>
      </c>
      <c r="AF10" s="21"/>
      <c r="AG10" s="53">
        <v>5.1100000000000003</v>
      </c>
      <c r="AH10" s="53">
        <v>11.6</v>
      </c>
      <c r="AI10" s="53">
        <v>267</v>
      </c>
      <c r="AJ10" s="53">
        <v>2499</v>
      </c>
      <c r="AK10" s="21"/>
      <c r="AL10" s="22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53"/>
      <c r="AY10" s="21" t="s">
        <v>302</v>
      </c>
      <c r="AZ10" s="21" t="s">
        <v>303</v>
      </c>
      <c r="BA10" s="21" t="s">
        <v>51</v>
      </c>
      <c r="BB10" s="21" t="s">
        <v>47</v>
      </c>
      <c r="BC10" s="21"/>
      <c r="BD10" s="21" t="s">
        <v>304</v>
      </c>
      <c r="BE10" s="21" t="s">
        <v>47</v>
      </c>
    </row>
    <row r="11" spans="1:57" s="7" customFormat="1" ht="18" customHeight="1">
      <c r="A11" s="21">
        <v>8</v>
      </c>
      <c r="B11" s="26" t="s">
        <v>349</v>
      </c>
      <c r="C11" s="27">
        <v>33164241</v>
      </c>
      <c r="D11" s="26" t="s">
        <v>47</v>
      </c>
      <c r="E11" s="28" t="s">
        <v>234</v>
      </c>
      <c r="F11" s="28" t="s">
        <v>233</v>
      </c>
      <c r="G11" s="21">
        <f t="shared" si="4"/>
        <v>45</v>
      </c>
      <c r="H11" s="28" t="s">
        <v>233</v>
      </c>
      <c r="I11" s="21" t="s">
        <v>136</v>
      </c>
      <c r="J11" s="29">
        <v>40949</v>
      </c>
      <c r="K11" s="21" t="s">
        <v>145</v>
      </c>
      <c r="L11" s="28" t="s">
        <v>178</v>
      </c>
      <c r="M11" s="21">
        <f t="shared" si="5"/>
        <v>49</v>
      </c>
      <c r="N11" s="30">
        <v>85</v>
      </c>
      <c r="O11" s="30">
        <v>175</v>
      </c>
      <c r="P11" s="61">
        <f t="shared" si="6"/>
        <v>27.755102040816325</v>
      </c>
      <c r="Q11" s="26" t="s">
        <v>63</v>
      </c>
      <c r="R11" s="26" t="s">
        <v>55</v>
      </c>
      <c r="S11" s="26"/>
      <c r="T11" s="26" t="s">
        <v>48</v>
      </c>
      <c r="U11" s="21" t="s">
        <v>51</v>
      </c>
      <c r="V11" s="21" t="s">
        <v>51</v>
      </c>
      <c r="W11" s="21"/>
      <c r="X11" s="21">
        <v>0</v>
      </c>
      <c r="Y11" s="21">
        <v>0</v>
      </c>
      <c r="Z11" s="21" t="s">
        <v>51</v>
      </c>
      <c r="AA11" s="21"/>
      <c r="AB11" s="26" t="s">
        <v>48</v>
      </c>
      <c r="AC11" s="21">
        <v>6</v>
      </c>
      <c r="AD11" s="21" t="s">
        <v>48</v>
      </c>
      <c r="AE11" s="21" t="s">
        <v>54</v>
      </c>
      <c r="AF11" s="21"/>
      <c r="AG11" s="21">
        <v>5.73</v>
      </c>
      <c r="AH11" s="21">
        <v>15.6</v>
      </c>
      <c r="AI11" s="21">
        <v>160</v>
      </c>
      <c r="AJ11" s="21">
        <v>6750</v>
      </c>
      <c r="AK11" s="21">
        <v>2640</v>
      </c>
      <c r="AL11" s="22">
        <f>AJ11/AK11</f>
        <v>2.5568181818181817</v>
      </c>
      <c r="AM11" s="21">
        <v>31</v>
      </c>
      <c r="AN11" s="21">
        <v>144</v>
      </c>
      <c r="AO11" s="21">
        <v>10</v>
      </c>
      <c r="AP11" s="21">
        <v>5.3</v>
      </c>
      <c r="AQ11" s="21">
        <f>AO11+((4-AP11)*0.8)</f>
        <v>8.9600000000000009</v>
      </c>
      <c r="AR11" s="21">
        <v>0.03</v>
      </c>
      <c r="AS11" s="21">
        <v>64</v>
      </c>
      <c r="AT11" s="21">
        <v>21</v>
      </c>
      <c r="AU11" s="21">
        <v>27</v>
      </c>
      <c r="AV11" s="21">
        <v>5.9</v>
      </c>
      <c r="AW11" s="21">
        <v>1.4</v>
      </c>
      <c r="AX11" s="21"/>
      <c r="AY11" s="21" t="s">
        <v>235</v>
      </c>
      <c r="AZ11" s="21" t="s">
        <v>235</v>
      </c>
      <c r="BA11" s="21" t="s">
        <v>51</v>
      </c>
      <c r="BB11" s="21" t="s">
        <v>47</v>
      </c>
      <c r="BC11" s="21"/>
      <c r="BD11" s="21" t="s">
        <v>236</v>
      </c>
      <c r="BE11" s="21" t="s">
        <v>47</v>
      </c>
    </row>
    <row r="12" spans="1:57" s="7" customFormat="1" ht="18" customHeight="1">
      <c r="A12" s="21">
        <v>9</v>
      </c>
      <c r="B12" s="26" t="s">
        <v>350</v>
      </c>
      <c r="C12" s="27">
        <v>33171583</v>
      </c>
      <c r="D12" s="26" t="s">
        <v>47</v>
      </c>
      <c r="E12" s="28" t="s">
        <v>238</v>
      </c>
      <c r="F12" s="28" t="s">
        <v>239</v>
      </c>
      <c r="G12" s="21">
        <f t="shared" si="4"/>
        <v>70</v>
      </c>
      <c r="H12" s="28"/>
      <c r="I12" s="21"/>
      <c r="J12" s="29">
        <v>41015</v>
      </c>
      <c r="K12" s="21" t="s">
        <v>95</v>
      </c>
      <c r="L12" s="28" t="s">
        <v>240</v>
      </c>
      <c r="M12" s="21">
        <f t="shared" si="5"/>
        <v>70</v>
      </c>
      <c r="N12" s="30">
        <v>65.400000000000006</v>
      </c>
      <c r="O12" s="30">
        <v>165</v>
      </c>
      <c r="P12" s="61">
        <f t="shared" si="6"/>
        <v>24.022038567493109</v>
      </c>
      <c r="Q12" s="26" t="s">
        <v>54</v>
      </c>
      <c r="R12" s="26" t="s">
        <v>51</v>
      </c>
      <c r="S12" s="26">
        <v>100</v>
      </c>
      <c r="T12" s="30">
        <v>0</v>
      </c>
      <c r="U12" s="21" t="s">
        <v>47</v>
      </c>
      <c r="V12" s="21" t="s">
        <v>47</v>
      </c>
      <c r="W12" s="21"/>
      <c r="X12" s="21">
        <v>0</v>
      </c>
      <c r="Y12" s="21">
        <v>0</v>
      </c>
      <c r="Z12" s="21" t="s">
        <v>51</v>
      </c>
      <c r="AA12" s="21"/>
      <c r="AB12" s="26" t="s">
        <v>47</v>
      </c>
      <c r="AC12" s="21">
        <v>9</v>
      </c>
      <c r="AD12" s="21" t="s">
        <v>54</v>
      </c>
      <c r="AE12" s="21" t="s">
        <v>48</v>
      </c>
      <c r="AF12" s="21"/>
      <c r="AG12" s="21" t="s">
        <v>167</v>
      </c>
      <c r="AH12" s="21" t="s">
        <v>148</v>
      </c>
      <c r="AI12" s="21" t="s">
        <v>156</v>
      </c>
      <c r="AJ12" s="21" t="s">
        <v>241</v>
      </c>
      <c r="AK12" s="21" t="s">
        <v>242</v>
      </c>
      <c r="AL12" s="22">
        <f>AJ12/AK12</f>
        <v>2.5774869109947645</v>
      </c>
      <c r="AM12" s="21" t="s">
        <v>82</v>
      </c>
      <c r="AN12" s="21" t="s">
        <v>192</v>
      </c>
      <c r="AO12" s="21" t="s">
        <v>64</v>
      </c>
      <c r="AP12" s="21" t="s">
        <v>65</v>
      </c>
      <c r="AQ12" s="21">
        <f>AO12+((4-AP12)*0.8)</f>
        <v>8.92</v>
      </c>
      <c r="AR12" s="21" t="s">
        <v>243</v>
      </c>
      <c r="AS12" s="21" t="s">
        <v>133</v>
      </c>
      <c r="AT12" s="21" t="s">
        <v>66</v>
      </c>
      <c r="AU12" s="21" t="s">
        <v>75</v>
      </c>
      <c r="AV12" s="21" t="s">
        <v>139</v>
      </c>
      <c r="AW12" s="21" t="s">
        <v>92</v>
      </c>
      <c r="AX12" s="21"/>
      <c r="AY12" s="21" t="s">
        <v>244</v>
      </c>
      <c r="AZ12" s="21" t="s">
        <v>244</v>
      </c>
      <c r="BA12" s="21" t="s">
        <v>51</v>
      </c>
      <c r="BB12" s="21" t="s">
        <v>47</v>
      </c>
      <c r="BC12" s="21"/>
      <c r="BD12" s="21" t="s">
        <v>115</v>
      </c>
      <c r="BE12" s="21" t="s">
        <v>47</v>
      </c>
    </row>
    <row r="13" spans="1:57" s="7" customFormat="1" ht="18" customHeight="1">
      <c r="A13" s="21">
        <v>10</v>
      </c>
      <c r="B13" s="26" t="s">
        <v>365</v>
      </c>
      <c r="C13" s="27">
        <v>33175710</v>
      </c>
      <c r="D13" s="26" t="s">
        <v>47</v>
      </c>
      <c r="E13" s="28" t="s">
        <v>245</v>
      </c>
      <c r="F13" s="28" t="s">
        <v>246</v>
      </c>
      <c r="G13" s="21">
        <f t="shared" si="4"/>
        <v>55</v>
      </c>
      <c r="H13" s="28"/>
      <c r="I13" s="21"/>
      <c r="J13" s="29">
        <v>41078</v>
      </c>
      <c r="K13" s="21" t="s">
        <v>160</v>
      </c>
      <c r="L13" s="28" t="s">
        <v>114</v>
      </c>
      <c r="M13" s="21">
        <f t="shared" si="5"/>
        <v>55</v>
      </c>
      <c r="N13" s="30">
        <v>66.2</v>
      </c>
      <c r="O13" s="30">
        <v>165.9</v>
      </c>
      <c r="P13" s="61">
        <f t="shared" si="6"/>
        <v>24.052776587855675</v>
      </c>
      <c r="Q13" s="26" t="s">
        <v>54</v>
      </c>
      <c r="R13" s="26">
        <v>1</v>
      </c>
      <c r="S13" s="26">
        <v>90</v>
      </c>
      <c r="T13" s="30">
        <v>1</v>
      </c>
      <c r="U13" s="21" t="s">
        <v>51</v>
      </c>
      <c r="V13" s="21" t="s">
        <v>47</v>
      </c>
      <c r="W13" s="21"/>
      <c r="X13" s="21">
        <v>0</v>
      </c>
      <c r="Y13" s="21">
        <v>0</v>
      </c>
      <c r="Z13" s="21" t="s">
        <v>51</v>
      </c>
      <c r="AA13" s="21"/>
      <c r="AB13" s="26" t="s">
        <v>47</v>
      </c>
      <c r="AC13" s="21">
        <v>4</v>
      </c>
      <c r="AD13" s="21" t="s">
        <v>47</v>
      </c>
      <c r="AE13" s="21" t="s">
        <v>48</v>
      </c>
      <c r="AF13" s="21">
        <v>1</v>
      </c>
      <c r="AG13" s="21" t="s">
        <v>247</v>
      </c>
      <c r="AH13" s="21" t="s">
        <v>159</v>
      </c>
      <c r="AI13" s="21" t="s">
        <v>248</v>
      </c>
      <c r="AJ13" s="21" t="s">
        <v>249</v>
      </c>
      <c r="AK13" s="21" t="s">
        <v>197</v>
      </c>
      <c r="AL13" s="22">
        <f>AJ13/AK13</f>
        <v>3.0923664122137406</v>
      </c>
      <c r="AM13" s="21" t="s">
        <v>157</v>
      </c>
      <c r="AN13" s="21" t="s">
        <v>168</v>
      </c>
      <c r="AO13" s="21" t="s">
        <v>64</v>
      </c>
      <c r="AP13" s="21" t="s">
        <v>65</v>
      </c>
      <c r="AQ13" s="21">
        <f>AO13+((4-AP13)*0.8)</f>
        <v>8.92</v>
      </c>
      <c r="AR13" s="21" t="s">
        <v>250</v>
      </c>
      <c r="AS13" s="21" t="s">
        <v>117</v>
      </c>
      <c r="AT13" s="21" t="s">
        <v>82</v>
      </c>
      <c r="AU13" s="21" t="s">
        <v>56</v>
      </c>
      <c r="AV13" s="21" t="s">
        <v>61</v>
      </c>
      <c r="AW13" s="21" t="s">
        <v>92</v>
      </c>
      <c r="AX13" s="21"/>
      <c r="AY13" s="21" t="s">
        <v>252</v>
      </c>
      <c r="AZ13" s="21" t="s">
        <v>253</v>
      </c>
      <c r="BA13" s="21">
        <v>0</v>
      </c>
      <c r="BB13" s="21">
        <v>0</v>
      </c>
      <c r="BC13" s="31">
        <v>43465</v>
      </c>
      <c r="BD13" s="21" t="s">
        <v>694</v>
      </c>
      <c r="BE13" s="21">
        <v>0</v>
      </c>
    </row>
    <row r="14" spans="1:57" s="7" customFormat="1" ht="18" customHeight="1">
      <c r="A14" s="21">
        <v>11</v>
      </c>
      <c r="B14" s="26" t="s">
        <v>351</v>
      </c>
      <c r="C14" s="27">
        <v>30527272</v>
      </c>
      <c r="D14" s="26" t="s">
        <v>47</v>
      </c>
      <c r="E14" s="28" t="s">
        <v>118</v>
      </c>
      <c r="F14" s="28" t="s">
        <v>119</v>
      </c>
      <c r="G14" s="21">
        <f t="shared" si="4"/>
        <v>56</v>
      </c>
      <c r="H14" s="28" t="s">
        <v>119</v>
      </c>
      <c r="I14" s="21">
        <v>55</v>
      </c>
      <c r="J14" s="29">
        <v>38100</v>
      </c>
      <c r="K14" s="21" t="s">
        <v>50</v>
      </c>
      <c r="L14" s="28" t="s">
        <v>120</v>
      </c>
      <c r="M14" s="21">
        <f t="shared" si="5"/>
        <v>56</v>
      </c>
      <c r="N14" s="26" t="s">
        <v>121</v>
      </c>
      <c r="O14" s="26" t="s">
        <v>122</v>
      </c>
      <c r="P14" s="61">
        <f t="shared" si="6"/>
        <v>24.713311075627807</v>
      </c>
      <c r="Q14" s="26" t="s">
        <v>47</v>
      </c>
      <c r="R14" s="26" t="s">
        <v>47</v>
      </c>
      <c r="S14" s="26">
        <v>90</v>
      </c>
      <c r="T14" s="26" t="s">
        <v>47</v>
      </c>
      <c r="U14" s="21" t="s">
        <v>51</v>
      </c>
      <c r="V14" s="21" t="s">
        <v>47</v>
      </c>
      <c r="W14" s="21"/>
      <c r="X14" s="21">
        <v>0</v>
      </c>
      <c r="Y14" s="21">
        <v>0</v>
      </c>
      <c r="Z14" s="21" t="s">
        <v>51</v>
      </c>
      <c r="AA14" s="21"/>
      <c r="AB14" s="26" t="s">
        <v>47</v>
      </c>
      <c r="AC14" s="21">
        <v>1</v>
      </c>
      <c r="AD14" s="21" t="s">
        <v>47</v>
      </c>
      <c r="AE14" s="21" t="s">
        <v>48</v>
      </c>
      <c r="AF14" s="21" t="s">
        <v>47</v>
      </c>
      <c r="AG14" s="21" t="s">
        <v>123</v>
      </c>
      <c r="AH14" s="21" t="s">
        <v>69</v>
      </c>
      <c r="AI14" s="21" t="s">
        <v>124</v>
      </c>
      <c r="AJ14" s="21" t="s">
        <v>125</v>
      </c>
      <c r="AK14" s="21" t="s">
        <v>126</v>
      </c>
      <c r="AL14" s="22">
        <f>AJ14/AK14</f>
        <v>2.1777777777777776</v>
      </c>
      <c r="AM14" s="21" t="s">
        <v>127</v>
      </c>
      <c r="AN14" s="21" t="s">
        <v>128</v>
      </c>
      <c r="AO14" s="21" t="s">
        <v>88</v>
      </c>
      <c r="AP14" s="21" t="s">
        <v>107</v>
      </c>
      <c r="AQ14" s="21">
        <f>AO14+((4-AP14)*0.8)</f>
        <v>9.2799999999999994</v>
      </c>
      <c r="AR14" s="21"/>
      <c r="AS14" s="21" t="s">
        <v>116</v>
      </c>
      <c r="AT14" s="21" t="s">
        <v>103</v>
      </c>
      <c r="AU14" s="21" t="s">
        <v>98</v>
      </c>
      <c r="AV14" s="21" t="s">
        <v>129</v>
      </c>
      <c r="AW14" s="21" t="s">
        <v>92</v>
      </c>
      <c r="AX14" s="21" t="s">
        <v>130</v>
      </c>
      <c r="AY14" s="31">
        <v>43826</v>
      </c>
      <c r="AZ14" s="31">
        <v>43826</v>
      </c>
      <c r="BA14" s="21" t="s">
        <v>47</v>
      </c>
      <c r="BB14" s="21" t="s">
        <v>51</v>
      </c>
      <c r="BC14" s="55">
        <v>43948</v>
      </c>
      <c r="BD14" s="21"/>
      <c r="BE14" s="21" t="s">
        <v>51</v>
      </c>
    </row>
    <row r="15" spans="1:57" s="7" customFormat="1" ht="18" customHeight="1">
      <c r="A15" s="21">
        <v>12</v>
      </c>
      <c r="B15" s="26" t="s">
        <v>352</v>
      </c>
      <c r="C15" s="56">
        <v>33186015</v>
      </c>
      <c r="D15" s="26" t="s">
        <v>47</v>
      </c>
      <c r="E15" s="28" t="s">
        <v>262</v>
      </c>
      <c r="F15" s="28" t="s">
        <v>141</v>
      </c>
      <c r="G15" s="21">
        <f t="shared" si="4"/>
        <v>55</v>
      </c>
      <c r="H15" s="28"/>
      <c r="I15" s="21"/>
      <c r="J15" s="29">
        <v>41222</v>
      </c>
      <c r="K15" s="21" t="s">
        <v>50</v>
      </c>
      <c r="L15" s="28" t="s">
        <v>141</v>
      </c>
      <c r="M15" s="21">
        <f t="shared" si="5"/>
        <v>55</v>
      </c>
      <c r="N15" s="30">
        <v>53.6</v>
      </c>
      <c r="O15" s="30">
        <v>154.4</v>
      </c>
      <c r="P15" s="61">
        <f t="shared" si="6"/>
        <v>22.48382506912937</v>
      </c>
      <c r="Q15" s="26" t="s">
        <v>54</v>
      </c>
      <c r="R15" s="26" t="s">
        <v>51</v>
      </c>
      <c r="S15" s="26">
        <v>100</v>
      </c>
      <c r="T15" s="30">
        <v>0</v>
      </c>
      <c r="U15" s="21" t="s">
        <v>51</v>
      </c>
      <c r="V15" s="21" t="s">
        <v>51</v>
      </c>
      <c r="W15" s="21"/>
      <c r="X15" s="21">
        <v>0</v>
      </c>
      <c r="Y15" s="21">
        <v>0</v>
      </c>
      <c r="Z15" s="21" t="s">
        <v>51</v>
      </c>
      <c r="AA15" s="21"/>
      <c r="AB15" s="26" t="s">
        <v>47</v>
      </c>
      <c r="AC15" s="21">
        <v>9</v>
      </c>
      <c r="AD15" s="21" t="s">
        <v>47</v>
      </c>
      <c r="AE15" s="21" t="s">
        <v>48</v>
      </c>
      <c r="AF15" s="21" t="s">
        <v>51</v>
      </c>
      <c r="AG15" s="21" t="s">
        <v>263</v>
      </c>
      <c r="AH15" s="21" t="s">
        <v>163</v>
      </c>
      <c r="AI15" s="21" t="s">
        <v>264</v>
      </c>
      <c r="AJ15" s="21" t="s">
        <v>265</v>
      </c>
      <c r="AK15" s="21" t="s">
        <v>266</v>
      </c>
      <c r="AL15" s="22">
        <f t="shared" ref="AL15:AL16" si="7">AJ15/AK15</f>
        <v>3.0686307331771006</v>
      </c>
      <c r="AM15" s="21" t="s">
        <v>140</v>
      </c>
      <c r="AN15" s="21" t="s">
        <v>175</v>
      </c>
      <c r="AO15" s="21" t="s">
        <v>176</v>
      </c>
      <c r="AP15" s="21" t="s">
        <v>58</v>
      </c>
      <c r="AQ15" s="21">
        <f t="shared" ref="AQ15:AQ16" si="8">AO15+((4-AP15)*0.8)</f>
        <v>10.16</v>
      </c>
      <c r="AR15" s="21" t="s">
        <v>267</v>
      </c>
      <c r="AS15" s="21" t="s">
        <v>89</v>
      </c>
      <c r="AT15" s="21" t="s">
        <v>98</v>
      </c>
      <c r="AU15" s="21" t="s">
        <v>56</v>
      </c>
      <c r="AV15" s="21" t="s">
        <v>161</v>
      </c>
      <c r="AW15" s="21" t="s">
        <v>171</v>
      </c>
      <c r="AX15" s="21"/>
      <c r="AY15" s="21" t="s">
        <v>268</v>
      </c>
      <c r="AZ15" s="21" t="s">
        <v>268</v>
      </c>
      <c r="BA15" s="21" t="s">
        <v>51</v>
      </c>
      <c r="BB15" s="21" t="s">
        <v>47</v>
      </c>
      <c r="BC15" s="21"/>
      <c r="BD15" s="21" t="s">
        <v>269</v>
      </c>
      <c r="BE15" s="21" t="s">
        <v>47</v>
      </c>
    </row>
    <row r="16" spans="1:57" s="7" customFormat="1" ht="18" customHeight="1">
      <c r="A16" s="21">
        <v>13</v>
      </c>
      <c r="B16" s="26" t="s">
        <v>353</v>
      </c>
      <c r="C16" s="57">
        <v>33186819</v>
      </c>
      <c r="D16" s="26" t="s">
        <v>47</v>
      </c>
      <c r="E16" s="28" t="s">
        <v>305</v>
      </c>
      <c r="F16" s="28" t="s">
        <v>306</v>
      </c>
      <c r="G16" s="21">
        <f t="shared" si="4"/>
        <v>53</v>
      </c>
      <c r="H16" s="28"/>
      <c r="I16" s="21"/>
      <c r="J16" s="29">
        <v>41207</v>
      </c>
      <c r="K16" s="21" t="s">
        <v>146</v>
      </c>
      <c r="L16" s="28" t="s">
        <v>307</v>
      </c>
      <c r="M16" s="21">
        <f t="shared" si="5"/>
        <v>53</v>
      </c>
      <c r="N16" s="30">
        <v>56.9</v>
      </c>
      <c r="O16" s="30">
        <v>162.4</v>
      </c>
      <c r="P16" s="61">
        <f t="shared" si="6"/>
        <v>21.574474022664951</v>
      </c>
      <c r="Q16" s="26" t="s">
        <v>47</v>
      </c>
      <c r="R16" s="26" t="s">
        <v>47</v>
      </c>
      <c r="S16" s="26">
        <v>90</v>
      </c>
      <c r="T16" s="30">
        <v>1</v>
      </c>
      <c r="U16" s="21" t="s">
        <v>47</v>
      </c>
      <c r="V16" s="21" t="s">
        <v>51</v>
      </c>
      <c r="W16" s="21"/>
      <c r="X16" s="21">
        <v>0</v>
      </c>
      <c r="Y16" s="21">
        <v>0</v>
      </c>
      <c r="Z16" s="21" t="s">
        <v>51</v>
      </c>
      <c r="AA16" s="21"/>
      <c r="AB16" s="26" t="s">
        <v>47</v>
      </c>
      <c r="AC16" s="21">
        <v>2</v>
      </c>
      <c r="AD16" s="21" t="s">
        <v>47</v>
      </c>
      <c r="AE16" s="21" t="s">
        <v>48</v>
      </c>
      <c r="AF16" s="21" t="s">
        <v>47</v>
      </c>
      <c r="AG16" s="21" t="s">
        <v>308</v>
      </c>
      <c r="AH16" s="21" t="s">
        <v>103</v>
      </c>
      <c r="AI16" s="21" t="s">
        <v>112</v>
      </c>
      <c r="AJ16" s="21" t="s">
        <v>309</v>
      </c>
      <c r="AK16" s="21" t="s">
        <v>310</v>
      </c>
      <c r="AL16" s="22">
        <f t="shared" si="7"/>
        <v>0.98706338939197935</v>
      </c>
      <c r="AM16" s="21" t="s">
        <v>144</v>
      </c>
      <c r="AN16" s="21" t="s">
        <v>257</v>
      </c>
      <c r="AO16" s="21" t="s">
        <v>104</v>
      </c>
      <c r="AP16" s="21" t="s">
        <v>53</v>
      </c>
      <c r="AQ16" s="21">
        <f t="shared" si="8"/>
        <v>9.2999999999999989</v>
      </c>
      <c r="AR16" s="21" t="s">
        <v>225</v>
      </c>
      <c r="AS16" s="21" t="s">
        <v>109</v>
      </c>
      <c r="AT16" s="21" t="s">
        <v>67</v>
      </c>
      <c r="AU16" s="21" t="s">
        <v>71</v>
      </c>
      <c r="AV16" s="21" t="s">
        <v>84</v>
      </c>
      <c r="AW16" s="21" t="s">
        <v>72</v>
      </c>
      <c r="AX16" s="21"/>
      <c r="AY16" s="21" t="s">
        <v>311</v>
      </c>
      <c r="AZ16" s="21" t="s">
        <v>179</v>
      </c>
      <c r="BA16" s="21" t="s">
        <v>51</v>
      </c>
      <c r="BB16" s="21" t="s">
        <v>47</v>
      </c>
      <c r="BC16" s="21"/>
      <c r="BD16" s="21" t="s">
        <v>312</v>
      </c>
      <c r="BE16" s="21" t="s">
        <v>47</v>
      </c>
    </row>
    <row r="17" spans="1:57" s="7" customFormat="1" ht="18" customHeight="1">
      <c r="A17" s="21">
        <v>14</v>
      </c>
      <c r="B17" s="26" t="s">
        <v>354</v>
      </c>
      <c r="C17" s="56">
        <v>33166013</v>
      </c>
      <c r="D17" s="26" t="s">
        <v>47</v>
      </c>
      <c r="E17" s="28" t="s">
        <v>260</v>
      </c>
      <c r="F17" s="28" t="s">
        <v>191</v>
      </c>
      <c r="G17" s="21">
        <f t="shared" si="4"/>
        <v>48</v>
      </c>
      <c r="H17" s="28" t="s">
        <v>191</v>
      </c>
      <c r="I17" s="21" t="s">
        <v>49</v>
      </c>
      <c r="J17" s="29">
        <v>40970</v>
      </c>
      <c r="K17" s="21" t="s">
        <v>90</v>
      </c>
      <c r="L17" s="28" t="s">
        <v>261</v>
      </c>
      <c r="M17" s="21">
        <f t="shared" si="5"/>
        <v>51</v>
      </c>
      <c r="N17" s="30">
        <v>72</v>
      </c>
      <c r="O17" s="30">
        <v>175.6</v>
      </c>
      <c r="P17" s="61">
        <f t="shared" si="6"/>
        <v>23.349816574218689</v>
      </c>
      <c r="Q17" s="26" t="s">
        <v>47</v>
      </c>
      <c r="R17" s="26" t="s">
        <v>51</v>
      </c>
      <c r="S17" s="26">
        <v>100</v>
      </c>
      <c r="T17" s="26" t="s">
        <v>51</v>
      </c>
      <c r="U17" s="21" t="s">
        <v>51</v>
      </c>
      <c r="V17" s="21" t="s">
        <v>51</v>
      </c>
      <c r="W17" s="21"/>
      <c r="X17" s="21">
        <v>0</v>
      </c>
      <c r="Y17" s="21">
        <v>0</v>
      </c>
      <c r="Z17" s="21" t="s">
        <v>51</v>
      </c>
      <c r="AA17" s="21"/>
      <c r="AB17" s="26" t="s">
        <v>48</v>
      </c>
      <c r="AC17" s="21">
        <v>4</v>
      </c>
      <c r="AD17" s="21" t="s">
        <v>48</v>
      </c>
      <c r="AE17" s="21">
        <v>1</v>
      </c>
      <c r="AF17" s="21"/>
      <c r="AG17" s="21">
        <v>6.81</v>
      </c>
      <c r="AH17" s="21">
        <v>14.4</v>
      </c>
      <c r="AI17" s="21">
        <v>215</v>
      </c>
      <c r="AJ17" s="21">
        <v>6330</v>
      </c>
      <c r="AK17" s="21">
        <v>2850</v>
      </c>
      <c r="AL17" s="22">
        <f>AJ17/AK17</f>
        <v>2.2210526315789472</v>
      </c>
      <c r="AM17" s="21">
        <v>4</v>
      </c>
      <c r="AN17" s="21">
        <v>149</v>
      </c>
      <c r="AO17" s="21">
        <v>9.6999999999999993</v>
      </c>
      <c r="AP17" s="21">
        <v>4.8</v>
      </c>
      <c r="AQ17" s="21">
        <f>AO17+((4-AP17)*0.8)</f>
        <v>9.0599999999999987</v>
      </c>
      <c r="AR17" s="21">
        <v>0.02</v>
      </c>
      <c r="AS17" s="21">
        <v>75</v>
      </c>
      <c r="AT17" s="21">
        <v>20</v>
      </c>
      <c r="AU17" s="21">
        <v>13</v>
      </c>
      <c r="AV17" s="21">
        <v>5</v>
      </c>
      <c r="AW17" s="21">
        <v>1.3</v>
      </c>
      <c r="AX17" s="21"/>
      <c r="AY17" s="31">
        <v>43330</v>
      </c>
      <c r="AZ17" s="31">
        <v>43330</v>
      </c>
      <c r="BA17" s="21">
        <v>0</v>
      </c>
      <c r="BB17" s="58">
        <v>1</v>
      </c>
      <c r="BC17" s="31"/>
      <c r="BD17" s="55">
        <v>43465</v>
      </c>
      <c r="BE17" s="21">
        <v>3</v>
      </c>
    </row>
    <row r="18" spans="1:57" s="7" customFormat="1" ht="18" customHeight="1">
      <c r="A18" s="21">
        <v>15</v>
      </c>
      <c r="B18" s="26" t="s">
        <v>355</v>
      </c>
      <c r="C18" s="56">
        <v>33202122</v>
      </c>
      <c r="D18" s="26" t="s">
        <v>48</v>
      </c>
      <c r="E18" s="28" t="s">
        <v>273</v>
      </c>
      <c r="F18" s="28" t="s">
        <v>274</v>
      </c>
      <c r="G18" s="21">
        <f t="shared" si="4"/>
        <v>58</v>
      </c>
      <c r="H18" s="28"/>
      <c r="I18" s="21"/>
      <c r="J18" s="29">
        <v>41439</v>
      </c>
      <c r="K18" s="21" t="s">
        <v>106</v>
      </c>
      <c r="L18" s="28" t="s">
        <v>275</v>
      </c>
      <c r="M18" s="21">
        <f t="shared" si="5"/>
        <v>58</v>
      </c>
      <c r="N18" s="30">
        <v>48.4</v>
      </c>
      <c r="O18" s="30">
        <v>153.19999999999999</v>
      </c>
      <c r="P18" s="61">
        <f t="shared" si="6"/>
        <v>20.621859853158721</v>
      </c>
      <c r="Q18" s="26" t="s">
        <v>47</v>
      </c>
      <c r="R18" s="26">
        <v>0</v>
      </c>
      <c r="S18" s="26">
        <v>100</v>
      </c>
      <c r="T18" s="26" t="s">
        <v>51</v>
      </c>
      <c r="U18" s="21" t="s">
        <v>51</v>
      </c>
      <c r="V18" s="21" t="s">
        <v>51</v>
      </c>
      <c r="W18" s="21"/>
      <c r="X18" s="21">
        <v>0</v>
      </c>
      <c r="Y18" s="21">
        <v>0</v>
      </c>
      <c r="Z18" s="21" t="s">
        <v>51</v>
      </c>
      <c r="AA18" s="21"/>
      <c r="AB18" s="26" t="s">
        <v>47</v>
      </c>
      <c r="AC18" s="21">
        <v>5</v>
      </c>
      <c r="AD18" s="21" t="s">
        <v>54</v>
      </c>
      <c r="AE18" s="21" t="s">
        <v>48</v>
      </c>
      <c r="AF18" s="21">
        <v>0</v>
      </c>
      <c r="AG18" s="21" t="s">
        <v>167</v>
      </c>
      <c r="AH18" s="21" t="s">
        <v>74</v>
      </c>
      <c r="AI18" s="21" t="s">
        <v>251</v>
      </c>
      <c r="AJ18" s="21" t="s">
        <v>276</v>
      </c>
      <c r="AK18" s="21" t="s">
        <v>277</v>
      </c>
      <c r="AL18" s="22">
        <f t="shared" ref="AL18:AL20" si="9">AJ18/AK18</f>
        <v>2.0407079646017698</v>
      </c>
      <c r="AM18" s="21" t="s">
        <v>81</v>
      </c>
      <c r="AN18" s="21" t="s">
        <v>138</v>
      </c>
      <c r="AO18" s="21" t="s">
        <v>100</v>
      </c>
      <c r="AP18" s="21" t="s">
        <v>63</v>
      </c>
      <c r="AQ18" s="21">
        <f t="shared" ref="AQ18" si="10">AO18+((4-AP18)*0.8)</f>
        <v>9.6999999999999993</v>
      </c>
      <c r="AR18" s="21" t="s">
        <v>158</v>
      </c>
      <c r="AS18" s="21" t="s">
        <v>237</v>
      </c>
      <c r="AT18" s="21" t="s">
        <v>83</v>
      </c>
      <c r="AU18" s="21" t="s">
        <v>150</v>
      </c>
      <c r="AV18" s="21" t="s">
        <v>169</v>
      </c>
      <c r="AW18" s="21" t="s">
        <v>76</v>
      </c>
      <c r="AX18" s="21"/>
      <c r="AY18" s="21" t="s">
        <v>278</v>
      </c>
      <c r="AZ18" s="21" t="s">
        <v>278</v>
      </c>
      <c r="BA18" s="21" t="s">
        <v>51</v>
      </c>
      <c r="BB18" s="21" t="s">
        <v>47</v>
      </c>
      <c r="BC18" s="21"/>
      <c r="BD18" s="21" t="s">
        <v>278</v>
      </c>
      <c r="BE18" s="21" t="s">
        <v>47</v>
      </c>
    </row>
    <row r="19" spans="1:57" s="7" customFormat="1" ht="18" customHeight="1">
      <c r="A19" s="21">
        <v>16</v>
      </c>
      <c r="B19" s="26" t="s">
        <v>356</v>
      </c>
      <c r="C19" s="56">
        <v>33207435</v>
      </c>
      <c r="D19" s="26" t="s">
        <v>47</v>
      </c>
      <c r="E19" s="28" t="s">
        <v>279</v>
      </c>
      <c r="F19" s="28" t="s">
        <v>280</v>
      </c>
      <c r="G19" s="21">
        <f t="shared" si="4"/>
        <v>73</v>
      </c>
      <c r="H19" s="28"/>
      <c r="I19" s="21"/>
      <c r="J19" s="29">
        <v>41516</v>
      </c>
      <c r="K19" s="21" t="s">
        <v>154</v>
      </c>
      <c r="L19" s="28" t="s">
        <v>270</v>
      </c>
      <c r="M19" s="21">
        <f t="shared" si="5"/>
        <v>73</v>
      </c>
      <c r="N19" s="30">
        <v>52.6</v>
      </c>
      <c r="O19" s="30">
        <v>162.6</v>
      </c>
      <c r="P19" s="61">
        <f t="shared" si="6"/>
        <v>19.895032898668472</v>
      </c>
      <c r="Q19" s="26" t="s">
        <v>48</v>
      </c>
      <c r="R19" s="26" t="s">
        <v>51</v>
      </c>
      <c r="S19" s="26">
        <v>100</v>
      </c>
      <c r="T19" s="26" t="s">
        <v>51</v>
      </c>
      <c r="U19" s="21" t="s">
        <v>51</v>
      </c>
      <c r="V19" s="21" t="s">
        <v>47</v>
      </c>
      <c r="W19" s="21" t="s">
        <v>47</v>
      </c>
      <c r="X19" s="21">
        <v>0</v>
      </c>
      <c r="Y19" s="21">
        <v>1</v>
      </c>
      <c r="Z19" s="21" t="s">
        <v>51</v>
      </c>
      <c r="AA19" s="21"/>
      <c r="AB19" s="26" t="s">
        <v>47</v>
      </c>
      <c r="AC19" s="21">
        <v>2</v>
      </c>
      <c r="AD19" s="21" t="s">
        <v>47</v>
      </c>
      <c r="AE19" s="21" t="s">
        <v>48</v>
      </c>
      <c r="AF19" s="21" t="s">
        <v>51</v>
      </c>
      <c r="AG19" s="21" t="s">
        <v>281</v>
      </c>
      <c r="AH19" s="21" t="s">
        <v>60</v>
      </c>
      <c r="AI19" s="21" t="s">
        <v>282</v>
      </c>
      <c r="AJ19" s="21" t="s">
        <v>283</v>
      </c>
      <c r="AK19" s="21" t="s">
        <v>284</v>
      </c>
      <c r="AL19" s="22">
        <f t="shared" si="9"/>
        <v>2.4051325199831721</v>
      </c>
      <c r="AM19" s="21"/>
      <c r="AN19" s="21" t="s">
        <v>190</v>
      </c>
      <c r="AO19" s="21" t="s">
        <v>100</v>
      </c>
      <c r="AP19" s="21" t="s">
        <v>84</v>
      </c>
      <c r="AQ19" s="21">
        <f>AO19+((4-AP19)*0.8)</f>
        <v>9.0599999999999987</v>
      </c>
      <c r="AR19" s="21" t="s">
        <v>285</v>
      </c>
      <c r="AS19" s="21" t="s">
        <v>68</v>
      </c>
      <c r="AT19" s="21" t="s">
        <v>132</v>
      </c>
      <c r="AU19" s="21" t="s">
        <v>98</v>
      </c>
      <c r="AV19" s="21" t="s">
        <v>134</v>
      </c>
      <c r="AW19" s="21" t="s">
        <v>87</v>
      </c>
      <c r="AX19" s="21"/>
      <c r="AY19" s="21" t="s">
        <v>286</v>
      </c>
      <c r="AZ19" s="21" t="s">
        <v>287</v>
      </c>
      <c r="BA19" s="21" t="s">
        <v>51</v>
      </c>
      <c r="BB19" s="21" t="s">
        <v>47</v>
      </c>
      <c r="BC19" s="21"/>
      <c r="BD19" s="21" t="s">
        <v>287</v>
      </c>
      <c r="BE19" s="21" t="s">
        <v>47</v>
      </c>
    </row>
    <row r="20" spans="1:57" s="7" customFormat="1" ht="18" customHeight="1">
      <c r="A20" s="21">
        <v>17</v>
      </c>
      <c r="B20" s="26" t="s">
        <v>357</v>
      </c>
      <c r="C20" s="56">
        <v>33207910</v>
      </c>
      <c r="D20" s="26" t="s">
        <v>47</v>
      </c>
      <c r="E20" s="23" t="s">
        <v>288</v>
      </c>
      <c r="F20" s="23" t="s">
        <v>280</v>
      </c>
      <c r="G20" s="21">
        <f t="shared" si="4"/>
        <v>69</v>
      </c>
      <c r="H20" s="23"/>
      <c r="I20" s="32"/>
      <c r="J20" s="29">
        <v>41542</v>
      </c>
      <c r="K20" s="21" t="s">
        <v>102</v>
      </c>
      <c r="L20" s="28" t="s">
        <v>272</v>
      </c>
      <c r="M20" s="21">
        <f t="shared" si="5"/>
        <v>69</v>
      </c>
      <c r="N20" s="30">
        <v>62.4</v>
      </c>
      <c r="O20" s="30">
        <v>163.69999999999999</v>
      </c>
      <c r="P20" s="61">
        <f t="shared" si="6"/>
        <v>23.285589168320104</v>
      </c>
      <c r="Q20" s="26" t="s">
        <v>48</v>
      </c>
      <c r="R20" s="26">
        <v>1</v>
      </c>
      <c r="S20" s="26">
        <v>90</v>
      </c>
      <c r="T20" s="26" t="s">
        <v>47</v>
      </c>
      <c r="U20" s="21" t="s">
        <v>51</v>
      </c>
      <c r="V20" s="21" t="s">
        <v>47</v>
      </c>
      <c r="W20" s="21"/>
      <c r="X20" s="21">
        <v>0</v>
      </c>
      <c r="Y20" s="21">
        <v>0</v>
      </c>
      <c r="Z20" s="21" t="s">
        <v>51</v>
      </c>
      <c r="AA20" s="21"/>
      <c r="AB20" s="26" t="s">
        <v>47</v>
      </c>
      <c r="AC20" s="21">
        <v>2</v>
      </c>
      <c r="AD20" s="21" t="s">
        <v>47</v>
      </c>
      <c r="AE20" s="21" t="s">
        <v>47</v>
      </c>
      <c r="AF20" s="21">
        <v>1</v>
      </c>
      <c r="AG20" s="21" t="s">
        <v>289</v>
      </c>
      <c r="AH20" s="21" t="s">
        <v>151</v>
      </c>
      <c r="AI20" s="21" t="s">
        <v>170</v>
      </c>
      <c r="AJ20" s="21" t="s">
        <v>290</v>
      </c>
      <c r="AK20" s="21" t="s">
        <v>291</v>
      </c>
      <c r="AL20" s="22">
        <f t="shared" si="9"/>
        <v>2.3459991059454626</v>
      </c>
      <c r="AM20" s="21" t="s">
        <v>63</v>
      </c>
      <c r="AN20" s="21" t="s">
        <v>122</v>
      </c>
      <c r="AO20" s="21" t="s">
        <v>64</v>
      </c>
      <c r="AP20" s="21" t="s">
        <v>107</v>
      </c>
      <c r="AQ20" s="21">
        <f>AO20+((4-AP20)*0.8)</f>
        <v>9.08</v>
      </c>
      <c r="AR20" s="21" t="s">
        <v>292</v>
      </c>
      <c r="AS20" s="21" t="s">
        <v>154</v>
      </c>
      <c r="AT20" s="21" t="s">
        <v>82</v>
      </c>
      <c r="AU20" s="21" t="s">
        <v>85</v>
      </c>
      <c r="AV20" s="21" t="s">
        <v>137</v>
      </c>
      <c r="AW20" s="21" t="s">
        <v>62</v>
      </c>
      <c r="AX20" s="21"/>
      <c r="AY20" s="21" t="s">
        <v>258</v>
      </c>
      <c r="AZ20" s="21" t="s">
        <v>258</v>
      </c>
      <c r="BA20" s="21" t="s">
        <v>51</v>
      </c>
      <c r="BB20" s="21" t="s">
        <v>47</v>
      </c>
      <c r="BC20" s="21"/>
      <c r="BD20" s="21" t="s">
        <v>293</v>
      </c>
      <c r="BE20" s="21" t="s">
        <v>47</v>
      </c>
    </row>
    <row r="21" spans="1:57" s="6" customFormat="1" ht="18" customHeight="1">
      <c r="A21" s="21">
        <v>18</v>
      </c>
      <c r="B21" s="21" t="s">
        <v>358</v>
      </c>
      <c r="C21" s="56">
        <v>33185206</v>
      </c>
      <c r="D21" s="21">
        <f>IF(A21="M",1,2)</f>
        <v>2</v>
      </c>
      <c r="E21" s="25">
        <v>17073</v>
      </c>
      <c r="F21" s="25">
        <v>41240</v>
      </c>
      <c r="G21" s="21">
        <f t="shared" si="4"/>
        <v>66</v>
      </c>
      <c r="H21" s="25">
        <v>41232</v>
      </c>
      <c r="I21" s="23">
        <v>66</v>
      </c>
      <c r="J21" s="29">
        <v>41568</v>
      </c>
      <c r="K21" s="21">
        <f>YEAR(J21)-YEAR(D21)</f>
        <v>113</v>
      </c>
      <c r="L21" s="59">
        <v>41576</v>
      </c>
      <c r="M21" s="21">
        <f t="shared" si="5"/>
        <v>67</v>
      </c>
      <c r="N21" s="30">
        <v>64</v>
      </c>
      <c r="O21" s="30">
        <v>162</v>
      </c>
      <c r="P21" s="61">
        <f t="shared" si="6"/>
        <v>24.386526444139609</v>
      </c>
      <c r="Q21" s="21">
        <v>1</v>
      </c>
      <c r="R21" s="21">
        <v>0</v>
      </c>
      <c r="S21" s="21">
        <v>100</v>
      </c>
      <c r="T21" s="21">
        <v>1</v>
      </c>
      <c r="U21" s="21">
        <v>1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/>
      <c r="AB21" s="21">
        <v>2</v>
      </c>
      <c r="AC21" s="21">
        <v>5</v>
      </c>
      <c r="AD21" s="21">
        <v>1</v>
      </c>
      <c r="AE21" s="21">
        <v>1</v>
      </c>
      <c r="AF21" s="21"/>
      <c r="AG21" s="21">
        <v>7.11</v>
      </c>
      <c r="AH21" s="21">
        <v>15.6</v>
      </c>
      <c r="AI21" s="21">
        <v>215</v>
      </c>
      <c r="AJ21" s="21">
        <v>3299</v>
      </c>
      <c r="AK21" s="21">
        <v>4140</v>
      </c>
      <c r="AL21" s="60"/>
      <c r="AM21" s="21">
        <v>3</v>
      </c>
      <c r="AN21" s="21">
        <v>192</v>
      </c>
      <c r="AO21" s="21">
        <v>8.9</v>
      </c>
      <c r="AP21" s="21">
        <v>4.4000000000000004</v>
      </c>
      <c r="AQ21" s="21"/>
      <c r="AR21" s="21">
        <v>0.37</v>
      </c>
      <c r="AS21" s="21">
        <v>95</v>
      </c>
      <c r="AT21" s="21">
        <v>33</v>
      </c>
      <c r="AU21" s="21">
        <v>21</v>
      </c>
      <c r="AV21" s="21">
        <v>5.3</v>
      </c>
      <c r="AW21" s="21">
        <v>1.6</v>
      </c>
      <c r="AX21" s="21">
        <v>46</v>
      </c>
      <c r="AY21" s="55">
        <v>42115</v>
      </c>
      <c r="AZ21" s="55">
        <v>42115</v>
      </c>
      <c r="BA21" s="21">
        <v>0</v>
      </c>
      <c r="BB21" s="21">
        <v>0</v>
      </c>
      <c r="BC21" s="55">
        <v>42115</v>
      </c>
      <c r="BD21" s="21" t="s">
        <v>694</v>
      </c>
      <c r="BE21" s="21">
        <v>0</v>
      </c>
    </row>
    <row r="22" spans="1:57" s="7" customFormat="1" ht="18" customHeight="1">
      <c r="A22" s="21">
        <v>19</v>
      </c>
      <c r="B22" s="26" t="s">
        <v>359</v>
      </c>
      <c r="C22" s="20">
        <v>33213852</v>
      </c>
      <c r="D22" s="26" t="s">
        <v>47</v>
      </c>
      <c r="E22" s="23" t="s">
        <v>313</v>
      </c>
      <c r="F22" s="23" t="s">
        <v>271</v>
      </c>
      <c r="G22" s="21">
        <f t="shared" si="4"/>
        <v>71</v>
      </c>
      <c r="H22" s="23"/>
      <c r="I22" s="32"/>
      <c r="J22" s="29">
        <v>41624</v>
      </c>
      <c r="K22" s="21" t="s">
        <v>109</v>
      </c>
      <c r="L22" s="28" t="s">
        <v>314</v>
      </c>
      <c r="M22" s="21">
        <f t="shared" si="5"/>
        <v>71</v>
      </c>
      <c r="N22" s="30">
        <v>63.5</v>
      </c>
      <c r="O22" s="30">
        <v>162.5</v>
      </c>
      <c r="P22" s="61">
        <f t="shared" si="6"/>
        <v>24.047337278106507</v>
      </c>
      <c r="Q22" s="26" t="s">
        <v>54</v>
      </c>
      <c r="R22" s="26" t="s">
        <v>51</v>
      </c>
      <c r="S22" s="26">
        <v>100</v>
      </c>
      <c r="T22" s="26" t="s">
        <v>51</v>
      </c>
      <c r="U22" s="21" t="s">
        <v>51</v>
      </c>
      <c r="V22" s="21" t="s">
        <v>47</v>
      </c>
      <c r="W22" s="21"/>
      <c r="X22" s="21">
        <v>0</v>
      </c>
      <c r="Y22" s="21">
        <v>0</v>
      </c>
      <c r="Z22" s="21" t="s">
        <v>51</v>
      </c>
      <c r="AA22" s="21"/>
      <c r="AB22" s="26" t="s">
        <v>47</v>
      </c>
      <c r="AC22" s="21">
        <v>9</v>
      </c>
      <c r="AD22" s="21" t="s">
        <v>47</v>
      </c>
      <c r="AE22" s="21" t="s">
        <v>48</v>
      </c>
      <c r="AF22" s="21" t="s">
        <v>51</v>
      </c>
      <c r="AG22" s="21" t="s">
        <v>91</v>
      </c>
      <c r="AH22" s="21" t="s">
        <v>315</v>
      </c>
      <c r="AI22" s="21" t="s">
        <v>256</v>
      </c>
      <c r="AJ22" s="21" t="s">
        <v>316</v>
      </c>
      <c r="AK22" s="21" t="s">
        <v>73</v>
      </c>
      <c r="AL22" s="22">
        <f t="shared" ref="AL22:AL23" si="11">AJ22/AK22</f>
        <v>5.3453333333333335</v>
      </c>
      <c r="AM22" s="21" t="s">
        <v>132</v>
      </c>
      <c r="AN22" s="21" t="s">
        <v>94</v>
      </c>
      <c r="AO22" s="21" t="s">
        <v>152</v>
      </c>
      <c r="AP22" s="21" t="s">
        <v>166</v>
      </c>
      <c r="AQ22" s="21">
        <f>AO22+((4-AP22)*0.8)</f>
        <v>9.18</v>
      </c>
      <c r="AR22" s="21" t="s">
        <v>317</v>
      </c>
      <c r="AS22" s="21" t="s">
        <v>131</v>
      </c>
      <c r="AT22" s="21" t="s">
        <v>67</v>
      </c>
      <c r="AU22" s="21" t="s">
        <v>56</v>
      </c>
      <c r="AV22" s="21" t="s">
        <v>153</v>
      </c>
      <c r="AW22" s="21" t="s">
        <v>72</v>
      </c>
      <c r="AX22" s="21"/>
      <c r="AY22" s="31">
        <v>43651</v>
      </c>
      <c r="AZ22" s="31">
        <v>43702</v>
      </c>
      <c r="BA22" s="21">
        <v>0</v>
      </c>
      <c r="BB22" s="21">
        <v>1</v>
      </c>
      <c r="BC22" s="31"/>
      <c r="BD22" s="55">
        <v>43702</v>
      </c>
      <c r="BE22" s="21" t="s">
        <v>51</v>
      </c>
    </row>
    <row r="23" spans="1:57" s="7" customFormat="1" ht="18" customHeight="1">
      <c r="A23" s="21">
        <v>20</v>
      </c>
      <c r="B23" s="26" t="s">
        <v>360</v>
      </c>
      <c r="C23" s="20">
        <v>33217625</v>
      </c>
      <c r="D23" s="26" t="s">
        <v>47</v>
      </c>
      <c r="E23" s="23" t="s">
        <v>318</v>
      </c>
      <c r="F23" s="23" t="s">
        <v>319</v>
      </c>
      <c r="G23" s="21">
        <f t="shared" si="4"/>
        <v>43</v>
      </c>
      <c r="H23" s="23" t="s">
        <v>319</v>
      </c>
      <c r="I23" s="32" t="s">
        <v>96</v>
      </c>
      <c r="J23" s="29">
        <v>41632</v>
      </c>
      <c r="K23" s="21" t="s">
        <v>96</v>
      </c>
      <c r="L23" s="28" t="s">
        <v>320</v>
      </c>
      <c r="M23" s="21">
        <f t="shared" si="5"/>
        <v>43</v>
      </c>
      <c r="N23" s="30">
        <v>67</v>
      </c>
      <c r="O23" s="30">
        <v>167.2</v>
      </c>
      <c r="P23" s="61">
        <f t="shared" si="6"/>
        <v>23.966369817540809</v>
      </c>
      <c r="Q23" s="26" t="s">
        <v>48</v>
      </c>
      <c r="R23" s="26" t="s">
        <v>51</v>
      </c>
      <c r="S23" s="26">
        <v>100</v>
      </c>
      <c r="T23" s="26" t="s">
        <v>51</v>
      </c>
      <c r="U23" s="21" t="s">
        <v>51</v>
      </c>
      <c r="V23" s="21" t="s">
        <v>47</v>
      </c>
      <c r="W23" s="21"/>
      <c r="X23" s="21">
        <v>0</v>
      </c>
      <c r="Y23" s="21">
        <v>0</v>
      </c>
      <c r="Z23" s="21" t="s">
        <v>51</v>
      </c>
      <c r="AA23" s="21"/>
      <c r="AB23" s="26" t="s">
        <v>47</v>
      </c>
      <c r="AC23" s="21">
        <v>2</v>
      </c>
      <c r="AD23" s="21" t="s">
        <v>47</v>
      </c>
      <c r="AE23" s="21" t="s">
        <v>48</v>
      </c>
      <c r="AF23" s="21" t="s">
        <v>51</v>
      </c>
      <c r="AG23" s="21" t="s">
        <v>52</v>
      </c>
      <c r="AH23" s="21" t="s">
        <v>174</v>
      </c>
      <c r="AI23" s="21" t="s">
        <v>93</v>
      </c>
      <c r="AJ23" s="21" t="s">
        <v>321</v>
      </c>
      <c r="AK23" s="21" t="s">
        <v>322</v>
      </c>
      <c r="AL23" s="22">
        <f t="shared" si="11"/>
        <v>4.7679738562091503</v>
      </c>
      <c r="AM23" s="21" t="s">
        <v>78</v>
      </c>
      <c r="AN23" s="21" t="s">
        <v>149</v>
      </c>
      <c r="AO23" s="21" t="s">
        <v>176</v>
      </c>
      <c r="AP23" s="21" t="s">
        <v>80</v>
      </c>
      <c r="AQ23" s="21">
        <f>AO23+((4-AP23)*0.8)</f>
        <v>9.5200000000000014</v>
      </c>
      <c r="AR23" s="21" t="s">
        <v>323</v>
      </c>
      <c r="AS23" s="21" t="s">
        <v>79</v>
      </c>
      <c r="AT23" s="21" t="s">
        <v>98</v>
      </c>
      <c r="AU23" s="21" t="s">
        <v>52</v>
      </c>
      <c r="AV23" s="21" t="s">
        <v>147</v>
      </c>
      <c r="AW23" s="21" t="s">
        <v>113</v>
      </c>
      <c r="AX23" s="21" t="s">
        <v>324</v>
      </c>
      <c r="AY23" s="21" t="s">
        <v>294</v>
      </c>
      <c r="AZ23" s="21" t="s">
        <v>325</v>
      </c>
      <c r="BA23" s="21" t="s">
        <v>51</v>
      </c>
      <c r="BB23" s="21" t="s">
        <v>47</v>
      </c>
      <c r="BC23" s="21"/>
      <c r="BD23" s="21" t="s">
        <v>326</v>
      </c>
      <c r="BE23" s="21" t="s">
        <v>47</v>
      </c>
    </row>
    <row r="24" spans="1:57" s="33" customFormat="1" ht="13.5">
      <c r="B24" s="19"/>
      <c r="C24" s="19"/>
      <c r="D24" s="34"/>
      <c r="E24" s="34"/>
      <c r="F24" s="34"/>
      <c r="G24" s="19"/>
      <c r="H24" s="34"/>
      <c r="I24" s="19"/>
      <c r="J24" s="34"/>
      <c r="K24" s="19"/>
      <c r="L24" s="34"/>
      <c r="N24" s="34"/>
      <c r="O24" s="34"/>
      <c r="P24" s="34"/>
      <c r="Q24" s="34"/>
      <c r="R24" s="34"/>
      <c r="S24" s="34"/>
      <c r="T24" s="34"/>
      <c r="W24" s="34"/>
      <c r="AB24" s="34"/>
      <c r="AK24" s="34"/>
      <c r="AL24" s="35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BA24" s="34"/>
      <c r="BB24" s="34"/>
      <c r="BE24" s="34"/>
    </row>
    <row r="25" spans="1:57" s="33" customFormat="1" ht="13.5">
      <c r="B25" s="19"/>
      <c r="C25" s="19"/>
      <c r="D25" s="34"/>
      <c r="E25" s="34"/>
      <c r="F25" s="34"/>
      <c r="G25" s="19"/>
      <c r="H25" s="34"/>
      <c r="I25" s="19"/>
      <c r="J25" s="34"/>
      <c r="K25" s="19"/>
      <c r="L25" s="34"/>
      <c r="N25" s="34"/>
      <c r="O25" s="34"/>
      <c r="P25" s="34"/>
      <c r="Q25" s="34"/>
      <c r="R25" s="34"/>
      <c r="S25" s="34"/>
      <c r="T25" s="34"/>
      <c r="W25" s="34"/>
      <c r="AB25" s="34"/>
      <c r="AK25" s="34"/>
      <c r="AL25" s="35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BA25" s="34"/>
      <c r="BB25" s="34"/>
      <c r="BE25" s="34"/>
    </row>
  </sheetData>
  <autoFilter ref="B3:BE23">
    <sortState ref="B3:NC408">
      <sortCondition ref="J2:J408"/>
    </sortState>
  </autoFilter>
  <mergeCells count="3">
    <mergeCell ref="AY1:BE1"/>
    <mergeCell ref="U1:AA1"/>
    <mergeCell ref="AB1:AX1"/>
  </mergeCells>
  <phoneticPr fontId="15" type="noConversion"/>
  <pageMargins left="0.7" right="0.7" top="0.75" bottom="0.75" header="0.51180555555555496" footer="0.51180555555555496"/>
  <pageSetup paperSize="9" firstPageNumber="0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43"/>
  <sheetViews>
    <sheetView tabSelected="1" zoomScaleNormal="100" workbookViewId="0">
      <selection activeCell="I5" sqref="I5"/>
    </sheetView>
  </sheetViews>
  <sheetFormatPr defaultColWidth="9" defaultRowHeight="16.5"/>
  <cols>
    <col min="1" max="1" width="22.875" style="87" customWidth="1"/>
    <col min="2" max="2" width="7.625" style="87" bestFit="1" customWidth="1"/>
    <col min="3" max="3" width="8.75" style="87" bestFit="1" customWidth="1"/>
    <col min="4" max="4" width="8.5" style="87" bestFit="1" customWidth="1"/>
    <col min="5" max="5" width="16.875" style="87" bestFit="1" customWidth="1"/>
    <col min="6" max="6" width="6.5" style="87" bestFit="1" customWidth="1"/>
    <col min="7" max="7" width="22.5" style="87" bestFit="1" customWidth="1"/>
    <col min="8" max="8" width="8.125" style="130" bestFit="1" customWidth="1"/>
    <col min="9" max="9" width="22.875" style="87" bestFit="1" customWidth="1"/>
    <col min="10" max="10" width="8.125" style="130" bestFit="1" customWidth="1"/>
    <col min="11" max="11" width="25.625" style="87" customWidth="1"/>
    <col min="12" max="12" width="8.125" style="130" bestFit="1" customWidth="1"/>
    <col min="13" max="13" width="28.625" style="87" customWidth="1"/>
    <col min="14" max="14" width="8.125" style="130" bestFit="1" customWidth="1"/>
    <col min="15" max="15" width="42.75" style="87" bestFit="1" customWidth="1"/>
    <col min="16" max="16" width="8.125" style="87" bestFit="1" customWidth="1"/>
    <col min="17" max="17" width="30.5" style="87" bestFit="1" customWidth="1"/>
    <col min="18" max="18" width="8.125" style="130" bestFit="1" customWidth="1"/>
    <col min="19" max="19" width="30.5" style="87" bestFit="1" customWidth="1"/>
    <col min="20" max="20" width="8.125" style="130" bestFit="1" customWidth="1"/>
    <col min="21" max="21" width="30.5" style="87" bestFit="1" customWidth="1"/>
    <col min="22" max="22" width="8.125" style="130" bestFit="1" customWidth="1"/>
    <col min="23" max="23" width="30.5" style="87" bestFit="1" customWidth="1"/>
    <col min="24" max="24" width="8.125" style="130" bestFit="1" customWidth="1"/>
    <col min="25" max="25" width="31.625" style="87" bestFit="1" customWidth="1"/>
    <col min="26" max="26" width="7.75" style="130" customWidth="1"/>
    <col min="27" max="27" width="31.5" style="87" bestFit="1" customWidth="1"/>
    <col min="28" max="28" width="8.25" style="130" customWidth="1"/>
    <col min="29" max="29" width="23.875" style="87" bestFit="1" customWidth="1"/>
    <col min="30" max="30" width="8" style="130" customWidth="1"/>
    <col min="31" max="31" width="23.875" style="87" bestFit="1" customWidth="1"/>
    <col min="32" max="32" width="9.125" style="130" customWidth="1"/>
    <col min="33" max="33" width="31.5" style="87" bestFit="1" customWidth="1"/>
    <col min="34" max="34" width="9.375" style="130" customWidth="1"/>
    <col min="35" max="35" width="32.5" style="87" bestFit="1" customWidth="1"/>
    <col min="36" max="36" width="9.25" style="130" customWidth="1"/>
    <col min="37" max="37" width="24.875" style="87" bestFit="1" customWidth="1"/>
    <col min="38" max="38" width="9.75" style="130" customWidth="1"/>
    <col min="39" max="39" width="32.5" style="87" bestFit="1" customWidth="1"/>
    <col min="40" max="40" width="9.75" style="130" customWidth="1"/>
    <col min="41" max="41" width="32.5" style="87" bestFit="1" customWidth="1"/>
    <col min="42" max="42" width="8.25" style="130" customWidth="1"/>
    <col min="43" max="43" width="25" style="87" bestFit="1" customWidth="1"/>
    <col min="44" max="44" width="8.625" style="130" customWidth="1"/>
    <col min="45" max="45" width="24.875" style="87" bestFit="1" customWidth="1"/>
    <col min="46" max="46" width="8.625" style="130" customWidth="1"/>
    <col min="47" max="47" width="24.875" style="87" bestFit="1" customWidth="1"/>
    <col min="48" max="48" width="8.75" style="130" customWidth="1"/>
    <col min="49" max="49" width="24.875" style="87" bestFit="1" customWidth="1"/>
    <col min="50" max="50" width="9.625" style="130" customWidth="1"/>
    <col min="51" max="51" width="24.125" style="105" bestFit="1" customWidth="1"/>
    <col min="52" max="52" width="9.75" style="150" customWidth="1"/>
    <col min="53" max="53" width="24.875" style="87" bestFit="1" customWidth="1"/>
    <col min="54" max="54" width="10.25" style="130" customWidth="1"/>
    <col min="55" max="55" width="24.125" style="87" bestFit="1" customWidth="1"/>
    <col min="56" max="56" width="9.5" style="130" customWidth="1"/>
    <col min="57" max="60" width="24.125" style="87" bestFit="1" customWidth="1"/>
    <col min="61" max="61" width="23.5" style="87" bestFit="1" customWidth="1"/>
    <col min="62" max="62" width="22.625" style="87" bestFit="1" customWidth="1"/>
    <col min="63" max="16384" width="9" style="87"/>
  </cols>
  <sheetData>
    <row r="2" spans="1:44">
      <c r="A2" s="88" t="s">
        <v>369</v>
      </c>
      <c r="B2" s="88"/>
      <c r="C2" s="88"/>
      <c r="D2" s="88"/>
      <c r="E2" s="88"/>
      <c r="F2" s="88"/>
      <c r="G2" s="89"/>
      <c r="H2" s="121"/>
      <c r="I2" s="88"/>
      <c r="J2" s="121"/>
      <c r="K2" s="88"/>
      <c r="L2" s="133"/>
      <c r="M2" s="88"/>
      <c r="N2" s="133"/>
      <c r="O2" s="88"/>
      <c r="P2" s="88"/>
      <c r="Q2" s="88"/>
      <c r="R2" s="133"/>
      <c r="S2" s="88"/>
      <c r="T2" s="133"/>
      <c r="U2" s="88"/>
      <c r="V2" s="133"/>
      <c r="W2" s="88"/>
      <c r="X2" s="133"/>
      <c r="Y2" s="88"/>
      <c r="Z2" s="133"/>
      <c r="AA2" s="88"/>
      <c r="AB2" s="133"/>
      <c r="AC2" s="88"/>
      <c r="AD2" s="133"/>
      <c r="AE2" s="88"/>
      <c r="AF2" s="133"/>
      <c r="AG2" s="88"/>
      <c r="AH2" s="133"/>
      <c r="AI2" s="88"/>
      <c r="AJ2" s="133"/>
      <c r="AK2" s="88"/>
      <c r="AL2" s="133"/>
      <c r="AM2" s="88"/>
      <c r="AN2" s="133"/>
      <c r="AO2" s="88"/>
      <c r="AP2" s="133"/>
      <c r="AQ2" s="88"/>
      <c r="AR2" s="133"/>
    </row>
    <row r="3" spans="1:44" ht="27">
      <c r="A3" s="62" t="s">
        <v>370</v>
      </c>
      <c r="B3" s="62"/>
      <c r="C3" s="62"/>
      <c r="D3" s="62"/>
      <c r="E3" s="62"/>
      <c r="F3" s="62"/>
      <c r="G3" s="108" t="s">
        <v>693</v>
      </c>
      <c r="H3" s="122"/>
      <c r="I3" s="116" t="s">
        <v>716</v>
      </c>
      <c r="J3" s="122"/>
      <c r="K3" s="62"/>
      <c r="L3" s="123"/>
      <c r="M3" s="62"/>
      <c r="N3" s="123"/>
      <c r="O3" s="62"/>
      <c r="P3" s="62"/>
      <c r="Q3" s="62"/>
      <c r="R3" s="123"/>
      <c r="S3" s="62"/>
      <c r="T3" s="123"/>
      <c r="U3" s="62"/>
      <c r="V3" s="123"/>
      <c r="W3" s="62"/>
      <c r="X3" s="123"/>
      <c r="Y3" s="62"/>
      <c r="Z3" s="123"/>
      <c r="AA3" s="62"/>
      <c r="AB3" s="123"/>
      <c r="AC3" s="62"/>
      <c r="AD3" s="123"/>
      <c r="AE3" s="62"/>
      <c r="AF3" s="123"/>
      <c r="AG3" s="62"/>
      <c r="AH3" s="123"/>
      <c r="AI3" s="62"/>
      <c r="AJ3" s="123"/>
      <c r="AK3" s="62"/>
      <c r="AL3" s="123"/>
      <c r="AM3" s="62"/>
      <c r="AN3" s="123"/>
      <c r="AO3" s="62"/>
      <c r="AP3" s="123"/>
      <c r="AQ3" s="62"/>
      <c r="AR3" s="123"/>
    </row>
    <row r="4" spans="1:44" ht="17.25" thickBot="1">
      <c r="A4" s="62" t="s">
        <v>371</v>
      </c>
      <c r="B4" s="62"/>
      <c r="C4" s="89"/>
      <c r="D4" s="89"/>
      <c r="E4" s="89"/>
      <c r="F4" s="89"/>
      <c r="G4" s="62"/>
      <c r="H4" s="123"/>
      <c r="I4" s="89"/>
      <c r="J4" s="123"/>
      <c r="K4" s="89"/>
      <c r="L4" s="121"/>
      <c r="M4" s="89"/>
      <c r="N4" s="121"/>
      <c r="O4" s="89"/>
      <c r="P4" s="89"/>
      <c r="Q4" s="89"/>
      <c r="R4" s="121"/>
      <c r="S4" s="89"/>
      <c r="T4" s="121"/>
      <c r="U4" s="89"/>
      <c r="V4" s="121"/>
      <c r="W4" s="89"/>
      <c r="X4" s="121"/>
      <c r="Y4" s="89"/>
      <c r="Z4" s="121"/>
      <c r="AA4" s="89"/>
      <c r="AB4" s="121"/>
      <c r="AC4" s="89"/>
      <c r="AD4" s="121"/>
      <c r="AE4" s="89"/>
      <c r="AF4" s="121"/>
      <c r="AG4" s="89"/>
      <c r="AH4" s="121"/>
      <c r="AI4" s="89"/>
      <c r="AJ4" s="121"/>
      <c r="AK4" s="89"/>
      <c r="AL4" s="121"/>
      <c r="AM4" s="89"/>
      <c r="AN4" s="121"/>
      <c r="AO4" s="89"/>
      <c r="AP4" s="121"/>
      <c r="AQ4" s="89"/>
      <c r="AR4" s="121"/>
    </row>
    <row r="5" spans="1:44" ht="17.25" thickBot="1">
      <c r="A5" s="89"/>
      <c r="B5" s="89"/>
      <c r="C5" s="89"/>
      <c r="D5" s="89"/>
      <c r="E5" s="89"/>
      <c r="F5" s="89"/>
      <c r="G5" s="89" t="s">
        <v>939</v>
      </c>
      <c r="H5" s="121"/>
      <c r="I5" s="63"/>
      <c r="J5" s="63"/>
      <c r="K5" s="63"/>
      <c r="L5" s="134"/>
      <c r="M5" s="158" t="s">
        <v>372</v>
      </c>
      <c r="N5" s="158"/>
      <c r="O5" s="158"/>
      <c r="P5" s="158"/>
      <c r="Q5" s="158"/>
      <c r="R5" s="138"/>
      <c r="S5" s="64"/>
      <c r="T5" s="138"/>
      <c r="U5" s="64" t="s">
        <v>373</v>
      </c>
      <c r="V5" s="138"/>
      <c r="W5" s="64"/>
      <c r="X5" s="138"/>
      <c r="Y5" s="64" t="s">
        <v>374</v>
      </c>
      <c r="Z5" s="138"/>
      <c r="AA5" s="64" t="s">
        <v>375</v>
      </c>
      <c r="AB5" s="138"/>
      <c r="AC5" s="90" t="s">
        <v>376</v>
      </c>
      <c r="AD5" s="143"/>
      <c r="AE5" s="90" t="s">
        <v>377</v>
      </c>
      <c r="AF5" s="143"/>
      <c r="AG5" s="89"/>
      <c r="AH5" s="121"/>
      <c r="AI5" s="89"/>
      <c r="AJ5" s="121"/>
      <c r="AK5" s="90" t="s">
        <v>378</v>
      </c>
      <c r="AL5" s="143"/>
      <c r="AM5" s="90" t="s">
        <v>379</v>
      </c>
      <c r="AN5" s="143"/>
      <c r="AO5" s="90"/>
      <c r="AP5" s="143"/>
      <c r="AQ5" s="89"/>
      <c r="AR5" s="121"/>
    </row>
    <row r="6" spans="1:44">
      <c r="A6" s="65" t="s">
        <v>380</v>
      </c>
      <c r="B6" s="66" t="s">
        <v>381</v>
      </c>
      <c r="C6" s="66" t="s">
        <v>382</v>
      </c>
      <c r="D6" s="66" t="s">
        <v>383</v>
      </c>
      <c r="E6" s="67" t="s">
        <v>384</v>
      </c>
      <c r="F6" s="117" t="s">
        <v>734</v>
      </c>
      <c r="G6" s="68" t="s">
        <v>385</v>
      </c>
      <c r="H6" s="124" t="s">
        <v>935</v>
      </c>
      <c r="I6" s="68" t="s">
        <v>386</v>
      </c>
      <c r="J6" s="124" t="s">
        <v>935</v>
      </c>
      <c r="K6" s="68" t="s">
        <v>387</v>
      </c>
      <c r="L6" s="132" t="s">
        <v>935</v>
      </c>
      <c r="M6" s="68" t="s">
        <v>388</v>
      </c>
      <c r="N6" s="124" t="s">
        <v>936</v>
      </c>
      <c r="O6" s="68" t="s">
        <v>389</v>
      </c>
      <c r="P6" s="68" t="s">
        <v>937</v>
      </c>
      <c r="Q6" s="68" t="s">
        <v>390</v>
      </c>
      <c r="R6" s="124" t="s">
        <v>936</v>
      </c>
      <c r="S6" s="69" t="s">
        <v>391</v>
      </c>
      <c r="T6" s="140" t="s">
        <v>938</v>
      </c>
      <c r="U6" s="69" t="s">
        <v>392</v>
      </c>
      <c r="V6" s="140" t="s">
        <v>936</v>
      </c>
      <c r="W6" s="69" t="s">
        <v>393</v>
      </c>
      <c r="X6" s="140" t="s">
        <v>936</v>
      </c>
      <c r="Y6" s="69" t="s">
        <v>394</v>
      </c>
      <c r="Z6" s="140" t="s">
        <v>936</v>
      </c>
      <c r="AA6" s="69" t="s">
        <v>395</v>
      </c>
      <c r="AB6" s="141" t="s">
        <v>936</v>
      </c>
      <c r="AC6" s="70" t="s">
        <v>396</v>
      </c>
      <c r="AD6" s="144" t="s">
        <v>936</v>
      </c>
      <c r="AE6" s="70" t="s">
        <v>397</v>
      </c>
      <c r="AF6" s="144" t="s">
        <v>936</v>
      </c>
      <c r="AG6" s="70" t="s">
        <v>398</v>
      </c>
      <c r="AH6" s="144" t="s">
        <v>936</v>
      </c>
      <c r="AI6" s="70" t="s">
        <v>398</v>
      </c>
      <c r="AJ6" s="144" t="s">
        <v>934</v>
      </c>
      <c r="AK6" s="70" t="s">
        <v>399</v>
      </c>
      <c r="AL6" s="144" t="s">
        <v>934</v>
      </c>
      <c r="AM6" s="70" t="s">
        <v>400</v>
      </c>
      <c r="AN6" s="144" t="s">
        <v>934</v>
      </c>
      <c r="AO6" s="70"/>
      <c r="AP6" s="144" t="s">
        <v>934</v>
      </c>
      <c r="AQ6" s="62"/>
    </row>
    <row r="7" spans="1:44">
      <c r="A7" s="71" t="s">
        <v>401</v>
      </c>
      <c r="B7" s="72" t="s">
        <v>402</v>
      </c>
      <c r="C7" s="72" t="s">
        <v>403</v>
      </c>
      <c r="D7" s="72">
        <v>33118127</v>
      </c>
      <c r="E7" s="73"/>
      <c r="F7" s="118">
        <v>17</v>
      </c>
      <c r="G7" s="91" t="s">
        <v>940</v>
      </c>
      <c r="H7" s="125">
        <v>3</v>
      </c>
      <c r="I7" s="91" t="s">
        <v>404</v>
      </c>
      <c r="J7" s="125">
        <v>7</v>
      </c>
      <c r="K7" s="91" t="s">
        <v>405</v>
      </c>
      <c r="L7" s="125">
        <v>8</v>
      </c>
      <c r="M7" s="131" t="s">
        <v>406</v>
      </c>
      <c r="N7" s="135">
        <v>8</v>
      </c>
      <c r="O7" s="93" t="s">
        <v>407</v>
      </c>
      <c r="P7" s="93">
        <v>5</v>
      </c>
      <c r="Q7" s="92" t="s">
        <v>408</v>
      </c>
      <c r="R7" s="139">
        <v>5</v>
      </c>
      <c r="S7" s="92" t="s">
        <v>409</v>
      </c>
      <c r="T7" s="139">
        <v>5</v>
      </c>
      <c r="U7" s="92" t="s">
        <v>410</v>
      </c>
      <c r="V7" s="139">
        <v>5</v>
      </c>
      <c r="W7" s="92" t="s">
        <v>411</v>
      </c>
      <c r="X7" s="139">
        <v>5</v>
      </c>
      <c r="Y7" s="92" t="s">
        <v>412</v>
      </c>
      <c r="Z7" s="139">
        <v>5</v>
      </c>
      <c r="AA7" s="92" t="s">
        <v>413</v>
      </c>
      <c r="AB7" s="142">
        <v>5</v>
      </c>
      <c r="AC7" s="74" t="s">
        <v>414</v>
      </c>
      <c r="AD7" s="138">
        <v>5</v>
      </c>
      <c r="AE7" s="75" t="s">
        <v>415</v>
      </c>
      <c r="AF7" s="138">
        <v>4</v>
      </c>
      <c r="AG7" s="75" t="s">
        <v>416</v>
      </c>
      <c r="AH7" s="138">
        <v>4</v>
      </c>
      <c r="AI7" s="75" t="s">
        <v>417</v>
      </c>
      <c r="AJ7" s="138">
        <v>4</v>
      </c>
      <c r="AK7" s="75" t="s">
        <v>418</v>
      </c>
      <c r="AL7" s="138">
        <v>3</v>
      </c>
      <c r="AM7" s="75" t="s">
        <v>419</v>
      </c>
      <c r="AN7" s="138">
        <v>4</v>
      </c>
      <c r="AO7" s="75" t="s">
        <v>420</v>
      </c>
      <c r="AP7" s="138"/>
      <c r="AQ7" s="89"/>
      <c r="AR7" s="121"/>
    </row>
    <row r="8" spans="1:44" hidden="1">
      <c r="A8" s="71"/>
      <c r="B8" s="71"/>
      <c r="C8" s="72"/>
      <c r="D8" s="72"/>
      <c r="E8" s="76"/>
      <c r="F8" s="119"/>
      <c r="G8" s="68" t="s">
        <v>421</v>
      </c>
      <c r="H8" s="124"/>
      <c r="I8" s="68" t="s">
        <v>386</v>
      </c>
      <c r="J8" s="124"/>
      <c r="K8" s="68" t="s">
        <v>387</v>
      </c>
      <c r="L8" s="124"/>
      <c r="M8" s="77" t="s">
        <v>388</v>
      </c>
      <c r="N8" s="136"/>
      <c r="O8" s="78" t="s">
        <v>389</v>
      </c>
      <c r="P8" s="78"/>
      <c r="Q8" s="78" t="s">
        <v>390</v>
      </c>
      <c r="R8" s="136"/>
      <c r="S8" s="78" t="s">
        <v>422</v>
      </c>
      <c r="T8" s="136"/>
      <c r="U8" s="78"/>
      <c r="V8" s="136"/>
      <c r="W8" s="78"/>
      <c r="X8" s="136"/>
      <c r="Y8" s="78"/>
      <c r="Z8" s="136"/>
      <c r="AA8" s="78"/>
      <c r="AB8" s="136"/>
      <c r="AC8" s="93"/>
      <c r="AD8" s="125"/>
      <c r="AE8" s="93"/>
      <c r="AF8" s="125"/>
      <c r="AG8" s="93"/>
      <c r="AH8" s="125"/>
      <c r="AI8" s="93"/>
      <c r="AJ8" s="125"/>
      <c r="AK8" s="93"/>
      <c r="AL8" s="125"/>
      <c r="AM8" s="93"/>
      <c r="AN8" s="125"/>
      <c r="AO8" s="94"/>
      <c r="AP8" s="138"/>
      <c r="AQ8" s="89"/>
      <c r="AR8" s="121"/>
    </row>
    <row r="9" spans="1:44">
      <c r="A9" s="71" t="s">
        <v>423</v>
      </c>
      <c r="B9" s="72" t="s">
        <v>424</v>
      </c>
      <c r="C9" s="72" t="s">
        <v>425</v>
      </c>
      <c r="D9" s="72">
        <v>33130904</v>
      </c>
      <c r="E9" s="73" t="s">
        <v>426</v>
      </c>
      <c r="F9" s="118">
        <v>7</v>
      </c>
      <c r="G9" s="91" t="s">
        <v>427</v>
      </c>
      <c r="H9" s="125">
        <v>3</v>
      </c>
      <c r="I9" s="93" t="s">
        <v>428</v>
      </c>
      <c r="J9" s="125">
        <v>5</v>
      </c>
      <c r="K9" s="93" t="s">
        <v>429</v>
      </c>
      <c r="L9" s="125">
        <v>7</v>
      </c>
      <c r="M9" s="93" t="s">
        <v>430</v>
      </c>
      <c r="N9" s="125">
        <v>6</v>
      </c>
      <c r="O9" s="93" t="s">
        <v>431</v>
      </c>
      <c r="P9" s="93">
        <v>4</v>
      </c>
      <c r="Q9" s="92" t="s">
        <v>432</v>
      </c>
      <c r="R9" s="125">
        <v>5</v>
      </c>
      <c r="S9" s="93" t="s">
        <v>433</v>
      </c>
      <c r="T9" s="125">
        <v>4</v>
      </c>
      <c r="U9" s="93" t="s">
        <v>420</v>
      </c>
      <c r="V9" s="125"/>
      <c r="W9" s="93"/>
      <c r="X9" s="125"/>
      <c r="Y9" s="93"/>
      <c r="Z9" s="125"/>
      <c r="AA9" s="93"/>
      <c r="AB9" s="125"/>
      <c r="AC9" s="93"/>
      <c r="AD9" s="142"/>
      <c r="AE9" s="95"/>
      <c r="AF9" s="142"/>
      <c r="AG9" s="95"/>
      <c r="AH9" s="142"/>
      <c r="AI9" s="95"/>
      <c r="AJ9" s="142"/>
      <c r="AK9" s="95"/>
      <c r="AL9" s="142"/>
      <c r="AM9" s="95"/>
      <c r="AN9" s="142"/>
      <c r="AO9" s="96"/>
      <c r="AP9" s="138"/>
      <c r="AQ9" s="89"/>
      <c r="AR9" s="121"/>
    </row>
    <row r="10" spans="1:44">
      <c r="A10" s="71" t="s">
        <v>434</v>
      </c>
      <c r="B10" s="72" t="s">
        <v>435</v>
      </c>
      <c r="C10" s="72" t="s">
        <v>436</v>
      </c>
      <c r="D10" s="72">
        <v>33129602</v>
      </c>
      <c r="E10" s="73" t="s">
        <v>437</v>
      </c>
      <c r="F10" s="118">
        <v>4</v>
      </c>
      <c r="G10" s="91" t="s">
        <v>438</v>
      </c>
      <c r="H10" s="125">
        <v>4</v>
      </c>
      <c r="I10" s="93" t="s">
        <v>439</v>
      </c>
      <c r="J10" s="125">
        <v>3</v>
      </c>
      <c r="K10" s="93" t="s">
        <v>440</v>
      </c>
      <c r="L10" s="125">
        <v>5</v>
      </c>
      <c r="M10" s="93" t="s">
        <v>441</v>
      </c>
      <c r="N10" s="125">
        <v>5</v>
      </c>
      <c r="O10" s="93" t="s">
        <v>420</v>
      </c>
      <c r="P10" s="93"/>
      <c r="Q10" s="93"/>
      <c r="R10" s="125"/>
      <c r="S10" s="93"/>
      <c r="T10" s="125"/>
      <c r="U10" s="93"/>
      <c r="V10" s="125"/>
      <c r="W10" s="93"/>
      <c r="X10" s="125"/>
      <c r="Y10" s="93"/>
      <c r="Z10" s="125"/>
      <c r="AA10" s="93"/>
      <c r="AB10" s="125"/>
      <c r="AC10" s="93"/>
      <c r="AD10" s="125"/>
      <c r="AE10" s="93"/>
      <c r="AF10" s="125"/>
      <c r="AG10" s="93"/>
      <c r="AH10" s="125"/>
      <c r="AI10" s="93"/>
      <c r="AJ10" s="125"/>
      <c r="AK10" s="93"/>
      <c r="AL10" s="125"/>
      <c r="AM10" s="93"/>
      <c r="AN10" s="125"/>
      <c r="AO10" s="94"/>
      <c r="AP10" s="138"/>
      <c r="AQ10" s="89"/>
      <c r="AR10" s="121"/>
    </row>
    <row r="11" spans="1:44">
      <c r="A11" s="71" t="s">
        <v>442</v>
      </c>
      <c r="B11" s="71" t="s">
        <v>443</v>
      </c>
      <c r="C11" s="72" t="s">
        <v>444</v>
      </c>
      <c r="D11" s="72">
        <v>33149006</v>
      </c>
      <c r="E11" s="73" t="s">
        <v>445</v>
      </c>
      <c r="F11" s="118">
        <v>2</v>
      </c>
      <c r="G11" s="93" t="s">
        <v>446</v>
      </c>
      <c r="H11" s="125">
        <v>5</v>
      </c>
      <c r="I11" s="93" t="s">
        <v>447</v>
      </c>
      <c r="J11" s="125">
        <v>5</v>
      </c>
      <c r="K11" s="93" t="s">
        <v>448</v>
      </c>
      <c r="L11" s="125"/>
      <c r="M11" s="93"/>
      <c r="N11" s="125"/>
      <c r="O11" s="93"/>
      <c r="P11" s="93"/>
      <c r="Q11" s="93"/>
      <c r="R11" s="125"/>
      <c r="S11" s="93"/>
      <c r="T11" s="125"/>
      <c r="U11" s="93"/>
      <c r="V11" s="125"/>
      <c r="W11" s="93"/>
      <c r="X11" s="125"/>
      <c r="Y11" s="93"/>
      <c r="Z11" s="125"/>
      <c r="AA11" s="93"/>
      <c r="AB11" s="125"/>
      <c r="AC11" s="93"/>
      <c r="AD11" s="125"/>
      <c r="AE11" s="93"/>
      <c r="AF11" s="125"/>
      <c r="AG11" s="93"/>
      <c r="AH11" s="125"/>
      <c r="AI11" s="93"/>
      <c r="AJ11" s="125"/>
      <c r="AK11" s="93"/>
      <c r="AL11" s="125"/>
      <c r="AM11" s="93"/>
      <c r="AN11" s="125"/>
      <c r="AO11" s="94"/>
      <c r="AP11" s="138"/>
      <c r="AQ11" s="89"/>
      <c r="AR11" s="121"/>
    </row>
    <row r="12" spans="1:44">
      <c r="A12" s="71" t="s">
        <v>449</v>
      </c>
      <c r="B12" s="71" t="s">
        <v>450</v>
      </c>
      <c r="C12" s="72" t="s">
        <v>451</v>
      </c>
      <c r="D12" s="72">
        <v>33143869</v>
      </c>
      <c r="E12" s="73" t="s">
        <v>452</v>
      </c>
      <c r="F12" s="118">
        <v>6</v>
      </c>
      <c r="G12" s="93" t="s">
        <v>453</v>
      </c>
      <c r="H12" s="125">
        <v>4</v>
      </c>
      <c r="I12" s="93" t="s">
        <v>454</v>
      </c>
      <c r="J12" s="125">
        <v>3</v>
      </c>
      <c r="K12" s="93" t="s">
        <v>455</v>
      </c>
      <c r="L12" s="125">
        <v>5</v>
      </c>
      <c r="M12" s="101" t="s">
        <v>689</v>
      </c>
      <c r="N12" s="137">
        <v>0</v>
      </c>
      <c r="O12" s="93" t="s">
        <v>690</v>
      </c>
      <c r="P12" s="93">
        <v>5</v>
      </c>
      <c r="Q12" s="93" t="s">
        <v>691</v>
      </c>
      <c r="R12" s="125">
        <v>5</v>
      </c>
      <c r="S12" s="93" t="s">
        <v>692</v>
      </c>
      <c r="T12" s="125">
        <v>5</v>
      </c>
      <c r="U12" s="93" t="s">
        <v>420</v>
      </c>
      <c r="V12" s="125"/>
      <c r="W12" s="93"/>
      <c r="X12" s="125"/>
      <c r="Y12" s="93"/>
      <c r="Z12" s="125"/>
      <c r="AA12" s="93"/>
      <c r="AB12" s="125"/>
      <c r="AC12" s="93"/>
      <c r="AD12" s="125"/>
      <c r="AE12" s="93"/>
      <c r="AF12" s="125"/>
      <c r="AG12" s="93"/>
      <c r="AH12" s="125"/>
      <c r="AI12" s="93"/>
      <c r="AJ12" s="125"/>
      <c r="AK12" s="93"/>
      <c r="AL12" s="125"/>
      <c r="AM12" s="93"/>
      <c r="AN12" s="125"/>
      <c r="AO12" s="94"/>
      <c r="AP12" s="138"/>
      <c r="AQ12" s="89"/>
      <c r="AR12" s="121"/>
    </row>
    <row r="13" spans="1:44" hidden="1">
      <c r="A13" s="71"/>
      <c r="B13" s="71"/>
      <c r="C13" s="72"/>
      <c r="D13" s="72"/>
      <c r="E13" s="76"/>
      <c r="F13" s="119"/>
      <c r="G13" s="68" t="s">
        <v>421</v>
      </c>
      <c r="H13" s="124"/>
      <c r="I13" s="68" t="s">
        <v>386</v>
      </c>
      <c r="J13" s="124"/>
      <c r="K13" s="68" t="s">
        <v>387</v>
      </c>
      <c r="L13" s="124"/>
      <c r="M13" s="77" t="s">
        <v>456</v>
      </c>
      <c r="N13" s="124"/>
      <c r="O13" s="68" t="s">
        <v>457</v>
      </c>
      <c r="P13" s="68"/>
      <c r="Q13" s="68" t="s">
        <v>458</v>
      </c>
      <c r="R13" s="124"/>
      <c r="S13" s="68" t="s">
        <v>459</v>
      </c>
      <c r="T13" s="124"/>
      <c r="U13" s="78" t="s">
        <v>460</v>
      </c>
      <c r="V13" s="136"/>
      <c r="W13" s="78" t="s">
        <v>461</v>
      </c>
      <c r="X13" s="136"/>
      <c r="Y13" s="78" t="s">
        <v>462</v>
      </c>
      <c r="Z13" s="136"/>
      <c r="AA13" s="78" t="s">
        <v>463</v>
      </c>
      <c r="AB13" s="136"/>
      <c r="AC13" s="78" t="s">
        <v>464</v>
      </c>
      <c r="AD13" s="136"/>
      <c r="AE13" s="78" t="s">
        <v>465</v>
      </c>
      <c r="AF13" s="136"/>
      <c r="AG13" s="78" t="s">
        <v>466</v>
      </c>
      <c r="AH13" s="136"/>
      <c r="AI13" s="93"/>
      <c r="AJ13" s="125"/>
      <c r="AK13" s="93"/>
      <c r="AL13" s="125"/>
      <c r="AM13" s="93"/>
      <c r="AN13" s="125"/>
      <c r="AO13" s="94"/>
      <c r="AP13" s="138"/>
      <c r="AQ13" s="89"/>
      <c r="AR13" s="121"/>
    </row>
    <row r="14" spans="1:44">
      <c r="A14" s="71" t="s">
        <v>467</v>
      </c>
      <c r="B14" s="71" t="s">
        <v>468</v>
      </c>
      <c r="C14" s="72" t="s">
        <v>469</v>
      </c>
      <c r="D14" s="72">
        <v>31492881</v>
      </c>
      <c r="E14" s="73" t="s">
        <v>470</v>
      </c>
      <c r="F14" s="118">
        <v>13</v>
      </c>
      <c r="G14" s="93" t="s">
        <v>471</v>
      </c>
      <c r="H14" s="125">
        <v>2</v>
      </c>
      <c r="I14" s="93" t="s">
        <v>472</v>
      </c>
      <c r="J14" s="125">
        <v>3</v>
      </c>
      <c r="K14" s="93" t="s">
        <v>473</v>
      </c>
      <c r="L14" s="125">
        <v>4</v>
      </c>
      <c r="M14" s="93" t="s">
        <v>474</v>
      </c>
      <c r="N14" s="125">
        <v>4</v>
      </c>
      <c r="O14" s="93" t="s">
        <v>475</v>
      </c>
      <c r="P14" s="93">
        <v>4</v>
      </c>
      <c r="Q14" s="93" t="s">
        <v>476</v>
      </c>
      <c r="R14" s="125">
        <v>4</v>
      </c>
      <c r="S14" s="102" t="s">
        <v>477</v>
      </c>
      <c r="T14" s="137">
        <v>0</v>
      </c>
      <c r="U14" s="93" t="s">
        <v>478</v>
      </c>
      <c r="V14" s="125">
        <v>4</v>
      </c>
      <c r="W14" s="93" t="s">
        <v>479</v>
      </c>
      <c r="X14" s="125">
        <v>5</v>
      </c>
      <c r="Y14" s="93" t="s">
        <v>657</v>
      </c>
      <c r="Z14" s="125">
        <v>4</v>
      </c>
      <c r="AA14" s="93" t="s">
        <v>480</v>
      </c>
      <c r="AB14" s="125">
        <v>3</v>
      </c>
      <c r="AC14" s="93" t="s">
        <v>481</v>
      </c>
      <c r="AD14" s="125">
        <v>5</v>
      </c>
      <c r="AE14" s="93" t="s">
        <v>482</v>
      </c>
      <c r="AF14" s="125">
        <v>4</v>
      </c>
      <c r="AG14" s="93" t="s">
        <v>658</v>
      </c>
      <c r="AH14" s="125">
        <v>4</v>
      </c>
      <c r="AI14" s="93" t="s">
        <v>420</v>
      </c>
      <c r="AJ14" s="125"/>
      <c r="AK14" s="93"/>
      <c r="AL14" s="125"/>
      <c r="AM14" s="93"/>
      <c r="AN14" s="125"/>
      <c r="AO14" s="94"/>
      <c r="AP14" s="138"/>
      <c r="AQ14" s="89"/>
      <c r="AR14" s="121"/>
    </row>
    <row r="15" spans="1:44" hidden="1">
      <c r="A15" s="71"/>
      <c r="B15" s="71"/>
      <c r="C15" s="72"/>
      <c r="D15" s="72"/>
      <c r="E15" s="76"/>
      <c r="F15" s="119"/>
      <c r="G15" s="68" t="s">
        <v>421</v>
      </c>
      <c r="H15" s="124"/>
      <c r="I15" s="68" t="s">
        <v>386</v>
      </c>
      <c r="J15" s="124"/>
      <c r="K15" s="68" t="s">
        <v>387</v>
      </c>
      <c r="L15" s="124"/>
      <c r="M15" s="77" t="s">
        <v>388</v>
      </c>
      <c r="N15" s="136"/>
      <c r="O15" s="78" t="s">
        <v>389</v>
      </c>
      <c r="P15" s="78"/>
      <c r="Q15" s="78" t="s">
        <v>390</v>
      </c>
      <c r="R15" s="136"/>
      <c r="S15" s="78" t="s">
        <v>422</v>
      </c>
      <c r="T15" s="136"/>
      <c r="U15" s="78" t="s">
        <v>483</v>
      </c>
      <c r="V15" s="136"/>
      <c r="W15" s="78" t="s">
        <v>484</v>
      </c>
      <c r="X15" s="136"/>
      <c r="Y15" s="78" t="s">
        <v>485</v>
      </c>
      <c r="Z15" s="136"/>
      <c r="AA15" s="78" t="s">
        <v>486</v>
      </c>
      <c r="AB15" s="136"/>
      <c r="AC15" s="93"/>
      <c r="AD15" s="125"/>
      <c r="AE15" s="93"/>
      <c r="AF15" s="125"/>
      <c r="AG15" s="93"/>
      <c r="AH15" s="125"/>
      <c r="AI15" s="93"/>
      <c r="AJ15" s="125"/>
      <c r="AK15" s="93"/>
      <c r="AL15" s="125"/>
      <c r="AM15" s="93"/>
      <c r="AN15" s="125"/>
      <c r="AO15" s="94"/>
      <c r="AP15" s="138"/>
      <c r="AQ15" s="89"/>
      <c r="AR15" s="121"/>
    </row>
    <row r="16" spans="1:44">
      <c r="A16" s="71" t="s">
        <v>487</v>
      </c>
      <c r="B16" s="71" t="s">
        <v>488</v>
      </c>
      <c r="C16" s="72" t="s">
        <v>489</v>
      </c>
      <c r="D16" s="72">
        <v>33155179</v>
      </c>
      <c r="E16" s="73" t="s">
        <v>490</v>
      </c>
      <c r="F16" s="118">
        <v>7</v>
      </c>
      <c r="G16" s="93" t="s">
        <v>491</v>
      </c>
      <c r="H16" s="125">
        <v>5</v>
      </c>
      <c r="I16" s="93" t="s">
        <v>492</v>
      </c>
      <c r="J16" s="125">
        <v>4</v>
      </c>
      <c r="K16" s="93" t="s">
        <v>493</v>
      </c>
      <c r="L16" s="125">
        <v>3</v>
      </c>
      <c r="M16" s="93" t="s">
        <v>494</v>
      </c>
      <c r="N16" s="125">
        <v>3</v>
      </c>
      <c r="O16" s="93" t="s">
        <v>495</v>
      </c>
      <c r="P16" s="93">
        <v>3</v>
      </c>
      <c r="Q16" s="93" t="s">
        <v>496</v>
      </c>
      <c r="R16" s="125">
        <v>5</v>
      </c>
      <c r="S16" s="93" t="s">
        <v>497</v>
      </c>
      <c r="T16" s="125">
        <v>5</v>
      </c>
      <c r="U16" s="93" t="s">
        <v>659</v>
      </c>
      <c r="V16" s="138"/>
      <c r="W16" s="89"/>
      <c r="X16" s="121"/>
      <c r="Y16" s="93"/>
      <c r="Z16" s="125"/>
      <c r="AA16" s="93"/>
      <c r="AB16" s="125"/>
      <c r="AC16" s="93"/>
      <c r="AD16" s="125"/>
      <c r="AE16" s="93"/>
      <c r="AF16" s="125"/>
      <c r="AG16" s="93"/>
      <c r="AH16" s="125"/>
      <c r="AI16" s="93"/>
      <c r="AJ16" s="125"/>
      <c r="AK16" s="93"/>
      <c r="AL16" s="125"/>
      <c r="AM16" s="93"/>
      <c r="AN16" s="125"/>
      <c r="AO16" s="94"/>
      <c r="AP16" s="138"/>
      <c r="AQ16" s="89"/>
      <c r="AR16" s="121"/>
    </row>
    <row r="17" spans="1:62">
      <c r="A17" s="71" t="s">
        <v>498</v>
      </c>
      <c r="B17" s="71" t="s">
        <v>499</v>
      </c>
      <c r="C17" s="72" t="s">
        <v>469</v>
      </c>
      <c r="D17" s="72">
        <v>33164241</v>
      </c>
      <c r="E17" s="73"/>
      <c r="F17" s="118">
        <v>17</v>
      </c>
      <c r="G17" s="93" t="s">
        <v>500</v>
      </c>
      <c r="H17" s="125">
        <v>4</v>
      </c>
      <c r="I17" s="93" t="s">
        <v>501</v>
      </c>
      <c r="J17" s="125">
        <v>3</v>
      </c>
      <c r="K17" s="93" t="s">
        <v>502</v>
      </c>
      <c r="L17" s="125">
        <v>3</v>
      </c>
      <c r="M17" s="93" t="s">
        <v>503</v>
      </c>
      <c r="N17" s="125">
        <v>4</v>
      </c>
      <c r="O17" s="93" t="s">
        <v>504</v>
      </c>
      <c r="P17" s="93">
        <v>3</v>
      </c>
      <c r="Q17" s="93" t="s">
        <v>505</v>
      </c>
      <c r="R17" s="125">
        <v>4</v>
      </c>
      <c r="S17" s="93" t="s">
        <v>660</v>
      </c>
      <c r="T17" s="125">
        <v>4</v>
      </c>
      <c r="U17" s="91" t="s">
        <v>506</v>
      </c>
      <c r="V17" s="125">
        <v>3</v>
      </c>
      <c r="W17" s="93" t="s">
        <v>661</v>
      </c>
      <c r="X17" s="125">
        <v>4</v>
      </c>
      <c r="Y17" s="93" t="s">
        <v>507</v>
      </c>
      <c r="Z17" s="125">
        <v>3</v>
      </c>
      <c r="AA17" s="93" t="s">
        <v>508</v>
      </c>
      <c r="AB17" s="125">
        <v>5</v>
      </c>
      <c r="AC17" s="93" t="s">
        <v>509</v>
      </c>
      <c r="AD17" s="125">
        <v>3</v>
      </c>
      <c r="AE17" s="93" t="s">
        <v>510</v>
      </c>
      <c r="AF17" s="125">
        <v>3</v>
      </c>
      <c r="AG17" s="93" t="s">
        <v>662</v>
      </c>
      <c r="AH17" s="125">
        <v>2</v>
      </c>
      <c r="AI17" s="93" t="s">
        <v>511</v>
      </c>
      <c r="AJ17" s="125">
        <v>3</v>
      </c>
      <c r="AK17" s="93" t="s">
        <v>512</v>
      </c>
      <c r="AL17" s="125">
        <v>3</v>
      </c>
      <c r="AM17" s="93" t="s">
        <v>663</v>
      </c>
      <c r="AN17" s="125">
        <v>2</v>
      </c>
      <c r="AO17" s="94" t="s">
        <v>420</v>
      </c>
      <c r="AP17" s="138"/>
      <c r="AQ17" s="89"/>
      <c r="AR17" s="121"/>
      <c r="AS17" s="89"/>
      <c r="AT17" s="121"/>
      <c r="AU17" s="89"/>
      <c r="AV17" s="121"/>
      <c r="AW17" s="89"/>
      <c r="AX17" s="121"/>
      <c r="AY17" s="106"/>
      <c r="AZ17" s="151"/>
      <c r="BA17" s="89"/>
      <c r="BB17" s="121"/>
      <c r="BC17" s="89"/>
      <c r="BD17" s="121"/>
      <c r="BE17" s="89"/>
      <c r="BF17" s="89"/>
      <c r="BG17" s="89"/>
      <c r="BH17" s="89"/>
      <c r="BI17" s="89"/>
      <c r="BJ17" s="89"/>
    </row>
    <row r="18" spans="1:62">
      <c r="A18" s="71" t="s">
        <v>513</v>
      </c>
      <c r="B18" s="71" t="s">
        <v>514</v>
      </c>
      <c r="C18" s="72" t="s">
        <v>515</v>
      </c>
      <c r="D18" s="72">
        <v>33171583</v>
      </c>
      <c r="E18" s="73" t="s">
        <v>516</v>
      </c>
      <c r="F18" s="118">
        <v>1</v>
      </c>
      <c r="G18" s="93" t="s">
        <v>517</v>
      </c>
      <c r="H18" s="125">
        <v>5</v>
      </c>
      <c r="I18" s="93" t="s">
        <v>664</v>
      </c>
      <c r="J18" s="125"/>
      <c r="K18" s="93"/>
      <c r="L18" s="125"/>
      <c r="M18" s="93"/>
      <c r="N18" s="125"/>
      <c r="O18" s="93"/>
      <c r="P18" s="93"/>
      <c r="Q18" s="93"/>
      <c r="R18" s="125"/>
      <c r="S18" s="93"/>
      <c r="T18" s="125"/>
      <c r="U18" s="93"/>
      <c r="V18" s="125"/>
      <c r="W18" s="93"/>
      <c r="X18" s="125"/>
      <c r="Y18" s="93"/>
      <c r="Z18" s="125"/>
      <c r="AA18" s="93"/>
      <c r="AB18" s="125"/>
      <c r="AC18" s="93"/>
      <c r="AD18" s="125"/>
      <c r="AE18" s="93"/>
      <c r="AF18" s="125"/>
      <c r="AG18" s="93"/>
      <c r="AH18" s="125"/>
      <c r="AI18" s="93"/>
      <c r="AJ18" s="125"/>
      <c r="AK18" s="93"/>
      <c r="AL18" s="125"/>
      <c r="AM18" s="93"/>
      <c r="AN18" s="125"/>
      <c r="AO18" s="94"/>
      <c r="AP18" s="138"/>
      <c r="AQ18" s="89"/>
      <c r="AR18" s="121"/>
      <c r="AS18" s="89"/>
      <c r="AT18" s="121"/>
      <c r="AU18" s="89"/>
      <c r="AV18" s="121"/>
      <c r="AW18" s="89"/>
      <c r="AX18" s="121"/>
      <c r="AY18" s="106"/>
      <c r="AZ18" s="151"/>
      <c r="BA18" s="89"/>
      <c r="BB18" s="121"/>
      <c r="BC18" s="89"/>
      <c r="BD18" s="121"/>
      <c r="BE18" s="89"/>
      <c r="BF18" s="89"/>
      <c r="BG18" s="89"/>
      <c r="BH18" s="89"/>
      <c r="BI18" s="89"/>
      <c r="BJ18" s="89"/>
    </row>
    <row r="19" spans="1:62">
      <c r="A19" s="71" t="s">
        <v>518</v>
      </c>
      <c r="B19" s="71" t="s">
        <v>519</v>
      </c>
      <c r="C19" s="72" t="s">
        <v>520</v>
      </c>
      <c r="D19" s="72">
        <v>33175710</v>
      </c>
      <c r="E19" s="73" t="s">
        <v>521</v>
      </c>
      <c r="F19" s="118">
        <v>8</v>
      </c>
      <c r="G19" s="93" t="s">
        <v>522</v>
      </c>
      <c r="H19" s="125">
        <v>2</v>
      </c>
      <c r="I19" s="93" t="s">
        <v>523</v>
      </c>
      <c r="J19" s="125">
        <v>2</v>
      </c>
      <c r="K19" s="93" t="s">
        <v>524</v>
      </c>
      <c r="L19" s="125">
        <v>3</v>
      </c>
      <c r="M19" s="93" t="s">
        <v>525</v>
      </c>
      <c r="N19" s="125">
        <v>2</v>
      </c>
      <c r="O19" s="93" t="s">
        <v>526</v>
      </c>
      <c r="P19" s="64">
        <v>2</v>
      </c>
      <c r="Q19" s="89"/>
      <c r="R19" s="121"/>
      <c r="S19" s="93" t="s">
        <v>665</v>
      </c>
      <c r="T19" s="125">
        <v>4</v>
      </c>
      <c r="U19" s="93" t="s">
        <v>527</v>
      </c>
      <c r="V19" s="125">
        <v>4</v>
      </c>
      <c r="W19" s="93" t="s">
        <v>666</v>
      </c>
      <c r="X19" s="125">
        <v>4</v>
      </c>
      <c r="Y19" s="93" t="s">
        <v>528</v>
      </c>
      <c r="Z19" s="125"/>
      <c r="AA19" s="93"/>
      <c r="AB19" s="125"/>
      <c r="AC19" s="93"/>
      <c r="AD19" s="125"/>
      <c r="AE19" s="93"/>
      <c r="AF19" s="125"/>
      <c r="AG19" s="93"/>
      <c r="AH19" s="125"/>
      <c r="AI19" s="93"/>
      <c r="AJ19" s="125"/>
      <c r="AK19" s="93"/>
      <c r="AL19" s="125"/>
      <c r="AM19" s="93"/>
      <c r="AN19" s="125"/>
      <c r="AO19" s="94"/>
      <c r="AP19" s="138"/>
      <c r="AQ19" s="89"/>
      <c r="AR19" s="121"/>
      <c r="AS19" s="89"/>
      <c r="AT19" s="121"/>
      <c r="AU19" s="89"/>
      <c r="AV19" s="121"/>
      <c r="AW19" s="89"/>
      <c r="AX19" s="121"/>
      <c r="AY19" s="106"/>
      <c r="AZ19" s="151"/>
      <c r="BA19" s="89"/>
      <c r="BB19" s="121"/>
      <c r="BC19" s="89"/>
      <c r="BD19" s="121"/>
      <c r="BE19" s="89"/>
      <c r="BF19" s="89"/>
      <c r="BG19" s="89"/>
      <c r="BH19" s="89"/>
      <c r="BI19" s="89"/>
      <c r="BJ19" s="89"/>
    </row>
    <row r="20" spans="1:62">
      <c r="A20" s="71" t="s">
        <v>529</v>
      </c>
      <c r="B20" s="71" t="s">
        <v>530</v>
      </c>
      <c r="C20" s="72" t="s">
        <v>531</v>
      </c>
      <c r="D20" s="72">
        <v>30527272</v>
      </c>
      <c r="E20" s="73" t="s">
        <v>532</v>
      </c>
      <c r="F20" s="118">
        <v>18</v>
      </c>
      <c r="G20" s="93" t="s">
        <v>533</v>
      </c>
      <c r="H20" s="125">
        <v>4</v>
      </c>
      <c r="I20" s="93" t="s">
        <v>534</v>
      </c>
      <c r="J20" s="125">
        <v>3</v>
      </c>
      <c r="K20" s="93" t="s">
        <v>535</v>
      </c>
      <c r="L20" s="125">
        <v>4</v>
      </c>
      <c r="M20" s="93" t="s">
        <v>536</v>
      </c>
      <c r="N20" s="125">
        <v>4</v>
      </c>
      <c r="O20" s="93" t="s">
        <v>537</v>
      </c>
      <c r="P20" s="93">
        <v>5</v>
      </c>
      <c r="Q20" s="93" t="s">
        <v>538</v>
      </c>
      <c r="R20" s="125">
        <v>5</v>
      </c>
      <c r="S20" s="93" t="s">
        <v>667</v>
      </c>
      <c r="T20" s="125">
        <v>4</v>
      </c>
      <c r="U20" s="93" t="s">
        <v>539</v>
      </c>
      <c r="V20" s="125">
        <v>5</v>
      </c>
      <c r="W20" s="93" t="s">
        <v>540</v>
      </c>
      <c r="X20" s="125">
        <v>5</v>
      </c>
      <c r="Y20" s="93" t="s">
        <v>541</v>
      </c>
      <c r="Z20" s="125">
        <v>5</v>
      </c>
      <c r="AA20" s="93" t="s">
        <v>668</v>
      </c>
      <c r="AB20" s="125">
        <v>5</v>
      </c>
      <c r="AC20" s="93" t="s">
        <v>542</v>
      </c>
      <c r="AD20" s="125">
        <v>6</v>
      </c>
      <c r="AE20" s="93" t="s">
        <v>543</v>
      </c>
      <c r="AF20" s="125">
        <v>3</v>
      </c>
      <c r="AG20" s="93" t="s">
        <v>544</v>
      </c>
      <c r="AH20" s="125">
        <v>4</v>
      </c>
      <c r="AI20" s="93" t="s">
        <v>669</v>
      </c>
      <c r="AJ20" s="125">
        <v>3</v>
      </c>
      <c r="AK20" s="91" t="s">
        <v>545</v>
      </c>
      <c r="AL20" s="125">
        <v>4</v>
      </c>
      <c r="AM20" s="93" t="s">
        <v>670</v>
      </c>
      <c r="AN20" s="125">
        <v>4</v>
      </c>
      <c r="AO20" s="94" t="s">
        <v>671</v>
      </c>
      <c r="AP20" s="138">
        <v>4</v>
      </c>
      <c r="AQ20" s="89"/>
      <c r="AR20" s="121"/>
      <c r="AS20" s="89"/>
      <c r="AT20" s="121"/>
      <c r="AU20" s="89"/>
      <c r="AV20" s="121"/>
      <c r="AW20" s="89"/>
      <c r="AX20" s="121"/>
      <c r="AY20" s="106"/>
      <c r="AZ20" s="151"/>
      <c r="BA20" s="89"/>
      <c r="BB20" s="121"/>
      <c r="BC20" s="89"/>
      <c r="BD20" s="121"/>
      <c r="BE20" s="89"/>
      <c r="BF20" s="89"/>
      <c r="BG20" s="89"/>
      <c r="BH20" s="89"/>
      <c r="BI20" s="89"/>
      <c r="BJ20" s="89"/>
    </row>
    <row r="21" spans="1:62">
      <c r="A21" s="79" t="s">
        <v>546</v>
      </c>
      <c r="B21" s="79" t="s">
        <v>547</v>
      </c>
      <c r="C21" s="80" t="s">
        <v>548</v>
      </c>
      <c r="D21" s="80">
        <v>33186015</v>
      </c>
      <c r="E21" s="81" t="s">
        <v>549</v>
      </c>
      <c r="F21" s="120">
        <v>5</v>
      </c>
      <c r="G21" s="97" t="s">
        <v>550</v>
      </c>
      <c r="H21" s="126">
        <v>3</v>
      </c>
      <c r="I21" s="82" t="s">
        <v>551</v>
      </c>
      <c r="J21" s="126">
        <v>1</v>
      </c>
      <c r="K21" s="97" t="s">
        <v>552</v>
      </c>
      <c r="L21" s="126">
        <v>3</v>
      </c>
      <c r="M21" s="82" t="s">
        <v>553</v>
      </c>
      <c r="N21" s="126">
        <v>3</v>
      </c>
      <c r="O21" s="82" t="s">
        <v>672</v>
      </c>
      <c r="P21" s="82">
        <v>2</v>
      </c>
      <c r="Q21" s="82" t="s">
        <v>528</v>
      </c>
      <c r="R21" s="126"/>
      <c r="S21" s="82"/>
      <c r="T21" s="126"/>
      <c r="U21" s="82"/>
      <c r="V21" s="126"/>
      <c r="W21" s="82"/>
      <c r="X21" s="126"/>
      <c r="Y21" s="82"/>
      <c r="Z21" s="126"/>
      <c r="AA21" s="82"/>
      <c r="AB21" s="126"/>
      <c r="AC21" s="82"/>
      <c r="AD21" s="126"/>
      <c r="AE21" s="82"/>
      <c r="AF21" s="126"/>
      <c r="AG21" s="82"/>
      <c r="AH21" s="126"/>
      <c r="AI21" s="82"/>
      <c r="AJ21" s="126"/>
      <c r="AK21" s="82"/>
      <c r="AL21" s="126"/>
      <c r="AM21" s="82"/>
      <c r="AN21" s="126"/>
      <c r="AO21" s="98"/>
      <c r="AP21" s="138"/>
      <c r="AQ21" s="89"/>
      <c r="AR21" s="121"/>
      <c r="AS21" s="89"/>
      <c r="AT21" s="121"/>
      <c r="AU21" s="89"/>
      <c r="AV21" s="121"/>
      <c r="AW21" s="89"/>
      <c r="AX21" s="121"/>
      <c r="AY21" s="106"/>
      <c r="AZ21" s="151"/>
      <c r="BA21" s="89"/>
      <c r="BB21" s="121"/>
      <c r="BC21" s="89"/>
      <c r="BD21" s="121"/>
      <c r="BE21" s="89"/>
      <c r="BF21" s="89"/>
      <c r="BG21" s="89"/>
      <c r="BH21" s="89"/>
      <c r="BI21" s="89"/>
      <c r="BJ21" s="89"/>
    </row>
    <row r="22" spans="1:62" ht="27">
      <c r="A22" s="79" t="s">
        <v>554</v>
      </c>
      <c r="B22" s="79" t="s">
        <v>555</v>
      </c>
      <c r="C22" s="80" t="s">
        <v>556</v>
      </c>
      <c r="D22" s="80">
        <v>33186819</v>
      </c>
      <c r="E22" s="81"/>
      <c r="F22" s="120">
        <v>8</v>
      </c>
      <c r="G22" s="104" t="s">
        <v>715</v>
      </c>
      <c r="H22" s="127">
        <v>3</v>
      </c>
      <c r="I22" s="82" t="s">
        <v>557</v>
      </c>
      <c r="J22" s="127">
        <v>1</v>
      </c>
      <c r="K22" s="82" t="s">
        <v>558</v>
      </c>
      <c r="L22" s="126">
        <v>2</v>
      </c>
      <c r="M22" s="82" t="s">
        <v>559</v>
      </c>
      <c r="N22" s="126">
        <v>4</v>
      </c>
      <c r="O22" s="82" t="s">
        <v>560</v>
      </c>
      <c r="P22" s="82">
        <v>3</v>
      </c>
      <c r="Q22" s="82" t="s">
        <v>561</v>
      </c>
      <c r="R22" s="126">
        <v>2</v>
      </c>
      <c r="S22" s="82" t="s">
        <v>673</v>
      </c>
      <c r="T22" s="126">
        <v>5</v>
      </c>
      <c r="U22" s="82" t="s">
        <v>674</v>
      </c>
      <c r="V22" s="126">
        <v>3</v>
      </c>
      <c r="W22" s="82" t="s">
        <v>562</v>
      </c>
      <c r="X22" s="126"/>
      <c r="Y22" s="82"/>
      <c r="Z22" s="126"/>
      <c r="AA22" s="82"/>
      <c r="AB22" s="126"/>
      <c r="AC22" s="82"/>
      <c r="AD22" s="126"/>
      <c r="AE22" s="82"/>
      <c r="AF22" s="126"/>
      <c r="AG22" s="82"/>
      <c r="AH22" s="126"/>
      <c r="AI22" s="82"/>
      <c r="AJ22" s="126"/>
      <c r="AK22" s="82"/>
      <c r="AL22" s="126"/>
      <c r="AM22" s="82"/>
      <c r="AN22" s="126"/>
      <c r="AO22" s="98"/>
      <c r="AP22" s="138"/>
      <c r="AQ22" s="89"/>
      <c r="AR22" s="144" t="s">
        <v>934</v>
      </c>
      <c r="AS22" s="89"/>
      <c r="AT22" s="144" t="s">
        <v>934</v>
      </c>
      <c r="AU22" s="89"/>
      <c r="AV22" s="144" t="s">
        <v>934</v>
      </c>
      <c r="AW22" s="89"/>
      <c r="AX22" s="144" t="s">
        <v>934</v>
      </c>
      <c r="AY22" s="106"/>
      <c r="AZ22" s="144" t="s">
        <v>934</v>
      </c>
      <c r="BA22" s="89"/>
      <c r="BB22" s="144" t="s">
        <v>934</v>
      </c>
      <c r="BC22" s="89"/>
      <c r="BD22" s="144" t="s">
        <v>934</v>
      </c>
      <c r="BE22" s="89"/>
      <c r="BF22" s="89"/>
      <c r="BG22" s="89"/>
      <c r="BH22" s="89"/>
      <c r="BI22" s="89"/>
      <c r="BJ22" s="89"/>
    </row>
    <row r="23" spans="1:62" ht="27">
      <c r="A23" s="79" t="s">
        <v>563</v>
      </c>
      <c r="B23" s="79" t="s">
        <v>564</v>
      </c>
      <c r="C23" s="80" t="s">
        <v>565</v>
      </c>
      <c r="D23" s="80">
        <v>33166013</v>
      </c>
      <c r="E23" s="81" t="s">
        <v>566</v>
      </c>
      <c r="F23" s="120">
        <v>31</v>
      </c>
      <c r="G23" s="82" t="s">
        <v>567</v>
      </c>
      <c r="H23" s="126">
        <v>4</v>
      </c>
      <c r="I23" s="82" t="s">
        <v>568</v>
      </c>
      <c r="J23" s="126">
        <v>3</v>
      </c>
      <c r="K23" s="82" t="s">
        <v>569</v>
      </c>
      <c r="L23" s="126">
        <v>3</v>
      </c>
      <c r="M23" s="82" t="s">
        <v>570</v>
      </c>
      <c r="N23" s="126">
        <v>3</v>
      </c>
      <c r="O23" s="82" t="s">
        <v>571</v>
      </c>
      <c r="P23" s="82">
        <v>3</v>
      </c>
      <c r="Q23" s="82" t="s">
        <v>675</v>
      </c>
      <c r="R23" s="126">
        <v>3</v>
      </c>
      <c r="S23" s="82" t="s">
        <v>572</v>
      </c>
      <c r="T23" s="126">
        <v>4</v>
      </c>
      <c r="U23" s="82" t="s">
        <v>573</v>
      </c>
      <c r="V23" s="126">
        <v>4</v>
      </c>
      <c r="W23" s="82" t="s">
        <v>676</v>
      </c>
      <c r="X23" s="126">
        <v>3</v>
      </c>
      <c r="Y23" s="82" t="s">
        <v>677</v>
      </c>
      <c r="Z23" s="126">
        <v>4</v>
      </c>
      <c r="AA23" s="82" t="s">
        <v>574</v>
      </c>
      <c r="AB23" s="126">
        <v>4</v>
      </c>
      <c r="AC23" s="82" t="s">
        <v>575</v>
      </c>
      <c r="AD23" s="126">
        <v>3</v>
      </c>
      <c r="AE23" s="82" t="s">
        <v>576</v>
      </c>
      <c r="AF23" s="126">
        <v>4</v>
      </c>
      <c r="AG23" s="82" t="s">
        <v>678</v>
      </c>
      <c r="AH23" s="126">
        <v>3</v>
      </c>
      <c r="AI23" s="82" t="s">
        <v>577</v>
      </c>
      <c r="AJ23" s="126">
        <v>4</v>
      </c>
      <c r="AK23" s="82" t="s">
        <v>578</v>
      </c>
      <c r="AL23" s="126">
        <v>4</v>
      </c>
      <c r="AM23" s="82" t="s">
        <v>579</v>
      </c>
      <c r="AN23" s="126">
        <v>4</v>
      </c>
      <c r="AO23" s="98" t="s">
        <v>580</v>
      </c>
      <c r="AP23" s="138">
        <v>4</v>
      </c>
      <c r="AQ23" s="99" t="s">
        <v>581</v>
      </c>
      <c r="AR23" s="145">
        <v>4</v>
      </c>
      <c r="AS23" s="90" t="s">
        <v>582</v>
      </c>
      <c r="AT23" s="143">
        <v>3</v>
      </c>
      <c r="AU23" s="90" t="s">
        <v>695</v>
      </c>
      <c r="AV23" s="143">
        <v>4</v>
      </c>
      <c r="AW23" s="110" t="s">
        <v>696</v>
      </c>
      <c r="AX23" s="154">
        <v>3</v>
      </c>
      <c r="AY23" s="90" t="s">
        <v>697</v>
      </c>
      <c r="AZ23" s="143">
        <v>3</v>
      </c>
      <c r="BA23" s="111" t="s">
        <v>698</v>
      </c>
      <c r="BB23" s="147">
        <v>3</v>
      </c>
      <c r="BC23" s="111" t="s">
        <v>699</v>
      </c>
      <c r="BD23" s="147">
        <v>3</v>
      </c>
      <c r="BE23" s="111" t="s">
        <v>700</v>
      </c>
      <c r="BF23" s="111" t="s">
        <v>701</v>
      </c>
      <c r="BG23" s="111" t="s">
        <v>702</v>
      </c>
      <c r="BH23" s="115" t="s">
        <v>931</v>
      </c>
      <c r="BI23" s="115" t="s">
        <v>932</v>
      </c>
      <c r="BJ23" s="115" t="s">
        <v>933</v>
      </c>
    </row>
    <row r="24" spans="1:62">
      <c r="A24" s="79" t="s">
        <v>583</v>
      </c>
      <c r="B24" s="79" t="s">
        <v>584</v>
      </c>
      <c r="C24" s="80" t="s">
        <v>585</v>
      </c>
      <c r="D24" s="80">
        <v>33202122</v>
      </c>
      <c r="E24" s="81"/>
      <c r="F24" s="120">
        <v>7</v>
      </c>
      <c r="G24" s="82" t="s">
        <v>586</v>
      </c>
      <c r="H24" s="126">
        <v>3</v>
      </c>
      <c r="I24" s="82" t="s">
        <v>587</v>
      </c>
      <c r="J24" s="126">
        <v>4</v>
      </c>
      <c r="K24" s="82" t="s">
        <v>588</v>
      </c>
      <c r="L24" s="126">
        <v>3</v>
      </c>
      <c r="M24" s="82" t="s">
        <v>589</v>
      </c>
      <c r="N24" s="126">
        <v>3</v>
      </c>
      <c r="O24" s="82" t="s">
        <v>679</v>
      </c>
      <c r="P24" s="82">
        <v>3</v>
      </c>
      <c r="Q24" s="82" t="s">
        <v>590</v>
      </c>
      <c r="R24" s="126">
        <v>4</v>
      </c>
      <c r="S24" s="82" t="s">
        <v>680</v>
      </c>
      <c r="T24" s="126">
        <v>1</v>
      </c>
      <c r="U24" s="82" t="s">
        <v>591</v>
      </c>
      <c r="V24" s="126"/>
      <c r="W24" s="82"/>
      <c r="X24" s="126"/>
      <c r="Y24" s="82"/>
      <c r="Z24" s="126"/>
      <c r="AA24" s="82"/>
      <c r="AB24" s="126"/>
      <c r="AC24" s="82"/>
      <c r="AD24" s="126"/>
      <c r="AE24" s="82"/>
      <c r="AF24" s="126"/>
      <c r="AG24" s="82"/>
      <c r="AH24" s="126"/>
      <c r="AI24" s="82"/>
      <c r="AJ24" s="126"/>
      <c r="AK24" s="82"/>
      <c r="AL24" s="126"/>
      <c r="AM24" s="82"/>
      <c r="AN24" s="126"/>
      <c r="AO24" s="98"/>
      <c r="AP24" s="138"/>
      <c r="AQ24" s="89"/>
      <c r="AR24" s="121"/>
      <c r="AS24" s="89"/>
      <c r="AT24" s="121"/>
      <c r="AU24" s="89"/>
      <c r="AV24" s="121"/>
      <c r="AW24" s="89"/>
      <c r="AX24" s="121"/>
      <c r="AY24" s="106"/>
      <c r="AZ24" s="151"/>
      <c r="BA24" s="89"/>
      <c r="BB24" s="121"/>
      <c r="BC24" s="89"/>
      <c r="BD24" s="121"/>
      <c r="BE24" s="89">
        <v>3</v>
      </c>
      <c r="BF24" s="89">
        <v>4</v>
      </c>
      <c r="BG24" s="89">
        <v>3</v>
      </c>
      <c r="BH24" s="89">
        <v>2</v>
      </c>
      <c r="BI24" s="89">
        <v>3</v>
      </c>
      <c r="BJ24" s="89">
        <v>2</v>
      </c>
    </row>
    <row r="25" spans="1:62">
      <c r="A25" s="79" t="s">
        <v>592</v>
      </c>
      <c r="B25" s="79" t="s">
        <v>593</v>
      </c>
      <c r="C25" s="80" t="s">
        <v>444</v>
      </c>
      <c r="D25" s="80">
        <v>33207435</v>
      </c>
      <c r="E25" s="81" t="s">
        <v>594</v>
      </c>
      <c r="F25" s="120">
        <v>7</v>
      </c>
      <c r="G25" s="82" t="s">
        <v>595</v>
      </c>
      <c r="H25" s="126">
        <v>3</v>
      </c>
      <c r="I25" s="82" t="s">
        <v>596</v>
      </c>
      <c r="J25" s="126">
        <v>2</v>
      </c>
      <c r="K25" s="82" t="s">
        <v>597</v>
      </c>
      <c r="L25" s="126">
        <v>4</v>
      </c>
      <c r="M25" s="82" t="s">
        <v>598</v>
      </c>
      <c r="N25" s="126">
        <v>4</v>
      </c>
      <c r="O25" s="82" t="s">
        <v>681</v>
      </c>
      <c r="P25" s="82">
        <v>2</v>
      </c>
      <c r="Q25" s="82" t="s">
        <v>599</v>
      </c>
      <c r="R25" s="126">
        <v>3</v>
      </c>
      <c r="S25" s="82" t="s">
        <v>682</v>
      </c>
      <c r="T25" s="126">
        <v>4</v>
      </c>
      <c r="U25" s="82" t="s">
        <v>591</v>
      </c>
      <c r="V25" s="126"/>
      <c r="W25" s="82"/>
      <c r="X25" s="126"/>
      <c r="Y25" s="82"/>
      <c r="Z25" s="126"/>
      <c r="AA25" s="82"/>
      <c r="AB25" s="126"/>
      <c r="AC25" s="82"/>
      <c r="AD25" s="126"/>
      <c r="AE25" s="82"/>
      <c r="AF25" s="126"/>
      <c r="AG25" s="82"/>
      <c r="AH25" s="126"/>
      <c r="AI25" s="82"/>
      <c r="AJ25" s="126"/>
      <c r="AK25" s="82"/>
      <c r="AL25" s="126"/>
      <c r="AM25" s="82"/>
      <c r="AN25" s="126"/>
      <c r="AO25" s="98"/>
      <c r="AP25" s="138"/>
      <c r="AQ25" s="89"/>
      <c r="AR25" s="121"/>
      <c r="AS25" s="89"/>
      <c r="AT25" s="121"/>
      <c r="AU25" s="89"/>
      <c r="AV25" s="121"/>
      <c r="AW25" s="89"/>
      <c r="AX25" s="121"/>
      <c r="AY25" s="106"/>
      <c r="AZ25" s="151"/>
      <c r="BA25" s="89"/>
      <c r="BB25" s="121"/>
      <c r="BC25" s="89"/>
      <c r="BD25" s="121"/>
      <c r="BE25" s="89"/>
      <c r="BF25" s="89"/>
      <c r="BG25" s="89"/>
      <c r="BH25" s="89"/>
      <c r="BI25" s="89"/>
      <c r="BJ25" s="89"/>
    </row>
    <row r="26" spans="1:62">
      <c r="A26" s="79" t="s">
        <v>600</v>
      </c>
      <c r="B26" s="79" t="s">
        <v>601</v>
      </c>
      <c r="C26" s="80" t="s">
        <v>602</v>
      </c>
      <c r="D26" s="80">
        <v>33207910</v>
      </c>
      <c r="E26" s="81" t="s">
        <v>603</v>
      </c>
      <c r="F26" s="120">
        <v>11</v>
      </c>
      <c r="G26" s="82" t="s">
        <v>604</v>
      </c>
      <c r="H26" s="126">
        <v>3</v>
      </c>
      <c r="I26" s="82" t="s">
        <v>605</v>
      </c>
      <c r="J26" s="126">
        <v>4</v>
      </c>
      <c r="K26" s="82" t="s">
        <v>606</v>
      </c>
      <c r="L26" s="126">
        <v>3</v>
      </c>
      <c r="M26" s="82" t="s">
        <v>607</v>
      </c>
      <c r="N26" s="126">
        <v>3</v>
      </c>
      <c r="O26" s="82" t="s">
        <v>608</v>
      </c>
      <c r="P26" s="82">
        <v>3</v>
      </c>
      <c r="Q26" s="82" t="s">
        <v>683</v>
      </c>
      <c r="R26" s="126">
        <v>4</v>
      </c>
      <c r="S26" s="82" t="s">
        <v>609</v>
      </c>
      <c r="T26" s="126">
        <v>3</v>
      </c>
      <c r="U26" s="82" t="s">
        <v>684</v>
      </c>
      <c r="V26" s="126">
        <v>3</v>
      </c>
      <c r="W26" s="82" t="s">
        <v>610</v>
      </c>
      <c r="X26" s="126">
        <v>4</v>
      </c>
      <c r="Y26" s="82" t="s">
        <v>611</v>
      </c>
      <c r="Z26" s="126">
        <v>4</v>
      </c>
      <c r="AA26" s="82" t="s">
        <v>612</v>
      </c>
      <c r="AB26" s="138">
        <v>4</v>
      </c>
      <c r="AC26" s="89"/>
      <c r="AD26" s="121"/>
      <c r="AE26" s="82"/>
      <c r="AF26" s="126"/>
      <c r="AG26" s="82"/>
      <c r="AH26" s="126"/>
      <c r="AI26" s="82"/>
      <c r="AJ26" s="126"/>
      <c r="AK26" s="82"/>
      <c r="AL26" s="126"/>
      <c r="AM26" s="82"/>
      <c r="AN26" s="126"/>
      <c r="AO26" s="98"/>
      <c r="AP26" s="138"/>
      <c r="AQ26" s="89"/>
      <c r="AR26" s="121"/>
      <c r="AS26" s="89"/>
      <c r="AT26" s="121"/>
      <c r="AU26" s="89"/>
      <c r="AV26" s="121"/>
      <c r="AW26" s="89"/>
      <c r="AX26" s="121"/>
      <c r="AY26" s="106"/>
      <c r="AZ26" s="151"/>
      <c r="BA26" s="89"/>
      <c r="BB26" s="121"/>
      <c r="BC26" s="89"/>
      <c r="BD26" s="121"/>
      <c r="BE26" s="89"/>
      <c r="BF26" s="89"/>
      <c r="BG26" s="89"/>
      <c r="BH26" s="89"/>
      <c r="BI26" s="89"/>
      <c r="BJ26" s="89"/>
    </row>
    <row r="27" spans="1:62">
      <c r="A27" s="79" t="s">
        <v>613</v>
      </c>
      <c r="B27" s="79" t="s">
        <v>614</v>
      </c>
      <c r="C27" s="80" t="s">
        <v>615</v>
      </c>
      <c r="D27" s="80">
        <v>33185206</v>
      </c>
      <c r="E27" s="81" t="s">
        <v>616</v>
      </c>
      <c r="F27" s="120">
        <v>12</v>
      </c>
      <c r="G27" s="82" t="s">
        <v>617</v>
      </c>
      <c r="H27" s="126">
        <v>2</v>
      </c>
      <c r="I27" s="82" t="s">
        <v>618</v>
      </c>
      <c r="J27" s="126">
        <v>3</v>
      </c>
      <c r="K27" s="82" t="s">
        <v>619</v>
      </c>
      <c r="L27" s="126">
        <v>3</v>
      </c>
      <c r="M27" s="82" t="s">
        <v>620</v>
      </c>
      <c r="N27" s="126">
        <v>3</v>
      </c>
      <c r="O27" s="82" t="s">
        <v>621</v>
      </c>
      <c r="P27" s="82">
        <v>4</v>
      </c>
      <c r="Q27" s="82" t="s">
        <v>685</v>
      </c>
      <c r="R27" s="126">
        <v>3</v>
      </c>
      <c r="S27" s="82" t="s">
        <v>622</v>
      </c>
      <c r="T27" s="126">
        <v>4</v>
      </c>
      <c r="U27" s="82" t="s">
        <v>623</v>
      </c>
      <c r="V27" s="126">
        <v>5</v>
      </c>
      <c r="W27" s="82" t="s">
        <v>686</v>
      </c>
      <c r="X27" s="126">
        <v>4</v>
      </c>
      <c r="Y27" s="82" t="s">
        <v>624</v>
      </c>
      <c r="Z27" s="126">
        <v>4</v>
      </c>
      <c r="AA27" s="82" t="s">
        <v>625</v>
      </c>
      <c r="AB27" s="126">
        <v>4</v>
      </c>
      <c r="AC27" s="82" t="s">
        <v>626</v>
      </c>
      <c r="AD27" s="126">
        <v>4</v>
      </c>
      <c r="AE27" s="82" t="s">
        <v>420</v>
      </c>
      <c r="AF27" s="126"/>
      <c r="AG27" s="82"/>
      <c r="AH27" s="126"/>
      <c r="AI27" s="82"/>
      <c r="AJ27" s="126"/>
      <c r="AK27" s="82"/>
      <c r="AL27" s="126"/>
      <c r="AM27" s="82"/>
      <c r="AN27" s="126"/>
      <c r="AO27" s="98"/>
      <c r="AP27" s="138"/>
      <c r="AQ27" s="89"/>
      <c r="AR27" s="121"/>
      <c r="AS27" s="89"/>
      <c r="AT27" s="121"/>
      <c r="AU27" s="89"/>
      <c r="AV27" s="121"/>
      <c r="AW27" s="89"/>
      <c r="AX27" s="121"/>
      <c r="AY27" s="106"/>
      <c r="AZ27" s="151"/>
      <c r="BA27" s="89"/>
      <c r="BB27" s="121"/>
      <c r="BC27" s="89"/>
      <c r="BD27" s="121"/>
      <c r="BE27" s="89"/>
      <c r="BF27" s="89"/>
      <c r="BG27" s="89"/>
      <c r="BH27" s="89"/>
      <c r="BI27" s="89"/>
      <c r="BJ27" s="89"/>
    </row>
    <row r="28" spans="1:62" ht="27">
      <c r="A28" s="79" t="s">
        <v>627</v>
      </c>
      <c r="B28" s="79" t="s">
        <v>628</v>
      </c>
      <c r="C28" s="80" t="s">
        <v>629</v>
      </c>
      <c r="D28" s="80">
        <v>33213852</v>
      </c>
      <c r="E28" s="81" t="s">
        <v>630</v>
      </c>
      <c r="F28" s="120">
        <v>24</v>
      </c>
      <c r="G28" s="82" t="s">
        <v>631</v>
      </c>
      <c r="H28" s="126">
        <v>1</v>
      </c>
      <c r="I28" s="82" t="s">
        <v>632</v>
      </c>
      <c r="J28" s="126">
        <v>1</v>
      </c>
      <c r="K28" s="82" t="s">
        <v>633</v>
      </c>
      <c r="L28" s="126">
        <v>2</v>
      </c>
      <c r="M28" s="82" t="s">
        <v>634</v>
      </c>
      <c r="N28" s="126">
        <v>2</v>
      </c>
      <c r="O28" s="82" t="s">
        <v>635</v>
      </c>
      <c r="P28" s="82">
        <v>1</v>
      </c>
      <c r="Q28" s="82" t="s">
        <v>636</v>
      </c>
      <c r="R28" s="126">
        <v>2</v>
      </c>
      <c r="S28" s="82" t="s">
        <v>637</v>
      </c>
      <c r="T28" s="126">
        <v>3</v>
      </c>
      <c r="U28" s="82" t="s">
        <v>687</v>
      </c>
      <c r="V28" s="126">
        <v>2</v>
      </c>
      <c r="W28" s="82" t="s">
        <v>638</v>
      </c>
      <c r="X28" s="126">
        <v>3</v>
      </c>
      <c r="Y28" s="82" t="s">
        <v>639</v>
      </c>
      <c r="Z28" s="126">
        <v>4</v>
      </c>
      <c r="AA28" s="82" t="s">
        <v>640</v>
      </c>
      <c r="AB28" s="126">
        <v>2</v>
      </c>
      <c r="AC28" s="82" t="s">
        <v>641</v>
      </c>
      <c r="AD28" s="126">
        <v>3</v>
      </c>
      <c r="AE28" s="82" t="s">
        <v>642</v>
      </c>
      <c r="AF28" s="126">
        <v>2</v>
      </c>
      <c r="AG28" s="82" t="s">
        <v>703</v>
      </c>
      <c r="AH28" s="126">
        <v>7</v>
      </c>
      <c r="AI28" s="82" t="s">
        <v>704</v>
      </c>
      <c r="AJ28" s="126">
        <v>4</v>
      </c>
      <c r="AK28" s="104" t="s">
        <v>705</v>
      </c>
      <c r="AL28" s="127">
        <v>2</v>
      </c>
      <c r="AM28" s="112" t="s">
        <v>706</v>
      </c>
      <c r="AN28" s="146">
        <v>2</v>
      </c>
      <c r="AO28" s="113" t="s">
        <v>707</v>
      </c>
      <c r="AP28" s="143">
        <v>3</v>
      </c>
      <c r="AQ28" s="111" t="s">
        <v>708</v>
      </c>
      <c r="AR28" s="147">
        <v>2</v>
      </c>
      <c r="AS28" s="111" t="s">
        <v>709</v>
      </c>
      <c r="AT28" s="147">
        <v>1</v>
      </c>
      <c r="AU28" s="111" t="s">
        <v>710</v>
      </c>
      <c r="AV28" s="147">
        <v>4</v>
      </c>
      <c r="AW28" s="111" t="s">
        <v>711</v>
      </c>
      <c r="AX28" s="147">
        <v>2</v>
      </c>
      <c r="AY28" s="114" t="s">
        <v>714</v>
      </c>
      <c r="AZ28" s="152">
        <v>0</v>
      </c>
      <c r="BA28" s="115" t="s">
        <v>712</v>
      </c>
      <c r="BB28" s="149">
        <v>4</v>
      </c>
      <c r="BC28" s="109" t="s">
        <v>713</v>
      </c>
      <c r="BD28" s="148">
        <v>3</v>
      </c>
      <c r="BE28" s="89"/>
      <c r="BF28" s="89"/>
      <c r="BG28" s="89"/>
      <c r="BH28" s="89"/>
      <c r="BI28" s="89"/>
      <c r="BJ28" s="89"/>
    </row>
    <row r="29" spans="1:62">
      <c r="A29" s="79" t="s">
        <v>643</v>
      </c>
      <c r="B29" s="79" t="s">
        <v>644</v>
      </c>
      <c r="C29" s="80" t="s">
        <v>645</v>
      </c>
      <c r="D29" s="80">
        <v>33217625</v>
      </c>
      <c r="E29" s="81" t="s">
        <v>646</v>
      </c>
      <c r="F29" s="120">
        <v>8</v>
      </c>
      <c r="G29" s="82" t="s">
        <v>647</v>
      </c>
      <c r="H29" s="126">
        <v>4</v>
      </c>
      <c r="I29" s="82" t="s">
        <v>648</v>
      </c>
      <c r="J29" s="126">
        <v>4</v>
      </c>
      <c r="K29" s="82" t="s">
        <v>649</v>
      </c>
      <c r="L29" s="126">
        <v>4</v>
      </c>
      <c r="M29" s="82" t="s">
        <v>650</v>
      </c>
      <c r="N29" s="126">
        <v>4</v>
      </c>
      <c r="O29" s="103" t="s">
        <v>688</v>
      </c>
      <c r="P29" s="103">
        <v>0</v>
      </c>
      <c r="Q29" s="82" t="s">
        <v>651</v>
      </c>
      <c r="R29" s="126">
        <v>2</v>
      </c>
      <c r="S29" s="82" t="s">
        <v>652</v>
      </c>
      <c r="T29" s="126">
        <v>1</v>
      </c>
      <c r="U29" s="82" t="s">
        <v>653</v>
      </c>
      <c r="V29" s="126">
        <v>4</v>
      </c>
      <c r="W29" s="82" t="s">
        <v>654</v>
      </c>
      <c r="X29" s="126">
        <v>5</v>
      </c>
      <c r="Y29" s="82" t="s">
        <v>420</v>
      </c>
      <c r="Z29" s="126"/>
      <c r="AA29" s="82"/>
      <c r="AB29" s="126"/>
      <c r="AC29" s="82"/>
      <c r="AD29" s="126"/>
      <c r="AE29" s="82"/>
      <c r="AF29" s="126"/>
      <c r="AG29" s="82"/>
      <c r="AH29" s="126"/>
      <c r="AI29" s="82"/>
      <c r="AJ29" s="126"/>
      <c r="AK29" s="82"/>
      <c r="AL29" s="126"/>
      <c r="AM29" s="82"/>
      <c r="AN29" s="126"/>
      <c r="AO29" s="98"/>
      <c r="AP29" s="138"/>
      <c r="AQ29" s="89"/>
      <c r="AR29" s="121"/>
      <c r="AS29" s="89"/>
      <c r="AT29" s="121"/>
      <c r="AU29" s="89"/>
      <c r="AV29" s="121"/>
      <c r="AW29" s="89"/>
      <c r="AX29" s="121"/>
      <c r="AY29" s="106"/>
      <c r="AZ29" s="151"/>
      <c r="BA29" s="89"/>
      <c r="BB29" s="121"/>
      <c r="BC29" s="89"/>
      <c r="BD29" s="121"/>
      <c r="BE29" s="89"/>
      <c r="BF29" s="89"/>
      <c r="BG29" s="89"/>
      <c r="BH29" s="89"/>
      <c r="BI29" s="89"/>
      <c r="BJ29" s="89"/>
    </row>
    <row r="30" spans="1:62">
      <c r="A30" s="79"/>
      <c r="B30" s="79"/>
      <c r="C30" s="80"/>
      <c r="D30" s="80"/>
      <c r="E30" s="82"/>
      <c r="F30" s="82">
        <f>SUM(F7:F29)</f>
        <v>213</v>
      </c>
      <c r="G30" s="82"/>
      <c r="H30" s="126"/>
      <c r="I30" s="82"/>
      <c r="J30" s="126"/>
      <c r="K30" s="82"/>
      <c r="L30" s="126"/>
      <c r="M30" s="82"/>
      <c r="N30" s="126"/>
      <c r="O30" s="82"/>
      <c r="P30" s="82"/>
      <c r="Q30" s="82"/>
      <c r="R30" s="126"/>
      <c r="S30" s="82"/>
      <c r="T30" s="126"/>
      <c r="U30" s="82"/>
      <c r="V30" s="126"/>
      <c r="W30" s="82"/>
      <c r="X30" s="126"/>
      <c r="Y30" s="82"/>
      <c r="Z30" s="126"/>
      <c r="AA30" s="82"/>
      <c r="AB30" s="126"/>
      <c r="AC30" s="82"/>
      <c r="AD30" s="126"/>
      <c r="AE30" s="82"/>
      <c r="AF30" s="126"/>
      <c r="AG30" s="82"/>
      <c r="AH30" s="126"/>
      <c r="AI30" s="82"/>
      <c r="AJ30" s="126"/>
      <c r="AK30" s="82"/>
      <c r="AL30" s="126"/>
      <c r="AM30" s="82"/>
      <c r="AN30" s="126"/>
      <c r="AO30" s="98"/>
      <c r="AP30" s="138"/>
      <c r="AQ30" s="89"/>
      <c r="AR30" s="121"/>
      <c r="AS30" s="89"/>
      <c r="AT30" s="121"/>
      <c r="AU30" s="89"/>
      <c r="AV30" s="121"/>
      <c r="AW30" s="89"/>
      <c r="AX30" s="121"/>
      <c r="AY30" s="106"/>
      <c r="AZ30" s="151"/>
      <c r="BA30" s="89"/>
      <c r="BB30" s="121"/>
      <c r="BC30" s="89"/>
      <c r="BD30" s="121"/>
      <c r="BE30" s="89"/>
      <c r="BF30" s="89"/>
      <c r="BG30" s="89"/>
      <c r="BH30" s="89"/>
      <c r="BI30" s="89"/>
      <c r="BJ30" s="89"/>
    </row>
    <row r="31" spans="1:62">
      <c r="A31" s="83"/>
      <c r="B31" s="83"/>
      <c r="C31" s="84"/>
      <c r="D31" s="84"/>
      <c r="E31" s="85"/>
      <c r="F31" s="85"/>
      <c r="G31" s="85"/>
      <c r="H31" s="128"/>
      <c r="I31" s="85"/>
      <c r="J31" s="128"/>
      <c r="K31" s="85"/>
      <c r="L31" s="128"/>
      <c r="M31" s="85"/>
      <c r="N31" s="128"/>
      <c r="O31" s="85"/>
      <c r="P31" s="85"/>
      <c r="Q31" s="85"/>
      <c r="R31" s="128"/>
      <c r="S31" s="85"/>
      <c r="T31" s="128"/>
      <c r="U31" s="85"/>
      <c r="V31" s="128"/>
      <c r="W31" s="85"/>
      <c r="X31" s="128"/>
      <c r="Y31" s="85"/>
      <c r="Z31" s="128"/>
      <c r="AA31" s="85"/>
      <c r="AB31" s="128"/>
      <c r="AC31" s="85"/>
      <c r="AD31" s="128"/>
      <c r="AE31" s="85"/>
      <c r="AF31" s="128"/>
      <c r="AG31" s="85"/>
      <c r="AH31" s="128"/>
      <c r="AI31" s="85"/>
      <c r="AJ31" s="128"/>
      <c r="AK31" s="85"/>
      <c r="AL31" s="128"/>
      <c r="AM31" s="85"/>
      <c r="AN31" s="128"/>
      <c r="AO31" s="100"/>
      <c r="AP31" s="138"/>
      <c r="AQ31" s="89"/>
      <c r="AR31" s="121"/>
      <c r="AS31" s="89"/>
      <c r="AT31" s="121"/>
      <c r="AU31" s="89"/>
      <c r="AV31" s="121"/>
      <c r="AW31" s="89"/>
      <c r="AX31" s="121"/>
      <c r="AY31" s="106"/>
      <c r="AZ31" s="151"/>
      <c r="BA31" s="89"/>
      <c r="BB31" s="121"/>
      <c r="BC31" s="89"/>
      <c r="BD31" s="121"/>
      <c r="BE31" s="89"/>
      <c r="BF31" s="89"/>
      <c r="BG31" s="89"/>
      <c r="BH31" s="89"/>
      <c r="BI31" s="89"/>
      <c r="BJ31" s="89"/>
    </row>
    <row r="32" spans="1:62">
      <c r="A32" s="86"/>
      <c r="B32" s="86"/>
      <c r="C32" s="86"/>
      <c r="D32" s="86"/>
      <c r="E32" s="86" t="s">
        <v>655</v>
      </c>
      <c r="F32" s="86"/>
      <c r="G32" s="86">
        <v>20</v>
      </c>
      <c r="H32" s="129"/>
      <c r="I32" s="86">
        <v>19</v>
      </c>
      <c r="J32" s="129"/>
      <c r="K32" s="86">
        <v>18</v>
      </c>
      <c r="L32" s="129"/>
      <c r="M32" s="86">
        <v>18</v>
      </c>
      <c r="N32" s="129"/>
      <c r="O32" s="86">
        <v>16</v>
      </c>
      <c r="P32" s="86"/>
      <c r="Q32" s="86">
        <v>15</v>
      </c>
      <c r="R32" s="129"/>
      <c r="S32" s="86">
        <v>16</v>
      </c>
      <c r="T32" s="129"/>
      <c r="U32" s="86">
        <v>11</v>
      </c>
      <c r="V32" s="129"/>
      <c r="W32" s="86">
        <v>10</v>
      </c>
      <c r="X32" s="129"/>
      <c r="Y32" s="86">
        <v>8</v>
      </c>
      <c r="Z32" s="129"/>
      <c r="AA32" s="86">
        <v>8</v>
      </c>
      <c r="AB32" s="129"/>
      <c r="AC32" s="86">
        <v>7</v>
      </c>
      <c r="AD32" s="129"/>
      <c r="AE32" s="86">
        <v>6</v>
      </c>
      <c r="AF32" s="129"/>
      <c r="AG32" s="86">
        <v>6</v>
      </c>
      <c r="AH32" s="129"/>
      <c r="AI32" s="86">
        <v>6</v>
      </c>
      <c r="AJ32" s="129"/>
      <c r="AK32" s="86">
        <v>5</v>
      </c>
      <c r="AL32" s="129"/>
      <c r="AM32" s="86">
        <v>5</v>
      </c>
      <c r="AN32" s="129"/>
      <c r="AO32" s="86">
        <v>3</v>
      </c>
      <c r="AP32" s="129"/>
      <c r="AQ32" s="86">
        <v>2</v>
      </c>
      <c r="AR32" s="129"/>
      <c r="AS32" s="86">
        <v>2</v>
      </c>
      <c r="AT32" s="129"/>
      <c r="AU32" s="86">
        <v>2</v>
      </c>
      <c r="AV32" s="129"/>
      <c r="AW32" s="86">
        <v>2</v>
      </c>
      <c r="AX32" s="129"/>
      <c r="AY32" s="107">
        <v>2</v>
      </c>
      <c r="AZ32" s="153"/>
      <c r="BA32" s="86">
        <v>2</v>
      </c>
      <c r="BB32" s="129"/>
      <c r="BC32" s="86">
        <v>2</v>
      </c>
      <c r="BD32" s="129"/>
      <c r="BE32" s="86">
        <v>1</v>
      </c>
      <c r="BF32" s="86">
        <v>1</v>
      </c>
      <c r="BG32" s="86">
        <v>1</v>
      </c>
      <c r="BH32" s="86">
        <v>1</v>
      </c>
      <c r="BI32" s="86">
        <v>1</v>
      </c>
      <c r="BJ32" s="86">
        <v>1</v>
      </c>
    </row>
    <row r="33" spans="7:34">
      <c r="G33" s="87">
        <f>SUM(G32:BJ32)-4</f>
        <v>213</v>
      </c>
    </row>
    <row r="43" spans="7:34">
      <c r="AG43" s="99" t="s">
        <v>656</v>
      </c>
      <c r="AH43" s="145"/>
    </row>
  </sheetData>
  <mergeCells count="1">
    <mergeCell ref="M5:Q5"/>
  </mergeCells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workbookViewId="0">
      <selection activeCell="P30" sqref="P30"/>
    </sheetView>
  </sheetViews>
  <sheetFormatPr defaultRowHeight="16.5"/>
  <sheetData>
    <row r="1" spans="1:20">
      <c r="A1" t="s">
        <v>717</v>
      </c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</row>
    <row r="2" spans="1:20">
      <c r="A2" t="s">
        <v>718</v>
      </c>
      <c r="B2" t="s">
        <v>754</v>
      </c>
      <c r="C2" t="s">
        <v>760</v>
      </c>
      <c r="D2" t="s">
        <v>763</v>
      </c>
      <c r="E2" t="s">
        <v>764</v>
      </c>
      <c r="F2" t="s">
        <v>769</v>
      </c>
      <c r="G2" t="s">
        <v>781</v>
      </c>
      <c r="H2" t="s">
        <v>787</v>
      </c>
      <c r="J2" t="s">
        <v>803</v>
      </c>
      <c r="K2" t="s">
        <v>810</v>
      </c>
      <c r="L2" t="s">
        <v>827</v>
      </c>
      <c r="M2" t="s">
        <v>831</v>
      </c>
      <c r="N2" t="s">
        <v>838</v>
      </c>
      <c r="O2" t="s">
        <v>868</v>
      </c>
      <c r="P2" t="s">
        <v>874</v>
      </c>
      <c r="Q2" t="s">
        <v>880</v>
      </c>
      <c r="R2" t="s">
        <v>890</v>
      </c>
      <c r="S2" t="s">
        <v>901</v>
      </c>
      <c r="T2" t="s">
        <v>924</v>
      </c>
    </row>
    <row r="3" spans="1:20">
      <c r="A3" t="s">
        <v>719</v>
      </c>
      <c r="B3" t="s">
        <v>755</v>
      </c>
      <c r="C3" t="s">
        <v>761</v>
      </c>
      <c r="E3" t="s">
        <v>765</v>
      </c>
      <c r="F3" t="s">
        <v>770</v>
      </c>
      <c r="G3" t="s">
        <v>782</v>
      </c>
      <c r="H3" t="s">
        <v>788</v>
      </c>
      <c r="J3" t="s">
        <v>804</v>
      </c>
      <c r="K3" t="s">
        <v>811</v>
      </c>
      <c r="L3" t="s">
        <v>828</v>
      </c>
      <c r="M3" t="s">
        <v>832</v>
      </c>
      <c r="N3" t="s">
        <v>839</v>
      </c>
      <c r="O3" t="s">
        <v>869</v>
      </c>
      <c r="P3" t="s">
        <v>875</v>
      </c>
      <c r="Q3" t="s">
        <v>881</v>
      </c>
      <c r="R3" t="s">
        <v>891</v>
      </c>
      <c r="S3" t="s">
        <v>902</v>
      </c>
      <c r="T3" t="s">
        <v>925</v>
      </c>
    </row>
    <row r="4" spans="1:20">
      <c r="A4" t="s">
        <v>720</v>
      </c>
      <c r="B4" t="s">
        <v>756</v>
      </c>
      <c r="C4" t="s">
        <v>762</v>
      </c>
      <c r="F4" t="s">
        <v>771</v>
      </c>
      <c r="G4" t="s">
        <v>783</v>
      </c>
      <c r="H4" t="s">
        <v>789</v>
      </c>
      <c r="J4" t="s">
        <v>805</v>
      </c>
      <c r="K4" t="s">
        <v>812</v>
      </c>
      <c r="L4" t="s">
        <v>829</v>
      </c>
      <c r="M4" t="s">
        <v>833</v>
      </c>
      <c r="N4" t="s">
        <v>840</v>
      </c>
      <c r="O4" t="s">
        <v>870</v>
      </c>
      <c r="P4" t="s">
        <v>876</v>
      </c>
      <c r="Q4" t="s">
        <v>882</v>
      </c>
      <c r="R4" t="s">
        <v>892</v>
      </c>
      <c r="S4" t="s">
        <v>903</v>
      </c>
      <c r="T4" t="s">
        <v>926</v>
      </c>
    </row>
    <row r="5" spans="1:20">
      <c r="A5" t="s">
        <v>721</v>
      </c>
      <c r="B5" t="s">
        <v>757</v>
      </c>
      <c r="E5" t="s">
        <v>766</v>
      </c>
      <c r="F5" t="s">
        <v>772</v>
      </c>
      <c r="G5" t="s">
        <v>784</v>
      </c>
      <c r="H5" t="s">
        <v>790</v>
      </c>
      <c r="J5" t="s">
        <v>806</v>
      </c>
      <c r="K5" t="s">
        <v>813</v>
      </c>
      <c r="L5" t="s">
        <v>830</v>
      </c>
      <c r="M5" t="s">
        <v>834</v>
      </c>
      <c r="N5" t="s">
        <v>841</v>
      </c>
      <c r="O5" t="s">
        <v>871</v>
      </c>
      <c r="P5" t="s">
        <v>877</v>
      </c>
      <c r="Q5" t="s">
        <v>883</v>
      </c>
      <c r="R5" t="s">
        <v>893</v>
      </c>
      <c r="S5" t="s">
        <v>904</v>
      </c>
    </row>
    <row r="6" spans="1:20">
      <c r="A6" t="s">
        <v>722</v>
      </c>
      <c r="B6" t="s">
        <v>758</v>
      </c>
      <c r="E6" t="s">
        <v>767</v>
      </c>
      <c r="F6" t="s">
        <v>773</v>
      </c>
      <c r="G6" t="s">
        <v>785</v>
      </c>
      <c r="H6" t="s">
        <v>791</v>
      </c>
      <c r="J6" t="s">
        <v>807</v>
      </c>
      <c r="K6" t="s">
        <v>814</v>
      </c>
      <c r="M6" t="s">
        <v>835</v>
      </c>
      <c r="N6" t="s">
        <v>842</v>
      </c>
      <c r="O6" t="s">
        <v>872</v>
      </c>
      <c r="P6" t="s">
        <v>878</v>
      </c>
      <c r="Q6" t="s">
        <v>884</v>
      </c>
      <c r="R6" t="s">
        <v>894</v>
      </c>
      <c r="S6" t="s">
        <v>905</v>
      </c>
      <c r="T6" t="s">
        <v>927</v>
      </c>
    </row>
    <row r="7" spans="1:20">
      <c r="A7" t="s">
        <v>723</v>
      </c>
      <c r="B7" t="s">
        <v>759</v>
      </c>
      <c r="E7" t="s">
        <v>768</v>
      </c>
      <c r="G7" t="s">
        <v>786</v>
      </c>
      <c r="H7" t="s">
        <v>792</v>
      </c>
      <c r="J7" t="s">
        <v>808</v>
      </c>
      <c r="K7" t="s">
        <v>815</v>
      </c>
      <c r="M7" t="s">
        <v>836</v>
      </c>
      <c r="N7" t="s">
        <v>843</v>
      </c>
      <c r="O7" t="s">
        <v>873</v>
      </c>
      <c r="P7" t="s">
        <v>879</v>
      </c>
      <c r="Q7" t="s">
        <v>885</v>
      </c>
      <c r="R7" t="s">
        <v>895</v>
      </c>
      <c r="S7" t="s">
        <v>906</v>
      </c>
      <c r="T7" t="s">
        <v>928</v>
      </c>
    </row>
    <row r="8" spans="1:20">
      <c r="A8" t="s">
        <v>724</v>
      </c>
      <c r="F8" t="s">
        <v>774</v>
      </c>
      <c r="H8" t="s">
        <v>793</v>
      </c>
      <c r="J8" t="s">
        <v>809</v>
      </c>
      <c r="K8" t="s">
        <v>816</v>
      </c>
      <c r="M8" t="s">
        <v>837</v>
      </c>
      <c r="N8" t="s">
        <v>844</v>
      </c>
      <c r="Q8" t="s">
        <v>886</v>
      </c>
      <c r="R8" t="s">
        <v>896</v>
      </c>
      <c r="S8" t="s">
        <v>907</v>
      </c>
      <c r="T8" t="s">
        <v>929</v>
      </c>
    </row>
    <row r="9" spans="1:20">
      <c r="A9" t="s">
        <v>725</v>
      </c>
      <c r="F9" t="s">
        <v>775</v>
      </c>
      <c r="H9" t="s">
        <v>794</v>
      </c>
      <c r="K9" t="s">
        <v>817</v>
      </c>
      <c r="N9" t="s">
        <v>845</v>
      </c>
      <c r="Q9" t="s">
        <v>887</v>
      </c>
      <c r="R9" t="s">
        <v>897</v>
      </c>
      <c r="S9" t="s">
        <v>908</v>
      </c>
      <c r="T9" t="s">
        <v>930</v>
      </c>
    </row>
    <row r="10" spans="1:20">
      <c r="A10" t="s">
        <v>726</v>
      </c>
      <c r="F10" t="s">
        <v>776</v>
      </c>
      <c r="H10" t="s">
        <v>795</v>
      </c>
      <c r="K10" t="s">
        <v>818</v>
      </c>
      <c r="N10" t="s">
        <v>846</v>
      </c>
      <c r="Q10" t="s">
        <v>888</v>
      </c>
      <c r="R10" t="s">
        <v>898</v>
      </c>
      <c r="S10" t="s">
        <v>909</v>
      </c>
    </row>
    <row r="11" spans="1:20">
      <c r="A11" t="s">
        <v>727</v>
      </c>
      <c r="F11" t="s">
        <v>777</v>
      </c>
      <c r="H11" t="s">
        <v>796</v>
      </c>
      <c r="K11" t="s">
        <v>819</v>
      </c>
      <c r="N11" t="s">
        <v>847</v>
      </c>
      <c r="Q11" t="s">
        <v>889</v>
      </c>
      <c r="R11" t="s">
        <v>899</v>
      </c>
      <c r="S11" t="s">
        <v>910</v>
      </c>
    </row>
    <row r="12" spans="1:20">
      <c r="A12" t="s">
        <v>728</v>
      </c>
      <c r="F12" t="s">
        <v>778</v>
      </c>
      <c r="H12" t="s">
        <v>797</v>
      </c>
      <c r="K12" t="s">
        <v>820</v>
      </c>
      <c r="N12" t="s">
        <v>848</v>
      </c>
      <c r="R12" t="s">
        <v>900</v>
      </c>
      <c r="S12" t="s">
        <v>911</v>
      </c>
    </row>
    <row r="13" spans="1:20">
      <c r="A13" t="s">
        <v>729</v>
      </c>
      <c r="F13" t="s">
        <v>779</v>
      </c>
      <c r="H13" t="s">
        <v>798</v>
      </c>
      <c r="K13" t="s">
        <v>821</v>
      </c>
      <c r="N13" t="s">
        <v>849</v>
      </c>
      <c r="S13" t="s">
        <v>912</v>
      </c>
    </row>
    <row r="14" spans="1:20">
      <c r="A14" t="s">
        <v>730</v>
      </c>
      <c r="F14" t="s">
        <v>780</v>
      </c>
      <c r="H14" t="s">
        <v>799</v>
      </c>
      <c r="K14" t="s">
        <v>822</v>
      </c>
      <c r="N14" t="s">
        <v>850</v>
      </c>
      <c r="S14" t="s">
        <v>913</v>
      </c>
    </row>
    <row r="15" spans="1:20">
      <c r="A15" t="s">
        <v>731</v>
      </c>
      <c r="H15" t="s">
        <v>800</v>
      </c>
      <c r="K15" t="s">
        <v>823</v>
      </c>
      <c r="N15" t="s">
        <v>851</v>
      </c>
      <c r="S15" t="s">
        <v>914</v>
      </c>
    </row>
    <row r="16" spans="1:20">
      <c r="A16" t="s">
        <v>732</v>
      </c>
      <c r="H16" t="s">
        <v>801</v>
      </c>
      <c r="K16" t="s">
        <v>824</v>
      </c>
      <c r="N16" t="s">
        <v>852</v>
      </c>
      <c r="S16" t="s">
        <v>915</v>
      </c>
    </row>
    <row r="17" spans="1:20">
      <c r="A17" t="s">
        <v>733</v>
      </c>
      <c r="H17" t="s">
        <v>802</v>
      </c>
      <c r="K17" t="s">
        <v>825</v>
      </c>
      <c r="N17" t="s">
        <v>853</v>
      </c>
      <c r="S17" t="s">
        <v>916</v>
      </c>
    </row>
    <row r="18" spans="1:20">
      <c r="K18" t="s">
        <v>826</v>
      </c>
      <c r="N18" t="s">
        <v>854</v>
      </c>
      <c r="S18" t="s">
        <v>917</v>
      </c>
    </row>
    <row r="19" spans="1:20">
      <c r="N19" t="s">
        <v>855</v>
      </c>
      <c r="S19" t="s">
        <v>918</v>
      </c>
    </row>
    <row r="20" spans="1:20">
      <c r="N20" t="s">
        <v>856</v>
      </c>
      <c r="S20" t="s">
        <v>919</v>
      </c>
    </row>
    <row r="21" spans="1:20">
      <c r="N21" t="s">
        <v>857</v>
      </c>
      <c r="S21" t="s">
        <v>920</v>
      </c>
    </row>
    <row r="22" spans="1:20">
      <c r="N22" t="s">
        <v>858</v>
      </c>
      <c r="S22" t="s">
        <v>921</v>
      </c>
    </row>
    <row r="23" spans="1:20">
      <c r="N23" t="s">
        <v>859</v>
      </c>
    </row>
    <row r="24" spans="1:20">
      <c r="N24" t="s">
        <v>860</v>
      </c>
      <c r="S24" t="s">
        <v>922</v>
      </c>
    </row>
    <row r="25" spans="1:20">
      <c r="N25" t="s">
        <v>861</v>
      </c>
      <c r="S25" t="s">
        <v>923</v>
      </c>
    </row>
    <row r="26" spans="1:20">
      <c r="N26" t="s">
        <v>862</v>
      </c>
    </row>
    <row r="27" spans="1:20">
      <c r="N27" t="s">
        <v>863</v>
      </c>
    </row>
    <row r="28" spans="1:20">
      <c r="N28" t="s">
        <v>864</v>
      </c>
    </row>
    <row r="29" spans="1:20">
      <c r="N29" t="s">
        <v>865</v>
      </c>
    </row>
    <row r="30" spans="1:20">
      <c r="N30" t="s">
        <v>866</v>
      </c>
    </row>
    <row r="31" spans="1:20">
      <c r="N31" t="s">
        <v>867</v>
      </c>
    </row>
    <row r="32" spans="1:20">
      <c r="A32">
        <f>COUNTA(A1:A31)</f>
        <v>17</v>
      </c>
      <c r="B32">
        <f t="shared" ref="B32:T32" si="0">COUNTA(B1:B31)</f>
        <v>7</v>
      </c>
      <c r="C32">
        <f t="shared" si="0"/>
        <v>4</v>
      </c>
      <c r="D32">
        <f t="shared" si="0"/>
        <v>2</v>
      </c>
      <c r="E32">
        <f t="shared" si="0"/>
        <v>6</v>
      </c>
      <c r="F32">
        <f t="shared" si="0"/>
        <v>13</v>
      </c>
      <c r="G32">
        <f t="shared" si="0"/>
        <v>7</v>
      </c>
      <c r="H32">
        <f t="shared" si="0"/>
        <v>17</v>
      </c>
      <c r="I32">
        <f t="shared" si="0"/>
        <v>1</v>
      </c>
      <c r="J32">
        <f t="shared" si="0"/>
        <v>8</v>
      </c>
      <c r="K32">
        <f t="shared" si="0"/>
        <v>18</v>
      </c>
      <c r="L32">
        <f t="shared" si="0"/>
        <v>5</v>
      </c>
      <c r="M32">
        <f t="shared" si="0"/>
        <v>8</v>
      </c>
      <c r="N32">
        <f t="shared" si="0"/>
        <v>31</v>
      </c>
      <c r="O32">
        <f t="shared" si="0"/>
        <v>7</v>
      </c>
      <c r="P32">
        <f t="shared" si="0"/>
        <v>7</v>
      </c>
      <c r="Q32">
        <f t="shared" si="0"/>
        <v>11</v>
      </c>
      <c r="R32">
        <f t="shared" si="0"/>
        <v>12</v>
      </c>
      <c r="S32">
        <f t="shared" si="0"/>
        <v>24</v>
      </c>
      <c r="T32">
        <f t="shared" si="0"/>
        <v>8</v>
      </c>
    </row>
  </sheetData>
  <phoneticPr fontId="15" type="noConversion"/>
  <pageMargins left="0.7" right="0.7" top="0.75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223378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blood sample</vt:lpstr>
      <vt:lpstr>sample fu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김희원</dc:creator>
  <cp:lastModifiedBy>ncc</cp:lastModifiedBy>
  <cp:revision>439</cp:revision>
  <cp:lastPrinted>2020-04-27T05:40:25Z</cp:lastPrinted>
  <dcterms:created xsi:type="dcterms:W3CDTF">2017-05-02T00:34:43Z</dcterms:created>
  <dcterms:modified xsi:type="dcterms:W3CDTF">2020-07-22T05:50:33Z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F45E8243244BA6EF90A8AA31F709188CD3E39093E52304482DA43A5D9EC6DF40</vt:lpwstr>
  </property>
  <property fmtid="{D5CDD505-2E9C-101B-9397-08002B2CF9AE}" pid="2" name="NSCPROP">
    <vt:lpwstr>NSCCustomProperty</vt:lpwstr>
  </property>
</Properties>
</file>