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c9b2db16174b6/Computer Science/금융/파이썬을 활용한 금융공학 레시피/MyExercise/Section4_펀드_구조화상품/"/>
    </mc:Choice>
  </mc:AlternateContent>
  <xr:revisionPtr revIDLastSave="229" documentId="8_{C3954AE6-99F5-45A3-A900-6203BE60713B}" xr6:coauthVersionLast="46" xr6:coauthVersionMax="46" xr10:uidLastSave="{52A32D2F-EBF5-4F3C-B3CC-17511CD48871}"/>
  <bookViews>
    <workbookView xWindow="7995" yWindow="990" windowWidth="20175" windowHeight="13740" activeTab="4" xr2:uid="{C21A8FC6-3B34-43B8-9180-DF80CA4F45A6}"/>
  </bookViews>
  <sheets>
    <sheet name="종목 기본정보" sheetId="1" r:id="rId1"/>
    <sheet name="일자별 주가" sheetId="2" r:id="rId2"/>
    <sheet name="일자별 시가총액" sheetId="3" r:id="rId3"/>
    <sheet name="선물" sheetId="4" r:id="rId4"/>
    <sheet name="펀드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4" i="5"/>
  <c r="S3" i="5"/>
  <c r="T3" i="5"/>
  <c r="U3" i="5"/>
  <c r="V3" i="5"/>
  <c r="R3" i="5"/>
  <c r="N3" i="5"/>
  <c r="O3" i="5"/>
  <c r="P3" i="5"/>
  <c r="Q3" i="5"/>
  <c r="M3" i="5"/>
  <c r="L3" i="5"/>
  <c r="K3" i="5"/>
  <c r="I4" i="5"/>
  <c r="G3" i="5"/>
  <c r="C3" i="5"/>
  <c r="D3" i="5"/>
  <c r="E3" i="5"/>
  <c r="F3" i="5"/>
  <c r="B3" i="5"/>
  <c r="E2" i="4"/>
  <c r="F2" i="4" s="1"/>
  <c r="B2" i="4"/>
  <c r="C2" i="4" s="1"/>
  <c r="D2" i="4" s="1"/>
  <c r="C2" i="3"/>
  <c r="D2" i="3"/>
  <c r="E2" i="3"/>
  <c r="F2" i="3"/>
  <c r="B2" i="3"/>
  <c r="C3" i="2"/>
  <c r="D3" i="2"/>
  <c r="E3" i="2"/>
  <c r="F3" i="2"/>
  <c r="B3" i="2"/>
  <c r="J4" i="5" l="1"/>
  <c r="B4" i="2"/>
  <c r="B3" i="3"/>
  <c r="D4" i="2"/>
  <c r="D3" i="3"/>
  <c r="C4" i="2"/>
  <c r="C3" i="3"/>
  <c r="E4" i="2"/>
  <c r="E3" i="3"/>
  <c r="F4" i="2"/>
  <c r="F3" i="3"/>
  <c r="G2" i="3"/>
  <c r="H2" i="3" s="1"/>
  <c r="I5" i="5" l="1"/>
  <c r="J5" i="5" s="1"/>
  <c r="E5" i="2"/>
  <c r="E4" i="3"/>
  <c r="F5" i="2"/>
  <c r="F4" i="3"/>
  <c r="C5" i="2"/>
  <c r="C4" i="3"/>
  <c r="D5" i="2"/>
  <c r="D4" i="3"/>
  <c r="G3" i="3"/>
  <c r="H3" i="3" s="1"/>
  <c r="B5" i="2"/>
  <c r="B4" i="3"/>
  <c r="I6" i="5" l="1"/>
  <c r="J6" i="5" s="1"/>
  <c r="D4" i="5"/>
  <c r="F4" i="5"/>
  <c r="B4" i="5"/>
  <c r="C4" i="5"/>
  <c r="B3" i="4"/>
  <c r="C3" i="4" s="1"/>
  <c r="D3" i="4" s="1"/>
  <c r="G4" i="5"/>
  <c r="K4" i="5" s="1"/>
  <c r="L4" i="5" s="1"/>
  <c r="E4" i="5"/>
  <c r="F6" i="2"/>
  <c r="F5" i="3"/>
  <c r="E6" i="2"/>
  <c r="E5" i="3"/>
  <c r="B6" i="2"/>
  <c r="B5" i="3"/>
  <c r="G4" i="3"/>
  <c r="H4" i="3" s="1"/>
  <c r="D6" i="2"/>
  <c r="D5" i="3"/>
  <c r="C6" i="2"/>
  <c r="C5" i="3"/>
  <c r="I7" i="5" l="1"/>
  <c r="J7" i="5" s="1"/>
  <c r="Q4" i="5"/>
  <c r="V4" i="5" s="1"/>
  <c r="N4" i="5"/>
  <c r="S4" i="5" s="1"/>
  <c r="P4" i="5"/>
  <c r="U4" i="5" s="1"/>
  <c r="O4" i="5"/>
  <c r="T4" i="5" s="1"/>
  <c r="M4" i="5"/>
  <c r="R4" i="5" s="1"/>
  <c r="E3" i="4"/>
  <c r="F3" i="4" s="1"/>
  <c r="C5" i="5"/>
  <c r="B4" i="4"/>
  <c r="E4" i="4" s="1"/>
  <c r="F4" i="4" s="1"/>
  <c r="G5" i="5"/>
  <c r="K5" i="5" s="1"/>
  <c r="L5" i="5" s="1"/>
  <c r="B5" i="5"/>
  <c r="E5" i="5"/>
  <c r="D5" i="5"/>
  <c r="F5" i="5"/>
  <c r="C7" i="2"/>
  <c r="C6" i="3"/>
  <c r="G5" i="3"/>
  <c r="H5" i="3" s="1"/>
  <c r="D7" i="2"/>
  <c r="D6" i="3"/>
  <c r="B7" i="2"/>
  <c r="B6" i="3"/>
  <c r="F7" i="2"/>
  <c r="F6" i="3"/>
  <c r="E7" i="2"/>
  <c r="E6" i="3"/>
  <c r="P5" i="5" l="1"/>
  <c r="U5" i="5" s="1"/>
  <c r="Q5" i="5"/>
  <c r="V5" i="5" s="1"/>
  <c r="O5" i="5"/>
  <c r="T5" i="5" s="1"/>
  <c r="M5" i="5"/>
  <c r="N5" i="5"/>
  <c r="S5" i="5" s="1"/>
  <c r="R5" i="5"/>
  <c r="I8" i="5"/>
  <c r="J8" i="5" s="1"/>
  <c r="C4" i="4"/>
  <c r="D4" i="4" s="1"/>
  <c r="B6" i="5"/>
  <c r="B5" i="4"/>
  <c r="E5" i="4" s="1"/>
  <c r="F5" i="4" s="1"/>
  <c r="G6" i="5"/>
  <c r="K6" i="5" s="1"/>
  <c r="L6" i="5" s="1"/>
  <c r="E6" i="5"/>
  <c r="F6" i="5"/>
  <c r="D6" i="5"/>
  <c r="C6" i="5"/>
  <c r="C8" i="2"/>
  <c r="C7" i="3"/>
  <c r="F8" i="2"/>
  <c r="F7" i="3"/>
  <c r="E8" i="2"/>
  <c r="E7" i="3"/>
  <c r="G6" i="3"/>
  <c r="H6" i="3" s="1"/>
  <c r="B8" i="2"/>
  <c r="B7" i="3"/>
  <c r="D8" i="2"/>
  <c r="D7" i="3"/>
  <c r="N6" i="5" l="1"/>
  <c r="S6" i="5" s="1"/>
  <c r="P6" i="5"/>
  <c r="U6" i="5" s="1"/>
  <c r="M6" i="5"/>
  <c r="R6" i="5" s="1"/>
  <c r="O6" i="5"/>
  <c r="T6" i="5" s="1"/>
  <c r="Q6" i="5"/>
  <c r="V6" i="5" s="1"/>
  <c r="I9" i="5"/>
  <c r="J9" i="5" s="1"/>
  <c r="C5" i="4"/>
  <c r="D5" i="4" s="1"/>
  <c r="D7" i="5"/>
  <c r="B6" i="4"/>
  <c r="C6" i="4" s="1"/>
  <c r="D6" i="4" s="1"/>
  <c r="G7" i="5"/>
  <c r="K7" i="5" s="1"/>
  <c r="L7" i="5" s="1"/>
  <c r="B7" i="5"/>
  <c r="F7" i="5"/>
  <c r="C7" i="5"/>
  <c r="E7" i="5"/>
  <c r="G7" i="3"/>
  <c r="H7" i="3" s="1"/>
  <c r="F9" i="2"/>
  <c r="F8" i="3"/>
  <c r="D9" i="2"/>
  <c r="D8" i="3"/>
  <c r="B9" i="2"/>
  <c r="B8" i="3"/>
  <c r="E9" i="2"/>
  <c r="E8" i="3"/>
  <c r="C9" i="2"/>
  <c r="C8" i="3"/>
  <c r="P7" i="5" l="1"/>
  <c r="U7" i="5" s="1"/>
  <c r="N7" i="5"/>
  <c r="S7" i="5" s="1"/>
  <c r="O7" i="5"/>
  <c r="T7" i="5" s="1"/>
  <c r="Q7" i="5"/>
  <c r="V7" i="5" s="1"/>
  <c r="M7" i="5"/>
  <c r="R7" i="5" s="1"/>
  <c r="I10" i="5"/>
  <c r="J10" i="5" s="1"/>
  <c r="C8" i="5"/>
  <c r="F8" i="5"/>
  <c r="B8" i="5"/>
  <c r="B7" i="4"/>
  <c r="C7" i="4" s="1"/>
  <c r="D7" i="4" s="1"/>
  <c r="G8" i="5"/>
  <c r="K8" i="5" s="1"/>
  <c r="L8" i="5" s="1"/>
  <c r="E8" i="5"/>
  <c r="E6" i="4"/>
  <c r="F6" i="4" s="1"/>
  <c r="D8" i="5"/>
  <c r="E10" i="2"/>
  <c r="E9" i="3"/>
  <c r="C10" i="2"/>
  <c r="C9" i="3"/>
  <c r="B10" i="2"/>
  <c r="B9" i="3"/>
  <c r="G8" i="3"/>
  <c r="H8" i="3" s="1"/>
  <c r="D10" i="2"/>
  <c r="D9" i="3"/>
  <c r="F10" i="2"/>
  <c r="F9" i="3"/>
  <c r="M8" i="5" l="1"/>
  <c r="R8" i="5" s="1"/>
  <c r="O8" i="5"/>
  <c r="T8" i="5" s="1"/>
  <c r="Q8" i="5"/>
  <c r="V8" i="5" s="1"/>
  <c r="N8" i="5"/>
  <c r="S8" i="5" s="1"/>
  <c r="P8" i="5"/>
  <c r="U8" i="5" s="1"/>
  <c r="I11" i="5"/>
  <c r="J11" i="5" s="1"/>
  <c r="E7" i="4"/>
  <c r="F7" i="4" s="1"/>
  <c r="C9" i="5"/>
  <c r="B8" i="4"/>
  <c r="E8" i="4" s="1"/>
  <c r="F8" i="4" s="1"/>
  <c r="G9" i="5"/>
  <c r="K9" i="5" s="1"/>
  <c r="L9" i="5" s="1"/>
  <c r="F9" i="5"/>
  <c r="D9" i="5"/>
  <c r="B9" i="5"/>
  <c r="E9" i="5"/>
  <c r="G9" i="3"/>
  <c r="H9" i="3" s="1"/>
  <c r="C11" i="2"/>
  <c r="C10" i="3"/>
  <c r="E11" i="2"/>
  <c r="E10" i="3"/>
  <c r="F11" i="2"/>
  <c r="F10" i="3"/>
  <c r="D11" i="2"/>
  <c r="D10" i="3"/>
  <c r="B11" i="2"/>
  <c r="B10" i="3"/>
  <c r="M9" i="5" l="1"/>
  <c r="R9" i="5" s="1"/>
  <c r="O9" i="5"/>
  <c r="T9" i="5" s="1"/>
  <c r="N9" i="5"/>
  <c r="S9" i="5" s="1"/>
  <c r="P9" i="5"/>
  <c r="U9" i="5" s="1"/>
  <c r="Q9" i="5"/>
  <c r="V9" i="5" s="1"/>
  <c r="I12" i="5"/>
  <c r="J12" i="5" s="1"/>
  <c r="B10" i="5"/>
  <c r="C8" i="4"/>
  <c r="D8" i="4" s="1"/>
  <c r="E10" i="5"/>
  <c r="C10" i="5"/>
  <c r="F10" i="5"/>
  <c r="B9" i="4"/>
  <c r="C9" i="4" s="1"/>
  <c r="D9" i="4" s="1"/>
  <c r="G10" i="5"/>
  <c r="K10" i="5" s="1"/>
  <c r="L10" i="5" s="1"/>
  <c r="D10" i="5"/>
  <c r="G10" i="3"/>
  <c r="H10" i="3" s="1"/>
  <c r="F12" i="2"/>
  <c r="F11" i="3"/>
  <c r="B12" i="2"/>
  <c r="B11" i="3"/>
  <c r="D12" i="2"/>
  <c r="D11" i="3"/>
  <c r="E12" i="2"/>
  <c r="E11" i="3"/>
  <c r="C12" i="2"/>
  <c r="C11" i="3"/>
  <c r="N10" i="5" l="1"/>
  <c r="S10" i="5" s="1"/>
  <c r="O10" i="5"/>
  <c r="T10" i="5" s="1"/>
  <c r="Q10" i="5"/>
  <c r="V10" i="5" s="1"/>
  <c r="P10" i="5"/>
  <c r="U10" i="5" s="1"/>
  <c r="M10" i="5"/>
  <c r="R10" i="5" s="1"/>
  <c r="I13" i="5"/>
  <c r="J13" i="5" s="1"/>
  <c r="E9" i="4"/>
  <c r="F9" i="4" s="1"/>
  <c r="E11" i="5"/>
  <c r="B10" i="4"/>
  <c r="C10" i="4" s="1"/>
  <c r="D10" i="4" s="1"/>
  <c r="G11" i="5"/>
  <c r="K11" i="5" s="1"/>
  <c r="L11" i="5" s="1"/>
  <c r="C11" i="5"/>
  <c r="F11" i="5"/>
  <c r="B11" i="5"/>
  <c r="D11" i="5"/>
  <c r="C13" i="2"/>
  <c r="C12" i="3"/>
  <c r="E13" i="2"/>
  <c r="E12" i="3"/>
  <c r="B13" i="2"/>
  <c r="B12" i="3"/>
  <c r="D13" i="2"/>
  <c r="D12" i="3"/>
  <c r="G11" i="3"/>
  <c r="H11" i="3" s="1"/>
  <c r="F13" i="2"/>
  <c r="F12" i="3"/>
  <c r="P11" i="5" l="1"/>
  <c r="U11" i="5" s="1"/>
  <c r="Q11" i="5"/>
  <c r="V11" i="5" s="1"/>
  <c r="M11" i="5"/>
  <c r="R11" i="5" s="1"/>
  <c r="N11" i="5"/>
  <c r="S11" i="5" s="1"/>
  <c r="O11" i="5"/>
  <c r="T11" i="5" s="1"/>
  <c r="I14" i="5"/>
  <c r="J14" i="5" s="1"/>
  <c r="E10" i="4"/>
  <c r="F10" i="4" s="1"/>
  <c r="C12" i="5"/>
  <c r="E12" i="5"/>
  <c r="B11" i="4"/>
  <c r="C11" i="4" s="1"/>
  <c r="D11" i="4" s="1"/>
  <c r="G12" i="5"/>
  <c r="K12" i="5" s="1"/>
  <c r="L12" i="5" s="1"/>
  <c r="D12" i="5"/>
  <c r="B12" i="5"/>
  <c r="F12" i="5"/>
  <c r="F14" i="2"/>
  <c r="F13" i="3"/>
  <c r="G12" i="3"/>
  <c r="H12" i="3" s="1"/>
  <c r="D14" i="2"/>
  <c r="D13" i="3"/>
  <c r="B14" i="2"/>
  <c r="B13" i="3"/>
  <c r="E14" i="2"/>
  <c r="E13" i="3"/>
  <c r="C14" i="2"/>
  <c r="C13" i="3"/>
  <c r="N12" i="5" l="1"/>
  <c r="S12" i="5" s="1"/>
  <c r="Q12" i="5"/>
  <c r="V12" i="5" s="1"/>
  <c r="M12" i="5"/>
  <c r="R12" i="5" s="1"/>
  <c r="O12" i="5"/>
  <c r="T12" i="5" s="1"/>
  <c r="P12" i="5"/>
  <c r="U12" i="5" s="1"/>
  <c r="I15" i="5"/>
  <c r="J15" i="5" s="1"/>
  <c r="F13" i="5"/>
  <c r="C13" i="5"/>
  <c r="B12" i="4"/>
  <c r="C12" i="4" s="1"/>
  <c r="D12" i="4" s="1"/>
  <c r="G13" i="5"/>
  <c r="K13" i="5" s="1"/>
  <c r="L13" i="5" s="1"/>
  <c r="D13" i="5"/>
  <c r="E11" i="4"/>
  <c r="F11" i="4" s="1"/>
  <c r="E13" i="5"/>
  <c r="B13" i="5"/>
  <c r="B15" i="2"/>
  <c r="B14" i="3"/>
  <c r="C15" i="2"/>
  <c r="C14" i="3"/>
  <c r="E15" i="2"/>
  <c r="E14" i="3"/>
  <c r="D15" i="2"/>
  <c r="D14" i="3"/>
  <c r="G13" i="3"/>
  <c r="H13" i="3" s="1"/>
  <c r="F15" i="2"/>
  <c r="F14" i="3"/>
  <c r="P13" i="5" l="1"/>
  <c r="U13" i="5" s="1"/>
  <c r="M13" i="5"/>
  <c r="R13" i="5" s="1"/>
  <c r="N13" i="5"/>
  <c r="S13" i="5" s="1"/>
  <c r="Q13" i="5"/>
  <c r="V13" i="5" s="1"/>
  <c r="O13" i="5"/>
  <c r="T13" i="5" s="1"/>
  <c r="I16" i="5"/>
  <c r="J16" i="5" s="1"/>
  <c r="E12" i="4"/>
  <c r="F12" i="4" s="1"/>
  <c r="B14" i="5"/>
  <c r="E14" i="5"/>
  <c r="B13" i="4"/>
  <c r="C13" i="4" s="1"/>
  <c r="D13" i="4" s="1"/>
  <c r="G14" i="5"/>
  <c r="K14" i="5" s="1"/>
  <c r="L14" i="5" s="1"/>
  <c r="C14" i="5"/>
  <c r="F14" i="5"/>
  <c r="D14" i="5"/>
  <c r="G14" i="3"/>
  <c r="H14" i="3" s="1"/>
  <c r="F16" i="2"/>
  <c r="F15" i="3"/>
  <c r="D16" i="2"/>
  <c r="D15" i="3"/>
  <c r="E16" i="2"/>
  <c r="E15" i="3"/>
  <c r="C16" i="2"/>
  <c r="C15" i="3"/>
  <c r="B16" i="2"/>
  <c r="B15" i="3"/>
  <c r="M14" i="5" l="1"/>
  <c r="R14" i="5" s="1"/>
  <c r="P14" i="5"/>
  <c r="U14" i="5" s="1"/>
  <c r="Q14" i="5"/>
  <c r="V14" i="5" s="1"/>
  <c r="O14" i="5"/>
  <c r="T14" i="5" s="1"/>
  <c r="N14" i="5"/>
  <c r="S14" i="5" s="1"/>
  <c r="I17" i="5"/>
  <c r="J17" i="5" s="1"/>
  <c r="B15" i="5"/>
  <c r="E15" i="5"/>
  <c r="D15" i="5"/>
  <c r="C15" i="5"/>
  <c r="B14" i="4"/>
  <c r="C14" i="4" s="1"/>
  <c r="D14" i="4" s="1"/>
  <c r="G15" i="5"/>
  <c r="K15" i="5" s="1"/>
  <c r="L15" i="5" s="1"/>
  <c r="E13" i="4"/>
  <c r="F13" i="4" s="1"/>
  <c r="F15" i="5"/>
  <c r="G15" i="3"/>
  <c r="H15" i="3" s="1"/>
  <c r="B17" i="2"/>
  <c r="B16" i="3"/>
  <c r="E17" i="2"/>
  <c r="E16" i="3"/>
  <c r="F17" i="2"/>
  <c r="F16" i="3"/>
  <c r="C17" i="2"/>
  <c r="C16" i="3"/>
  <c r="D17" i="2"/>
  <c r="D16" i="3"/>
  <c r="E14" i="4" l="1"/>
  <c r="F14" i="4" s="1"/>
  <c r="M15" i="5"/>
  <c r="R15" i="5" s="1"/>
  <c r="O15" i="5"/>
  <c r="T15" i="5" s="1"/>
  <c r="Q15" i="5"/>
  <c r="V15" i="5" s="1"/>
  <c r="N15" i="5"/>
  <c r="S15" i="5" s="1"/>
  <c r="P15" i="5"/>
  <c r="U15" i="5" s="1"/>
  <c r="I18" i="5"/>
  <c r="J18" i="5" s="1"/>
  <c r="B16" i="5"/>
  <c r="E16" i="5"/>
  <c r="D16" i="5"/>
  <c r="B15" i="4"/>
  <c r="C15" i="4" s="1"/>
  <c r="D15" i="4" s="1"/>
  <c r="G16" i="5"/>
  <c r="K16" i="5" s="1"/>
  <c r="L16" i="5" s="1"/>
  <c r="F16" i="5"/>
  <c r="C16" i="5"/>
  <c r="F18" i="2"/>
  <c r="F17" i="3"/>
  <c r="E18" i="2"/>
  <c r="E17" i="3"/>
  <c r="C18" i="2"/>
  <c r="C17" i="3"/>
  <c r="G16" i="3"/>
  <c r="H16" i="3" s="1"/>
  <c r="D18" i="2"/>
  <c r="D17" i="3"/>
  <c r="B18" i="2"/>
  <c r="B17" i="3"/>
  <c r="N16" i="5" l="1"/>
  <c r="S16" i="5" s="1"/>
  <c r="O16" i="5"/>
  <c r="T16" i="5" s="1"/>
  <c r="Q16" i="5"/>
  <c r="V16" i="5" s="1"/>
  <c r="M16" i="5"/>
  <c r="R16" i="5" s="1"/>
  <c r="P16" i="5"/>
  <c r="U16" i="5" s="1"/>
  <c r="I19" i="5"/>
  <c r="J19" i="5" s="1"/>
  <c r="E17" i="5"/>
  <c r="C17" i="5"/>
  <c r="B17" i="5"/>
  <c r="F17" i="5"/>
  <c r="B16" i="4"/>
  <c r="C16" i="4" s="1"/>
  <c r="D16" i="4" s="1"/>
  <c r="G17" i="5"/>
  <c r="K17" i="5" s="1"/>
  <c r="L17" i="5" s="1"/>
  <c r="E15" i="4"/>
  <c r="F15" i="4" s="1"/>
  <c r="D17" i="5"/>
  <c r="G17" i="3"/>
  <c r="H17" i="3" s="1"/>
  <c r="D19" i="2"/>
  <c r="D18" i="3"/>
  <c r="E19" i="2"/>
  <c r="E18" i="3"/>
  <c r="B19" i="2"/>
  <c r="B18" i="3"/>
  <c r="C19" i="2"/>
  <c r="C18" i="3"/>
  <c r="F19" i="2"/>
  <c r="F18" i="3"/>
  <c r="P17" i="5" l="1"/>
  <c r="U17" i="5" s="1"/>
  <c r="Q17" i="5"/>
  <c r="V17" i="5" s="1"/>
  <c r="N17" i="5"/>
  <c r="S17" i="5" s="1"/>
  <c r="M17" i="5"/>
  <c r="R17" i="5" s="1"/>
  <c r="O17" i="5"/>
  <c r="T17" i="5" s="1"/>
  <c r="I20" i="5"/>
  <c r="J20" i="5" s="1"/>
  <c r="F18" i="5"/>
  <c r="B18" i="5"/>
  <c r="E18" i="5"/>
  <c r="E16" i="4"/>
  <c r="F16" i="4" s="1"/>
  <c r="D18" i="5"/>
  <c r="C18" i="5"/>
  <c r="B17" i="4"/>
  <c r="C17" i="4" s="1"/>
  <c r="D17" i="4" s="1"/>
  <c r="G18" i="5"/>
  <c r="K18" i="5" s="1"/>
  <c r="L18" i="5" s="1"/>
  <c r="F20" i="2"/>
  <c r="F19" i="3"/>
  <c r="C20" i="2"/>
  <c r="C19" i="3"/>
  <c r="G18" i="3"/>
  <c r="H18" i="3" s="1"/>
  <c r="B20" i="2"/>
  <c r="B19" i="3"/>
  <c r="E20" i="2"/>
  <c r="E19" i="3"/>
  <c r="D20" i="2"/>
  <c r="D19" i="3"/>
  <c r="N18" i="5" l="1"/>
  <c r="S18" i="5" s="1"/>
  <c r="M18" i="5"/>
  <c r="R18" i="5" s="1"/>
  <c r="O18" i="5"/>
  <c r="T18" i="5" s="1"/>
  <c r="P18" i="5"/>
  <c r="U18" i="5" s="1"/>
  <c r="Q18" i="5"/>
  <c r="V18" i="5" s="1"/>
  <c r="I21" i="5"/>
  <c r="J21" i="5" s="1"/>
  <c r="C19" i="5"/>
  <c r="F19" i="5"/>
  <c r="E17" i="4"/>
  <c r="F17" i="4" s="1"/>
  <c r="B19" i="5"/>
  <c r="B18" i="4"/>
  <c r="C18" i="4" s="1"/>
  <c r="D18" i="4" s="1"/>
  <c r="G19" i="5"/>
  <c r="K19" i="5" s="1"/>
  <c r="L19" i="5" s="1"/>
  <c r="D19" i="5"/>
  <c r="E19" i="5"/>
  <c r="G19" i="3"/>
  <c r="H19" i="3" s="1"/>
  <c r="E21" i="2"/>
  <c r="E20" i="3"/>
  <c r="B21" i="2"/>
  <c r="B20" i="3"/>
  <c r="D21" i="2"/>
  <c r="D20" i="3"/>
  <c r="C21" i="2"/>
  <c r="C20" i="3"/>
  <c r="F21" i="2"/>
  <c r="F20" i="3"/>
  <c r="P19" i="5" l="1"/>
  <c r="U19" i="5" s="1"/>
  <c r="M19" i="5"/>
  <c r="R19" i="5" s="1"/>
  <c r="O19" i="5"/>
  <c r="T19" i="5" s="1"/>
  <c r="N19" i="5"/>
  <c r="S19" i="5" s="1"/>
  <c r="Q19" i="5"/>
  <c r="V19" i="5" s="1"/>
  <c r="I22" i="5"/>
  <c r="J22" i="5" s="1"/>
  <c r="E18" i="4"/>
  <c r="F18" i="4" s="1"/>
  <c r="C20" i="5"/>
  <c r="F20" i="5"/>
  <c r="E20" i="5"/>
  <c r="B20" i="5"/>
  <c r="B19" i="4"/>
  <c r="E19" i="4" s="1"/>
  <c r="F19" i="4" s="1"/>
  <c r="G20" i="5"/>
  <c r="K20" i="5" s="1"/>
  <c r="L20" i="5" s="1"/>
  <c r="D20" i="5"/>
  <c r="F22" i="2"/>
  <c r="F21" i="3"/>
  <c r="D22" i="2"/>
  <c r="D21" i="3"/>
  <c r="C22" i="2"/>
  <c r="C21" i="3"/>
  <c r="G20" i="3"/>
  <c r="H20" i="3" s="1"/>
  <c r="B22" i="2"/>
  <c r="B21" i="3"/>
  <c r="E22" i="2"/>
  <c r="E21" i="3"/>
  <c r="C19" i="4" l="1"/>
  <c r="D19" i="4" s="1"/>
  <c r="M20" i="5"/>
  <c r="R20" i="5" s="1"/>
  <c r="N20" i="5"/>
  <c r="S20" i="5" s="1"/>
  <c r="O20" i="5"/>
  <c r="T20" i="5" s="1"/>
  <c r="P20" i="5"/>
  <c r="U20" i="5" s="1"/>
  <c r="Q20" i="5"/>
  <c r="V20" i="5" s="1"/>
  <c r="I23" i="5"/>
  <c r="J23" i="5" s="1"/>
  <c r="B20" i="4"/>
  <c r="C20" i="4" s="1"/>
  <c r="D20" i="4" s="1"/>
  <c r="G21" i="5"/>
  <c r="K21" i="5" s="1"/>
  <c r="L21" i="5" s="1"/>
  <c r="F21" i="5"/>
  <c r="E21" i="5"/>
  <c r="B21" i="5"/>
  <c r="D21" i="5"/>
  <c r="C21" i="5"/>
  <c r="E23" i="2"/>
  <c r="E22" i="3"/>
  <c r="G21" i="3"/>
  <c r="H21" i="3" s="1"/>
  <c r="B23" i="2"/>
  <c r="B22" i="3"/>
  <c r="C23" i="2"/>
  <c r="C22" i="3"/>
  <c r="D23" i="2"/>
  <c r="D22" i="3"/>
  <c r="F23" i="2"/>
  <c r="F22" i="3"/>
  <c r="M21" i="5" l="1"/>
  <c r="R21" i="5" s="1"/>
  <c r="O21" i="5"/>
  <c r="T21" i="5" s="1"/>
  <c r="N21" i="5"/>
  <c r="S21" i="5" s="1"/>
  <c r="P21" i="5"/>
  <c r="U21" i="5" s="1"/>
  <c r="Q21" i="5"/>
  <c r="V21" i="5" s="1"/>
  <c r="I24" i="5"/>
  <c r="J24" i="5" s="1"/>
  <c r="C22" i="5"/>
  <c r="D22" i="5"/>
  <c r="E22" i="5"/>
  <c r="E20" i="4"/>
  <c r="F20" i="4" s="1"/>
  <c r="B22" i="5"/>
  <c r="B21" i="4"/>
  <c r="E21" i="4" s="1"/>
  <c r="F21" i="4" s="1"/>
  <c r="G22" i="5"/>
  <c r="K22" i="5" s="1"/>
  <c r="L22" i="5" s="1"/>
  <c r="F22" i="5"/>
  <c r="C24" i="2"/>
  <c r="C23" i="3"/>
  <c r="B24" i="2"/>
  <c r="B23" i="3"/>
  <c r="D24" i="2"/>
  <c r="D23" i="3"/>
  <c r="G22" i="3"/>
  <c r="H22" i="3" s="1"/>
  <c r="F24" i="2"/>
  <c r="F23" i="3"/>
  <c r="E24" i="2"/>
  <c r="E23" i="3"/>
  <c r="C21" i="4" l="1"/>
  <c r="D21" i="4" s="1"/>
  <c r="N22" i="5"/>
  <c r="S22" i="5" s="1"/>
  <c r="O22" i="5"/>
  <c r="T22" i="5" s="1"/>
  <c r="Q22" i="5"/>
  <c r="V22" i="5" s="1"/>
  <c r="M22" i="5"/>
  <c r="R22" i="5" s="1"/>
  <c r="P22" i="5"/>
  <c r="U22" i="5" s="1"/>
  <c r="I25" i="5"/>
  <c r="J25" i="5" s="1"/>
  <c r="F23" i="5"/>
  <c r="B23" i="5"/>
  <c r="C23" i="5"/>
  <c r="B22" i="4"/>
  <c r="E22" i="4" s="1"/>
  <c r="F22" i="4" s="1"/>
  <c r="G23" i="5"/>
  <c r="K23" i="5" s="1"/>
  <c r="L23" i="5" s="1"/>
  <c r="D23" i="5"/>
  <c r="E23" i="5"/>
  <c r="F25" i="2"/>
  <c r="F24" i="3"/>
  <c r="B25" i="2"/>
  <c r="B24" i="3"/>
  <c r="E25" i="2"/>
  <c r="E24" i="3"/>
  <c r="D25" i="2"/>
  <c r="D24" i="3"/>
  <c r="G23" i="3"/>
  <c r="H23" i="3" s="1"/>
  <c r="C25" i="2"/>
  <c r="C24" i="3"/>
  <c r="P23" i="5" l="1"/>
  <c r="U23" i="5" s="1"/>
  <c r="Q23" i="5"/>
  <c r="V23" i="5" s="1"/>
  <c r="O23" i="5"/>
  <c r="T23" i="5" s="1"/>
  <c r="M23" i="5"/>
  <c r="R23" i="5" s="1"/>
  <c r="N23" i="5"/>
  <c r="S23" i="5" s="1"/>
  <c r="I26" i="5"/>
  <c r="J26" i="5" s="1"/>
  <c r="C22" i="4"/>
  <c r="D22" i="4" s="1"/>
  <c r="B23" i="4"/>
  <c r="C23" i="4" s="1"/>
  <c r="D23" i="4" s="1"/>
  <c r="G24" i="5"/>
  <c r="K24" i="5" s="1"/>
  <c r="L24" i="5" s="1"/>
  <c r="C24" i="5"/>
  <c r="F24" i="5"/>
  <c r="D24" i="5"/>
  <c r="E24" i="5"/>
  <c r="B24" i="5"/>
  <c r="C26" i="2"/>
  <c r="C25" i="3"/>
  <c r="G24" i="3"/>
  <c r="H24" i="3" s="1"/>
  <c r="D26" i="2"/>
  <c r="D25" i="3"/>
  <c r="E26" i="2"/>
  <c r="E25" i="3"/>
  <c r="B26" i="2"/>
  <c r="B25" i="3"/>
  <c r="F26" i="2"/>
  <c r="F25" i="3"/>
  <c r="N24" i="5" l="1"/>
  <c r="S24" i="5" s="1"/>
  <c r="P24" i="5"/>
  <c r="U24" i="5" s="1"/>
  <c r="M24" i="5"/>
  <c r="R24" i="5" s="1"/>
  <c r="Q24" i="5"/>
  <c r="V24" i="5" s="1"/>
  <c r="O24" i="5"/>
  <c r="T24" i="5" s="1"/>
  <c r="I27" i="5"/>
  <c r="J27" i="5" s="1"/>
  <c r="D25" i="5"/>
  <c r="E25" i="5"/>
  <c r="F25" i="5"/>
  <c r="E23" i="4"/>
  <c r="F23" i="4" s="1"/>
  <c r="B25" i="5"/>
  <c r="C25" i="5"/>
  <c r="B24" i="4"/>
  <c r="C24" i="4" s="1"/>
  <c r="D24" i="4" s="1"/>
  <c r="G25" i="5"/>
  <c r="K25" i="5" s="1"/>
  <c r="L25" i="5" s="1"/>
  <c r="G25" i="3"/>
  <c r="H25" i="3" s="1"/>
  <c r="B27" i="2"/>
  <c r="B26" i="3"/>
  <c r="F27" i="2"/>
  <c r="F26" i="3"/>
  <c r="E27" i="2"/>
  <c r="E26" i="3"/>
  <c r="D27" i="2"/>
  <c r="D26" i="3"/>
  <c r="C27" i="2"/>
  <c r="C26" i="3"/>
  <c r="P25" i="5" l="1"/>
  <c r="U25" i="5" s="1"/>
  <c r="N25" i="5"/>
  <c r="S25" i="5" s="1"/>
  <c r="O25" i="5"/>
  <c r="T25" i="5" s="1"/>
  <c r="Q25" i="5"/>
  <c r="V25" i="5" s="1"/>
  <c r="M25" i="5"/>
  <c r="R25" i="5" s="1"/>
  <c r="I28" i="5"/>
  <c r="J28" i="5" s="1"/>
  <c r="E24" i="4"/>
  <c r="F24" i="4" s="1"/>
  <c r="B25" i="4"/>
  <c r="C25" i="4" s="1"/>
  <c r="D25" i="4" s="1"/>
  <c r="G26" i="5"/>
  <c r="K26" i="5" s="1"/>
  <c r="L26" i="5" s="1"/>
  <c r="F26" i="5"/>
  <c r="D26" i="5"/>
  <c r="C26" i="5"/>
  <c r="B26" i="5"/>
  <c r="E26" i="5"/>
  <c r="E28" i="2"/>
  <c r="E27" i="3"/>
  <c r="C28" i="2"/>
  <c r="C27" i="3"/>
  <c r="D28" i="2"/>
  <c r="D27" i="3"/>
  <c r="F28" i="2"/>
  <c r="F27" i="3"/>
  <c r="G26" i="3"/>
  <c r="H26" i="3" s="1"/>
  <c r="B28" i="2"/>
  <c r="B27" i="3"/>
  <c r="M26" i="5" l="1"/>
  <c r="R26" i="5" s="1"/>
  <c r="O26" i="5"/>
  <c r="T26" i="5" s="1"/>
  <c r="Q26" i="5"/>
  <c r="V26" i="5" s="1"/>
  <c r="P26" i="5"/>
  <c r="U26" i="5" s="1"/>
  <c r="N26" i="5"/>
  <c r="S26" i="5" s="1"/>
  <c r="I29" i="5"/>
  <c r="J29" i="5" s="1"/>
  <c r="E25" i="4"/>
  <c r="F25" i="4" s="1"/>
  <c r="C27" i="5"/>
  <c r="B27" i="5"/>
  <c r="B26" i="4"/>
  <c r="C26" i="4" s="1"/>
  <c r="D26" i="4" s="1"/>
  <c r="G27" i="5"/>
  <c r="K27" i="5" s="1"/>
  <c r="L27" i="5" s="1"/>
  <c r="F27" i="5"/>
  <c r="D27" i="5"/>
  <c r="E27" i="5"/>
  <c r="G27" i="3"/>
  <c r="H27" i="3" s="1"/>
  <c r="F29" i="2"/>
  <c r="F28" i="3"/>
  <c r="C29" i="2"/>
  <c r="C28" i="3"/>
  <c r="D29" i="2"/>
  <c r="D28" i="3"/>
  <c r="B29" i="2"/>
  <c r="B28" i="3"/>
  <c r="E29" i="2"/>
  <c r="E28" i="3"/>
  <c r="M27" i="5" l="1"/>
  <c r="R27" i="5" s="1"/>
  <c r="O27" i="5"/>
  <c r="T27" i="5" s="1"/>
  <c r="N27" i="5"/>
  <c r="S27" i="5" s="1"/>
  <c r="P27" i="5"/>
  <c r="U27" i="5" s="1"/>
  <c r="Q27" i="5"/>
  <c r="V27" i="5" s="1"/>
  <c r="I30" i="5"/>
  <c r="J30" i="5" s="1"/>
  <c r="B28" i="5"/>
  <c r="E28" i="5"/>
  <c r="F28" i="5"/>
  <c r="E26" i="4"/>
  <c r="F26" i="4" s="1"/>
  <c r="D28" i="5"/>
  <c r="B27" i="4"/>
  <c r="E27" i="4" s="1"/>
  <c r="F27" i="4" s="1"/>
  <c r="G28" i="5"/>
  <c r="K28" i="5" s="1"/>
  <c r="L28" i="5" s="1"/>
  <c r="C28" i="5"/>
  <c r="G28" i="3"/>
  <c r="H28" i="3" s="1"/>
  <c r="E30" i="2"/>
  <c r="E29" i="3"/>
  <c r="B30" i="2"/>
  <c r="B29" i="3"/>
  <c r="D30" i="2"/>
  <c r="D29" i="3"/>
  <c r="C30" i="2"/>
  <c r="C29" i="3"/>
  <c r="F30" i="2"/>
  <c r="F29" i="3"/>
  <c r="C27" i="4" l="1"/>
  <c r="D27" i="4" s="1"/>
  <c r="N28" i="5"/>
  <c r="S28" i="5" s="1"/>
  <c r="O28" i="5"/>
  <c r="T28" i="5" s="1"/>
  <c r="Q28" i="5"/>
  <c r="V28" i="5" s="1"/>
  <c r="P28" i="5"/>
  <c r="U28" i="5" s="1"/>
  <c r="M28" i="5"/>
  <c r="R28" i="5" s="1"/>
  <c r="I31" i="5"/>
  <c r="J31" i="5" s="1"/>
  <c r="D29" i="5"/>
  <c r="E29" i="5"/>
  <c r="B29" i="5"/>
  <c r="F29" i="5"/>
  <c r="B28" i="4"/>
  <c r="C28" i="4" s="1"/>
  <c r="D28" i="4" s="1"/>
  <c r="G29" i="5"/>
  <c r="K29" i="5" s="1"/>
  <c r="L29" i="5" s="1"/>
  <c r="C29" i="5"/>
  <c r="D31" i="2"/>
  <c r="D30" i="3"/>
  <c r="C31" i="2"/>
  <c r="C30" i="3"/>
  <c r="F31" i="2"/>
  <c r="F30" i="3"/>
  <c r="G29" i="3"/>
  <c r="H29" i="3" s="1"/>
  <c r="B31" i="2"/>
  <c r="B30" i="3"/>
  <c r="E31" i="2"/>
  <c r="E30" i="3"/>
  <c r="E28" i="4" l="1"/>
  <c r="F28" i="4" s="1"/>
  <c r="P29" i="5"/>
  <c r="U29" i="5" s="1"/>
  <c r="Q29" i="5"/>
  <c r="V29" i="5" s="1"/>
  <c r="M29" i="5"/>
  <c r="R29" i="5" s="1"/>
  <c r="N29" i="5"/>
  <c r="S29" i="5" s="1"/>
  <c r="O29" i="5"/>
  <c r="T29" i="5" s="1"/>
  <c r="I32" i="5"/>
  <c r="J32" i="5" s="1"/>
  <c r="D30" i="5"/>
  <c r="B29" i="4"/>
  <c r="C29" i="4" s="1"/>
  <c r="D29" i="4" s="1"/>
  <c r="G30" i="5"/>
  <c r="K30" i="5" s="1"/>
  <c r="L30" i="5" s="1"/>
  <c r="E30" i="5"/>
  <c r="F30" i="5"/>
  <c r="C30" i="5"/>
  <c r="B30" i="5"/>
  <c r="G30" i="3"/>
  <c r="H30" i="3" s="1"/>
  <c r="E32" i="2"/>
  <c r="E31" i="3"/>
  <c r="B32" i="2"/>
  <c r="B31" i="3"/>
  <c r="F32" i="2"/>
  <c r="F31" i="3"/>
  <c r="C32" i="2"/>
  <c r="C31" i="3"/>
  <c r="D32" i="2"/>
  <c r="D31" i="3"/>
  <c r="N30" i="5" l="1"/>
  <c r="S30" i="5" s="1"/>
  <c r="Q30" i="5"/>
  <c r="V30" i="5" s="1"/>
  <c r="M30" i="5"/>
  <c r="R30" i="5" s="1"/>
  <c r="P30" i="5"/>
  <c r="U30" i="5" s="1"/>
  <c r="O30" i="5"/>
  <c r="T30" i="5" s="1"/>
  <c r="I33" i="5"/>
  <c r="J33" i="5" s="1"/>
  <c r="D31" i="5"/>
  <c r="E31" i="5"/>
  <c r="C31" i="5"/>
  <c r="B31" i="5"/>
  <c r="E29" i="4"/>
  <c r="F29" i="4" s="1"/>
  <c r="F31" i="5"/>
  <c r="B30" i="4"/>
  <c r="C30" i="4" s="1"/>
  <c r="D30" i="4" s="1"/>
  <c r="G31" i="5"/>
  <c r="K31" i="5" s="1"/>
  <c r="L31" i="5" s="1"/>
  <c r="C33" i="2"/>
  <c r="C32" i="3"/>
  <c r="B33" i="2"/>
  <c r="B32" i="3"/>
  <c r="F33" i="2"/>
  <c r="F32" i="3"/>
  <c r="D33" i="2"/>
  <c r="D32" i="3"/>
  <c r="G31" i="3"/>
  <c r="H31" i="3" s="1"/>
  <c r="E33" i="2"/>
  <c r="E32" i="3"/>
  <c r="P31" i="5" l="1"/>
  <c r="U31" i="5" s="1"/>
  <c r="M31" i="5"/>
  <c r="R31" i="5" s="1"/>
  <c r="N31" i="5"/>
  <c r="S31" i="5" s="1"/>
  <c r="O31" i="5"/>
  <c r="T31" i="5" s="1"/>
  <c r="Q31" i="5"/>
  <c r="V31" i="5" s="1"/>
  <c r="I34" i="5"/>
  <c r="J34" i="5" s="1"/>
  <c r="E30" i="4"/>
  <c r="F30" i="4" s="1"/>
  <c r="B31" i="4"/>
  <c r="E31" i="4" s="1"/>
  <c r="F31" i="4" s="1"/>
  <c r="G32" i="5"/>
  <c r="K32" i="5" s="1"/>
  <c r="L32" i="5" s="1"/>
  <c r="D32" i="5"/>
  <c r="F32" i="5"/>
  <c r="B32" i="5"/>
  <c r="E32" i="5"/>
  <c r="C32" i="5"/>
  <c r="D34" i="2"/>
  <c r="D33" i="3"/>
  <c r="E34" i="2"/>
  <c r="E33" i="3"/>
  <c r="F34" i="2"/>
  <c r="F33" i="3"/>
  <c r="G32" i="3"/>
  <c r="H32" i="3" s="1"/>
  <c r="B34" i="2"/>
  <c r="B33" i="3"/>
  <c r="C34" i="2"/>
  <c r="C33" i="3"/>
  <c r="M32" i="5" l="1"/>
  <c r="R32" i="5" s="1"/>
  <c r="P32" i="5"/>
  <c r="U32" i="5" s="1"/>
  <c r="Q32" i="5"/>
  <c r="V32" i="5" s="1"/>
  <c r="N32" i="5"/>
  <c r="S32" i="5" s="1"/>
  <c r="O32" i="5"/>
  <c r="T32" i="5" s="1"/>
  <c r="I35" i="5"/>
  <c r="J35" i="5" s="1"/>
  <c r="C31" i="4"/>
  <c r="D31" i="4" s="1"/>
  <c r="C33" i="5"/>
  <c r="D33" i="5"/>
  <c r="E33" i="5"/>
  <c r="B32" i="4"/>
  <c r="E32" i="4" s="1"/>
  <c r="F32" i="4" s="1"/>
  <c r="G33" i="5"/>
  <c r="K33" i="5" s="1"/>
  <c r="L33" i="5" s="1"/>
  <c r="B33" i="5"/>
  <c r="F33" i="5"/>
  <c r="G33" i="3"/>
  <c r="H33" i="3" s="1"/>
  <c r="C35" i="2"/>
  <c r="C34" i="3"/>
  <c r="F35" i="2"/>
  <c r="F34" i="3"/>
  <c r="B35" i="2"/>
  <c r="B34" i="3"/>
  <c r="E35" i="2"/>
  <c r="E34" i="3"/>
  <c r="D35" i="2"/>
  <c r="D34" i="3"/>
  <c r="M33" i="5" l="1"/>
  <c r="R33" i="5" s="1"/>
  <c r="O33" i="5"/>
  <c r="T33" i="5" s="1"/>
  <c r="Q33" i="5"/>
  <c r="V33" i="5" s="1"/>
  <c r="P33" i="5"/>
  <c r="U33" i="5" s="1"/>
  <c r="N33" i="5"/>
  <c r="S33" i="5" s="1"/>
  <c r="I36" i="5"/>
  <c r="J36" i="5" s="1"/>
  <c r="C34" i="5"/>
  <c r="E34" i="5"/>
  <c r="D34" i="5"/>
  <c r="F34" i="5"/>
  <c r="C32" i="4"/>
  <c r="D32" i="4" s="1"/>
  <c r="B33" i="4"/>
  <c r="C33" i="4" s="1"/>
  <c r="D33" i="4" s="1"/>
  <c r="G34" i="5"/>
  <c r="K34" i="5" s="1"/>
  <c r="L34" i="5" s="1"/>
  <c r="B34" i="5"/>
  <c r="E36" i="2"/>
  <c r="E35" i="3"/>
  <c r="D36" i="2"/>
  <c r="D35" i="3"/>
  <c r="B36" i="2"/>
  <c r="B35" i="3"/>
  <c r="G34" i="3"/>
  <c r="H34" i="3" s="1"/>
  <c r="F36" i="2"/>
  <c r="F35" i="3"/>
  <c r="C36" i="2"/>
  <c r="C35" i="3"/>
  <c r="N34" i="5" l="1"/>
  <c r="S34" i="5" s="1"/>
  <c r="O34" i="5"/>
  <c r="T34" i="5" s="1"/>
  <c r="Q34" i="5"/>
  <c r="V34" i="5" s="1"/>
  <c r="M34" i="5"/>
  <c r="R34" i="5" s="1"/>
  <c r="P34" i="5"/>
  <c r="U34" i="5" s="1"/>
  <c r="I37" i="5"/>
  <c r="J37" i="5" s="1"/>
  <c r="E33" i="4"/>
  <c r="F33" i="4" s="1"/>
  <c r="E35" i="5"/>
  <c r="C35" i="5"/>
  <c r="B35" i="5"/>
  <c r="B34" i="4"/>
  <c r="C34" i="4" s="1"/>
  <c r="D34" i="4" s="1"/>
  <c r="G35" i="5"/>
  <c r="K35" i="5" s="1"/>
  <c r="L35" i="5" s="1"/>
  <c r="F35" i="5"/>
  <c r="D35" i="5"/>
  <c r="G35" i="3"/>
  <c r="H35" i="3" s="1"/>
  <c r="F37" i="2"/>
  <c r="F36" i="3"/>
  <c r="D37" i="2"/>
  <c r="D36" i="3"/>
  <c r="C37" i="2"/>
  <c r="C36" i="3"/>
  <c r="B37" i="2"/>
  <c r="B36" i="3"/>
  <c r="E37" i="2"/>
  <c r="E36" i="3"/>
  <c r="P35" i="5" l="1"/>
  <c r="U35" i="5" s="1"/>
  <c r="Q35" i="5"/>
  <c r="V35" i="5" s="1"/>
  <c r="N35" i="5"/>
  <c r="S35" i="5" s="1"/>
  <c r="M35" i="5"/>
  <c r="R35" i="5" s="1"/>
  <c r="O35" i="5"/>
  <c r="T35" i="5" s="1"/>
  <c r="I38" i="5"/>
  <c r="J38" i="5" s="1"/>
  <c r="B36" i="5"/>
  <c r="D36" i="5"/>
  <c r="C36" i="5"/>
  <c r="F36" i="5"/>
  <c r="B35" i="4"/>
  <c r="E35" i="4" s="1"/>
  <c r="F35" i="4" s="1"/>
  <c r="G36" i="5"/>
  <c r="K36" i="5" s="1"/>
  <c r="L36" i="5" s="1"/>
  <c r="E34" i="4"/>
  <c r="F34" i="4" s="1"/>
  <c r="E36" i="5"/>
  <c r="B38" i="2"/>
  <c r="B37" i="3"/>
  <c r="E38" i="2"/>
  <c r="E37" i="3"/>
  <c r="D38" i="2"/>
  <c r="D37" i="3"/>
  <c r="C38" i="2"/>
  <c r="C37" i="3"/>
  <c r="G36" i="3"/>
  <c r="H36" i="3" s="1"/>
  <c r="F38" i="2"/>
  <c r="F37" i="3"/>
  <c r="C35" i="4" l="1"/>
  <c r="D35" i="4" s="1"/>
  <c r="N36" i="5"/>
  <c r="S36" i="5" s="1"/>
  <c r="M36" i="5"/>
  <c r="R36" i="5" s="1"/>
  <c r="O36" i="5"/>
  <c r="T36" i="5" s="1"/>
  <c r="P36" i="5"/>
  <c r="U36" i="5" s="1"/>
  <c r="Q36" i="5"/>
  <c r="V36" i="5" s="1"/>
  <c r="I39" i="5"/>
  <c r="J39" i="5" s="1"/>
  <c r="E37" i="5"/>
  <c r="C37" i="5"/>
  <c r="D37" i="5"/>
  <c r="B36" i="4"/>
  <c r="E36" i="4" s="1"/>
  <c r="F36" i="4" s="1"/>
  <c r="G37" i="5"/>
  <c r="K37" i="5" s="1"/>
  <c r="L37" i="5" s="1"/>
  <c r="F37" i="5"/>
  <c r="B37" i="5"/>
  <c r="F39" i="2"/>
  <c r="F38" i="3"/>
  <c r="D39" i="2"/>
  <c r="D38" i="3"/>
  <c r="E39" i="2"/>
  <c r="E38" i="3"/>
  <c r="C39" i="2"/>
  <c r="C38" i="3"/>
  <c r="G37" i="3"/>
  <c r="H37" i="3" s="1"/>
  <c r="B39" i="2"/>
  <c r="B38" i="3"/>
  <c r="P37" i="5" l="1"/>
  <c r="U37" i="5" s="1"/>
  <c r="M37" i="5"/>
  <c r="R37" i="5" s="1"/>
  <c r="O37" i="5"/>
  <c r="T37" i="5" s="1"/>
  <c r="Q37" i="5"/>
  <c r="V37" i="5" s="1"/>
  <c r="N37" i="5"/>
  <c r="S37" i="5" s="1"/>
  <c r="I40" i="5"/>
  <c r="J40" i="5" s="1"/>
  <c r="C36" i="4"/>
  <c r="D36" i="4" s="1"/>
  <c r="D38" i="5"/>
  <c r="B37" i="4"/>
  <c r="E37" i="4" s="1"/>
  <c r="F37" i="4" s="1"/>
  <c r="G38" i="5"/>
  <c r="K38" i="5" s="1"/>
  <c r="L38" i="5" s="1"/>
  <c r="E38" i="5"/>
  <c r="B38" i="5"/>
  <c r="F38" i="5"/>
  <c r="C38" i="5"/>
  <c r="G38" i="3"/>
  <c r="H38" i="3" s="1"/>
  <c r="D40" i="2"/>
  <c r="D39" i="3"/>
  <c r="B40" i="2"/>
  <c r="B39" i="3"/>
  <c r="E40" i="2"/>
  <c r="E39" i="3"/>
  <c r="C40" i="2"/>
  <c r="C39" i="3"/>
  <c r="F40" i="2"/>
  <c r="F39" i="3"/>
  <c r="M38" i="5" l="1"/>
  <c r="R38" i="5" s="1"/>
  <c r="N38" i="5"/>
  <c r="S38" i="5" s="1"/>
  <c r="O38" i="5"/>
  <c r="T38" i="5" s="1"/>
  <c r="P38" i="5"/>
  <c r="U38" i="5" s="1"/>
  <c r="Q38" i="5"/>
  <c r="V38" i="5" s="1"/>
  <c r="I41" i="5"/>
  <c r="J41" i="5" s="1"/>
  <c r="C37" i="4"/>
  <c r="D37" i="4" s="1"/>
  <c r="D39" i="5"/>
  <c r="E39" i="5"/>
  <c r="C39" i="5"/>
  <c r="F39" i="5"/>
  <c r="B38" i="4"/>
  <c r="E38" i="4" s="1"/>
  <c r="F38" i="4" s="1"/>
  <c r="G39" i="5"/>
  <c r="K39" i="5" s="1"/>
  <c r="L39" i="5" s="1"/>
  <c r="B39" i="5"/>
  <c r="E41" i="2"/>
  <c r="E40" i="3"/>
  <c r="F41" i="2"/>
  <c r="F40" i="3"/>
  <c r="B41" i="2"/>
  <c r="B40" i="3"/>
  <c r="C41" i="2"/>
  <c r="C40" i="3"/>
  <c r="G39" i="3"/>
  <c r="H39" i="3" s="1"/>
  <c r="D41" i="2"/>
  <c r="D40" i="3"/>
  <c r="M39" i="5" l="1"/>
  <c r="R39" i="5" s="1"/>
  <c r="O39" i="5"/>
  <c r="T39" i="5" s="1"/>
  <c r="N39" i="5"/>
  <c r="S39" i="5" s="1"/>
  <c r="P39" i="5"/>
  <c r="U39" i="5" s="1"/>
  <c r="Q39" i="5"/>
  <c r="V39" i="5" s="1"/>
  <c r="I42" i="5"/>
  <c r="J42" i="5" s="1"/>
  <c r="C38" i="4"/>
  <c r="D38" i="4" s="1"/>
  <c r="C40" i="5"/>
  <c r="E40" i="5"/>
  <c r="F40" i="5"/>
  <c r="B39" i="4"/>
  <c r="C39" i="4" s="1"/>
  <c r="D39" i="4" s="1"/>
  <c r="G40" i="5"/>
  <c r="K40" i="5" s="1"/>
  <c r="L40" i="5" s="1"/>
  <c r="B40" i="5"/>
  <c r="D40" i="5"/>
  <c r="C42" i="2"/>
  <c r="C41" i="3"/>
  <c r="D42" i="2"/>
  <c r="D41" i="3"/>
  <c r="F42" i="2"/>
  <c r="F41" i="3"/>
  <c r="B42" i="2"/>
  <c r="B41" i="3"/>
  <c r="G40" i="3"/>
  <c r="H40" i="3" s="1"/>
  <c r="E42" i="2"/>
  <c r="E41" i="3"/>
  <c r="N40" i="5" l="1"/>
  <c r="S40" i="5" s="1"/>
  <c r="O40" i="5"/>
  <c r="T40" i="5" s="1"/>
  <c r="Q40" i="5"/>
  <c r="V40" i="5" s="1"/>
  <c r="M40" i="5"/>
  <c r="R40" i="5" s="1"/>
  <c r="P40" i="5"/>
  <c r="U40" i="5" s="1"/>
  <c r="I43" i="5"/>
  <c r="J43" i="5" s="1"/>
  <c r="F41" i="5"/>
  <c r="B41" i="5"/>
  <c r="D41" i="5"/>
  <c r="B40" i="4"/>
  <c r="C40" i="4" s="1"/>
  <c r="D40" i="4" s="1"/>
  <c r="G41" i="5"/>
  <c r="K41" i="5" s="1"/>
  <c r="L41" i="5" s="1"/>
  <c r="C41" i="5"/>
  <c r="E39" i="4"/>
  <c r="F39" i="4" s="1"/>
  <c r="E41" i="5"/>
  <c r="G41" i="3"/>
  <c r="H41" i="3" s="1"/>
  <c r="E43" i="2"/>
  <c r="E42" i="3"/>
  <c r="F43" i="2"/>
  <c r="F42" i="3"/>
  <c r="B43" i="2"/>
  <c r="B42" i="3"/>
  <c r="D43" i="2"/>
  <c r="D42" i="3"/>
  <c r="C43" i="2"/>
  <c r="C42" i="3"/>
  <c r="P41" i="5" l="1"/>
  <c r="U41" i="5" s="1"/>
  <c r="Q41" i="5"/>
  <c r="V41" i="5" s="1"/>
  <c r="O41" i="5"/>
  <c r="T41" i="5" s="1"/>
  <c r="M41" i="5"/>
  <c r="R41" i="5" s="1"/>
  <c r="N41" i="5"/>
  <c r="S41" i="5" s="1"/>
  <c r="I44" i="5"/>
  <c r="J44" i="5" s="1"/>
  <c r="F42" i="5"/>
  <c r="D42" i="5"/>
  <c r="C42" i="5"/>
  <c r="B41" i="4"/>
  <c r="E41" i="4" s="1"/>
  <c r="F41" i="4" s="1"/>
  <c r="G42" i="5"/>
  <c r="K42" i="5" s="1"/>
  <c r="L42" i="5" s="1"/>
  <c r="E40" i="4"/>
  <c r="F40" i="4" s="1"/>
  <c r="E42" i="5"/>
  <c r="B42" i="5"/>
  <c r="G42" i="3"/>
  <c r="H42" i="3" s="1"/>
  <c r="F44" i="2"/>
  <c r="F43" i="3"/>
  <c r="B44" i="2"/>
  <c r="B43" i="3"/>
  <c r="C44" i="2"/>
  <c r="C43" i="3"/>
  <c r="D44" i="2"/>
  <c r="D43" i="3"/>
  <c r="E44" i="2"/>
  <c r="E43" i="3"/>
  <c r="C41" i="4" l="1"/>
  <c r="D41" i="4" s="1"/>
  <c r="N42" i="5"/>
  <c r="S42" i="5" s="1"/>
  <c r="P42" i="5"/>
  <c r="U42" i="5" s="1"/>
  <c r="M42" i="5"/>
  <c r="R42" i="5" s="1"/>
  <c r="Q42" i="5"/>
  <c r="V42" i="5" s="1"/>
  <c r="O42" i="5"/>
  <c r="T42" i="5" s="1"/>
  <c r="I45" i="5"/>
  <c r="J45" i="5" s="1"/>
  <c r="C43" i="5"/>
  <c r="E43" i="5"/>
  <c r="F43" i="5"/>
  <c r="B43" i="5"/>
  <c r="B42" i="4"/>
  <c r="C42" i="4" s="1"/>
  <c r="D42" i="4" s="1"/>
  <c r="G43" i="5"/>
  <c r="K43" i="5" s="1"/>
  <c r="L43" i="5" s="1"/>
  <c r="D43" i="5"/>
  <c r="C45" i="2"/>
  <c r="C44" i="3"/>
  <c r="B45" i="2"/>
  <c r="B44" i="3"/>
  <c r="E45" i="2"/>
  <c r="E44" i="3"/>
  <c r="F45" i="2"/>
  <c r="F44" i="3"/>
  <c r="D45" i="2"/>
  <c r="D44" i="3"/>
  <c r="G43" i="3"/>
  <c r="H43" i="3" s="1"/>
  <c r="P43" i="5" l="1"/>
  <c r="U43" i="5" s="1"/>
  <c r="N43" i="5"/>
  <c r="S43" i="5" s="1"/>
  <c r="O43" i="5"/>
  <c r="T43" i="5" s="1"/>
  <c r="Q43" i="5"/>
  <c r="V43" i="5" s="1"/>
  <c r="M43" i="5"/>
  <c r="R43" i="5" s="1"/>
  <c r="I46" i="5"/>
  <c r="J46" i="5" s="1"/>
  <c r="E42" i="4"/>
  <c r="F42" i="4" s="1"/>
  <c r="F44" i="5"/>
  <c r="B43" i="4"/>
  <c r="C43" i="4" s="1"/>
  <c r="D43" i="4" s="1"/>
  <c r="G44" i="5"/>
  <c r="K44" i="5" s="1"/>
  <c r="L44" i="5" s="1"/>
  <c r="B44" i="5"/>
  <c r="D44" i="5"/>
  <c r="C44" i="5"/>
  <c r="E44" i="5"/>
  <c r="G44" i="3"/>
  <c r="H44" i="3" s="1"/>
  <c r="D46" i="2"/>
  <c r="D45" i="3"/>
  <c r="F46" i="2"/>
  <c r="F45" i="3"/>
  <c r="E46" i="2"/>
  <c r="E45" i="3"/>
  <c r="B46" i="2"/>
  <c r="B45" i="3"/>
  <c r="C46" i="2"/>
  <c r="C45" i="3"/>
  <c r="M44" i="5" l="1"/>
  <c r="R44" i="5" s="1"/>
  <c r="O44" i="5"/>
  <c r="T44" i="5" s="1"/>
  <c r="Q44" i="5"/>
  <c r="V44" i="5" s="1"/>
  <c r="P44" i="5"/>
  <c r="U44" i="5" s="1"/>
  <c r="N44" i="5"/>
  <c r="S44" i="5" s="1"/>
  <c r="I47" i="5"/>
  <c r="J47" i="5" s="1"/>
  <c r="C45" i="5"/>
  <c r="F45" i="5"/>
  <c r="B45" i="5"/>
  <c r="E45" i="5"/>
  <c r="E43" i="4"/>
  <c r="F43" i="4" s="1"/>
  <c r="B44" i="4"/>
  <c r="C44" i="4" s="1"/>
  <c r="D44" i="4" s="1"/>
  <c r="G45" i="5"/>
  <c r="K45" i="5" s="1"/>
  <c r="L45" i="5" s="1"/>
  <c r="D45" i="5"/>
  <c r="E47" i="2"/>
  <c r="E46" i="3"/>
  <c r="G45" i="3"/>
  <c r="H45" i="3" s="1"/>
  <c r="C47" i="2"/>
  <c r="C46" i="3"/>
  <c r="D47" i="2"/>
  <c r="D46" i="3"/>
  <c r="B47" i="2"/>
  <c r="B46" i="3"/>
  <c r="F47" i="2"/>
  <c r="F46" i="3"/>
  <c r="C46" i="5" l="1"/>
  <c r="M45" i="5"/>
  <c r="R45" i="5" s="1"/>
  <c r="O45" i="5"/>
  <c r="T45" i="5" s="1"/>
  <c r="N45" i="5"/>
  <c r="S45" i="5" s="1"/>
  <c r="P45" i="5"/>
  <c r="U45" i="5" s="1"/>
  <c r="Q45" i="5"/>
  <c r="V45" i="5" s="1"/>
  <c r="I48" i="5"/>
  <c r="J48" i="5" s="1"/>
  <c r="E44" i="4"/>
  <c r="F44" i="4" s="1"/>
  <c r="D46" i="5"/>
  <c r="F46" i="5"/>
  <c r="B45" i="4"/>
  <c r="E45" i="4" s="1"/>
  <c r="F45" i="4" s="1"/>
  <c r="G46" i="5"/>
  <c r="K46" i="5" s="1"/>
  <c r="L46" i="5" s="1"/>
  <c r="B46" i="5"/>
  <c r="E46" i="5"/>
  <c r="G46" i="3"/>
  <c r="H46" i="3" s="1"/>
  <c r="F48" i="2"/>
  <c r="F47" i="3"/>
  <c r="D48" i="2"/>
  <c r="D47" i="3"/>
  <c r="B48" i="2"/>
  <c r="B47" i="3"/>
  <c r="C48" i="2"/>
  <c r="C47" i="3"/>
  <c r="E48" i="2"/>
  <c r="E47" i="3"/>
  <c r="C45" i="4" l="1"/>
  <c r="D45" i="4" s="1"/>
  <c r="N46" i="5"/>
  <c r="S46" i="5" s="1"/>
  <c r="O46" i="5"/>
  <c r="T46" i="5" s="1"/>
  <c r="Q46" i="5"/>
  <c r="V46" i="5" s="1"/>
  <c r="P46" i="5"/>
  <c r="U46" i="5" s="1"/>
  <c r="M46" i="5"/>
  <c r="R46" i="5" s="1"/>
  <c r="I49" i="5"/>
  <c r="J49" i="5" s="1"/>
  <c r="E47" i="5"/>
  <c r="B47" i="5"/>
  <c r="D47" i="5"/>
  <c r="C47" i="5"/>
  <c r="B46" i="4"/>
  <c r="E46" i="4" s="1"/>
  <c r="F46" i="4" s="1"/>
  <c r="G47" i="5"/>
  <c r="K47" i="5" s="1"/>
  <c r="L47" i="5" s="1"/>
  <c r="F47" i="5"/>
  <c r="C49" i="2"/>
  <c r="C48" i="3"/>
  <c r="E49" i="2"/>
  <c r="E48" i="3"/>
  <c r="D49" i="2"/>
  <c r="D48" i="3"/>
  <c r="B49" i="2"/>
  <c r="B48" i="3"/>
  <c r="F49" i="2"/>
  <c r="F48" i="3"/>
  <c r="G47" i="3"/>
  <c r="H47" i="3" s="1"/>
  <c r="P47" i="5" l="1"/>
  <c r="U47" i="5" s="1"/>
  <c r="Q47" i="5"/>
  <c r="V47" i="5" s="1"/>
  <c r="M47" i="5"/>
  <c r="R47" i="5" s="1"/>
  <c r="N47" i="5"/>
  <c r="S47" i="5" s="1"/>
  <c r="O47" i="5"/>
  <c r="T47" i="5" s="1"/>
  <c r="I50" i="5"/>
  <c r="J50" i="5" s="1"/>
  <c r="C46" i="4"/>
  <c r="D46" i="4" s="1"/>
  <c r="D48" i="5"/>
  <c r="F48" i="5"/>
  <c r="B47" i="4"/>
  <c r="C47" i="4" s="1"/>
  <c r="D47" i="4" s="1"/>
  <c r="G48" i="5"/>
  <c r="K48" i="5" s="1"/>
  <c r="L48" i="5" s="1"/>
  <c r="C48" i="5"/>
  <c r="B48" i="5"/>
  <c r="E48" i="5"/>
  <c r="G48" i="3"/>
  <c r="H48" i="3" s="1"/>
  <c r="E50" i="2"/>
  <c r="E49" i="3"/>
  <c r="D50" i="2"/>
  <c r="D49" i="3"/>
  <c r="F50" i="2"/>
  <c r="F49" i="3"/>
  <c r="B50" i="2"/>
  <c r="B49" i="3"/>
  <c r="C50" i="2"/>
  <c r="C49" i="3"/>
  <c r="N48" i="5" l="1"/>
  <c r="S48" i="5" s="1"/>
  <c r="Q48" i="5"/>
  <c r="V48" i="5" s="1"/>
  <c r="M48" i="5"/>
  <c r="R48" i="5" s="1"/>
  <c r="O48" i="5"/>
  <c r="T48" i="5" s="1"/>
  <c r="P48" i="5"/>
  <c r="U48" i="5" s="1"/>
  <c r="I51" i="5"/>
  <c r="J51" i="5" s="1"/>
  <c r="E49" i="5"/>
  <c r="F49" i="5"/>
  <c r="D49" i="5"/>
  <c r="B48" i="4"/>
  <c r="C48" i="4" s="1"/>
  <c r="D48" i="4" s="1"/>
  <c r="G49" i="5"/>
  <c r="K49" i="5" s="1"/>
  <c r="L49" i="5" s="1"/>
  <c r="E47" i="4"/>
  <c r="F47" i="4" s="1"/>
  <c r="C49" i="5"/>
  <c r="B49" i="5"/>
  <c r="G49" i="3"/>
  <c r="H49" i="3" s="1"/>
  <c r="C51" i="2"/>
  <c r="C50" i="3"/>
  <c r="B51" i="2"/>
  <c r="B50" i="3"/>
  <c r="F51" i="2"/>
  <c r="F50" i="3"/>
  <c r="D51" i="2"/>
  <c r="D50" i="3"/>
  <c r="E51" i="2"/>
  <c r="E50" i="3"/>
  <c r="P49" i="5" l="1"/>
  <c r="U49" i="5" s="1"/>
  <c r="M49" i="5"/>
  <c r="R49" i="5" s="1"/>
  <c r="N49" i="5"/>
  <c r="S49" i="5" s="1"/>
  <c r="O49" i="5"/>
  <c r="T49" i="5" s="1"/>
  <c r="Q49" i="5"/>
  <c r="V49" i="5" s="1"/>
  <c r="I52" i="5"/>
  <c r="J52" i="5" s="1"/>
  <c r="F50" i="5"/>
  <c r="C50" i="5"/>
  <c r="E50" i="5"/>
  <c r="D50" i="5"/>
  <c r="E48" i="4"/>
  <c r="F48" i="4" s="1"/>
  <c r="B49" i="4"/>
  <c r="E49" i="4" s="1"/>
  <c r="F49" i="4" s="1"/>
  <c r="G50" i="5"/>
  <c r="K50" i="5" s="1"/>
  <c r="L50" i="5" s="1"/>
  <c r="B50" i="5"/>
  <c r="F52" i="2"/>
  <c r="F51" i="3"/>
  <c r="E52" i="2"/>
  <c r="E51" i="3"/>
  <c r="G50" i="3"/>
  <c r="H50" i="3" s="1"/>
  <c r="C52" i="2"/>
  <c r="C51" i="3"/>
  <c r="D52" i="2"/>
  <c r="D51" i="3"/>
  <c r="B52" i="2"/>
  <c r="B51" i="3"/>
  <c r="C49" i="4" l="1"/>
  <c r="D49" i="4" s="1"/>
  <c r="M50" i="5"/>
  <c r="R50" i="5" s="1"/>
  <c r="P50" i="5"/>
  <c r="U50" i="5" s="1"/>
  <c r="Q50" i="5"/>
  <c r="V50" i="5" s="1"/>
  <c r="O50" i="5"/>
  <c r="T50" i="5" s="1"/>
  <c r="N50" i="5"/>
  <c r="S50" i="5" s="1"/>
  <c r="I53" i="5"/>
  <c r="J53" i="5" s="1"/>
  <c r="F51" i="5"/>
  <c r="B51" i="5"/>
  <c r="B50" i="4"/>
  <c r="E50" i="4" s="1"/>
  <c r="F50" i="4" s="1"/>
  <c r="G51" i="5"/>
  <c r="K51" i="5" s="1"/>
  <c r="L51" i="5" s="1"/>
  <c r="D51" i="5"/>
  <c r="C51" i="5"/>
  <c r="E51" i="5"/>
  <c r="G51" i="3"/>
  <c r="H51" i="3" s="1"/>
  <c r="B53" i="2"/>
  <c r="B52" i="3"/>
  <c r="D53" i="2"/>
  <c r="D52" i="3"/>
  <c r="E53" i="2"/>
  <c r="E52" i="3"/>
  <c r="C53" i="2"/>
  <c r="C52" i="3"/>
  <c r="F53" i="2"/>
  <c r="F52" i="3"/>
  <c r="M51" i="5" l="1"/>
  <c r="R51" i="5" s="1"/>
  <c r="O51" i="5"/>
  <c r="T51" i="5" s="1"/>
  <c r="Q51" i="5"/>
  <c r="V51" i="5" s="1"/>
  <c r="P51" i="5"/>
  <c r="U51" i="5" s="1"/>
  <c r="N51" i="5"/>
  <c r="S51" i="5" s="1"/>
  <c r="I54" i="5"/>
  <c r="J54" i="5" s="1"/>
  <c r="C50" i="4"/>
  <c r="D50" i="4" s="1"/>
  <c r="D52" i="5"/>
  <c r="E52" i="5"/>
  <c r="C52" i="5"/>
  <c r="F52" i="5"/>
  <c r="B51" i="4"/>
  <c r="E51" i="4" s="1"/>
  <c r="F51" i="4" s="1"/>
  <c r="G52" i="5"/>
  <c r="K52" i="5" s="1"/>
  <c r="L52" i="5" s="1"/>
  <c r="B52" i="5"/>
  <c r="F54" i="2"/>
  <c r="F53" i="3"/>
  <c r="C54" i="2"/>
  <c r="C53" i="3"/>
  <c r="D54" i="2"/>
  <c r="D53" i="3"/>
  <c r="G52" i="3"/>
  <c r="H52" i="3" s="1"/>
  <c r="E54" i="2"/>
  <c r="E53" i="3"/>
  <c r="B54" i="2"/>
  <c r="B53" i="3"/>
  <c r="C51" i="4" l="1"/>
  <c r="D51" i="4" s="1"/>
  <c r="N52" i="5"/>
  <c r="S52" i="5" s="1"/>
  <c r="O52" i="5"/>
  <c r="T52" i="5" s="1"/>
  <c r="Q52" i="5"/>
  <c r="V52" i="5" s="1"/>
  <c r="M52" i="5"/>
  <c r="R52" i="5" s="1"/>
  <c r="P52" i="5"/>
  <c r="U52" i="5" s="1"/>
  <c r="I55" i="5"/>
  <c r="J55" i="5" s="1"/>
  <c r="D53" i="5"/>
  <c r="E53" i="5"/>
  <c r="B53" i="5"/>
  <c r="B52" i="4"/>
  <c r="C52" i="4" s="1"/>
  <c r="D52" i="4" s="1"/>
  <c r="G53" i="5"/>
  <c r="K53" i="5" s="1"/>
  <c r="L53" i="5" s="1"/>
  <c r="C53" i="5"/>
  <c r="F53" i="5"/>
  <c r="G53" i="3"/>
  <c r="H53" i="3" s="1"/>
  <c r="B55" i="2"/>
  <c r="B54" i="3"/>
  <c r="D55" i="2"/>
  <c r="D54" i="3"/>
  <c r="E55" i="2"/>
  <c r="E54" i="3"/>
  <c r="C55" i="2"/>
  <c r="C54" i="3"/>
  <c r="F55" i="2"/>
  <c r="F54" i="3"/>
  <c r="P53" i="5" l="1"/>
  <c r="U53" i="5" s="1"/>
  <c r="Q53" i="5"/>
  <c r="V53" i="5" s="1"/>
  <c r="N53" i="5"/>
  <c r="S53" i="5" s="1"/>
  <c r="O53" i="5"/>
  <c r="T53" i="5" s="1"/>
  <c r="M53" i="5"/>
  <c r="R53" i="5" s="1"/>
  <c r="I56" i="5"/>
  <c r="J56" i="5" s="1"/>
  <c r="E54" i="5"/>
  <c r="C54" i="5"/>
  <c r="D54" i="5"/>
  <c r="E52" i="4"/>
  <c r="F52" i="4" s="1"/>
  <c r="F54" i="5"/>
  <c r="B53" i="4"/>
  <c r="E53" i="4" s="1"/>
  <c r="F53" i="4" s="1"/>
  <c r="G54" i="5"/>
  <c r="K54" i="5" s="1"/>
  <c r="L54" i="5" s="1"/>
  <c r="B54" i="5"/>
  <c r="C56" i="2"/>
  <c r="C55" i="3"/>
  <c r="D56" i="2"/>
  <c r="D55" i="3"/>
  <c r="G54" i="3"/>
  <c r="H54" i="3" s="1"/>
  <c r="F56" i="2"/>
  <c r="F55" i="3"/>
  <c r="E56" i="2"/>
  <c r="E55" i="3"/>
  <c r="B56" i="2"/>
  <c r="B55" i="3"/>
  <c r="F55" i="5" l="1"/>
  <c r="N54" i="5"/>
  <c r="S54" i="5" s="1"/>
  <c r="M54" i="5"/>
  <c r="R54" i="5" s="1"/>
  <c r="O54" i="5"/>
  <c r="T54" i="5" s="1"/>
  <c r="P54" i="5"/>
  <c r="U54" i="5" s="1"/>
  <c r="Q54" i="5"/>
  <c r="V54" i="5" s="1"/>
  <c r="I57" i="5"/>
  <c r="J57" i="5" s="1"/>
  <c r="C53" i="4"/>
  <c r="D53" i="4" s="1"/>
  <c r="E55" i="5"/>
  <c r="C55" i="5"/>
  <c r="B54" i="4"/>
  <c r="E54" i="4" s="1"/>
  <c r="F54" i="4" s="1"/>
  <c r="G55" i="5"/>
  <c r="K55" i="5" s="1"/>
  <c r="L55" i="5" s="1"/>
  <c r="B55" i="5"/>
  <c r="D55" i="5"/>
  <c r="G55" i="3"/>
  <c r="H55" i="3" s="1"/>
  <c r="E57" i="2"/>
  <c r="E56" i="3"/>
  <c r="D57" i="2"/>
  <c r="D56" i="3"/>
  <c r="B57" i="2"/>
  <c r="B56" i="3"/>
  <c r="F57" i="2"/>
  <c r="F56" i="3"/>
  <c r="C57" i="2"/>
  <c r="C56" i="3"/>
  <c r="C54" i="4" l="1"/>
  <c r="D54" i="4" s="1"/>
  <c r="P55" i="5"/>
  <c r="U55" i="5" s="1"/>
  <c r="M55" i="5"/>
  <c r="R55" i="5" s="1"/>
  <c r="O55" i="5"/>
  <c r="T55" i="5" s="1"/>
  <c r="Q55" i="5"/>
  <c r="V55" i="5" s="1"/>
  <c r="N55" i="5"/>
  <c r="S55" i="5" s="1"/>
  <c r="I58" i="5"/>
  <c r="J58" i="5" s="1"/>
  <c r="D56" i="5"/>
  <c r="E56" i="5"/>
  <c r="C56" i="5"/>
  <c r="F56" i="5"/>
  <c r="B55" i="4"/>
  <c r="C55" i="4" s="1"/>
  <c r="D55" i="4" s="1"/>
  <c r="G56" i="5"/>
  <c r="K56" i="5" s="1"/>
  <c r="L56" i="5" s="1"/>
  <c r="B56" i="5"/>
  <c r="G56" i="3"/>
  <c r="H56" i="3" s="1"/>
  <c r="D58" i="2"/>
  <c r="D57" i="3"/>
  <c r="B58" i="2"/>
  <c r="B57" i="3"/>
  <c r="C58" i="2"/>
  <c r="C57" i="3"/>
  <c r="F58" i="2"/>
  <c r="F57" i="3"/>
  <c r="E58" i="2"/>
  <c r="E57" i="3"/>
  <c r="E55" i="4" l="1"/>
  <c r="F55" i="4" s="1"/>
  <c r="M56" i="5"/>
  <c r="R56" i="5" s="1"/>
  <c r="N56" i="5"/>
  <c r="S56" i="5" s="1"/>
  <c r="O56" i="5"/>
  <c r="T56" i="5" s="1"/>
  <c r="P56" i="5"/>
  <c r="U56" i="5" s="1"/>
  <c r="Q56" i="5"/>
  <c r="V56" i="5" s="1"/>
  <c r="I59" i="5"/>
  <c r="J59" i="5" s="1"/>
  <c r="B56" i="4"/>
  <c r="C56" i="4" s="1"/>
  <c r="D56" i="4" s="1"/>
  <c r="G57" i="5"/>
  <c r="K57" i="5" s="1"/>
  <c r="L57" i="5" s="1"/>
  <c r="C57" i="5"/>
  <c r="F57" i="5"/>
  <c r="E57" i="5"/>
  <c r="D57" i="5"/>
  <c r="B57" i="5"/>
  <c r="G57" i="3"/>
  <c r="H57" i="3" s="1"/>
  <c r="F59" i="2"/>
  <c r="F58" i="3"/>
  <c r="E59" i="2"/>
  <c r="E58" i="3"/>
  <c r="C59" i="2"/>
  <c r="C58" i="3"/>
  <c r="B59" i="2"/>
  <c r="B58" i="3"/>
  <c r="D59" i="2"/>
  <c r="D58" i="3"/>
  <c r="M57" i="5" l="1"/>
  <c r="R57" i="5" s="1"/>
  <c r="O57" i="5"/>
  <c r="T57" i="5" s="1"/>
  <c r="N57" i="5"/>
  <c r="S57" i="5" s="1"/>
  <c r="Q57" i="5"/>
  <c r="V57" i="5" s="1"/>
  <c r="P57" i="5"/>
  <c r="U57" i="5" s="1"/>
  <c r="I60" i="5"/>
  <c r="J60" i="5" s="1"/>
  <c r="E56" i="4"/>
  <c r="F56" i="4" s="1"/>
  <c r="E58" i="5"/>
  <c r="C58" i="5"/>
  <c r="D58" i="5"/>
  <c r="B57" i="4"/>
  <c r="E57" i="4" s="1"/>
  <c r="F57" i="4" s="1"/>
  <c r="G58" i="5"/>
  <c r="K58" i="5" s="1"/>
  <c r="L58" i="5" s="1"/>
  <c r="F58" i="5"/>
  <c r="B58" i="5"/>
  <c r="D60" i="2"/>
  <c r="D59" i="3"/>
  <c r="E60" i="2"/>
  <c r="E59" i="3"/>
  <c r="G58" i="3"/>
  <c r="H58" i="3" s="1"/>
  <c r="C60" i="2"/>
  <c r="C59" i="3"/>
  <c r="F60" i="2"/>
  <c r="F59" i="3"/>
  <c r="B60" i="2"/>
  <c r="B59" i="3"/>
  <c r="C57" i="4" l="1"/>
  <c r="D57" i="4" s="1"/>
  <c r="N58" i="5"/>
  <c r="S58" i="5" s="1"/>
  <c r="O58" i="5"/>
  <c r="T58" i="5" s="1"/>
  <c r="Q58" i="5"/>
  <c r="V58" i="5" s="1"/>
  <c r="M58" i="5"/>
  <c r="R58" i="5" s="1"/>
  <c r="P58" i="5"/>
  <c r="U58" i="5" s="1"/>
  <c r="I61" i="5"/>
  <c r="J61" i="5" s="1"/>
  <c r="D59" i="5"/>
  <c r="B58" i="4"/>
  <c r="C58" i="4" s="1"/>
  <c r="D58" i="4" s="1"/>
  <c r="G59" i="5"/>
  <c r="K59" i="5" s="1"/>
  <c r="L59" i="5" s="1"/>
  <c r="C59" i="5"/>
  <c r="E59" i="5"/>
  <c r="F59" i="5"/>
  <c r="B59" i="5"/>
  <c r="G59" i="3"/>
  <c r="H59" i="3" s="1"/>
  <c r="B61" i="2"/>
  <c r="B60" i="3"/>
  <c r="F61" i="2"/>
  <c r="F60" i="3"/>
  <c r="C61" i="2"/>
  <c r="C60" i="3"/>
  <c r="E61" i="2"/>
  <c r="E60" i="3"/>
  <c r="D61" i="2"/>
  <c r="D60" i="3"/>
  <c r="E58" i="4" l="1"/>
  <c r="F58" i="4" s="1"/>
  <c r="P59" i="5"/>
  <c r="U59" i="5" s="1"/>
  <c r="Q59" i="5"/>
  <c r="V59" i="5" s="1"/>
  <c r="O59" i="5"/>
  <c r="T59" i="5" s="1"/>
  <c r="M59" i="5"/>
  <c r="R59" i="5" s="1"/>
  <c r="N59" i="5"/>
  <c r="S59" i="5" s="1"/>
  <c r="I62" i="5"/>
  <c r="J62" i="5" s="1"/>
  <c r="D60" i="5"/>
  <c r="E60" i="5"/>
  <c r="C60" i="5"/>
  <c r="F60" i="5"/>
  <c r="B60" i="5"/>
  <c r="B59" i="4"/>
  <c r="C59" i="4" s="1"/>
  <c r="D59" i="4" s="1"/>
  <c r="G60" i="5"/>
  <c r="K60" i="5" s="1"/>
  <c r="L60" i="5" s="1"/>
  <c r="E62" i="2"/>
  <c r="E61" i="3"/>
  <c r="D62" i="2"/>
  <c r="D61" i="3"/>
  <c r="G60" i="3"/>
  <c r="H60" i="3" s="1"/>
  <c r="C62" i="2"/>
  <c r="C61" i="3"/>
  <c r="F62" i="2"/>
  <c r="F61" i="3"/>
  <c r="B62" i="2"/>
  <c r="B61" i="3"/>
  <c r="N60" i="5" l="1"/>
  <c r="S60" i="5" s="1"/>
  <c r="P60" i="5"/>
  <c r="U60" i="5" s="1"/>
  <c r="M60" i="5"/>
  <c r="R60" i="5" s="1"/>
  <c r="O60" i="5"/>
  <c r="T60" i="5" s="1"/>
  <c r="Q60" i="5"/>
  <c r="V60" i="5" s="1"/>
  <c r="I63" i="5"/>
  <c r="J63" i="5" s="1"/>
  <c r="E59" i="4"/>
  <c r="F59" i="4" s="1"/>
  <c r="F61" i="5"/>
  <c r="C61" i="5"/>
  <c r="E61" i="5"/>
  <c r="D61" i="5"/>
  <c r="B60" i="4"/>
  <c r="C60" i="4" s="1"/>
  <c r="D60" i="4" s="1"/>
  <c r="G61" i="5"/>
  <c r="K61" i="5" s="1"/>
  <c r="L61" i="5" s="1"/>
  <c r="B61" i="5"/>
  <c r="G61" i="3"/>
  <c r="H61" i="3" s="1"/>
  <c r="B63" i="2"/>
  <c r="B62" i="3"/>
  <c r="F63" i="2"/>
  <c r="F62" i="3"/>
  <c r="D63" i="2"/>
  <c r="D62" i="3"/>
  <c r="C63" i="2"/>
  <c r="C62" i="3"/>
  <c r="E63" i="2"/>
  <c r="E62" i="3"/>
  <c r="E60" i="4" l="1"/>
  <c r="F60" i="4" s="1"/>
  <c r="P61" i="5"/>
  <c r="U61" i="5" s="1"/>
  <c r="N61" i="5"/>
  <c r="S61" i="5" s="1"/>
  <c r="O61" i="5"/>
  <c r="T61" i="5" s="1"/>
  <c r="Q61" i="5"/>
  <c r="V61" i="5" s="1"/>
  <c r="M61" i="5"/>
  <c r="R61" i="5" s="1"/>
  <c r="I64" i="5"/>
  <c r="J64" i="5" s="1"/>
  <c r="B61" i="4"/>
  <c r="C61" i="4" s="1"/>
  <c r="D61" i="4" s="1"/>
  <c r="G62" i="5"/>
  <c r="K62" i="5" s="1"/>
  <c r="L62" i="5" s="1"/>
  <c r="E62" i="5"/>
  <c r="D62" i="5"/>
  <c r="C62" i="5"/>
  <c r="F62" i="5"/>
  <c r="B62" i="5"/>
  <c r="D64" i="2"/>
  <c r="D63" i="3"/>
  <c r="F64" i="2"/>
  <c r="F63" i="3"/>
  <c r="C64" i="2"/>
  <c r="C63" i="3"/>
  <c r="G62" i="3"/>
  <c r="H62" i="3" s="1"/>
  <c r="E64" i="2"/>
  <c r="E63" i="3"/>
  <c r="B64" i="2"/>
  <c r="B63" i="3"/>
  <c r="M62" i="5" l="1"/>
  <c r="R62" i="5" s="1"/>
  <c r="O62" i="5"/>
  <c r="T62" i="5" s="1"/>
  <c r="Q62" i="5"/>
  <c r="V62" i="5" s="1"/>
  <c r="N62" i="5"/>
  <c r="S62" i="5" s="1"/>
  <c r="P62" i="5"/>
  <c r="U62" i="5" s="1"/>
  <c r="I65" i="5"/>
  <c r="J65" i="5" s="1"/>
  <c r="E61" i="4"/>
  <c r="F61" i="4" s="1"/>
  <c r="B63" i="5"/>
  <c r="E63" i="5"/>
  <c r="D63" i="5"/>
  <c r="F63" i="5"/>
  <c r="B62" i="4"/>
  <c r="C62" i="4" s="1"/>
  <c r="D62" i="4" s="1"/>
  <c r="G63" i="5"/>
  <c r="K63" i="5" s="1"/>
  <c r="L63" i="5" s="1"/>
  <c r="C63" i="5"/>
  <c r="G63" i="3"/>
  <c r="H63" i="3" s="1"/>
  <c r="B65" i="2"/>
  <c r="B64" i="3"/>
  <c r="E65" i="2"/>
  <c r="E64" i="3"/>
  <c r="F65" i="2"/>
  <c r="F64" i="3"/>
  <c r="C65" i="2"/>
  <c r="C64" i="3"/>
  <c r="D65" i="2"/>
  <c r="D64" i="3"/>
  <c r="M63" i="5" l="1"/>
  <c r="R63" i="5" s="1"/>
  <c r="O63" i="5"/>
  <c r="T63" i="5" s="1"/>
  <c r="N63" i="5"/>
  <c r="S63" i="5" s="1"/>
  <c r="P63" i="5"/>
  <c r="U63" i="5" s="1"/>
  <c r="Q63" i="5"/>
  <c r="V63" i="5" s="1"/>
  <c r="I66" i="5"/>
  <c r="J66" i="5" s="1"/>
  <c r="B64" i="5"/>
  <c r="F64" i="5"/>
  <c r="D64" i="5"/>
  <c r="C64" i="5"/>
  <c r="E64" i="5"/>
  <c r="E62" i="4"/>
  <c r="F62" i="4" s="1"/>
  <c r="B63" i="4"/>
  <c r="E63" i="4" s="1"/>
  <c r="F63" i="4" s="1"/>
  <c r="G64" i="5"/>
  <c r="K64" i="5" s="1"/>
  <c r="L64" i="5" s="1"/>
  <c r="D66" i="2"/>
  <c r="D65" i="3"/>
  <c r="C66" i="2"/>
  <c r="C65" i="3"/>
  <c r="E66" i="2"/>
  <c r="E65" i="3"/>
  <c r="G64" i="3"/>
  <c r="H64" i="3" s="1"/>
  <c r="F66" i="2"/>
  <c r="F65" i="3"/>
  <c r="B66" i="2"/>
  <c r="B65" i="3"/>
  <c r="N64" i="5" l="1"/>
  <c r="S64" i="5" s="1"/>
  <c r="O64" i="5"/>
  <c r="T64" i="5" s="1"/>
  <c r="Q64" i="5"/>
  <c r="V64" i="5" s="1"/>
  <c r="P64" i="5"/>
  <c r="U64" i="5" s="1"/>
  <c r="M64" i="5"/>
  <c r="R64" i="5" s="1"/>
  <c r="I67" i="5"/>
  <c r="J67" i="5" s="1"/>
  <c r="C63" i="4"/>
  <c r="D63" i="4" s="1"/>
  <c r="B64" i="4"/>
  <c r="E64" i="4" s="1"/>
  <c r="F64" i="4" s="1"/>
  <c r="G65" i="5"/>
  <c r="K65" i="5" s="1"/>
  <c r="L65" i="5" s="1"/>
  <c r="F65" i="5"/>
  <c r="D65" i="5"/>
  <c r="B65" i="5"/>
  <c r="E65" i="5"/>
  <c r="C65" i="5"/>
  <c r="G65" i="3"/>
  <c r="H65" i="3" s="1"/>
  <c r="B67" i="2"/>
  <c r="B66" i="3"/>
  <c r="F67" i="2"/>
  <c r="F66" i="3"/>
  <c r="C67" i="2"/>
  <c r="C66" i="3"/>
  <c r="E67" i="2"/>
  <c r="E66" i="3"/>
  <c r="D67" i="2"/>
  <c r="D66" i="3"/>
  <c r="C64" i="4" l="1"/>
  <c r="D64" i="4" s="1"/>
  <c r="P65" i="5"/>
  <c r="U65" i="5" s="1"/>
  <c r="Q65" i="5"/>
  <c r="V65" i="5" s="1"/>
  <c r="M65" i="5"/>
  <c r="R65" i="5" s="1"/>
  <c r="N65" i="5"/>
  <c r="S65" i="5" s="1"/>
  <c r="O65" i="5"/>
  <c r="T65" i="5" s="1"/>
  <c r="I68" i="5"/>
  <c r="J68" i="5" s="1"/>
  <c r="C66" i="5"/>
  <c r="D66" i="5"/>
  <c r="E66" i="5"/>
  <c r="F66" i="5"/>
  <c r="B65" i="4"/>
  <c r="C65" i="4" s="1"/>
  <c r="D65" i="4" s="1"/>
  <c r="G66" i="5"/>
  <c r="K66" i="5" s="1"/>
  <c r="L66" i="5" s="1"/>
  <c r="B66" i="5"/>
  <c r="D68" i="2"/>
  <c r="D67" i="3"/>
  <c r="F68" i="2"/>
  <c r="F67" i="3"/>
  <c r="E68" i="2"/>
  <c r="E67" i="3"/>
  <c r="G66" i="3"/>
  <c r="H66" i="3" s="1"/>
  <c r="C68" i="2"/>
  <c r="C67" i="3"/>
  <c r="B68" i="2"/>
  <c r="B67" i="3"/>
  <c r="N66" i="5" l="1"/>
  <c r="S66" i="5" s="1"/>
  <c r="Q66" i="5"/>
  <c r="V66" i="5" s="1"/>
  <c r="M66" i="5"/>
  <c r="R66" i="5" s="1"/>
  <c r="O66" i="5"/>
  <c r="T66" i="5" s="1"/>
  <c r="P66" i="5"/>
  <c r="U66" i="5" s="1"/>
  <c r="I69" i="5"/>
  <c r="J69" i="5" s="1"/>
  <c r="E65" i="4"/>
  <c r="F65" i="4" s="1"/>
  <c r="B66" i="4"/>
  <c r="C66" i="4" s="1"/>
  <c r="D66" i="4" s="1"/>
  <c r="G67" i="5"/>
  <c r="K67" i="5" s="1"/>
  <c r="L67" i="5" s="1"/>
  <c r="F67" i="5"/>
  <c r="C67" i="5"/>
  <c r="D67" i="5"/>
  <c r="B67" i="5"/>
  <c r="E67" i="5"/>
  <c r="G67" i="3"/>
  <c r="H67" i="3" s="1"/>
  <c r="B69" i="2"/>
  <c r="B68" i="3"/>
  <c r="C69" i="2"/>
  <c r="C68" i="3"/>
  <c r="F69" i="2"/>
  <c r="F68" i="3"/>
  <c r="E69" i="2"/>
  <c r="E68" i="3"/>
  <c r="D69" i="2"/>
  <c r="D68" i="3"/>
  <c r="P67" i="5" l="1"/>
  <c r="U67" i="5" s="1"/>
  <c r="M67" i="5"/>
  <c r="R67" i="5" s="1"/>
  <c r="N67" i="5"/>
  <c r="S67" i="5" s="1"/>
  <c r="O67" i="5"/>
  <c r="T67" i="5" s="1"/>
  <c r="Q67" i="5"/>
  <c r="V67" i="5" s="1"/>
  <c r="I70" i="5"/>
  <c r="J70" i="5" s="1"/>
  <c r="E66" i="4"/>
  <c r="F66" i="4" s="1"/>
  <c r="C68" i="5"/>
  <c r="D68" i="5"/>
  <c r="F68" i="5"/>
  <c r="E68" i="5"/>
  <c r="B67" i="4"/>
  <c r="C67" i="4" s="1"/>
  <c r="D67" i="4" s="1"/>
  <c r="G68" i="5"/>
  <c r="K68" i="5" s="1"/>
  <c r="L68" i="5" s="1"/>
  <c r="B68" i="5"/>
  <c r="E70" i="2"/>
  <c r="E69" i="3"/>
  <c r="D70" i="2"/>
  <c r="D69" i="3"/>
  <c r="G68" i="3"/>
  <c r="H68" i="3" s="1"/>
  <c r="F70" i="2"/>
  <c r="F69" i="3"/>
  <c r="C70" i="2"/>
  <c r="C69" i="3"/>
  <c r="B70" i="2"/>
  <c r="B69" i="3"/>
  <c r="D69" i="5" l="1"/>
  <c r="M68" i="5"/>
  <c r="R68" i="5" s="1"/>
  <c r="P68" i="5"/>
  <c r="U68" i="5" s="1"/>
  <c r="Q68" i="5"/>
  <c r="V68" i="5" s="1"/>
  <c r="O68" i="5"/>
  <c r="T68" i="5" s="1"/>
  <c r="N68" i="5"/>
  <c r="S68" i="5" s="1"/>
  <c r="I71" i="5"/>
  <c r="J71" i="5" s="1"/>
  <c r="E67" i="4"/>
  <c r="F67" i="4" s="1"/>
  <c r="B69" i="5"/>
  <c r="C69" i="5"/>
  <c r="F69" i="5"/>
  <c r="B68" i="4"/>
  <c r="C68" i="4" s="1"/>
  <c r="D68" i="4" s="1"/>
  <c r="G69" i="5"/>
  <c r="K69" i="5" s="1"/>
  <c r="L69" i="5" s="1"/>
  <c r="E69" i="5"/>
  <c r="G69" i="3"/>
  <c r="H69" i="3" s="1"/>
  <c r="F71" i="2"/>
  <c r="F70" i="3"/>
  <c r="B71" i="2"/>
  <c r="B70" i="3"/>
  <c r="C71" i="2"/>
  <c r="C70" i="3"/>
  <c r="D71" i="2"/>
  <c r="D70" i="3"/>
  <c r="E71" i="2"/>
  <c r="E70" i="3"/>
  <c r="E68" i="4" l="1"/>
  <c r="F68" i="4" s="1"/>
  <c r="M69" i="5"/>
  <c r="R69" i="5" s="1"/>
  <c r="O69" i="5"/>
  <c r="T69" i="5" s="1"/>
  <c r="Q69" i="5"/>
  <c r="V69" i="5" s="1"/>
  <c r="N69" i="5"/>
  <c r="S69" i="5" s="1"/>
  <c r="P69" i="5"/>
  <c r="U69" i="5" s="1"/>
  <c r="I72" i="5"/>
  <c r="J72" i="5" s="1"/>
  <c r="B70" i="5"/>
  <c r="B69" i="4"/>
  <c r="C69" i="4" s="1"/>
  <c r="D69" i="4" s="1"/>
  <c r="G70" i="5"/>
  <c r="K70" i="5" s="1"/>
  <c r="L70" i="5" s="1"/>
  <c r="F70" i="5"/>
  <c r="C70" i="5"/>
  <c r="D70" i="5"/>
  <c r="E70" i="5"/>
  <c r="D72" i="2"/>
  <c r="D71" i="3"/>
  <c r="B72" i="2"/>
  <c r="B71" i="3"/>
  <c r="C72" i="2"/>
  <c r="C71" i="3"/>
  <c r="E72" i="2"/>
  <c r="E71" i="3"/>
  <c r="G70" i="3"/>
  <c r="H70" i="3" s="1"/>
  <c r="F72" i="2"/>
  <c r="F71" i="3"/>
  <c r="N70" i="5" l="1"/>
  <c r="S70" i="5" s="1"/>
  <c r="O70" i="5"/>
  <c r="T70" i="5" s="1"/>
  <c r="Q70" i="5"/>
  <c r="V70" i="5" s="1"/>
  <c r="M70" i="5"/>
  <c r="R70" i="5" s="1"/>
  <c r="P70" i="5"/>
  <c r="U70" i="5" s="1"/>
  <c r="I73" i="5"/>
  <c r="J73" i="5" s="1"/>
  <c r="C71" i="5"/>
  <c r="B70" i="4"/>
  <c r="C70" i="4" s="1"/>
  <c r="D70" i="4" s="1"/>
  <c r="G71" i="5"/>
  <c r="K71" i="5" s="1"/>
  <c r="L71" i="5" s="1"/>
  <c r="D71" i="5"/>
  <c r="F71" i="5"/>
  <c r="B71" i="5"/>
  <c r="E69" i="4"/>
  <c r="F69" i="4" s="1"/>
  <c r="E71" i="5"/>
  <c r="E73" i="2"/>
  <c r="E72" i="3"/>
  <c r="B73" i="2"/>
  <c r="B72" i="3"/>
  <c r="C73" i="2"/>
  <c r="C72" i="3"/>
  <c r="F73" i="2"/>
  <c r="F72" i="3"/>
  <c r="G71" i="3"/>
  <c r="H71" i="3" s="1"/>
  <c r="D73" i="2"/>
  <c r="D72" i="3"/>
  <c r="P71" i="5" l="1"/>
  <c r="U71" i="5" s="1"/>
  <c r="Q71" i="5"/>
  <c r="V71" i="5" s="1"/>
  <c r="N71" i="5"/>
  <c r="S71" i="5" s="1"/>
  <c r="M71" i="5"/>
  <c r="R71" i="5" s="1"/>
  <c r="O71" i="5"/>
  <c r="T71" i="5" s="1"/>
  <c r="I74" i="5"/>
  <c r="J74" i="5" s="1"/>
  <c r="B71" i="4"/>
  <c r="E71" i="4" s="1"/>
  <c r="F71" i="4" s="1"/>
  <c r="G72" i="5"/>
  <c r="K72" i="5" s="1"/>
  <c r="L72" i="5" s="1"/>
  <c r="E70" i="4"/>
  <c r="F70" i="4" s="1"/>
  <c r="F72" i="5"/>
  <c r="B72" i="5"/>
  <c r="D72" i="5"/>
  <c r="C72" i="5"/>
  <c r="E72" i="5"/>
  <c r="D74" i="2"/>
  <c r="D73" i="3"/>
  <c r="G72" i="3"/>
  <c r="H72" i="3" s="1"/>
  <c r="F74" i="2"/>
  <c r="F73" i="3"/>
  <c r="C74" i="2"/>
  <c r="C73" i="3"/>
  <c r="B74" i="2"/>
  <c r="B73" i="3"/>
  <c r="E74" i="2"/>
  <c r="E73" i="3"/>
  <c r="D73" i="5" l="1"/>
  <c r="E73" i="5"/>
  <c r="N72" i="5"/>
  <c r="S72" i="5" s="1"/>
  <c r="M72" i="5"/>
  <c r="R72" i="5" s="1"/>
  <c r="O72" i="5"/>
  <c r="T72" i="5" s="1"/>
  <c r="P72" i="5"/>
  <c r="U72" i="5" s="1"/>
  <c r="Q72" i="5"/>
  <c r="V72" i="5" s="1"/>
  <c r="I75" i="5"/>
  <c r="J75" i="5" s="1"/>
  <c r="C71" i="4"/>
  <c r="D71" i="4" s="1"/>
  <c r="B73" i="5"/>
  <c r="C73" i="5"/>
  <c r="F73" i="5"/>
  <c r="B72" i="4"/>
  <c r="C72" i="4" s="1"/>
  <c r="D72" i="4" s="1"/>
  <c r="G73" i="5"/>
  <c r="K73" i="5" s="1"/>
  <c r="L73" i="5" s="1"/>
  <c r="G73" i="3"/>
  <c r="H73" i="3" s="1"/>
  <c r="C75" i="2"/>
  <c r="C74" i="3"/>
  <c r="E75" i="2"/>
  <c r="E74" i="3"/>
  <c r="B75" i="2"/>
  <c r="B74" i="3"/>
  <c r="F75" i="2"/>
  <c r="F74" i="3"/>
  <c r="D75" i="2"/>
  <c r="D74" i="3"/>
  <c r="E72" i="4" l="1"/>
  <c r="F72" i="4" s="1"/>
  <c r="P73" i="5"/>
  <c r="U73" i="5" s="1"/>
  <c r="M73" i="5"/>
  <c r="R73" i="5" s="1"/>
  <c r="O73" i="5"/>
  <c r="T73" i="5" s="1"/>
  <c r="N73" i="5"/>
  <c r="S73" i="5" s="1"/>
  <c r="Q73" i="5"/>
  <c r="V73" i="5" s="1"/>
  <c r="I76" i="5"/>
  <c r="J76" i="5" s="1"/>
  <c r="B74" i="5"/>
  <c r="F74" i="5"/>
  <c r="B73" i="4"/>
  <c r="C73" i="4" s="1"/>
  <c r="D73" i="4" s="1"/>
  <c r="G74" i="5"/>
  <c r="K74" i="5" s="1"/>
  <c r="L74" i="5" s="1"/>
  <c r="E74" i="5"/>
  <c r="D74" i="5"/>
  <c r="C74" i="5"/>
  <c r="G74" i="3"/>
  <c r="H74" i="3" s="1"/>
  <c r="D76" i="2"/>
  <c r="D75" i="3"/>
  <c r="F76" i="2"/>
  <c r="F75" i="3"/>
  <c r="B76" i="2"/>
  <c r="B75" i="3"/>
  <c r="E76" i="2"/>
  <c r="E75" i="3"/>
  <c r="C76" i="2"/>
  <c r="C75" i="3"/>
  <c r="M74" i="5" l="1"/>
  <c r="R74" i="5" s="1"/>
  <c r="N74" i="5"/>
  <c r="S74" i="5" s="1"/>
  <c r="O74" i="5"/>
  <c r="T74" i="5" s="1"/>
  <c r="P74" i="5"/>
  <c r="U74" i="5" s="1"/>
  <c r="Q74" i="5"/>
  <c r="V74" i="5" s="1"/>
  <c r="I77" i="5"/>
  <c r="J77" i="5" s="1"/>
  <c r="C75" i="5"/>
  <c r="E75" i="5"/>
  <c r="B75" i="5"/>
  <c r="E73" i="4"/>
  <c r="F73" i="4" s="1"/>
  <c r="F75" i="5"/>
  <c r="B74" i="4"/>
  <c r="C74" i="4" s="1"/>
  <c r="D74" i="4" s="1"/>
  <c r="G75" i="5"/>
  <c r="K75" i="5" s="1"/>
  <c r="L75" i="5" s="1"/>
  <c r="D75" i="5"/>
  <c r="E77" i="2"/>
  <c r="E76" i="3"/>
  <c r="F77" i="2"/>
  <c r="F76" i="3"/>
  <c r="C77" i="2"/>
  <c r="C76" i="3"/>
  <c r="B77" i="2"/>
  <c r="B76" i="3"/>
  <c r="G75" i="3"/>
  <c r="H75" i="3" s="1"/>
  <c r="D77" i="2"/>
  <c r="D76" i="3"/>
  <c r="E74" i="4" l="1"/>
  <c r="F74" i="4" s="1"/>
  <c r="M75" i="5"/>
  <c r="R75" i="5" s="1"/>
  <c r="O75" i="5"/>
  <c r="T75" i="5" s="1"/>
  <c r="N75" i="5"/>
  <c r="S75" i="5" s="1"/>
  <c r="P75" i="5"/>
  <c r="U75" i="5" s="1"/>
  <c r="Q75" i="5"/>
  <c r="V75" i="5" s="1"/>
  <c r="I78" i="5"/>
  <c r="J78" i="5" s="1"/>
  <c r="B76" i="5"/>
  <c r="B75" i="4"/>
  <c r="C75" i="4" s="1"/>
  <c r="D75" i="4" s="1"/>
  <c r="G76" i="5"/>
  <c r="K76" i="5" s="1"/>
  <c r="L76" i="5" s="1"/>
  <c r="D76" i="5"/>
  <c r="F76" i="5"/>
  <c r="C76" i="5"/>
  <c r="E76" i="5"/>
  <c r="B78" i="2"/>
  <c r="B77" i="3"/>
  <c r="G76" i="3"/>
  <c r="H76" i="3" s="1"/>
  <c r="F78" i="2"/>
  <c r="F77" i="3"/>
  <c r="D78" i="2"/>
  <c r="D77" i="3"/>
  <c r="C78" i="2"/>
  <c r="C77" i="3"/>
  <c r="E78" i="2"/>
  <c r="E77" i="3"/>
  <c r="N76" i="5" l="1"/>
  <c r="S76" i="5" s="1"/>
  <c r="O76" i="5"/>
  <c r="T76" i="5" s="1"/>
  <c r="Q76" i="5"/>
  <c r="V76" i="5" s="1"/>
  <c r="M76" i="5"/>
  <c r="R76" i="5" s="1"/>
  <c r="P76" i="5"/>
  <c r="U76" i="5" s="1"/>
  <c r="I79" i="5"/>
  <c r="J79" i="5" s="1"/>
  <c r="C77" i="5"/>
  <c r="E77" i="5"/>
  <c r="F77" i="5"/>
  <c r="B77" i="5"/>
  <c r="E75" i="4"/>
  <c r="F75" i="4" s="1"/>
  <c r="D77" i="5"/>
  <c r="B76" i="4"/>
  <c r="E76" i="4" s="1"/>
  <c r="F76" i="4" s="1"/>
  <c r="G77" i="5"/>
  <c r="K77" i="5" s="1"/>
  <c r="L77" i="5" s="1"/>
  <c r="C76" i="4"/>
  <c r="D76" i="4" s="1"/>
  <c r="D79" i="2"/>
  <c r="D78" i="3"/>
  <c r="C79" i="2"/>
  <c r="C78" i="3"/>
  <c r="G77" i="3"/>
  <c r="H77" i="3" s="1"/>
  <c r="E79" i="2"/>
  <c r="E78" i="3"/>
  <c r="F79" i="2"/>
  <c r="F78" i="3"/>
  <c r="B79" i="2"/>
  <c r="B78" i="3"/>
  <c r="P77" i="5" l="1"/>
  <c r="U77" i="5" s="1"/>
  <c r="Q77" i="5"/>
  <c r="V77" i="5" s="1"/>
  <c r="O77" i="5"/>
  <c r="T77" i="5" s="1"/>
  <c r="M77" i="5"/>
  <c r="R77" i="5" s="1"/>
  <c r="N77" i="5"/>
  <c r="S77" i="5" s="1"/>
  <c r="I80" i="5"/>
  <c r="J80" i="5" s="1"/>
  <c r="B78" i="5"/>
  <c r="E78" i="5"/>
  <c r="B77" i="4"/>
  <c r="C77" i="4" s="1"/>
  <c r="D77" i="4" s="1"/>
  <c r="G78" i="5"/>
  <c r="K78" i="5" s="1"/>
  <c r="L78" i="5" s="1"/>
  <c r="C78" i="5"/>
  <c r="F78" i="5"/>
  <c r="D78" i="5"/>
  <c r="G78" i="3"/>
  <c r="H78" i="3" s="1"/>
  <c r="F80" i="2"/>
  <c r="F79" i="3"/>
  <c r="B80" i="2"/>
  <c r="B79" i="3"/>
  <c r="E80" i="2"/>
  <c r="E79" i="3"/>
  <c r="C80" i="2"/>
  <c r="C79" i="3"/>
  <c r="D80" i="2"/>
  <c r="D79" i="3"/>
  <c r="N78" i="5" l="1"/>
  <c r="S78" i="5" s="1"/>
  <c r="P78" i="5"/>
  <c r="U78" i="5" s="1"/>
  <c r="O78" i="5"/>
  <c r="T78" i="5" s="1"/>
  <c r="M78" i="5"/>
  <c r="R78" i="5" s="1"/>
  <c r="Q78" i="5"/>
  <c r="V78" i="5" s="1"/>
  <c r="I81" i="5"/>
  <c r="J81" i="5" s="1"/>
  <c r="E77" i="4"/>
  <c r="F77" i="4" s="1"/>
  <c r="E79" i="5"/>
  <c r="D79" i="5"/>
  <c r="F79" i="5"/>
  <c r="C79" i="5"/>
  <c r="B78" i="4"/>
  <c r="E78" i="4" s="1"/>
  <c r="F78" i="4" s="1"/>
  <c r="G79" i="5"/>
  <c r="K79" i="5" s="1"/>
  <c r="L79" i="5" s="1"/>
  <c r="B79" i="5"/>
  <c r="C81" i="2"/>
  <c r="C80" i="3"/>
  <c r="B81" i="2"/>
  <c r="B80" i="3"/>
  <c r="D81" i="2"/>
  <c r="D80" i="3"/>
  <c r="E81" i="2"/>
  <c r="E80" i="3"/>
  <c r="G79" i="3"/>
  <c r="H79" i="3" s="1"/>
  <c r="F81" i="2"/>
  <c r="F80" i="3"/>
  <c r="P79" i="5" l="1"/>
  <c r="U79" i="5" s="1"/>
  <c r="N79" i="5"/>
  <c r="S79" i="5" s="1"/>
  <c r="O79" i="5"/>
  <c r="T79" i="5" s="1"/>
  <c r="Q79" i="5"/>
  <c r="V79" i="5" s="1"/>
  <c r="M79" i="5"/>
  <c r="R79" i="5" s="1"/>
  <c r="I82" i="5"/>
  <c r="J82" i="5" s="1"/>
  <c r="C78" i="4"/>
  <c r="D78" i="4" s="1"/>
  <c r="E80" i="5"/>
  <c r="B80" i="5"/>
  <c r="D80" i="5"/>
  <c r="B79" i="4"/>
  <c r="C79" i="4" s="1"/>
  <c r="D79" i="4" s="1"/>
  <c r="G80" i="5"/>
  <c r="K80" i="5" s="1"/>
  <c r="L80" i="5" s="1"/>
  <c r="F80" i="5"/>
  <c r="C80" i="5"/>
  <c r="B82" i="2"/>
  <c r="B81" i="3"/>
  <c r="E82" i="2"/>
  <c r="E81" i="3"/>
  <c r="G80" i="3"/>
  <c r="H80" i="3" s="1"/>
  <c r="F82" i="2"/>
  <c r="F81" i="3"/>
  <c r="D82" i="2"/>
  <c r="D81" i="3"/>
  <c r="C82" i="2"/>
  <c r="C81" i="3"/>
  <c r="D81" i="5" l="1"/>
  <c r="M80" i="5"/>
  <c r="R80" i="5" s="1"/>
  <c r="O80" i="5"/>
  <c r="T80" i="5" s="1"/>
  <c r="Q80" i="5"/>
  <c r="V80" i="5" s="1"/>
  <c r="N80" i="5"/>
  <c r="S80" i="5" s="1"/>
  <c r="P80" i="5"/>
  <c r="U80" i="5" s="1"/>
  <c r="I83" i="5"/>
  <c r="J83" i="5" s="1"/>
  <c r="F81" i="5"/>
  <c r="B80" i="4"/>
  <c r="C80" i="4" s="1"/>
  <c r="D80" i="4" s="1"/>
  <c r="G81" i="5"/>
  <c r="K81" i="5" s="1"/>
  <c r="L81" i="5" s="1"/>
  <c r="B81" i="5"/>
  <c r="E79" i="4"/>
  <c r="F79" i="4" s="1"/>
  <c r="C81" i="5"/>
  <c r="E81" i="5"/>
  <c r="F83" i="2"/>
  <c r="F82" i="3"/>
  <c r="C83" i="2"/>
  <c r="C82" i="3"/>
  <c r="D83" i="2"/>
  <c r="D82" i="3"/>
  <c r="G81" i="3"/>
  <c r="H81" i="3" s="1"/>
  <c r="E83" i="2"/>
  <c r="E82" i="3"/>
  <c r="B83" i="2"/>
  <c r="B82" i="3"/>
  <c r="M81" i="5" l="1"/>
  <c r="R81" i="5" s="1"/>
  <c r="O81" i="5"/>
  <c r="T81" i="5" s="1"/>
  <c r="N81" i="5"/>
  <c r="S81" i="5" s="1"/>
  <c r="P81" i="5"/>
  <c r="U81" i="5" s="1"/>
  <c r="Q81" i="5"/>
  <c r="V81" i="5" s="1"/>
  <c r="I84" i="5"/>
  <c r="J84" i="5" s="1"/>
  <c r="C82" i="5"/>
  <c r="F82" i="5"/>
  <c r="B81" i="4"/>
  <c r="C81" i="4" s="1"/>
  <c r="D81" i="4" s="1"/>
  <c r="G82" i="5"/>
  <c r="K82" i="5" s="1"/>
  <c r="L82" i="5" s="1"/>
  <c r="E80" i="4"/>
  <c r="F80" i="4" s="1"/>
  <c r="D82" i="5"/>
  <c r="B82" i="5"/>
  <c r="E82" i="5"/>
  <c r="G82" i="3"/>
  <c r="H82" i="3" s="1"/>
  <c r="E84" i="2"/>
  <c r="E83" i="3"/>
  <c r="B84" i="2"/>
  <c r="B83" i="3"/>
  <c r="D84" i="2"/>
  <c r="D83" i="3"/>
  <c r="C84" i="2"/>
  <c r="C83" i="3"/>
  <c r="F84" i="2"/>
  <c r="F83" i="3"/>
  <c r="N82" i="5" l="1"/>
  <c r="S82" i="5" s="1"/>
  <c r="O82" i="5"/>
  <c r="T82" i="5" s="1"/>
  <c r="Q82" i="5"/>
  <c r="V82" i="5" s="1"/>
  <c r="P82" i="5"/>
  <c r="U82" i="5" s="1"/>
  <c r="M82" i="5"/>
  <c r="R82" i="5" s="1"/>
  <c r="I85" i="5"/>
  <c r="J85" i="5" s="1"/>
  <c r="D83" i="5"/>
  <c r="B83" i="5"/>
  <c r="F83" i="5"/>
  <c r="C83" i="5"/>
  <c r="E81" i="4"/>
  <c r="F81" i="4" s="1"/>
  <c r="B82" i="4"/>
  <c r="C82" i="4" s="1"/>
  <c r="D82" i="4" s="1"/>
  <c r="G83" i="5"/>
  <c r="K83" i="5" s="1"/>
  <c r="L83" i="5" s="1"/>
  <c r="E83" i="5"/>
  <c r="G83" i="3"/>
  <c r="H83" i="3" s="1"/>
  <c r="C85" i="2"/>
  <c r="C84" i="3"/>
  <c r="F85" i="2"/>
  <c r="F84" i="3"/>
  <c r="D85" i="2"/>
  <c r="D84" i="3"/>
  <c r="B85" i="2"/>
  <c r="B84" i="3"/>
  <c r="E85" i="2"/>
  <c r="E84" i="3"/>
  <c r="P83" i="5" l="1"/>
  <c r="U83" i="5" s="1"/>
  <c r="Q83" i="5"/>
  <c r="V83" i="5" s="1"/>
  <c r="M83" i="5"/>
  <c r="R83" i="5" s="1"/>
  <c r="N83" i="5"/>
  <c r="S83" i="5" s="1"/>
  <c r="O83" i="5"/>
  <c r="T83" i="5" s="1"/>
  <c r="I86" i="5"/>
  <c r="J86" i="5" s="1"/>
  <c r="E82" i="4"/>
  <c r="F82" i="4" s="1"/>
  <c r="F84" i="5"/>
  <c r="D84" i="5"/>
  <c r="B83" i="4"/>
  <c r="C83" i="4" s="1"/>
  <c r="D83" i="4" s="1"/>
  <c r="G84" i="5"/>
  <c r="K84" i="5" s="1"/>
  <c r="L84" i="5" s="1"/>
  <c r="C84" i="5"/>
  <c r="E84" i="5"/>
  <c r="B84" i="5"/>
  <c r="D86" i="2"/>
  <c r="D85" i="3"/>
  <c r="G84" i="3"/>
  <c r="H84" i="3" s="1"/>
  <c r="C86" i="2"/>
  <c r="C85" i="3"/>
  <c r="E86" i="2"/>
  <c r="E85" i="3"/>
  <c r="B86" i="2"/>
  <c r="B85" i="3"/>
  <c r="F86" i="2"/>
  <c r="F85" i="3"/>
  <c r="N84" i="5" l="1"/>
  <c r="S84" i="5" s="1"/>
  <c r="Q84" i="5"/>
  <c r="V84" i="5" s="1"/>
  <c r="M84" i="5"/>
  <c r="R84" i="5" s="1"/>
  <c r="O84" i="5"/>
  <c r="T84" i="5" s="1"/>
  <c r="P84" i="5"/>
  <c r="U84" i="5" s="1"/>
  <c r="I87" i="5"/>
  <c r="J87" i="5" s="1"/>
  <c r="C85" i="5"/>
  <c r="D85" i="5"/>
  <c r="B85" i="5"/>
  <c r="F85" i="5"/>
  <c r="B84" i="4"/>
  <c r="E84" i="4" s="1"/>
  <c r="F84" i="4" s="1"/>
  <c r="G85" i="5"/>
  <c r="K85" i="5" s="1"/>
  <c r="L85" i="5" s="1"/>
  <c r="E83" i="4"/>
  <c r="F83" i="4" s="1"/>
  <c r="E85" i="5"/>
  <c r="G85" i="3"/>
  <c r="H85" i="3" s="1"/>
  <c r="C87" i="2"/>
  <c r="C86" i="3"/>
  <c r="E87" i="2"/>
  <c r="E86" i="3"/>
  <c r="F87" i="2"/>
  <c r="F86" i="3"/>
  <c r="B87" i="2"/>
  <c r="B86" i="3"/>
  <c r="D87" i="2"/>
  <c r="D86" i="3"/>
  <c r="C84" i="4" l="1"/>
  <c r="D84" i="4" s="1"/>
  <c r="P85" i="5"/>
  <c r="U85" i="5" s="1"/>
  <c r="M85" i="5"/>
  <c r="R85" i="5" s="1"/>
  <c r="N85" i="5"/>
  <c r="S85" i="5" s="1"/>
  <c r="O85" i="5"/>
  <c r="T85" i="5" s="1"/>
  <c r="Q85" i="5"/>
  <c r="V85" i="5" s="1"/>
  <c r="I88" i="5"/>
  <c r="J88" i="5" s="1"/>
  <c r="C86" i="5"/>
  <c r="F86" i="5"/>
  <c r="B86" i="5"/>
  <c r="D86" i="5"/>
  <c r="B85" i="4"/>
  <c r="C85" i="4" s="1"/>
  <c r="D85" i="4" s="1"/>
  <c r="G86" i="5"/>
  <c r="K86" i="5" s="1"/>
  <c r="L86" i="5" s="1"/>
  <c r="E86" i="5"/>
  <c r="G86" i="3"/>
  <c r="H86" i="3" s="1"/>
  <c r="D88" i="2"/>
  <c r="D87" i="3"/>
  <c r="B88" i="2"/>
  <c r="B87" i="3"/>
  <c r="E88" i="2"/>
  <c r="E87" i="3"/>
  <c r="C88" i="2"/>
  <c r="C87" i="3"/>
  <c r="F88" i="2"/>
  <c r="F87" i="3"/>
  <c r="E85" i="4" l="1"/>
  <c r="F85" i="4" s="1"/>
  <c r="M86" i="5"/>
  <c r="R86" i="5" s="1"/>
  <c r="P86" i="5"/>
  <c r="U86" i="5" s="1"/>
  <c r="Q86" i="5"/>
  <c r="V86" i="5" s="1"/>
  <c r="N86" i="5"/>
  <c r="S86" i="5" s="1"/>
  <c r="O86" i="5"/>
  <c r="T86" i="5" s="1"/>
  <c r="I89" i="5"/>
  <c r="J89" i="5" s="1"/>
  <c r="B86" i="4"/>
  <c r="C86" i="4" s="1"/>
  <c r="D86" i="4" s="1"/>
  <c r="G87" i="5"/>
  <c r="K87" i="5" s="1"/>
  <c r="L87" i="5" s="1"/>
  <c r="B87" i="5"/>
  <c r="D87" i="5"/>
  <c r="C87" i="5"/>
  <c r="E87" i="5"/>
  <c r="F87" i="5"/>
  <c r="C89" i="2"/>
  <c r="C88" i="3"/>
  <c r="B89" i="2"/>
  <c r="B88" i="3"/>
  <c r="F89" i="2"/>
  <c r="F88" i="3"/>
  <c r="E89" i="2"/>
  <c r="E88" i="3"/>
  <c r="G87" i="3"/>
  <c r="H87" i="3" s="1"/>
  <c r="D89" i="2"/>
  <c r="D88" i="3"/>
  <c r="M87" i="5" l="1"/>
  <c r="R87" i="5" s="1"/>
  <c r="O87" i="5"/>
  <c r="T87" i="5" s="1"/>
  <c r="Q87" i="5"/>
  <c r="V87" i="5" s="1"/>
  <c r="N87" i="5"/>
  <c r="S87" i="5" s="1"/>
  <c r="P87" i="5"/>
  <c r="U87" i="5" s="1"/>
  <c r="I90" i="5"/>
  <c r="J90" i="5" s="1"/>
  <c r="E86" i="4"/>
  <c r="F86" i="4" s="1"/>
  <c r="B88" i="5"/>
  <c r="B87" i="4"/>
  <c r="C87" i="4" s="1"/>
  <c r="D87" i="4" s="1"/>
  <c r="G88" i="5"/>
  <c r="K88" i="5" s="1"/>
  <c r="L88" i="5" s="1"/>
  <c r="C88" i="5"/>
  <c r="D88" i="5"/>
  <c r="E88" i="5"/>
  <c r="F88" i="5"/>
  <c r="E90" i="2"/>
  <c r="E89" i="3"/>
  <c r="B90" i="2"/>
  <c r="B89" i="3"/>
  <c r="F90" i="2"/>
  <c r="F89" i="3"/>
  <c r="D90" i="2"/>
  <c r="D89" i="3"/>
  <c r="G88" i="3"/>
  <c r="H88" i="3" s="1"/>
  <c r="C90" i="2"/>
  <c r="C89" i="3"/>
  <c r="E87" i="4" l="1"/>
  <c r="F87" i="4" s="1"/>
  <c r="N88" i="5"/>
  <c r="S88" i="5" s="1"/>
  <c r="O88" i="5"/>
  <c r="T88" i="5" s="1"/>
  <c r="Q88" i="5"/>
  <c r="V88" i="5" s="1"/>
  <c r="M88" i="5"/>
  <c r="R88" i="5" s="1"/>
  <c r="P88" i="5"/>
  <c r="U88" i="5" s="1"/>
  <c r="I91" i="5"/>
  <c r="J91" i="5" s="1"/>
  <c r="B88" i="4"/>
  <c r="C88" i="4" s="1"/>
  <c r="D88" i="4" s="1"/>
  <c r="G89" i="5"/>
  <c r="K89" i="5" s="1"/>
  <c r="L89" i="5" s="1"/>
  <c r="D89" i="5"/>
  <c r="B89" i="5"/>
  <c r="E89" i="5"/>
  <c r="C89" i="5"/>
  <c r="F89" i="5"/>
  <c r="D91" i="2"/>
  <c r="D90" i="3"/>
  <c r="C91" i="2"/>
  <c r="C90" i="3"/>
  <c r="G89" i="3"/>
  <c r="H89" i="3" s="1"/>
  <c r="F91" i="2"/>
  <c r="F90" i="3"/>
  <c r="B91" i="2"/>
  <c r="B90" i="3"/>
  <c r="E91" i="2"/>
  <c r="E90" i="3"/>
  <c r="P89" i="5" l="1"/>
  <c r="U89" i="5" s="1"/>
  <c r="Q89" i="5"/>
  <c r="V89" i="5" s="1"/>
  <c r="N89" i="5"/>
  <c r="S89" i="5" s="1"/>
  <c r="O89" i="5"/>
  <c r="T89" i="5" s="1"/>
  <c r="M89" i="5"/>
  <c r="R89" i="5" s="1"/>
  <c r="I92" i="5"/>
  <c r="J92" i="5" s="1"/>
  <c r="C90" i="5"/>
  <c r="E88" i="4"/>
  <c r="F88" i="4" s="1"/>
  <c r="B90" i="5"/>
  <c r="F90" i="5"/>
  <c r="E90" i="5"/>
  <c r="B89" i="4"/>
  <c r="E89" i="4" s="1"/>
  <c r="F89" i="4" s="1"/>
  <c r="G90" i="5"/>
  <c r="K90" i="5" s="1"/>
  <c r="L90" i="5" s="1"/>
  <c r="D90" i="5"/>
  <c r="B92" i="2"/>
  <c r="B91" i="3"/>
  <c r="C92" i="2"/>
  <c r="C91" i="3"/>
  <c r="G90" i="3"/>
  <c r="H90" i="3" s="1"/>
  <c r="E92" i="2"/>
  <c r="E91" i="3"/>
  <c r="F92" i="2"/>
  <c r="F91" i="3"/>
  <c r="D92" i="2"/>
  <c r="D91" i="3"/>
  <c r="C89" i="4" l="1"/>
  <c r="D89" i="4" s="1"/>
  <c r="N90" i="5"/>
  <c r="S90" i="5" s="1"/>
  <c r="M90" i="5"/>
  <c r="R90" i="5" s="1"/>
  <c r="O90" i="5"/>
  <c r="T90" i="5" s="1"/>
  <c r="P90" i="5"/>
  <c r="U90" i="5" s="1"/>
  <c r="Q90" i="5"/>
  <c r="V90" i="5" s="1"/>
  <c r="I93" i="5"/>
  <c r="J93" i="5" s="1"/>
  <c r="E91" i="5"/>
  <c r="C91" i="5"/>
  <c r="F91" i="5"/>
  <c r="D91" i="5"/>
  <c r="B90" i="4"/>
  <c r="E90" i="4" s="1"/>
  <c r="F90" i="4" s="1"/>
  <c r="G91" i="5"/>
  <c r="K91" i="5" s="1"/>
  <c r="L91" i="5" s="1"/>
  <c r="B91" i="5"/>
  <c r="D93" i="2"/>
  <c r="D92" i="3"/>
  <c r="E93" i="2"/>
  <c r="E92" i="3"/>
  <c r="F93" i="2"/>
  <c r="F92" i="3"/>
  <c r="G91" i="3"/>
  <c r="H91" i="3" s="1"/>
  <c r="C93" i="2"/>
  <c r="C92" i="3"/>
  <c r="B93" i="2"/>
  <c r="B92" i="3"/>
  <c r="C90" i="4" l="1"/>
  <c r="D90" i="4" s="1"/>
  <c r="P91" i="5"/>
  <c r="U91" i="5" s="1"/>
  <c r="M91" i="5"/>
  <c r="R91" i="5" s="1"/>
  <c r="O91" i="5"/>
  <c r="T91" i="5" s="1"/>
  <c r="N91" i="5"/>
  <c r="S91" i="5" s="1"/>
  <c r="Q91" i="5"/>
  <c r="V91" i="5" s="1"/>
  <c r="I94" i="5"/>
  <c r="J94" i="5" s="1"/>
  <c r="F92" i="5"/>
  <c r="B92" i="5"/>
  <c r="C92" i="5"/>
  <c r="B91" i="4"/>
  <c r="C91" i="4" s="1"/>
  <c r="D91" i="4" s="1"/>
  <c r="G92" i="5"/>
  <c r="K92" i="5" s="1"/>
  <c r="L92" i="5" s="1"/>
  <c r="E92" i="5"/>
  <c r="D92" i="5"/>
  <c r="G92" i="3"/>
  <c r="H92" i="3" s="1"/>
  <c r="B94" i="2"/>
  <c r="B93" i="3"/>
  <c r="F94" i="2"/>
  <c r="F93" i="3"/>
  <c r="C94" i="2"/>
  <c r="C93" i="3"/>
  <c r="E94" i="2"/>
  <c r="E93" i="3"/>
  <c r="D94" i="2"/>
  <c r="D93" i="3"/>
  <c r="M92" i="5" l="1"/>
  <c r="R92" i="5" s="1"/>
  <c r="N92" i="5"/>
  <c r="S92" i="5" s="1"/>
  <c r="O92" i="5"/>
  <c r="T92" i="5" s="1"/>
  <c r="P92" i="5"/>
  <c r="U92" i="5" s="1"/>
  <c r="Q92" i="5"/>
  <c r="V92" i="5" s="1"/>
  <c r="I95" i="5"/>
  <c r="J95" i="5" s="1"/>
  <c r="D93" i="5"/>
  <c r="E93" i="5"/>
  <c r="B92" i="4"/>
  <c r="E92" i="4" s="1"/>
  <c r="F92" i="4" s="1"/>
  <c r="G93" i="5"/>
  <c r="K93" i="5" s="1"/>
  <c r="L93" i="5" s="1"/>
  <c r="E91" i="4"/>
  <c r="F91" i="4" s="1"/>
  <c r="B93" i="5"/>
  <c r="F93" i="5"/>
  <c r="C93" i="5"/>
  <c r="E95" i="2"/>
  <c r="E94" i="3"/>
  <c r="G93" i="3"/>
  <c r="H93" i="3" s="1"/>
  <c r="D95" i="2"/>
  <c r="D94" i="3"/>
  <c r="C95" i="2"/>
  <c r="C94" i="3"/>
  <c r="F95" i="2"/>
  <c r="F94" i="3"/>
  <c r="B95" i="2"/>
  <c r="B94" i="3"/>
  <c r="B94" i="5" l="1"/>
  <c r="M93" i="5"/>
  <c r="R93" i="5" s="1"/>
  <c r="O93" i="5"/>
  <c r="T93" i="5" s="1"/>
  <c r="N93" i="5"/>
  <c r="S93" i="5" s="1"/>
  <c r="Q93" i="5"/>
  <c r="V93" i="5" s="1"/>
  <c r="P93" i="5"/>
  <c r="U93" i="5" s="1"/>
  <c r="E94" i="5"/>
  <c r="I96" i="5"/>
  <c r="J96" i="5" s="1"/>
  <c r="C92" i="4"/>
  <c r="D92" i="4" s="1"/>
  <c r="D94" i="5"/>
  <c r="C94" i="5"/>
  <c r="B93" i="4"/>
  <c r="C93" i="4" s="1"/>
  <c r="D93" i="4" s="1"/>
  <c r="G94" i="5"/>
  <c r="K94" i="5" s="1"/>
  <c r="L94" i="5" s="1"/>
  <c r="F94" i="5"/>
  <c r="G94" i="3"/>
  <c r="H94" i="3" s="1"/>
  <c r="D96" i="2"/>
  <c r="D95" i="3"/>
  <c r="C96" i="2"/>
  <c r="C95" i="3"/>
  <c r="B96" i="2"/>
  <c r="B95" i="3"/>
  <c r="F96" i="2"/>
  <c r="F95" i="3"/>
  <c r="E96" i="2"/>
  <c r="E95" i="3"/>
  <c r="N94" i="5" l="1"/>
  <c r="S94" i="5" s="1"/>
  <c r="O94" i="5"/>
  <c r="T94" i="5" s="1"/>
  <c r="Q94" i="5"/>
  <c r="V94" i="5" s="1"/>
  <c r="M94" i="5"/>
  <c r="R94" i="5" s="1"/>
  <c r="P94" i="5"/>
  <c r="U94" i="5" s="1"/>
  <c r="I97" i="5"/>
  <c r="J97" i="5" s="1"/>
  <c r="E93" i="4"/>
  <c r="F93" i="4" s="1"/>
  <c r="B94" i="4"/>
  <c r="C94" i="4" s="1"/>
  <c r="D94" i="4" s="1"/>
  <c r="G95" i="5"/>
  <c r="K95" i="5" s="1"/>
  <c r="L95" i="5" s="1"/>
  <c r="E95" i="5"/>
  <c r="F95" i="5"/>
  <c r="D95" i="5"/>
  <c r="B95" i="5"/>
  <c r="C95" i="5"/>
  <c r="G95" i="3"/>
  <c r="H95" i="3" s="1"/>
  <c r="E97" i="2"/>
  <c r="E96" i="3"/>
  <c r="B97" i="2"/>
  <c r="B96" i="3"/>
  <c r="F97" i="2"/>
  <c r="F96" i="3"/>
  <c r="C97" i="2"/>
  <c r="C96" i="3"/>
  <c r="D97" i="2"/>
  <c r="D96" i="3"/>
  <c r="P95" i="5" l="1"/>
  <c r="U95" i="5" s="1"/>
  <c r="Q95" i="5"/>
  <c r="V95" i="5" s="1"/>
  <c r="O95" i="5"/>
  <c r="T95" i="5" s="1"/>
  <c r="N95" i="5"/>
  <c r="S95" i="5" s="1"/>
  <c r="M95" i="5"/>
  <c r="R95" i="5" s="1"/>
  <c r="I98" i="5"/>
  <c r="J98" i="5" s="1"/>
  <c r="E94" i="4"/>
  <c r="F94" i="4" s="1"/>
  <c r="C96" i="5"/>
  <c r="F96" i="5"/>
  <c r="D96" i="5"/>
  <c r="B96" i="5"/>
  <c r="E96" i="5"/>
  <c r="B95" i="4"/>
  <c r="C95" i="4" s="1"/>
  <c r="D95" i="4" s="1"/>
  <c r="G96" i="5"/>
  <c r="K96" i="5" s="1"/>
  <c r="L96" i="5" s="1"/>
  <c r="G96" i="3"/>
  <c r="H96" i="3" s="1"/>
  <c r="C98" i="2"/>
  <c r="C97" i="3"/>
  <c r="D98" i="2"/>
  <c r="D97" i="3"/>
  <c r="F98" i="2"/>
  <c r="F97" i="3"/>
  <c r="B98" i="2"/>
  <c r="B97" i="3"/>
  <c r="E98" i="2"/>
  <c r="E97" i="3"/>
  <c r="E95" i="4" l="1"/>
  <c r="F95" i="4" s="1"/>
  <c r="N96" i="5"/>
  <c r="S96" i="5" s="1"/>
  <c r="P96" i="5"/>
  <c r="U96" i="5" s="1"/>
  <c r="Q96" i="5"/>
  <c r="V96" i="5" s="1"/>
  <c r="O96" i="5"/>
  <c r="T96" i="5" s="1"/>
  <c r="M96" i="5"/>
  <c r="R96" i="5" s="1"/>
  <c r="I99" i="5"/>
  <c r="J99" i="5" s="1"/>
  <c r="D97" i="5"/>
  <c r="C97" i="5"/>
  <c r="B97" i="5"/>
  <c r="E97" i="5"/>
  <c r="B96" i="4"/>
  <c r="C96" i="4" s="1"/>
  <c r="D96" i="4" s="1"/>
  <c r="G97" i="5"/>
  <c r="K97" i="5" s="1"/>
  <c r="L97" i="5" s="1"/>
  <c r="F97" i="5"/>
  <c r="G97" i="3"/>
  <c r="H97" i="3" s="1"/>
  <c r="E99" i="2"/>
  <c r="E98" i="3"/>
  <c r="D99" i="2"/>
  <c r="D98" i="3"/>
  <c r="F99" i="2"/>
  <c r="F98" i="3"/>
  <c r="C99" i="2"/>
  <c r="C98" i="3"/>
  <c r="B99" i="2"/>
  <c r="B98" i="3"/>
  <c r="P97" i="5" l="1"/>
  <c r="U97" i="5" s="1"/>
  <c r="N97" i="5"/>
  <c r="S97" i="5" s="1"/>
  <c r="O97" i="5"/>
  <c r="T97" i="5" s="1"/>
  <c r="Q97" i="5"/>
  <c r="V97" i="5" s="1"/>
  <c r="M97" i="5"/>
  <c r="R97" i="5" s="1"/>
  <c r="I100" i="5"/>
  <c r="J100" i="5" s="1"/>
  <c r="C98" i="5"/>
  <c r="D98" i="5"/>
  <c r="F98" i="5"/>
  <c r="B98" i="5"/>
  <c r="B97" i="4"/>
  <c r="E97" i="4" s="1"/>
  <c r="F97" i="4" s="1"/>
  <c r="G98" i="5"/>
  <c r="K98" i="5" s="1"/>
  <c r="L98" i="5" s="1"/>
  <c r="E96" i="4"/>
  <c r="F96" i="4" s="1"/>
  <c r="E98" i="5"/>
  <c r="G98" i="3"/>
  <c r="H98" i="3" s="1"/>
  <c r="F100" i="2"/>
  <c r="F99" i="3"/>
  <c r="B100" i="2"/>
  <c r="B99" i="3"/>
  <c r="C100" i="2"/>
  <c r="C99" i="3"/>
  <c r="D100" i="2"/>
  <c r="D99" i="3"/>
  <c r="E100" i="2"/>
  <c r="E99" i="3"/>
  <c r="C97" i="4" l="1"/>
  <c r="D97" i="4" s="1"/>
  <c r="M98" i="5"/>
  <c r="R98" i="5" s="1"/>
  <c r="O98" i="5"/>
  <c r="T98" i="5" s="1"/>
  <c r="Q98" i="5"/>
  <c r="V98" i="5" s="1"/>
  <c r="N98" i="5"/>
  <c r="S98" i="5" s="1"/>
  <c r="P98" i="5"/>
  <c r="U98" i="5" s="1"/>
  <c r="I101" i="5"/>
  <c r="J101" i="5" s="1"/>
  <c r="B99" i="5"/>
  <c r="E99" i="5"/>
  <c r="D99" i="5"/>
  <c r="F99" i="5"/>
  <c r="B98" i="4"/>
  <c r="E98" i="4" s="1"/>
  <c r="F98" i="4" s="1"/>
  <c r="G99" i="5"/>
  <c r="K99" i="5" s="1"/>
  <c r="L99" i="5" s="1"/>
  <c r="C99" i="5"/>
  <c r="C101" i="2"/>
  <c r="C100" i="3"/>
  <c r="D101" i="2"/>
  <c r="D100" i="3"/>
  <c r="E101" i="2"/>
  <c r="E100" i="3"/>
  <c r="G99" i="3"/>
  <c r="H99" i="3" s="1"/>
  <c r="B101" i="2"/>
  <c r="B100" i="3"/>
  <c r="F101" i="2"/>
  <c r="F100" i="3"/>
  <c r="C98" i="4" l="1"/>
  <c r="D98" i="4" s="1"/>
  <c r="M99" i="5"/>
  <c r="R99" i="5" s="1"/>
  <c r="O99" i="5"/>
  <c r="T99" i="5" s="1"/>
  <c r="N99" i="5"/>
  <c r="S99" i="5" s="1"/>
  <c r="P99" i="5"/>
  <c r="U99" i="5" s="1"/>
  <c r="Q99" i="5"/>
  <c r="V99" i="5" s="1"/>
  <c r="I102" i="5"/>
  <c r="J102" i="5" s="1"/>
  <c r="C100" i="5"/>
  <c r="F100" i="5"/>
  <c r="B100" i="5"/>
  <c r="B99" i="4"/>
  <c r="C99" i="4" s="1"/>
  <c r="D99" i="4" s="1"/>
  <c r="G100" i="5"/>
  <c r="K100" i="5" s="1"/>
  <c r="L100" i="5" s="1"/>
  <c r="E100" i="5"/>
  <c r="D100" i="5"/>
  <c r="F102" i="2"/>
  <c r="F101" i="3"/>
  <c r="B102" i="2"/>
  <c r="B101" i="3"/>
  <c r="G100" i="3"/>
  <c r="H100" i="3" s="1"/>
  <c r="D102" i="2"/>
  <c r="D101" i="3"/>
  <c r="E102" i="2"/>
  <c r="E101" i="3"/>
  <c r="C102" i="2"/>
  <c r="C101" i="3"/>
  <c r="N100" i="5" l="1"/>
  <c r="S100" i="5" s="1"/>
  <c r="O100" i="5"/>
  <c r="T100" i="5" s="1"/>
  <c r="Q100" i="5"/>
  <c r="V100" i="5" s="1"/>
  <c r="P100" i="5"/>
  <c r="U100" i="5" s="1"/>
  <c r="M100" i="5"/>
  <c r="R100" i="5" s="1"/>
  <c r="I103" i="5"/>
  <c r="J103" i="5" s="1"/>
  <c r="C101" i="5"/>
  <c r="D101" i="5"/>
  <c r="E101" i="5"/>
  <c r="E99" i="4"/>
  <c r="F99" i="4" s="1"/>
  <c r="B101" i="5"/>
  <c r="B100" i="4"/>
  <c r="E100" i="4" s="1"/>
  <c r="F100" i="4" s="1"/>
  <c r="G101" i="5"/>
  <c r="K101" i="5" s="1"/>
  <c r="L101" i="5" s="1"/>
  <c r="F101" i="5"/>
  <c r="D103" i="2"/>
  <c r="D102" i="3"/>
  <c r="E103" i="2"/>
  <c r="E102" i="3"/>
  <c r="B103" i="2"/>
  <c r="B102" i="3"/>
  <c r="C103" i="2"/>
  <c r="C102" i="3"/>
  <c r="G101" i="3"/>
  <c r="H101" i="3" s="1"/>
  <c r="F103" i="2"/>
  <c r="F102" i="3"/>
  <c r="P101" i="5" l="1"/>
  <c r="U101" i="5" s="1"/>
  <c r="Q101" i="5"/>
  <c r="V101" i="5" s="1"/>
  <c r="M101" i="5"/>
  <c r="R101" i="5" s="1"/>
  <c r="N101" i="5"/>
  <c r="S101" i="5" s="1"/>
  <c r="O101" i="5"/>
  <c r="T101" i="5" s="1"/>
  <c r="I104" i="5"/>
  <c r="J104" i="5" s="1"/>
  <c r="C102" i="5"/>
  <c r="B102" i="5"/>
  <c r="B101" i="4"/>
  <c r="E101" i="4" s="1"/>
  <c r="F101" i="4" s="1"/>
  <c r="G102" i="5"/>
  <c r="K102" i="5" s="1"/>
  <c r="L102" i="5" s="1"/>
  <c r="F102" i="5"/>
  <c r="D102" i="5"/>
  <c r="C100" i="4"/>
  <c r="D100" i="4" s="1"/>
  <c r="E102" i="5"/>
  <c r="C104" i="2"/>
  <c r="C103" i="3"/>
  <c r="E104" i="2"/>
  <c r="E103" i="3"/>
  <c r="B104" i="2"/>
  <c r="B103" i="3"/>
  <c r="F104" i="2"/>
  <c r="F103" i="3"/>
  <c r="G102" i="3"/>
  <c r="H102" i="3" s="1"/>
  <c r="D104" i="2"/>
  <c r="D103" i="3"/>
  <c r="N102" i="5" l="1"/>
  <c r="S102" i="5" s="1"/>
  <c r="Q102" i="5"/>
  <c r="V102" i="5" s="1"/>
  <c r="M102" i="5"/>
  <c r="R102" i="5" s="1"/>
  <c r="O102" i="5"/>
  <c r="T102" i="5" s="1"/>
  <c r="P102" i="5"/>
  <c r="U102" i="5" s="1"/>
  <c r="I105" i="5"/>
  <c r="J105" i="5" s="1"/>
  <c r="B102" i="4"/>
  <c r="E102" i="4" s="1"/>
  <c r="F102" i="4" s="1"/>
  <c r="G103" i="5"/>
  <c r="K103" i="5" s="1"/>
  <c r="L103" i="5" s="1"/>
  <c r="F103" i="5"/>
  <c r="D103" i="5"/>
  <c r="E103" i="5"/>
  <c r="C101" i="4"/>
  <c r="D101" i="4" s="1"/>
  <c r="C103" i="5"/>
  <c r="B103" i="5"/>
  <c r="D105" i="2"/>
  <c r="D104" i="3"/>
  <c r="G103" i="3"/>
  <c r="H103" i="3" s="1"/>
  <c r="F105" i="2"/>
  <c r="F104" i="3"/>
  <c r="B105" i="2"/>
  <c r="B104" i="3"/>
  <c r="E105" i="2"/>
  <c r="E104" i="3"/>
  <c r="C105" i="2"/>
  <c r="C104" i="3"/>
  <c r="P103" i="5" l="1"/>
  <c r="U103" i="5" s="1"/>
  <c r="M103" i="5"/>
  <c r="R103" i="5" s="1"/>
  <c r="N103" i="5"/>
  <c r="S103" i="5" s="1"/>
  <c r="O103" i="5"/>
  <c r="T103" i="5" s="1"/>
  <c r="Q103" i="5"/>
  <c r="V103" i="5" s="1"/>
  <c r="I106" i="5"/>
  <c r="J106" i="5" s="1"/>
  <c r="F104" i="5"/>
  <c r="C102" i="4"/>
  <c r="D102" i="4" s="1"/>
  <c r="D104" i="5"/>
  <c r="C104" i="5"/>
  <c r="B104" i="5"/>
  <c r="B103" i="4"/>
  <c r="E103" i="4" s="1"/>
  <c r="F103" i="4" s="1"/>
  <c r="G104" i="5"/>
  <c r="K104" i="5" s="1"/>
  <c r="L104" i="5" s="1"/>
  <c r="E104" i="5"/>
  <c r="E106" i="2"/>
  <c r="E105" i="3"/>
  <c r="F106" i="2"/>
  <c r="F105" i="3"/>
  <c r="B106" i="2"/>
  <c r="B105" i="3"/>
  <c r="C106" i="2"/>
  <c r="C105" i="3"/>
  <c r="G104" i="3"/>
  <c r="H104" i="3" s="1"/>
  <c r="D106" i="2"/>
  <c r="D105" i="3"/>
  <c r="M104" i="5" l="1"/>
  <c r="R104" i="5" s="1"/>
  <c r="P104" i="5"/>
  <c r="U104" i="5" s="1"/>
  <c r="Q104" i="5"/>
  <c r="V104" i="5" s="1"/>
  <c r="N104" i="5"/>
  <c r="S104" i="5" s="1"/>
  <c r="O104" i="5"/>
  <c r="T104" i="5" s="1"/>
  <c r="I107" i="5"/>
  <c r="J107" i="5" s="1"/>
  <c r="C103" i="4"/>
  <c r="D103" i="4" s="1"/>
  <c r="B104" i="4"/>
  <c r="C104" i="4" s="1"/>
  <c r="D104" i="4" s="1"/>
  <c r="G105" i="5"/>
  <c r="K105" i="5" s="1"/>
  <c r="L105" i="5" s="1"/>
  <c r="C105" i="5"/>
  <c r="B105" i="5"/>
  <c r="E105" i="5"/>
  <c r="D105" i="5"/>
  <c r="F105" i="5"/>
  <c r="G105" i="3"/>
  <c r="H105" i="3" s="1"/>
  <c r="D107" i="2"/>
  <c r="D106" i="3"/>
  <c r="B107" i="2"/>
  <c r="B106" i="3"/>
  <c r="C107" i="2"/>
  <c r="C106" i="3"/>
  <c r="F107" i="2"/>
  <c r="F106" i="3"/>
  <c r="E107" i="2"/>
  <c r="E106" i="3"/>
  <c r="M105" i="5" l="1"/>
  <c r="R105" i="5" s="1"/>
  <c r="O105" i="5"/>
  <c r="T105" i="5" s="1"/>
  <c r="Q105" i="5"/>
  <c r="V105" i="5" s="1"/>
  <c r="P105" i="5"/>
  <c r="U105" i="5" s="1"/>
  <c r="N105" i="5"/>
  <c r="S105" i="5" s="1"/>
  <c r="I108" i="5"/>
  <c r="J108" i="5" s="1"/>
  <c r="E104" i="4"/>
  <c r="F104" i="4" s="1"/>
  <c r="E106" i="5"/>
  <c r="B106" i="5"/>
  <c r="F106" i="5"/>
  <c r="C106" i="5"/>
  <c r="B105" i="4"/>
  <c r="E105" i="4" s="1"/>
  <c r="F105" i="4" s="1"/>
  <c r="G106" i="5"/>
  <c r="K106" i="5" s="1"/>
  <c r="L106" i="5" s="1"/>
  <c r="D106" i="5"/>
  <c r="E108" i="2"/>
  <c r="E107" i="3"/>
  <c r="C108" i="2"/>
  <c r="C107" i="3"/>
  <c r="F108" i="2"/>
  <c r="F107" i="3"/>
  <c r="G106" i="3"/>
  <c r="H106" i="3" s="1"/>
  <c r="B108" i="2"/>
  <c r="B107" i="3"/>
  <c r="D108" i="2"/>
  <c r="D107" i="3"/>
  <c r="C105" i="4" l="1"/>
  <c r="D105" i="4" s="1"/>
  <c r="N106" i="5"/>
  <c r="S106" i="5" s="1"/>
  <c r="Q106" i="5"/>
  <c r="V106" i="5" s="1"/>
  <c r="M106" i="5"/>
  <c r="R106" i="5" s="1"/>
  <c r="O106" i="5"/>
  <c r="T106" i="5" s="1"/>
  <c r="P106" i="5"/>
  <c r="U106" i="5" s="1"/>
  <c r="I109" i="5"/>
  <c r="J109" i="5" s="1"/>
  <c r="E107" i="5"/>
  <c r="B107" i="5"/>
  <c r="F107" i="5"/>
  <c r="D107" i="5"/>
  <c r="B106" i="4"/>
  <c r="C106" i="4" s="1"/>
  <c r="D106" i="4" s="1"/>
  <c r="G107" i="5"/>
  <c r="K107" i="5" s="1"/>
  <c r="L107" i="5" s="1"/>
  <c r="C107" i="5"/>
  <c r="G107" i="3"/>
  <c r="H107" i="3" s="1"/>
  <c r="D109" i="2"/>
  <c r="D108" i="3"/>
  <c r="B109" i="2"/>
  <c r="B108" i="3"/>
  <c r="F109" i="2"/>
  <c r="F108" i="3"/>
  <c r="C109" i="2"/>
  <c r="C108" i="3"/>
  <c r="E109" i="2"/>
  <c r="E108" i="3"/>
  <c r="E106" i="4" l="1"/>
  <c r="F106" i="4" s="1"/>
  <c r="Q107" i="5"/>
  <c r="V107" i="5" s="1"/>
  <c r="N107" i="5"/>
  <c r="S107" i="5" s="1"/>
  <c r="M107" i="5"/>
  <c r="R107" i="5" s="1"/>
  <c r="O107" i="5"/>
  <c r="T107" i="5" s="1"/>
  <c r="P107" i="5"/>
  <c r="U107" i="5" s="1"/>
  <c r="I110" i="5"/>
  <c r="J110" i="5" s="1"/>
  <c r="F108" i="5"/>
  <c r="B107" i="4"/>
  <c r="C107" i="4" s="1"/>
  <c r="D107" i="4" s="1"/>
  <c r="G108" i="5"/>
  <c r="K108" i="5" s="1"/>
  <c r="L108" i="5" s="1"/>
  <c r="C108" i="5"/>
  <c r="E108" i="5"/>
  <c r="B108" i="5"/>
  <c r="D108" i="5"/>
  <c r="C110" i="2"/>
  <c r="C109" i="3"/>
  <c r="B110" i="2"/>
  <c r="B109" i="3"/>
  <c r="E110" i="2"/>
  <c r="E109" i="3"/>
  <c r="F110" i="2"/>
  <c r="F109" i="3"/>
  <c r="G108" i="3"/>
  <c r="H108" i="3" s="1"/>
  <c r="D110" i="2"/>
  <c r="D109" i="3"/>
  <c r="N108" i="5" l="1"/>
  <c r="S108" i="5" s="1"/>
  <c r="P108" i="5"/>
  <c r="U108" i="5" s="1"/>
  <c r="Q108" i="5"/>
  <c r="V108" i="5" s="1"/>
  <c r="M108" i="5"/>
  <c r="R108" i="5" s="1"/>
  <c r="O108" i="5"/>
  <c r="T108" i="5" s="1"/>
  <c r="I111" i="5"/>
  <c r="J111" i="5" s="1"/>
  <c r="B108" i="4"/>
  <c r="C108" i="4" s="1"/>
  <c r="D108" i="4" s="1"/>
  <c r="G109" i="5"/>
  <c r="K109" i="5" s="1"/>
  <c r="L109" i="5" s="1"/>
  <c r="B109" i="5"/>
  <c r="D109" i="5"/>
  <c r="F109" i="5"/>
  <c r="E107" i="4"/>
  <c r="F107" i="4" s="1"/>
  <c r="C109" i="5"/>
  <c r="E109" i="5"/>
  <c r="B111" i="2"/>
  <c r="B110" i="3"/>
  <c r="E111" i="2"/>
  <c r="E110" i="3"/>
  <c r="D111" i="2"/>
  <c r="D110" i="3"/>
  <c r="F111" i="2"/>
  <c r="F110" i="3"/>
  <c r="G109" i="3"/>
  <c r="H109" i="3" s="1"/>
  <c r="C111" i="2"/>
  <c r="C110" i="3"/>
  <c r="M109" i="5" l="1"/>
  <c r="R109" i="5" s="1"/>
  <c r="P109" i="5"/>
  <c r="U109" i="5" s="1"/>
  <c r="N109" i="5"/>
  <c r="S109" i="5" s="1"/>
  <c r="Q109" i="5"/>
  <c r="V109" i="5" s="1"/>
  <c r="O109" i="5"/>
  <c r="T109" i="5" s="1"/>
  <c r="I112" i="5"/>
  <c r="J112" i="5" s="1"/>
  <c r="E108" i="4"/>
  <c r="F108" i="4" s="1"/>
  <c r="C110" i="5"/>
  <c r="B109" i="4"/>
  <c r="C109" i="4" s="1"/>
  <c r="D109" i="4" s="1"/>
  <c r="G110" i="5"/>
  <c r="K110" i="5" s="1"/>
  <c r="L110" i="5" s="1"/>
  <c r="F110" i="5"/>
  <c r="B110" i="5"/>
  <c r="D110" i="5"/>
  <c r="E110" i="5"/>
  <c r="D112" i="2"/>
  <c r="D111" i="3"/>
  <c r="F112" i="2"/>
  <c r="F111" i="3"/>
  <c r="G110" i="3"/>
  <c r="H110" i="3" s="1"/>
  <c r="C112" i="2"/>
  <c r="C111" i="3"/>
  <c r="E112" i="2"/>
  <c r="E111" i="3"/>
  <c r="B112" i="2"/>
  <c r="B111" i="3"/>
  <c r="E111" i="5" l="1"/>
  <c r="M110" i="5"/>
  <c r="R110" i="5" s="1"/>
  <c r="N110" i="5"/>
  <c r="S110" i="5" s="1"/>
  <c r="O110" i="5"/>
  <c r="T110" i="5" s="1"/>
  <c r="P110" i="5"/>
  <c r="U110" i="5" s="1"/>
  <c r="Q110" i="5"/>
  <c r="V110" i="5" s="1"/>
  <c r="I113" i="5"/>
  <c r="J113" i="5" s="1"/>
  <c r="C111" i="5"/>
  <c r="B111" i="5"/>
  <c r="B110" i="4"/>
  <c r="C110" i="4" s="1"/>
  <c r="D110" i="4" s="1"/>
  <c r="G111" i="5"/>
  <c r="K111" i="5" s="1"/>
  <c r="L111" i="5" s="1"/>
  <c r="F111" i="5"/>
  <c r="E109" i="4"/>
  <c r="F109" i="4" s="1"/>
  <c r="D111" i="5"/>
  <c r="G111" i="3"/>
  <c r="H111" i="3" s="1"/>
  <c r="B113" i="2"/>
  <c r="B112" i="3"/>
  <c r="E113" i="2"/>
  <c r="E112" i="3"/>
  <c r="C113" i="2"/>
  <c r="C112" i="3"/>
  <c r="F113" i="2"/>
  <c r="F112" i="3"/>
  <c r="D113" i="2"/>
  <c r="D112" i="3"/>
  <c r="M111" i="5" l="1"/>
  <c r="R111" i="5" s="1"/>
  <c r="N111" i="5"/>
  <c r="S111" i="5" s="1"/>
  <c r="O111" i="5"/>
  <c r="T111" i="5" s="1"/>
  <c r="P111" i="5"/>
  <c r="U111" i="5" s="1"/>
  <c r="Q111" i="5"/>
  <c r="V111" i="5" s="1"/>
  <c r="I114" i="5"/>
  <c r="J114" i="5" s="1"/>
  <c r="E110" i="4"/>
  <c r="F110" i="4" s="1"/>
  <c r="B112" i="5"/>
  <c r="D112" i="5"/>
  <c r="F112" i="5"/>
  <c r="C112" i="5"/>
  <c r="B111" i="4"/>
  <c r="E111" i="4" s="1"/>
  <c r="F111" i="4" s="1"/>
  <c r="G112" i="5"/>
  <c r="K112" i="5" s="1"/>
  <c r="L112" i="5" s="1"/>
  <c r="E112" i="5"/>
  <c r="E114" i="2"/>
  <c r="E113" i="3"/>
  <c r="C114" i="2"/>
  <c r="C113" i="3"/>
  <c r="G112" i="3"/>
  <c r="H112" i="3" s="1"/>
  <c r="D114" i="2"/>
  <c r="D113" i="3"/>
  <c r="F114" i="2"/>
  <c r="F113" i="3"/>
  <c r="B114" i="2"/>
  <c r="B113" i="3"/>
  <c r="O112" i="5" l="1"/>
  <c r="T112" i="5" s="1"/>
  <c r="P112" i="5"/>
  <c r="U112" i="5" s="1"/>
  <c r="Q112" i="5"/>
  <c r="V112" i="5" s="1"/>
  <c r="N112" i="5"/>
  <c r="S112" i="5" s="1"/>
  <c r="M112" i="5"/>
  <c r="R112" i="5" s="1"/>
  <c r="I115" i="5"/>
  <c r="J115" i="5" s="1"/>
  <c r="C111" i="4"/>
  <c r="D111" i="4" s="1"/>
  <c r="C113" i="5"/>
  <c r="B113" i="5"/>
  <c r="E113" i="5"/>
  <c r="F113" i="5"/>
  <c r="B112" i="4"/>
  <c r="C112" i="4" s="1"/>
  <c r="D112" i="4" s="1"/>
  <c r="G113" i="5"/>
  <c r="K113" i="5" s="1"/>
  <c r="L113" i="5" s="1"/>
  <c r="D113" i="5"/>
  <c r="G113" i="3"/>
  <c r="H113" i="3" s="1"/>
  <c r="F115" i="2"/>
  <c r="F114" i="3"/>
  <c r="C115" i="2"/>
  <c r="C114" i="3"/>
  <c r="B115" i="2"/>
  <c r="B114" i="3"/>
  <c r="D115" i="2"/>
  <c r="D114" i="3"/>
  <c r="E115" i="2"/>
  <c r="E114" i="3"/>
  <c r="E112" i="4" l="1"/>
  <c r="F112" i="4" s="1"/>
  <c r="Q113" i="5"/>
  <c r="V113" i="5" s="1"/>
  <c r="N113" i="5"/>
  <c r="S113" i="5" s="1"/>
  <c r="M113" i="5"/>
  <c r="R113" i="5" s="1"/>
  <c r="P113" i="5"/>
  <c r="U113" i="5" s="1"/>
  <c r="O113" i="5"/>
  <c r="T113" i="5" s="1"/>
  <c r="I116" i="5"/>
  <c r="J116" i="5" s="1"/>
  <c r="C114" i="5"/>
  <c r="D114" i="5"/>
  <c r="B114" i="5"/>
  <c r="F114" i="5"/>
  <c r="B113" i="4"/>
  <c r="C113" i="4" s="1"/>
  <c r="D113" i="4" s="1"/>
  <c r="G114" i="5"/>
  <c r="K114" i="5" s="1"/>
  <c r="L114" i="5" s="1"/>
  <c r="E114" i="5"/>
  <c r="D116" i="2"/>
  <c r="D115" i="3"/>
  <c r="E116" i="2"/>
  <c r="E115" i="3"/>
  <c r="C116" i="2"/>
  <c r="C115" i="3"/>
  <c r="B116" i="2"/>
  <c r="B115" i="3"/>
  <c r="G114" i="3"/>
  <c r="H114" i="3" s="1"/>
  <c r="F116" i="2"/>
  <c r="F115" i="3"/>
  <c r="E113" i="4" l="1"/>
  <c r="F113" i="4" s="1"/>
  <c r="N114" i="5"/>
  <c r="S114" i="5" s="1"/>
  <c r="P114" i="5"/>
  <c r="U114" i="5" s="1"/>
  <c r="O114" i="5"/>
  <c r="T114" i="5" s="1"/>
  <c r="Q114" i="5"/>
  <c r="V114" i="5" s="1"/>
  <c r="M114" i="5"/>
  <c r="R114" i="5" s="1"/>
  <c r="I117" i="5"/>
  <c r="J117" i="5" s="1"/>
  <c r="B114" i="4"/>
  <c r="C114" i="4" s="1"/>
  <c r="D114" i="4" s="1"/>
  <c r="G115" i="5"/>
  <c r="K115" i="5" s="1"/>
  <c r="L115" i="5" s="1"/>
  <c r="B115" i="5"/>
  <c r="F115" i="5"/>
  <c r="C115" i="5"/>
  <c r="D115" i="5"/>
  <c r="E115" i="5"/>
  <c r="G115" i="3"/>
  <c r="H115" i="3" s="1"/>
  <c r="B117" i="2"/>
  <c r="B116" i="3"/>
  <c r="E117" i="2"/>
  <c r="E116" i="3"/>
  <c r="C117" i="2"/>
  <c r="C116" i="3"/>
  <c r="F117" i="2"/>
  <c r="F116" i="3"/>
  <c r="D117" i="2"/>
  <c r="D116" i="3"/>
  <c r="M115" i="5" l="1"/>
  <c r="R115" i="5" s="1"/>
  <c r="P115" i="5"/>
  <c r="U115" i="5" s="1"/>
  <c r="O115" i="5"/>
  <c r="T115" i="5" s="1"/>
  <c r="N115" i="5"/>
  <c r="S115" i="5" s="1"/>
  <c r="Q115" i="5"/>
  <c r="V115" i="5" s="1"/>
  <c r="I118" i="5"/>
  <c r="J118" i="5" s="1"/>
  <c r="E114" i="4"/>
  <c r="F114" i="4" s="1"/>
  <c r="C116" i="5"/>
  <c r="D116" i="5"/>
  <c r="B116" i="5"/>
  <c r="E116" i="5"/>
  <c r="B115" i="4"/>
  <c r="C115" i="4" s="1"/>
  <c r="D115" i="4" s="1"/>
  <c r="G116" i="5"/>
  <c r="K116" i="5" s="1"/>
  <c r="L116" i="5" s="1"/>
  <c r="F116" i="5"/>
  <c r="F118" i="2"/>
  <c r="F117" i="3"/>
  <c r="C118" i="2"/>
  <c r="C117" i="3"/>
  <c r="G116" i="3"/>
  <c r="H116" i="3" s="1"/>
  <c r="D118" i="2"/>
  <c r="D117" i="3"/>
  <c r="E118" i="2"/>
  <c r="E117" i="3"/>
  <c r="B118" i="2"/>
  <c r="B117" i="3"/>
  <c r="E115" i="4" l="1"/>
  <c r="F115" i="4" s="1"/>
  <c r="M116" i="5"/>
  <c r="R116" i="5" s="1"/>
  <c r="N116" i="5"/>
  <c r="S116" i="5" s="1"/>
  <c r="O116" i="5"/>
  <c r="T116" i="5" s="1"/>
  <c r="Q116" i="5"/>
  <c r="V116" i="5" s="1"/>
  <c r="P116" i="5"/>
  <c r="U116" i="5" s="1"/>
  <c r="I119" i="5"/>
  <c r="J119" i="5" s="1"/>
  <c r="D117" i="5"/>
  <c r="C117" i="5"/>
  <c r="B116" i="4"/>
  <c r="E116" i="4" s="1"/>
  <c r="F116" i="4" s="1"/>
  <c r="G117" i="5"/>
  <c r="K117" i="5" s="1"/>
  <c r="L117" i="5" s="1"/>
  <c r="E117" i="5"/>
  <c r="B117" i="5"/>
  <c r="F117" i="5"/>
  <c r="G117" i="3"/>
  <c r="H117" i="3" s="1"/>
  <c r="E119" i="2"/>
  <c r="E118" i="3"/>
  <c r="B119" i="2"/>
  <c r="B118" i="3"/>
  <c r="D119" i="2"/>
  <c r="D118" i="3"/>
  <c r="C119" i="2"/>
  <c r="C118" i="3"/>
  <c r="F119" i="2"/>
  <c r="F118" i="3"/>
  <c r="C116" i="4" l="1"/>
  <c r="D116" i="4" s="1"/>
  <c r="M117" i="5"/>
  <c r="R117" i="5" s="1"/>
  <c r="N117" i="5"/>
  <c r="S117" i="5" s="1"/>
  <c r="O117" i="5"/>
  <c r="T117" i="5" s="1"/>
  <c r="P117" i="5"/>
  <c r="U117" i="5" s="1"/>
  <c r="Q117" i="5"/>
  <c r="V117" i="5" s="1"/>
  <c r="I120" i="5"/>
  <c r="J120" i="5" s="1"/>
  <c r="C118" i="5"/>
  <c r="D118" i="5"/>
  <c r="E118" i="5"/>
  <c r="F118" i="5"/>
  <c r="B117" i="4"/>
  <c r="E117" i="4" s="1"/>
  <c r="F117" i="4" s="1"/>
  <c r="G118" i="5"/>
  <c r="K118" i="5" s="1"/>
  <c r="L118" i="5" s="1"/>
  <c r="B118" i="5"/>
  <c r="G118" i="3"/>
  <c r="H118" i="3" s="1"/>
  <c r="F120" i="2"/>
  <c r="F119" i="3"/>
  <c r="C120" i="2"/>
  <c r="C119" i="3"/>
  <c r="D120" i="2"/>
  <c r="D119" i="3"/>
  <c r="B120" i="2"/>
  <c r="B119" i="3"/>
  <c r="E120" i="2"/>
  <c r="E119" i="3"/>
  <c r="O118" i="5" l="1"/>
  <c r="T118" i="5" s="1"/>
  <c r="P118" i="5"/>
  <c r="U118" i="5" s="1"/>
  <c r="Q118" i="5"/>
  <c r="V118" i="5" s="1"/>
  <c r="M118" i="5"/>
  <c r="R118" i="5" s="1"/>
  <c r="N118" i="5"/>
  <c r="S118" i="5" s="1"/>
  <c r="I121" i="5"/>
  <c r="J121" i="5" s="1"/>
  <c r="C117" i="4"/>
  <c r="D117" i="4" s="1"/>
  <c r="B118" i="4"/>
  <c r="C118" i="4" s="1"/>
  <c r="D118" i="4" s="1"/>
  <c r="G119" i="5"/>
  <c r="K119" i="5" s="1"/>
  <c r="L119" i="5" s="1"/>
  <c r="E119" i="5"/>
  <c r="C119" i="5"/>
  <c r="B119" i="5"/>
  <c r="F119" i="5"/>
  <c r="D119" i="5"/>
  <c r="G119" i="3"/>
  <c r="H119" i="3" s="1"/>
  <c r="D121" i="2"/>
  <c r="D120" i="3"/>
  <c r="B121" i="2"/>
  <c r="B120" i="3"/>
  <c r="E121" i="2"/>
  <c r="E120" i="3"/>
  <c r="C121" i="2"/>
  <c r="C120" i="3"/>
  <c r="F121" i="2"/>
  <c r="F120" i="3"/>
  <c r="E118" i="4" l="1"/>
  <c r="F118" i="4" s="1"/>
  <c r="Q119" i="5"/>
  <c r="V119" i="5" s="1"/>
  <c r="N119" i="5"/>
  <c r="S119" i="5" s="1"/>
  <c r="O119" i="5"/>
  <c r="T119" i="5" s="1"/>
  <c r="M119" i="5"/>
  <c r="R119" i="5" s="1"/>
  <c r="P119" i="5"/>
  <c r="U119" i="5" s="1"/>
  <c r="I122" i="5"/>
  <c r="J122" i="5" s="1"/>
  <c r="F120" i="5"/>
  <c r="D120" i="5"/>
  <c r="C120" i="5"/>
  <c r="B120" i="5"/>
  <c r="B119" i="4"/>
  <c r="C119" i="4" s="1"/>
  <c r="D119" i="4" s="1"/>
  <c r="G120" i="5"/>
  <c r="K120" i="5" s="1"/>
  <c r="L120" i="5" s="1"/>
  <c r="E120" i="5"/>
  <c r="G120" i="3"/>
  <c r="H120" i="3" s="1"/>
  <c r="F122" i="2"/>
  <c r="F121" i="3"/>
  <c r="C122" i="2"/>
  <c r="C121" i="3"/>
  <c r="E122" i="2"/>
  <c r="E121" i="3"/>
  <c r="B122" i="2"/>
  <c r="B121" i="3"/>
  <c r="D122" i="2"/>
  <c r="D121" i="3"/>
  <c r="E119" i="4" l="1"/>
  <c r="F119" i="4" s="1"/>
  <c r="N120" i="5"/>
  <c r="S120" i="5" s="1"/>
  <c r="P120" i="5"/>
  <c r="U120" i="5" s="1"/>
  <c r="M120" i="5"/>
  <c r="R120" i="5" s="1"/>
  <c r="O120" i="5"/>
  <c r="T120" i="5" s="1"/>
  <c r="Q120" i="5"/>
  <c r="V120" i="5" s="1"/>
  <c r="I123" i="5"/>
  <c r="J123" i="5" s="1"/>
  <c r="C121" i="5"/>
  <c r="D121" i="5"/>
  <c r="B120" i="4"/>
  <c r="C120" i="4" s="1"/>
  <c r="D120" i="4" s="1"/>
  <c r="G121" i="5"/>
  <c r="K121" i="5" s="1"/>
  <c r="L121" i="5" s="1"/>
  <c r="F121" i="5"/>
  <c r="B121" i="5"/>
  <c r="E121" i="5"/>
  <c r="D123" i="2"/>
  <c r="D122" i="3"/>
  <c r="E123" i="2"/>
  <c r="E122" i="3"/>
  <c r="B123" i="2"/>
  <c r="B122" i="3"/>
  <c r="G121" i="3"/>
  <c r="H121" i="3" s="1"/>
  <c r="C123" i="2"/>
  <c r="C122" i="3"/>
  <c r="F123" i="2"/>
  <c r="F122" i="3"/>
  <c r="M121" i="5" l="1"/>
  <c r="R121" i="5" s="1"/>
  <c r="P121" i="5"/>
  <c r="U121" i="5" s="1"/>
  <c r="N121" i="5"/>
  <c r="S121" i="5" s="1"/>
  <c r="Q121" i="5"/>
  <c r="V121" i="5" s="1"/>
  <c r="O121" i="5"/>
  <c r="T121" i="5" s="1"/>
  <c r="I124" i="5"/>
  <c r="J124" i="5" s="1"/>
  <c r="F122" i="5"/>
  <c r="C122" i="5"/>
  <c r="B122" i="5"/>
  <c r="B121" i="4"/>
  <c r="C121" i="4" s="1"/>
  <c r="D121" i="4" s="1"/>
  <c r="G122" i="5"/>
  <c r="K122" i="5" s="1"/>
  <c r="L122" i="5" s="1"/>
  <c r="E122" i="5"/>
  <c r="E120" i="4"/>
  <c r="F120" i="4" s="1"/>
  <c r="D122" i="5"/>
  <c r="F124" i="2"/>
  <c r="F123" i="3"/>
  <c r="C124" i="2"/>
  <c r="C123" i="3"/>
  <c r="E124" i="2"/>
  <c r="E123" i="3"/>
  <c r="B124" i="2"/>
  <c r="B123" i="3"/>
  <c r="G122" i="3"/>
  <c r="H122" i="3" s="1"/>
  <c r="D124" i="2"/>
  <c r="D123" i="3"/>
  <c r="M122" i="5" l="1"/>
  <c r="R122" i="5" s="1"/>
  <c r="N122" i="5"/>
  <c r="S122" i="5" s="1"/>
  <c r="O122" i="5"/>
  <c r="T122" i="5" s="1"/>
  <c r="P122" i="5"/>
  <c r="U122" i="5" s="1"/>
  <c r="Q122" i="5"/>
  <c r="V122" i="5" s="1"/>
  <c r="I125" i="5"/>
  <c r="J125" i="5" s="1"/>
  <c r="E123" i="5"/>
  <c r="B122" i="4"/>
  <c r="E122" i="4" s="1"/>
  <c r="F122" i="4" s="1"/>
  <c r="G123" i="5"/>
  <c r="K123" i="5" s="1"/>
  <c r="L123" i="5" s="1"/>
  <c r="F123" i="5"/>
  <c r="C123" i="5"/>
  <c r="E121" i="4"/>
  <c r="F121" i="4" s="1"/>
  <c r="D123" i="5"/>
  <c r="B123" i="5"/>
  <c r="G123" i="3"/>
  <c r="H123" i="3" s="1"/>
  <c r="C125" i="2"/>
  <c r="C124" i="3"/>
  <c r="D125" i="2"/>
  <c r="D124" i="3"/>
  <c r="E125" i="2"/>
  <c r="E124" i="3"/>
  <c r="B125" i="2"/>
  <c r="B124" i="3"/>
  <c r="F125" i="2"/>
  <c r="F124" i="3"/>
  <c r="M123" i="5" l="1"/>
  <c r="R123" i="5" s="1"/>
  <c r="N123" i="5"/>
  <c r="S123" i="5" s="1"/>
  <c r="O123" i="5"/>
  <c r="T123" i="5" s="1"/>
  <c r="P123" i="5"/>
  <c r="U123" i="5" s="1"/>
  <c r="Q123" i="5"/>
  <c r="V123" i="5" s="1"/>
  <c r="I126" i="5"/>
  <c r="J126" i="5" s="1"/>
  <c r="D124" i="5"/>
  <c r="C124" i="5"/>
  <c r="E124" i="5"/>
  <c r="B123" i="4"/>
  <c r="E123" i="4" s="1"/>
  <c r="F123" i="4" s="1"/>
  <c r="G124" i="5"/>
  <c r="K124" i="5" s="1"/>
  <c r="L124" i="5" s="1"/>
  <c r="F124" i="5"/>
  <c r="C122" i="4"/>
  <c r="D122" i="4" s="1"/>
  <c r="B124" i="5"/>
  <c r="G124" i="3"/>
  <c r="H124" i="3" s="1"/>
  <c r="F126" i="2"/>
  <c r="F125" i="3"/>
  <c r="D126" i="2"/>
  <c r="D125" i="3"/>
  <c r="E126" i="2"/>
  <c r="E125" i="3"/>
  <c r="B126" i="2"/>
  <c r="B125" i="3"/>
  <c r="C126" i="2"/>
  <c r="C125" i="3"/>
  <c r="C123" i="4" l="1"/>
  <c r="D123" i="4" s="1"/>
  <c r="O124" i="5"/>
  <c r="T124" i="5" s="1"/>
  <c r="P124" i="5"/>
  <c r="U124" i="5" s="1"/>
  <c r="Q124" i="5"/>
  <c r="V124" i="5" s="1"/>
  <c r="M124" i="5"/>
  <c r="R124" i="5" s="1"/>
  <c r="N124" i="5"/>
  <c r="S124" i="5" s="1"/>
  <c r="I127" i="5"/>
  <c r="J127" i="5" s="1"/>
  <c r="F125" i="5"/>
  <c r="D125" i="5"/>
  <c r="E125" i="5"/>
  <c r="C125" i="5"/>
  <c r="B124" i="4"/>
  <c r="E124" i="4" s="1"/>
  <c r="F124" i="4" s="1"/>
  <c r="G125" i="5"/>
  <c r="K125" i="5" s="1"/>
  <c r="L125" i="5" s="1"/>
  <c r="B125" i="5"/>
  <c r="G125" i="3"/>
  <c r="H125" i="3" s="1"/>
  <c r="D127" i="2"/>
  <c r="D126" i="3"/>
  <c r="E127" i="2"/>
  <c r="E126" i="3"/>
  <c r="C127" i="2"/>
  <c r="C126" i="3"/>
  <c r="B127" i="2"/>
  <c r="B126" i="3"/>
  <c r="F127" i="2"/>
  <c r="F126" i="3"/>
  <c r="C124" i="4" l="1"/>
  <c r="D124" i="4" s="1"/>
  <c r="Q125" i="5"/>
  <c r="V125" i="5" s="1"/>
  <c r="N125" i="5"/>
  <c r="S125" i="5" s="1"/>
  <c r="O125" i="5"/>
  <c r="T125" i="5" s="1"/>
  <c r="P125" i="5"/>
  <c r="U125" i="5" s="1"/>
  <c r="M125" i="5"/>
  <c r="R125" i="5" s="1"/>
  <c r="I128" i="5"/>
  <c r="J128" i="5" s="1"/>
  <c r="F126" i="5"/>
  <c r="D126" i="5"/>
  <c r="B125" i="4"/>
  <c r="C125" i="4" s="1"/>
  <c r="D125" i="4" s="1"/>
  <c r="G126" i="5"/>
  <c r="K126" i="5" s="1"/>
  <c r="L126" i="5" s="1"/>
  <c r="E126" i="5"/>
  <c r="B126" i="5"/>
  <c r="C126" i="5"/>
  <c r="G126" i="3"/>
  <c r="H126" i="3" s="1"/>
  <c r="F128" i="2"/>
  <c r="F127" i="3"/>
  <c r="B128" i="2"/>
  <c r="B127" i="3"/>
  <c r="C128" i="2"/>
  <c r="C127" i="3"/>
  <c r="E128" i="2"/>
  <c r="E127" i="3"/>
  <c r="D128" i="2"/>
  <c r="D127" i="3"/>
  <c r="P126" i="5" l="1"/>
  <c r="U126" i="5" s="1"/>
  <c r="M126" i="5"/>
  <c r="R126" i="5" s="1"/>
  <c r="O126" i="5"/>
  <c r="T126" i="5" s="1"/>
  <c r="Q126" i="5"/>
  <c r="V126" i="5" s="1"/>
  <c r="N126" i="5"/>
  <c r="S126" i="5" s="1"/>
  <c r="I129" i="5"/>
  <c r="J129" i="5" s="1"/>
  <c r="D127" i="5"/>
  <c r="F127" i="5"/>
  <c r="C127" i="5"/>
  <c r="B126" i="4"/>
  <c r="E126" i="4" s="1"/>
  <c r="F126" i="4" s="1"/>
  <c r="G127" i="5"/>
  <c r="K127" i="5" s="1"/>
  <c r="L127" i="5" s="1"/>
  <c r="E125" i="4"/>
  <c r="F125" i="4" s="1"/>
  <c r="E127" i="5"/>
  <c r="B127" i="5"/>
  <c r="C129" i="2"/>
  <c r="C128" i="3"/>
  <c r="E129" i="2"/>
  <c r="E128" i="3"/>
  <c r="D129" i="2"/>
  <c r="D128" i="3"/>
  <c r="G127" i="3"/>
  <c r="H127" i="3" s="1"/>
  <c r="B129" i="2"/>
  <c r="B128" i="3"/>
  <c r="F129" i="2"/>
  <c r="F128" i="3"/>
  <c r="C126" i="4" l="1"/>
  <c r="D126" i="4" s="1"/>
  <c r="P127" i="5"/>
  <c r="U127" i="5" s="1"/>
  <c r="Q127" i="5"/>
  <c r="V127" i="5" s="1"/>
  <c r="M127" i="5"/>
  <c r="R127" i="5" s="1"/>
  <c r="O127" i="5"/>
  <c r="T127" i="5" s="1"/>
  <c r="N127" i="5"/>
  <c r="S127" i="5" s="1"/>
  <c r="I130" i="5"/>
  <c r="J130" i="5" s="1"/>
  <c r="D128" i="5"/>
  <c r="C128" i="5"/>
  <c r="F128" i="5"/>
  <c r="B128" i="5"/>
  <c r="B127" i="4"/>
  <c r="C127" i="4" s="1"/>
  <c r="D127" i="4" s="1"/>
  <c r="G128" i="5"/>
  <c r="K128" i="5" s="1"/>
  <c r="L128" i="5" s="1"/>
  <c r="E128" i="5"/>
  <c r="F130" i="2"/>
  <c r="F129" i="3"/>
  <c r="D130" i="2"/>
  <c r="D129" i="3"/>
  <c r="B130" i="2"/>
  <c r="B129" i="3"/>
  <c r="G128" i="3"/>
  <c r="H128" i="3" s="1"/>
  <c r="E130" i="2"/>
  <c r="E129" i="3"/>
  <c r="C130" i="2"/>
  <c r="C129" i="3"/>
  <c r="M128" i="5" l="1"/>
  <c r="R128" i="5" s="1"/>
  <c r="N128" i="5"/>
  <c r="S128" i="5" s="1"/>
  <c r="P128" i="5"/>
  <c r="U128" i="5" s="1"/>
  <c r="Q128" i="5"/>
  <c r="V128" i="5" s="1"/>
  <c r="O128" i="5"/>
  <c r="T128" i="5" s="1"/>
  <c r="I131" i="5"/>
  <c r="J131" i="5" s="1"/>
  <c r="C129" i="5"/>
  <c r="B128" i="4"/>
  <c r="E128" i="4" s="1"/>
  <c r="F128" i="4" s="1"/>
  <c r="G129" i="5"/>
  <c r="K129" i="5" s="1"/>
  <c r="L129" i="5" s="1"/>
  <c r="D129" i="5"/>
  <c r="E127" i="4"/>
  <c r="F127" i="4" s="1"/>
  <c r="B129" i="5"/>
  <c r="E129" i="5"/>
  <c r="F129" i="5"/>
  <c r="G129" i="3"/>
  <c r="H129" i="3" s="1"/>
  <c r="E131" i="2"/>
  <c r="E130" i="3"/>
  <c r="C131" i="2"/>
  <c r="C130" i="3"/>
  <c r="B131" i="2"/>
  <c r="B130" i="3"/>
  <c r="D131" i="2"/>
  <c r="D130" i="3"/>
  <c r="F131" i="2"/>
  <c r="F130" i="3"/>
  <c r="C128" i="4" l="1"/>
  <c r="D128" i="4" s="1"/>
  <c r="M129" i="5"/>
  <c r="R129" i="5" s="1"/>
  <c r="N129" i="5"/>
  <c r="S129" i="5" s="1"/>
  <c r="O129" i="5"/>
  <c r="T129" i="5" s="1"/>
  <c r="P129" i="5"/>
  <c r="U129" i="5" s="1"/>
  <c r="Q129" i="5"/>
  <c r="V129" i="5" s="1"/>
  <c r="I132" i="5"/>
  <c r="J132" i="5" s="1"/>
  <c r="B130" i="5"/>
  <c r="C130" i="5"/>
  <c r="D130" i="5"/>
  <c r="F130" i="5"/>
  <c r="B129" i="4"/>
  <c r="C129" i="4" s="1"/>
  <c r="D129" i="4" s="1"/>
  <c r="G130" i="5"/>
  <c r="K130" i="5" s="1"/>
  <c r="L130" i="5" s="1"/>
  <c r="E130" i="5"/>
  <c r="F132" i="2"/>
  <c r="F131" i="3"/>
  <c r="G130" i="3"/>
  <c r="H130" i="3" s="1"/>
  <c r="D132" i="2"/>
  <c r="D131" i="3"/>
  <c r="B132" i="2"/>
  <c r="B131" i="3"/>
  <c r="C132" i="2"/>
  <c r="C131" i="3"/>
  <c r="E132" i="2"/>
  <c r="E131" i="3"/>
  <c r="E129" i="4" l="1"/>
  <c r="F129" i="4" s="1"/>
  <c r="O130" i="5"/>
  <c r="T130" i="5" s="1"/>
  <c r="P130" i="5"/>
  <c r="U130" i="5" s="1"/>
  <c r="Q130" i="5"/>
  <c r="V130" i="5" s="1"/>
  <c r="M130" i="5"/>
  <c r="R130" i="5" s="1"/>
  <c r="N130" i="5"/>
  <c r="S130" i="5" s="1"/>
  <c r="I133" i="5"/>
  <c r="J133" i="5" s="1"/>
  <c r="E131" i="5"/>
  <c r="C131" i="5"/>
  <c r="F131" i="5"/>
  <c r="B131" i="5"/>
  <c r="B130" i="4"/>
  <c r="C130" i="4" s="1"/>
  <c r="D130" i="4" s="1"/>
  <c r="G131" i="5"/>
  <c r="K131" i="5" s="1"/>
  <c r="L131" i="5" s="1"/>
  <c r="D131" i="5"/>
  <c r="G131" i="3"/>
  <c r="H131" i="3" s="1"/>
  <c r="E133" i="2"/>
  <c r="E132" i="3"/>
  <c r="C133" i="2"/>
  <c r="C132" i="3"/>
  <c r="B133" i="2"/>
  <c r="B132" i="3"/>
  <c r="D133" i="2"/>
  <c r="D132" i="3"/>
  <c r="F133" i="2"/>
  <c r="F132" i="3"/>
  <c r="E130" i="4" l="1"/>
  <c r="F130" i="4" s="1"/>
  <c r="Q131" i="5"/>
  <c r="V131" i="5" s="1"/>
  <c r="M131" i="5"/>
  <c r="R131" i="5" s="1"/>
  <c r="N131" i="5"/>
  <c r="S131" i="5" s="1"/>
  <c r="P131" i="5"/>
  <c r="U131" i="5" s="1"/>
  <c r="O131" i="5"/>
  <c r="T131" i="5" s="1"/>
  <c r="I134" i="5"/>
  <c r="J134" i="5" s="1"/>
  <c r="B131" i="4"/>
  <c r="C131" i="4" s="1"/>
  <c r="D131" i="4" s="1"/>
  <c r="G132" i="5"/>
  <c r="K132" i="5" s="1"/>
  <c r="L132" i="5" s="1"/>
  <c r="F132" i="5"/>
  <c r="C132" i="5"/>
  <c r="B132" i="5"/>
  <c r="E132" i="5"/>
  <c r="D132" i="5"/>
  <c r="F134" i="2"/>
  <c r="F133" i="3"/>
  <c r="D134" i="2"/>
  <c r="D133" i="3"/>
  <c r="E134" i="2"/>
  <c r="E133" i="3"/>
  <c r="G132" i="3"/>
  <c r="H132" i="3" s="1"/>
  <c r="B134" i="2"/>
  <c r="B133" i="3"/>
  <c r="C134" i="2"/>
  <c r="C133" i="3"/>
  <c r="M132" i="5" l="1"/>
  <c r="R132" i="5" s="1"/>
  <c r="O132" i="5"/>
  <c r="T132" i="5" s="1"/>
  <c r="P132" i="5"/>
  <c r="U132" i="5" s="1"/>
  <c r="Q132" i="5"/>
  <c r="V132" i="5" s="1"/>
  <c r="N132" i="5"/>
  <c r="S132" i="5" s="1"/>
  <c r="I135" i="5"/>
  <c r="J135" i="5" s="1"/>
  <c r="E131" i="4"/>
  <c r="F131" i="4" s="1"/>
  <c r="B133" i="5"/>
  <c r="D133" i="5"/>
  <c r="F133" i="5"/>
  <c r="B132" i="4"/>
  <c r="C132" i="4" s="1"/>
  <c r="D132" i="4" s="1"/>
  <c r="G133" i="5"/>
  <c r="K133" i="5" s="1"/>
  <c r="L133" i="5" s="1"/>
  <c r="C133" i="5"/>
  <c r="E133" i="5"/>
  <c r="G133" i="3"/>
  <c r="H133" i="3" s="1"/>
  <c r="C135" i="2"/>
  <c r="C134" i="3"/>
  <c r="B135" i="2"/>
  <c r="B134" i="3"/>
  <c r="E135" i="2"/>
  <c r="E134" i="3"/>
  <c r="D135" i="2"/>
  <c r="D134" i="3"/>
  <c r="F135" i="2"/>
  <c r="F134" i="3"/>
  <c r="M133" i="5" l="1"/>
  <c r="R133" i="5" s="1"/>
  <c r="N133" i="5"/>
  <c r="S133" i="5" s="1"/>
  <c r="P133" i="5"/>
  <c r="U133" i="5" s="1"/>
  <c r="O133" i="5"/>
  <c r="T133" i="5" s="1"/>
  <c r="Q133" i="5"/>
  <c r="V133" i="5" s="1"/>
  <c r="I136" i="5"/>
  <c r="J136" i="5" s="1"/>
  <c r="E134" i="5"/>
  <c r="C134" i="5"/>
  <c r="D134" i="5"/>
  <c r="F134" i="5"/>
  <c r="B133" i="4"/>
  <c r="E133" i="4" s="1"/>
  <c r="F133" i="4" s="1"/>
  <c r="G134" i="5"/>
  <c r="K134" i="5" s="1"/>
  <c r="L134" i="5" s="1"/>
  <c r="E132" i="4"/>
  <c r="F132" i="4" s="1"/>
  <c r="B134" i="5"/>
  <c r="D136" i="2"/>
  <c r="D135" i="3"/>
  <c r="E136" i="2"/>
  <c r="E135" i="3"/>
  <c r="B136" i="2"/>
  <c r="B135" i="3"/>
  <c r="C136" i="2"/>
  <c r="C135" i="3"/>
  <c r="F136" i="2"/>
  <c r="F135" i="3"/>
  <c r="G134" i="3"/>
  <c r="H134" i="3" s="1"/>
  <c r="C133" i="4" l="1"/>
  <c r="D133" i="4" s="1"/>
  <c r="M134" i="5"/>
  <c r="R134" i="5" s="1"/>
  <c r="N134" i="5"/>
  <c r="S134" i="5" s="1"/>
  <c r="O134" i="5"/>
  <c r="T134" i="5" s="1"/>
  <c r="P134" i="5"/>
  <c r="U134" i="5" s="1"/>
  <c r="Q134" i="5"/>
  <c r="V134" i="5" s="1"/>
  <c r="I137" i="5"/>
  <c r="J137" i="5" s="1"/>
  <c r="F135" i="5"/>
  <c r="B134" i="4"/>
  <c r="C134" i="4" s="1"/>
  <c r="D134" i="4" s="1"/>
  <c r="G135" i="5"/>
  <c r="K135" i="5" s="1"/>
  <c r="L135" i="5" s="1"/>
  <c r="C135" i="5"/>
  <c r="B135" i="5"/>
  <c r="D135" i="5"/>
  <c r="E135" i="5"/>
  <c r="G135" i="3"/>
  <c r="H135" i="3" s="1"/>
  <c r="F137" i="2"/>
  <c r="F136" i="3"/>
  <c r="B137" i="2"/>
  <c r="B136" i="3"/>
  <c r="C137" i="2"/>
  <c r="C136" i="3"/>
  <c r="E137" i="2"/>
  <c r="E136" i="3"/>
  <c r="D137" i="2"/>
  <c r="D136" i="3"/>
  <c r="M135" i="5" l="1"/>
  <c r="R135" i="5" s="1"/>
  <c r="N135" i="5"/>
  <c r="S135" i="5" s="1"/>
  <c r="O135" i="5"/>
  <c r="T135" i="5" s="1"/>
  <c r="P135" i="5"/>
  <c r="U135" i="5" s="1"/>
  <c r="Q135" i="5"/>
  <c r="V135" i="5" s="1"/>
  <c r="I138" i="5"/>
  <c r="J138" i="5" s="1"/>
  <c r="B136" i="5"/>
  <c r="D136" i="5"/>
  <c r="C136" i="5"/>
  <c r="E136" i="5"/>
  <c r="E134" i="4"/>
  <c r="F134" i="4" s="1"/>
  <c r="F136" i="5"/>
  <c r="B135" i="4"/>
  <c r="C135" i="4" s="1"/>
  <c r="D135" i="4" s="1"/>
  <c r="G136" i="5"/>
  <c r="K136" i="5" s="1"/>
  <c r="L136" i="5" s="1"/>
  <c r="E138" i="2"/>
  <c r="E137" i="3"/>
  <c r="D138" i="2"/>
  <c r="D137" i="3"/>
  <c r="G136" i="3"/>
  <c r="H136" i="3" s="1"/>
  <c r="F138" i="2"/>
  <c r="F137" i="3"/>
  <c r="C138" i="2"/>
  <c r="C137" i="3"/>
  <c r="B138" i="2"/>
  <c r="B137" i="3"/>
  <c r="D137" i="5" l="1"/>
  <c r="O136" i="5"/>
  <c r="T136" i="5" s="1"/>
  <c r="Q136" i="5"/>
  <c r="V136" i="5" s="1"/>
  <c r="N136" i="5"/>
  <c r="S136" i="5" s="1"/>
  <c r="P136" i="5"/>
  <c r="U136" i="5" s="1"/>
  <c r="M136" i="5"/>
  <c r="R136" i="5" s="1"/>
  <c r="I139" i="5"/>
  <c r="J139" i="5" s="1"/>
  <c r="E135" i="4"/>
  <c r="F135" i="4" s="1"/>
  <c r="B136" i="4"/>
  <c r="E136" i="4" s="1"/>
  <c r="F136" i="4" s="1"/>
  <c r="G137" i="5"/>
  <c r="K137" i="5" s="1"/>
  <c r="L137" i="5" s="1"/>
  <c r="B137" i="5"/>
  <c r="C137" i="5"/>
  <c r="E137" i="5"/>
  <c r="F137" i="5"/>
  <c r="G137" i="3"/>
  <c r="H137" i="3" s="1"/>
  <c r="B139" i="2"/>
  <c r="B138" i="3"/>
  <c r="C139" i="2"/>
  <c r="C138" i="3"/>
  <c r="F139" i="2"/>
  <c r="F138" i="3"/>
  <c r="D139" i="2"/>
  <c r="D138" i="3"/>
  <c r="E139" i="2"/>
  <c r="E138" i="3"/>
  <c r="M137" i="5" l="1"/>
  <c r="R137" i="5" s="1"/>
  <c r="N137" i="5"/>
  <c r="S137" i="5" s="1"/>
  <c r="P137" i="5"/>
  <c r="U137" i="5" s="1"/>
  <c r="O137" i="5"/>
  <c r="T137" i="5" s="1"/>
  <c r="Q137" i="5"/>
  <c r="V137" i="5" s="1"/>
  <c r="I140" i="5"/>
  <c r="J140" i="5" s="1"/>
  <c r="C136" i="4"/>
  <c r="D136" i="4" s="1"/>
  <c r="E138" i="5"/>
  <c r="D138" i="5"/>
  <c r="C138" i="5"/>
  <c r="F138" i="5"/>
  <c r="B137" i="4"/>
  <c r="E137" i="4" s="1"/>
  <c r="F137" i="4" s="1"/>
  <c r="G138" i="5"/>
  <c r="K138" i="5" s="1"/>
  <c r="L138" i="5" s="1"/>
  <c r="B138" i="5"/>
  <c r="E140" i="2"/>
  <c r="E139" i="3"/>
  <c r="F140" i="2"/>
  <c r="F139" i="3"/>
  <c r="D140" i="2"/>
  <c r="D139" i="3"/>
  <c r="G138" i="3"/>
  <c r="H138" i="3" s="1"/>
  <c r="C140" i="2"/>
  <c r="C139" i="3"/>
  <c r="B140" i="2"/>
  <c r="B139" i="3"/>
  <c r="C137" i="4" l="1"/>
  <c r="D137" i="4" s="1"/>
  <c r="N138" i="5"/>
  <c r="S138" i="5" s="1"/>
  <c r="P138" i="5"/>
  <c r="U138" i="5" s="1"/>
  <c r="Q138" i="5"/>
  <c r="V138" i="5" s="1"/>
  <c r="M138" i="5"/>
  <c r="R138" i="5" s="1"/>
  <c r="O138" i="5"/>
  <c r="T138" i="5" s="1"/>
  <c r="I141" i="5"/>
  <c r="J141" i="5" s="1"/>
  <c r="B138" i="4"/>
  <c r="C138" i="4" s="1"/>
  <c r="D138" i="4" s="1"/>
  <c r="G139" i="5"/>
  <c r="K139" i="5" s="1"/>
  <c r="L139" i="5" s="1"/>
  <c r="E139" i="5"/>
  <c r="B139" i="5"/>
  <c r="C139" i="5"/>
  <c r="F139" i="5"/>
  <c r="D139" i="5"/>
  <c r="G139" i="3"/>
  <c r="H139" i="3" s="1"/>
  <c r="C141" i="2"/>
  <c r="C140" i="3"/>
  <c r="D141" i="2"/>
  <c r="D140" i="3"/>
  <c r="B141" i="2"/>
  <c r="B140" i="3"/>
  <c r="F141" i="2"/>
  <c r="F140" i="3"/>
  <c r="E141" i="2"/>
  <c r="E140" i="3"/>
  <c r="M139" i="5" l="1"/>
  <c r="R139" i="5" s="1"/>
  <c r="N139" i="5"/>
  <c r="S139" i="5" s="1"/>
  <c r="O139" i="5"/>
  <c r="T139" i="5" s="1"/>
  <c r="Q139" i="5"/>
  <c r="V139" i="5" s="1"/>
  <c r="P139" i="5"/>
  <c r="U139" i="5" s="1"/>
  <c r="I142" i="5"/>
  <c r="J142" i="5" s="1"/>
  <c r="E138" i="4"/>
  <c r="F138" i="4" s="1"/>
  <c r="C140" i="5"/>
  <c r="F140" i="5"/>
  <c r="D140" i="5"/>
  <c r="B140" i="5"/>
  <c r="B139" i="4"/>
  <c r="C139" i="4" s="1"/>
  <c r="D139" i="4" s="1"/>
  <c r="G140" i="5"/>
  <c r="K140" i="5" s="1"/>
  <c r="L140" i="5" s="1"/>
  <c r="E140" i="5"/>
  <c r="G140" i="3"/>
  <c r="H140" i="3" s="1"/>
  <c r="E142" i="2"/>
  <c r="E141" i="3"/>
  <c r="B142" i="2"/>
  <c r="B141" i="3"/>
  <c r="F142" i="2"/>
  <c r="F141" i="3"/>
  <c r="D142" i="2"/>
  <c r="D141" i="3"/>
  <c r="C142" i="2"/>
  <c r="C141" i="3"/>
  <c r="N140" i="5" l="1"/>
  <c r="S140" i="5" s="1"/>
  <c r="P140" i="5"/>
  <c r="U140" i="5" s="1"/>
  <c r="Q140" i="5"/>
  <c r="V140" i="5" s="1"/>
  <c r="M140" i="5"/>
  <c r="R140" i="5" s="1"/>
  <c r="O140" i="5"/>
  <c r="T140" i="5" s="1"/>
  <c r="I143" i="5"/>
  <c r="J143" i="5" s="1"/>
  <c r="E139" i="4"/>
  <c r="F139" i="4" s="1"/>
  <c r="B140" i="4"/>
  <c r="C140" i="4" s="1"/>
  <c r="D140" i="4" s="1"/>
  <c r="G141" i="5"/>
  <c r="K141" i="5" s="1"/>
  <c r="L141" i="5" s="1"/>
  <c r="E141" i="5"/>
  <c r="D141" i="5"/>
  <c r="C141" i="5"/>
  <c r="F141" i="5"/>
  <c r="B141" i="5"/>
  <c r="C143" i="2"/>
  <c r="C142" i="3"/>
  <c r="F143" i="2"/>
  <c r="F142" i="3"/>
  <c r="G141" i="3"/>
  <c r="H141" i="3" s="1"/>
  <c r="E143" i="2"/>
  <c r="E142" i="3"/>
  <c r="D143" i="2"/>
  <c r="D142" i="3"/>
  <c r="B143" i="2"/>
  <c r="B142" i="3"/>
  <c r="E142" i="5" l="1"/>
  <c r="M141" i="5"/>
  <c r="R141" i="5" s="1"/>
  <c r="O141" i="5"/>
  <c r="T141" i="5" s="1"/>
  <c r="N141" i="5"/>
  <c r="S141" i="5" s="1"/>
  <c r="P141" i="5"/>
  <c r="U141" i="5" s="1"/>
  <c r="Q141" i="5"/>
  <c r="V141" i="5" s="1"/>
  <c r="I144" i="5"/>
  <c r="J144" i="5" s="1"/>
  <c r="E140" i="4"/>
  <c r="F140" i="4" s="1"/>
  <c r="F142" i="5"/>
  <c r="D142" i="5"/>
  <c r="B142" i="5"/>
  <c r="B141" i="4"/>
  <c r="C141" i="4" s="1"/>
  <c r="D141" i="4" s="1"/>
  <c r="G142" i="5"/>
  <c r="K142" i="5" s="1"/>
  <c r="L142" i="5" s="1"/>
  <c r="C142" i="5"/>
  <c r="G142" i="3"/>
  <c r="H142" i="3" s="1"/>
  <c r="B144" i="2"/>
  <c r="B143" i="3"/>
  <c r="E144" i="2"/>
  <c r="E143" i="3"/>
  <c r="D144" i="2"/>
  <c r="D143" i="3"/>
  <c r="F144" i="2"/>
  <c r="F143" i="3"/>
  <c r="C144" i="2"/>
  <c r="C143" i="3"/>
  <c r="E141" i="4" l="1"/>
  <c r="F141" i="4" s="1"/>
  <c r="N142" i="5"/>
  <c r="S142" i="5" s="1"/>
  <c r="O142" i="5"/>
  <c r="T142" i="5" s="1"/>
  <c r="Q142" i="5"/>
  <c r="V142" i="5" s="1"/>
  <c r="P142" i="5"/>
  <c r="U142" i="5" s="1"/>
  <c r="M142" i="5"/>
  <c r="R142" i="5" s="1"/>
  <c r="I145" i="5"/>
  <c r="J145" i="5" s="1"/>
  <c r="B142" i="4"/>
  <c r="C142" i="4" s="1"/>
  <c r="D142" i="4" s="1"/>
  <c r="G143" i="5"/>
  <c r="K143" i="5" s="1"/>
  <c r="L143" i="5" s="1"/>
  <c r="F143" i="5"/>
  <c r="B143" i="5"/>
  <c r="C143" i="5"/>
  <c r="D143" i="5"/>
  <c r="E143" i="5"/>
  <c r="C145" i="2"/>
  <c r="C144" i="3"/>
  <c r="D145" i="2"/>
  <c r="D144" i="3"/>
  <c r="F145" i="2"/>
  <c r="F144" i="3"/>
  <c r="G143" i="3"/>
  <c r="H143" i="3" s="1"/>
  <c r="E145" i="2"/>
  <c r="E144" i="3"/>
  <c r="B145" i="2"/>
  <c r="B144" i="3"/>
  <c r="E142" i="4" l="1"/>
  <c r="F142" i="4" s="1"/>
  <c r="N143" i="5"/>
  <c r="S143" i="5" s="1"/>
  <c r="P143" i="5"/>
  <c r="U143" i="5" s="1"/>
  <c r="Q143" i="5"/>
  <c r="V143" i="5" s="1"/>
  <c r="M143" i="5"/>
  <c r="R143" i="5" s="1"/>
  <c r="O143" i="5"/>
  <c r="T143" i="5" s="1"/>
  <c r="I146" i="5"/>
  <c r="J146" i="5" s="1"/>
  <c r="D144" i="5"/>
  <c r="B143" i="4"/>
  <c r="C143" i="4" s="1"/>
  <c r="D143" i="4" s="1"/>
  <c r="G144" i="5"/>
  <c r="K144" i="5" s="1"/>
  <c r="L144" i="5" s="1"/>
  <c r="B144" i="5"/>
  <c r="C144" i="5"/>
  <c r="E144" i="5"/>
  <c r="F144" i="5"/>
  <c r="G144" i="3"/>
  <c r="H144" i="3" s="1"/>
  <c r="B146" i="2"/>
  <c r="B145" i="3"/>
  <c r="E146" i="2"/>
  <c r="E145" i="3"/>
  <c r="F146" i="2"/>
  <c r="F145" i="3"/>
  <c r="D146" i="2"/>
  <c r="D145" i="3"/>
  <c r="C146" i="2"/>
  <c r="C145" i="3"/>
  <c r="E145" i="5" l="1"/>
  <c r="M144" i="5"/>
  <c r="R144" i="5" s="1"/>
  <c r="N144" i="5"/>
  <c r="S144" i="5" s="1"/>
  <c r="P144" i="5"/>
  <c r="U144" i="5" s="1"/>
  <c r="O144" i="5"/>
  <c r="T144" i="5" s="1"/>
  <c r="Q144" i="5"/>
  <c r="V144" i="5" s="1"/>
  <c r="F145" i="5"/>
  <c r="I147" i="5"/>
  <c r="J147" i="5" s="1"/>
  <c r="C145" i="5"/>
  <c r="B145" i="5"/>
  <c r="D145" i="5"/>
  <c r="E143" i="4"/>
  <c r="F143" i="4" s="1"/>
  <c r="B144" i="4"/>
  <c r="C144" i="4" s="1"/>
  <c r="D144" i="4" s="1"/>
  <c r="G145" i="5"/>
  <c r="K145" i="5" s="1"/>
  <c r="L145" i="5" s="1"/>
  <c r="E144" i="4"/>
  <c r="F144" i="4" s="1"/>
  <c r="C147" i="2"/>
  <c r="C146" i="3"/>
  <c r="F147" i="2"/>
  <c r="F146" i="3"/>
  <c r="D147" i="2"/>
  <c r="D146" i="3"/>
  <c r="G145" i="3"/>
  <c r="H145" i="3" s="1"/>
  <c r="E147" i="2"/>
  <c r="E146" i="3"/>
  <c r="B147" i="2"/>
  <c r="B146" i="3"/>
  <c r="N145" i="5" l="1"/>
  <c r="S145" i="5" s="1"/>
  <c r="O145" i="5"/>
  <c r="T145" i="5" s="1"/>
  <c r="P145" i="5"/>
  <c r="U145" i="5" s="1"/>
  <c r="M145" i="5"/>
  <c r="R145" i="5" s="1"/>
  <c r="Q145" i="5"/>
  <c r="V145" i="5" s="1"/>
  <c r="I148" i="5"/>
  <c r="J148" i="5" s="1"/>
  <c r="E146" i="5"/>
  <c r="F146" i="5"/>
  <c r="B146" i="5"/>
  <c r="C146" i="5"/>
  <c r="B145" i="4"/>
  <c r="C145" i="4" s="1"/>
  <c r="D145" i="4" s="1"/>
  <c r="G146" i="5"/>
  <c r="K146" i="5" s="1"/>
  <c r="L146" i="5" s="1"/>
  <c r="D146" i="5"/>
  <c r="B148" i="2"/>
  <c r="B147" i="3"/>
  <c r="G146" i="3"/>
  <c r="H146" i="3" s="1"/>
  <c r="E148" i="2"/>
  <c r="E147" i="3"/>
  <c r="D148" i="2"/>
  <c r="D147" i="3"/>
  <c r="F148" i="2"/>
  <c r="F147" i="3"/>
  <c r="C148" i="2"/>
  <c r="C147" i="3"/>
  <c r="P146" i="5" l="1"/>
  <c r="U146" i="5" s="1"/>
  <c r="Q146" i="5"/>
  <c r="V146" i="5" s="1"/>
  <c r="M146" i="5"/>
  <c r="R146" i="5" s="1"/>
  <c r="N146" i="5"/>
  <c r="S146" i="5" s="1"/>
  <c r="O146" i="5"/>
  <c r="T146" i="5" s="1"/>
  <c r="I149" i="5"/>
  <c r="J149" i="5" s="1"/>
  <c r="F147" i="5"/>
  <c r="D147" i="5"/>
  <c r="E147" i="5"/>
  <c r="E145" i="4"/>
  <c r="F145" i="4" s="1"/>
  <c r="C147" i="5"/>
  <c r="B146" i="4"/>
  <c r="E146" i="4" s="1"/>
  <c r="F146" i="4" s="1"/>
  <c r="G147" i="5"/>
  <c r="K147" i="5" s="1"/>
  <c r="L147" i="5" s="1"/>
  <c r="B147" i="5"/>
  <c r="E149" i="2"/>
  <c r="E148" i="3"/>
  <c r="C149" i="2"/>
  <c r="C148" i="3"/>
  <c r="D149" i="2"/>
  <c r="D148" i="3"/>
  <c r="G147" i="3"/>
  <c r="H147" i="3" s="1"/>
  <c r="F149" i="2"/>
  <c r="F148" i="3"/>
  <c r="B149" i="2"/>
  <c r="B148" i="3"/>
  <c r="M147" i="5" l="1"/>
  <c r="R147" i="5" s="1"/>
  <c r="O147" i="5"/>
  <c r="T147" i="5" s="1"/>
  <c r="N147" i="5"/>
  <c r="S147" i="5" s="1"/>
  <c r="P147" i="5"/>
  <c r="U147" i="5" s="1"/>
  <c r="Q147" i="5"/>
  <c r="V147" i="5" s="1"/>
  <c r="I150" i="5"/>
  <c r="J150" i="5" s="1"/>
  <c r="C146" i="4"/>
  <c r="D146" i="4" s="1"/>
  <c r="C148" i="5"/>
  <c r="F148" i="5"/>
  <c r="D148" i="5"/>
  <c r="B148" i="5"/>
  <c r="B147" i="4"/>
  <c r="C147" i="4" s="1"/>
  <c r="D147" i="4" s="1"/>
  <c r="G148" i="5"/>
  <c r="K148" i="5" s="1"/>
  <c r="L148" i="5" s="1"/>
  <c r="E148" i="5"/>
  <c r="G148" i="3"/>
  <c r="H148" i="3" s="1"/>
  <c r="B150" i="2"/>
  <c r="B149" i="3"/>
  <c r="F150" i="2"/>
  <c r="F149" i="3"/>
  <c r="D150" i="2"/>
  <c r="D149" i="3"/>
  <c r="C150" i="2"/>
  <c r="C149" i="3"/>
  <c r="E150" i="2"/>
  <c r="E149" i="3"/>
  <c r="N148" i="5" l="1"/>
  <c r="S148" i="5" s="1"/>
  <c r="O148" i="5"/>
  <c r="T148" i="5" s="1"/>
  <c r="Q148" i="5"/>
  <c r="V148" i="5" s="1"/>
  <c r="M148" i="5"/>
  <c r="R148" i="5" s="1"/>
  <c r="P148" i="5"/>
  <c r="U148" i="5" s="1"/>
  <c r="I151" i="5"/>
  <c r="J151" i="5" s="1"/>
  <c r="C149" i="5"/>
  <c r="D149" i="5"/>
  <c r="E149" i="5"/>
  <c r="E147" i="4"/>
  <c r="F147" i="4" s="1"/>
  <c r="F149" i="5"/>
  <c r="B148" i="4"/>
  <c r="E148" i="4" s="1"/>
  <c r="F148" i="4" s="1"/>
  <c r="G149" i="5"/>
  <c r="K149" i="5" s="1"/>
  <c r="L149" i="5" s="1"/>
  <c r="B149" i="5"/>
  <c r="E151" i="2"/>
  <c r="E150" i="3"/>
  <c r="D151" i="2"/>
  <c r="D150" i="3"/>
  <c r="G149" i="3"/>
  <c r="H149" i="3" s="1"/>
  <c r="C151" i="2"/>
  <c r="C150" i="3"/>
  <c r="F151" i="2"/>
  <c r="F150" i="3"/>
  <c r="B151" i="2"/>
  <c r="B150" i="3"/>
  <c r="E150" i="5" l="1"/>
  <c r="N149" i="5"/>
  <c r="S149" i="5" s="1"/>
  <c r="P149" i="5"/>
  <c r="U149" i="5" s="1"/>
  <c r="Q149" i="5"/>
  <c r="V149" i="5" s="1"/>
  <c r="M149" i="5"/>
  <c r="R149" i="5" s="1"/>
  <c r="O149" i="5"/>
  <c r="T149" i="5" s="1"/>
  <c r="I152" i="5"/>
  <c r="J152" i="5" s="1"/>
  <c r="C148" i="4"/>
  <c r="D148" i="4" s="1"/>
  <c r="D150" i="5"/>
  <c r="C150" i="5"/>
  <c r="B149" i="4"/>
  <c r="E149" i="4" s="1"/>
  <c r="F149" i="4" s="1"/>
  <c r="G150" i="5"/>
  <c r="K150" i="5" s="1"/>
  <c r="L150" i="5" s="1"/>
  <c r="F150" i="5"/>
  <c r="B150" i="5"/>
  <c r="G150" i="3"/>
  <c r="H150" i="3" s="1"/>
  <c r="F152" i="2"/>
  <c r="F151" i="3"/>
  <c r="B152" i="2"/>
  <c r="B151" i="3"/>
  <c r="C152" i="2"/>
  <c r="C151" i="3"/>
  <c r="D152" i="2"/>
  <c r="D151" i="3"/>
  <c r="E152" i="2"/>
  <c r="E151" i="3"/>
  <c r="C149" i="4" l="1"/>
  <c r="D149" i="4" s="1"/>
  <c r="M150" i="5"/>
  <c r="R150" i="5" s="1"/>
  <c r="N150" i="5"/>
  <c r="S150" i="5" s="1"/>
  <c r="P150" i="5"/>
  <c r="U150" i="5" s="1"/>
  <c r="Q150" i="5"/>
  <c r="V150" i="5" s="1"/>
  <c r="O150" i="5"/>
  <c r="T150" i="5" s="1"/>
  <c r="I153" i="5"/>
  <c r="J153" i="5" s="1"/>
  <c r="B151" i="5"/>
  <c r="D151" i="5"/>
  <c r="F151" i="5"/>
  <c r="E151" i="5"/>
  <c r="B150" i="4"/>
  <c r="E150" i="4" s="1"/>
  <c r="F150" i="4" s="1"/>
  <c r="G151" i="5"/>
  <c r="K151" i="5" s="1"/>
  <c r="L151" i="5" s="1"/>
  <c r="C151" i="5"/>
  <c r="E153" i="2"/>
  <c r="E152" i="3"/>
  <c r="G151" i="3"/>
  <c r="H151" i="3" s="1"/>
  <c r="D153" i="2"/>
  <c r="D152" i="3"/>
  <c r="C153" i="2"/>
  <c r="C152" i="3"/>
  <c r="B153" i="2"/>
  <c r="B152" i="3"/>
  <c r="F153" i="2"/>
  <c r="F152" i="3"/>
  <c r="N151" i="5" l="1"/>
  <c r="S151" i="5" s="1"/>
  <c r="O151" i="5"/>
  <c r="T151" i="5" s="1"/>
  <c r="P151" i="5"/>
  <c r="U151" i="5" s="1"/>
  <c r="Q151" i="5"/>
  <c r="V151" i="5" s="1"/>
  <c r="M151" i="5"/>
  <c r="R151" i="5" s="1"/>
  <c r="I154" i="5"/>
  <c r="J154" i="5" s="1"/>
  <c r="B152" i="5"/>
  <c r="D152" i="5"/>
  <c r="F152" i="5"/>
  <c r="C150" i="4"/>
  <c r="D150" i="4" s="1"/>
  <c r="C152" i="5"/>
  <c r="B151" i="4"/>
  <c r="C151" i="4" s="1"/>
  <c r="D151" i="4" s="1"/>
  <c r="G152" i="5"/>
  <c r="K152" i="5" s="1"/>
  <c r="L152" i="5" s="1"/>
  <c r="E152" i="5"/>
  <c r="G152" i="3"/>
  <c r="H152" i="3" s="1"/>
  <c r="F154" i="2"/>
  <c r="F153" i="3"/>
  <c r="D154" i="2"/>
  <c r="D153" i="3"/>
  <c r="C154" i="2"/>
  <c r="C153" i="3"/>
  <c r="B154" i="2"/>
  <c r="B153" i="3"/>
  <c r="E154" i="2"/>
  <c r="E153" i="3"/>
  <c r="E151" i="4" l="1"/>
  <c r="F151" i="4" s="1"/>
  <c r="P152" i="5"/>
  <c r="U152" i="5" s="1"/>
  <c r="Q152" i="5"/>
  <c r="V152" i="5" s="1"/>
  <c r="M152" i="5"/>
  <c r="R152" i="5" s="1"/>
  <c r="O152" i="5"/>
  <c r="T152" i="5" s="1"/>
  <c r="N152" i="5"/>
  <c r="S152" i="5" s="1"/>
  <c r="I155" i="5"/>
  <c r="J155" i="5" s="1"/>
  <c r="B152" i="4"/>
  <c r="C152" i="4" s="1"/>
  <c r="D152" i="4" s="1"/>
  <c r="G153" i="5"/>
  <c r="K153" i="5" s="1"/>
  <c r="L153" i="5" s="1"/>
  <c r="C153" i="5"/>
  <c r="B153" i="5"/>
  <c r="F153" i="5"/>
  <c r="D153" i="5"/>
  <c r="E153" i="5"/>
  <c r="E155" i="2"/>
  <c r="E154" i="3"/>
  <c r="C155" i="2"/>
  <c r="C154" i="3"/>
  <c r="B155" i="2"/>
  <c r="B154" i="3"/>
  <c r="G153" i="3"/>
  <c r="H153" i="3" s="1"/>
  <c r="D155" i="2"/>
  <c r="D154" i="3"/>
  <c r="F155" i="2"/>
  <c r="F154" i="3"/>
  <c r="M153" i="5" l="1"/>
  <c r="R153" i="5" s="1"/>
  <c r="O153" i="5"/>
  <c r="T153" i="5" s="1"/>
  <c r="Q153" i="5"/>
  <c r="V153" i="5" s="1"/>
  <c r="N153" i="5"/>
  <c r="S153" i="5" s="1"/>
  <c r="P153" i="5"/>
  <c r="U153" i="5" s="1"/>
  <c r="I156" i="5"/>
  <c r="J156" i="5" s="1"/>
  <c r="E152" i="4"/>
  <c r="F152" i="4" s="1"/>
  <c r="F154" i="5"/>
  <c r="B153" i="4"/>
  <c r="E153" i="4" s="1"/>
  <c r="F153" i="4" s="1"/>
  <c r="G154" i="5"/>
  <c r="K154" i="5" s="1"/>
  <c r="L154" i="5" s="1"/>
  <c r="E154" i="5"/>
  <c r="D154" i="5"/>
  <c r="B154" i="5"/>
  <c r="C154" i="5"/>
  <c r="D156" i="2"/>
  <c r="D155" i="3"/>
  <c r="F156" i="2"/>
  <c r="F155" i="3"/>
  <c r="B156" i="2"/>
  <c r="B155" i="3"/>
  <c r="G154" i="3"/>
  <c r="H154" i="3" s="1"/>
  <c r="C156" i="2"/>
  <c r="C155" i="3"/>
  <c r="E156" i="2"/>
  <c r="E155" i="3"/>
  <c r="C153" i="4" l="1"/>
  <c r="D153" i="4" s="1"/>
  <c r="N154" i="5"/>
  <c r="S154" i="5" s="1"/>
  <c r="O154" i="5"/>
  <c r="T154" i="5" s="1"/>
  <c r="Q154" i="5"/>
  <c r="V154" i="5" s="1"/>
  <c r="P154" i="5"/>
  <c r="U154" i="5" s="1"/>
  <c r="M154" i="5"/>
  <c r="R154" i="5" s="1"/>
  <c r="I157" i="5"/>
  <c r="J157" i="5" s="1"/>
  <c r="F155" i="5"/>
  <c r="E155" i="5"/>
  <c r="C155" i="5"/>
  <c r="D155" i="5"/>
  <c r="B154" i="4"/>
  <c r="E154" i="4" s="1"/>
  <c r="F154" i="4" s="1"/>
  <c r="G155" i="5"/>
  <c r="K155" i="5" s="1"/>
  <c r="L155" i="5" s="1"/>
  <c r="B155" i="5"/>
  <c r="C157" i="2"/>
  <c r="C156" i="3"/>
  <c r="E157" i="2"/>
  <c r="E156" i="3"/>
  <c r="B157" i="2"/>
  <c r="B156" i="3"/>
  <c r="G155" i="3"/>
  <c r="H155" i="3" s="1"/>
  <c r="F157" i="2"/>
  <c r="F156" i="3"/>
  <c r="D157" i="2"/>
  <c r="D156" i="3"/>
  <c r="C154" i="4" l="1"/>
  <c r="D154" i="4" s="1"/>
  <c r="N155" i="5"/>
  <c r="S155" i="5" s="1"/>
  <c r="P155" i="5"/>
  <c r="U155" i="5" s="1"/>
  <c r="Q155" i="5"/>
  <c r="V155" i="5" s="1"/>
  <c r="O155" i="5"/>
  <c r="T155" i="5" s="1"/>
  <c r="M155" i="5"/>
  <c r="R155" i="5" s="1"/>
  <c r="I158" i="5"/>
  <c r="J158" i="5" s="1"/>
  <c r="D156" i="5"/>
  <c r="F156" i="5"/>
  <c r="E156" i="5"/>
  <c r="B155" i="4"/>
  <c r="E155" i="4" s="1"/>
  <c r="F155" i="4" s="1"/>
  <c r="G156" i="5"/>
  <c r="K156" i="5" s="1"/>
  <c r="L156" i="5" s="1"/>
  <c r="B156" i="5"/>
  <c r="C156" i="5"/>
  <c r="F158" i="2"/>
  <c r="F157" i="3"/>
  <c r="D158" i="2"/>
  <c r="D157" i="3"/>
  <c r="B158" i="2"/>
  <c r="B157" i="3"/>
  <c r="G156" i="3"/>
  <c r="H156" i="3" s="1"/>
  <c r="E158" i="2"/>
  <c r="E157" i="3"/>
  <c r="C158" i="2"/>
  <c r="C157" i="3"/>
  <c r="C155" i="4" l="1"/>
  <c r="D155" i="4" s="1"/>
  <c r="M156" i="5"/>
  <c r="R156" i="5" s="1"/>
  <c r="N156" i="5"/>
  <c r="S156" i="5" s="1"/>
  <c r="P156" i="5"/>
  <c r="U156" i="5" s="1"/>
  <c r="Q156" i="5"/>
  <c r="V156" i="5" s="1"/>
  <c r="O156" i="5"/>
  <c r="T156" i="5" s="1"/>
  <c r="I159" i="5"/>
  <c r="J159" i="5" s="1"/>
  <c r="F157" i="5"/>
  <c r="B156" i="4"/>
  <c r="C156" i="4" s="1"/>
  <c r="D156" i="4" s="1"/>
  <c r="G157" i="5"/>
  <c r="K157" i="5" s="1"/>
  <c r="L157" i="5" s="1"/>
  <c r="C157" i="5"/>
  <c r="E157" i="5"/>
  <c r="B157" i="5"/>
  <c r="D157" i="5"/>
  <c r="E159" i="2"/>
  <c r="E158" i="3"/>
  <c r="B159" i="2"/>
  <c r="B158" i="3"/>
  <c r="C159" i="2"/>
  <c r="C158" i="3"/>
  <c r="G157" i="3"/>
  <c r="H157" i="3" s="1"/>
  <c r="D159" i="2"/>
  <c r="D158" i="3"/>
  <c r="F159" i="2"/>
  <c r="F158" i="3"/>
  <c r="N157" i="5" l="1"/>
  <c r="S157" i="5" s="1"/>
  <c r="O157" i="5"/>
  <c r="T157" i="5" s="1"/>
  <c r="P157" i="5"/>
  <c r="U157" i="5" s="1"/>
  <c r="M157" i="5"/>
  <c r="R157" i="5" s="1"/>
  <c r="Q157" i="5"/>
  <c r="V157" i="5" s="1"/>
  <c r="I160" i="5"/>
  <c r="J160" i="5" s="1"/>
  <c r="D158" i="5"/>
  <c r="F158" i="5"/>
  <c r="E158" i="5"/>
  <c r="E156" i="4"/>
  <c r="F156" i="4" s="1"/>
  <c r="B158" i="5"/>
  <c r="B157" i="4"/>
  <c r="E157" i="4" s="1"/>
  <c r="F157" i="4" s="1"/>
  <c r="G158" i="5"/>
  <c r="K158" i="5" s="1"/>
  <c r="L158" i="5" s="1"/>
  <c r="C158" i="5"/>
  <c r="D160" i="2"/>
  <c r="D159" i="3"/>
  <c r="C160" i="2"/>
  <c r="C159" i="3"/>
  <c r="F160" i="2"/>
  <c r="F159" i="3"/>
  <c r="G158" i="3"/>
  <c r="H158" i="3" s="1"/>
  <c r="B160" i="2"/>
  <c r="B159" i="3"/>
  <c r="E160" i="2"/>
  <c r="E159" i="3"/>
  <c r="F159" i="5" l="1"/>
  <c r="P158" i="5"/>
  <c r="U158" i="5" s="1"/>
  <c r="Q158" i="5"/>
  <c r="V158" i="5" s="1"/>
  <c r="M158" i="5"/>
  <c r="R158" i="5" s="1"/>
  <c r="N158" i="5"/>
  <c r="S158" i="5" s="1"/>
  <c r="O158" i="5"/>
  <c r="T158" i="5" s="1"/>
  <c r="I161" i="5"/>
  <c r="J161" i="5" s="1"/>
  <c r="B159" i="5"/>
  <c r="B158" i="4"/>
  <c r="C158" i="4" s="1"/>
  <c r="D158" i="4" s="1"/>
  <c r="G159" i="5"/>
  <c r="K159" i="5" s="1"/>
  <c r="L159" i="5" s="1"/>
  <c r="C157" i="4"/>
  <c r="D157" i="4" s="1"/>
  <c r="C159" i="5"/>
  <c r="E159" i="5"/>
  <c r="D159" i="5"/>
  <c r="B161" i="2"/>
  <c r="B160" i="3"/>
  <c r="F161" i="2"/>
  <c r="F160" i="3"/>
  <c r="E161" i="2"/>
  <c r="E160" i="3"/>
  <c r="G159" i="3"/>
  <c r="H159" i="3" s="1"/>
  <c r="C161" i="2"/>
  <c r="C160" i="3"/>
  <c r="D161" i="2"/>
  <c r="D160" i="3"/>
  <c r="M159" i="5" l="1"/>
  <c r="R159" i="5" s="1"/>
  <c r="O159" i="5"/>
  <c r="T159" i="5" s="1"/>
  <c r="Q159" i="5"/>
  <c r="V159" i="5" s="1"/>
  <c r="P159" i="5"/>
  <c r="U159" i="5" s="1"/>
  <c r="N159" i="5"/>
  <c r="S159" i="5" s="1"/>
  <c r="I162" i="5"/>
  <c r="J162" i="5" s="1"/>
  <c r="E158" i="4"/>
  <c r="F158" i="4" s="1"/>
  <c r="D160" i="5"/>
  <c r="E160" i="5"/>
  <c r="F160" i="5"/>
  <c r="B159" i="4"/>
  <c r="C159" i="4" s="1"/>
  <c r="D159" i="4" s="1"/>
  <c r="G160" i="5"/>
  <c r="K160" i="5" s="1"/>
  <c r="L160" i="5" s="1"/>
  <c r="B160" i="5"/>
  <c r="C160" i="5"/>
  <c r="D162" i="2"/>
  <c r="D161" i="3"/>
  <c r="E162" i="2"/>
  <c r="E161" i="3"/>
  <c r="G160" i="3"/>
  <c r="H160" i="3" s="1"/>
  <c r="C162" i="2"/>
  <c r="C161" i="3"/>
  <c r="F162" i="2"/>
  <c r="F161" i="3"/>
  <c r="B162" i="2"/>
  <c r="B161" i="3"/>
  <c r="F161" i="5" l="1"/>
  <c r="N160" i="5"/>
  <c r="S160" i="5" s="1"/>
  <c r="O160" i="5"/>
  <c r="T160" i="5" s="1"/>
  <c r="Q160" i="5"/>
  <c r="V160" i="5" s="1"/>
  <c r="M160" i="5"/>
  <c r="R160" i="5" s="1"/>
  <c r="P160" i="5"/>
  <c r="U160" i="5" s="1"/>
  <c r="I163" i="5"/>
  <c r="J163" i="5" s="1"/>
  <c r="B161" i="5"/>
  <c r="B160" i="4"/>
  <c r="C160" i="4" s="1"/>
  <c r="D160" i="4" s="1"/>
  <c r="G161" i="5"/>
  <c r="K161" i="5" s="1"/>
  <c r="L161" i="5" s="1"/>
  <c r="C161" i="5"/>
  <c r="E161" i="5"/>
  <c r="E159" i="4"/>
  <c r="F159" i="4" s="1"/>
  <c r="D161" i="5"/>
  <c r="G161" i="3"/>
  <c r="H161" i="3" s="1"/>
  <c r="F163" i="2"/>
  <c r="F162" i="3"/>
  <c r="C163" i="2"/>
  <c r="C162" i="3"/>
  <c r="B163" i="2"/>
  <c r="B162" i="3"/>
  <c r="E163" i="2"/>
  <c r="E162" i="3"/>
  <c r="D163" i="2"/>
  <c r="D162" i="3"/>
  <c r="N161" i="5" l="1"/>
  <c r="S161" i="5" s="1"/>
  <c r="P161" i="5"/>
  <c r="U161" i="5" s="1"/>
  <c r="Q161" i="5"/>
  <c r="V161" i="5" s="1"/>
  <c r="M161" i="5"/>
  <c r="R161" i="5" s="1"/>
  <c r="O161" i="5"/>
  <c r="T161" i="5" s="1"/>
  <c r="I164" i="5"/>
  <c r="J164" i="5" s="1"/>
  <c r="E160" i="4"/>
  <c r="F160" i="4" s="1"/>
  <c r="B162" i="5"/>
  <c r="F162" i="5"/>
  <c r="D162" i="5"/>
  <c r="E162" i="5"/>
  <c r="C162" i="5"/>
  <c r="B161" i="4"/>
  <c r="E161" i="4" s="1"/>
  <c r="F161" i="4" s="1"/>
  <c r="G162" i="5"/>
  <c r="K162" i="5" s="1"/>
  <c r="L162" i="5" s="1"/>
  <c r="C161" i="4"/>
  <c r="D161" i="4" s="1"/>
  <c r="E164" i="2"/>
  <c r="E163" i="3"/>
  <c r="B164" i="2"/>
  <c r="B163" i="3"/>
  <c r="D164" i="2"/>
  <c r="D163" i="3"/>
  <c r="G162" i="3"/>
  <c r="H162" i="3" s="1"/>
  <c r="C164" i="2"/>
  <c r="C163" i="3"/>
  <c r="F164" i="2"/>
  <c r="F163" i="3"/>
  <c r="M162" i="5" l="1"/>
  <c r="R162" i="5" s="1"/>
  <c r="N162" i="5"/>
  <c r="S162" i="5" s="1"/>
  <c r="P162" i="5"/>
  <c r="U162" i="5" s="1"/>
  <c r="Q162" i="5"/>
  <c r="V162" i="5" s="1"/>
  <c r="O162" i="5"/>
  <c r="T162" i="5" s="1"/>
  <c r="I165" i="5"/>
  <c r="J165" i="5" s="1"/>
  <c r="C163" i="5"/>
  <c r="B162" i="4"/>
  <c r="C162" i="4" s="1"/>
  <c r="D162" i="4" s="1"/>
  <c r="G163" i="5"/>
  <c r="K163" i="5" s="1"/>
  <c r="L163" i="5" s="1"/>
  <c r="B163" i="5"/>
  <c r="E163" i="5"/>
  <c r="F163" i="5"/>
  <c r="D163" i="5"/>
  <c r="B165" i="2"/>
  <c r="B164" i="3"/>
  <c r="F165" i="2"/>
  <c r="F164" i="3"/>
  <c r="C165" i="2"/>
  <c r="C164" i="3"/>
  <c r="D165" i="2"/>
  <c r="D164" i="3"/>
  <c r="G163" i="3"/>
  <c r="H163" i="3" s="1"/>
  <c r="E165" i="2"/>
  <c r="E164" i="3"/>
  <c r="E162" i="4" l="1"/>
  <c r="F162" i="4" s="1"/>
  <c r="N163" i="5"/>
  <c r="S163" i="5" s="1"/>
  <c r="O163" i="5"/>
  <c r="T163" i="5" s="1"/>
  <c r="P163" i="5"/>
  <c r="U163" i="5" s="1"/>
  <c r="M163" i="5"/>
  <c r="R163" i="5" s="1"/>
  <c r="Q163" i="5"/>
  <c r="V163" i="5" s="1"/>
  <c r="I166" i="5"/>
  <c r="J166" i="5" s="1"/>
  <c r="B163" i="4"/>
  <c r="E163" i="4" s="1"/>
  <c r="F163" i="4" s="1"/>
  <c r="G164" i="5"/>
  <c r="K164" i="5" s="1"/>
  <c r="L164" i="5" s="1"/>
  <c r="B164" i="5"/>
  <c r="D164" i="5"/>
  <c r="E164" i="5"/>
  <c r="C164" i="5"/>
  <c r="F164" i="5"/>
  <c r="E166" i="2"/>
  <c r="E165" i="3"/>
  <c r="C166" i="2"/>
  <c r="C165" i="3"/>
  <c r="G164" i="3"/>
  <c r="H164" i="3" s="1"/>
  <c r="D166" i="2"/>
  <c r="D165" i="3"/>
  <c r="F166" i="2"/>
  <c r="F165" i="3"/>
  <c r="B166" i="2"/>
  <c r="B165" i="3"/>
  <c r="E165" i="5" l="1"/>
  <c r="C163" i="4"/>
  <c r="D163" i="4" s="1"/>
  <c r="P164" i="5"/>
  <c r="U164" i="5" s="1"/>
  <c r="Q164" i="5"/>
  <c r="V164" i="5" s="1"/>
  <c r="M164" i="5"/>
  <c r="R164" i="5" s="1"/>
  <c r="N164" i="5"/>
  <c r="S164" i="5" s="1"/>
  <c r="O164" i="5"/>
  <c r="T164" i="5" s="1"/>
  <c r="I167" i="5"/>
  <c r="J167" i="5" s="1"/>
  <c r="C165" i="5"/>
  <c r="B164" i="4"/>
  <c r="E164" i="4" s="1"/>
  <c r="F164" i="4" s="1"/>
  <c r="G165" i="5"/>
  <c r="K165" i="5" s="1"/>
  <c r="L165" i="5" s="1"/>
  <c r="F165" i="5"/>
  <c r="D165" i="5"/>
  <c r="B165" i="5"/>
  <c r="G165" i="3"/>
  <c r="H165" i="3" s="1"/>
  <c r="B167" i="2"/>
  <c r="B166" i="3"/>
  <c r="D167" i="2"/>
  <c r="D166" i="3"/>
  <c r="C167" i="2"/>
  <c r="C166" i="3"/>
  <c r="F167" i="2"/>
  <c r="F166" i="3"/>
  <c r="E167" i="2"/>
  <c r="E166" i="3"/>
  <c r="C164" i="4" l="1"/>
  <c r="D164" i="4" s="1"/>
  <c r="M165" i="5"/>
  <c r="R165" i="5" s="1"/>
  <c r="O165" i="5"/>
  <c r="T165" i="5" s="1"/>
  <c r="P165" i="5"/>
  <c r="U165" i="5" s="1"/>
  <c r="N165" i="5"/>
  <c r="S165" i="5" s="1"/>
  <c r="Q165" i="5"/>
  <c r="V165" i="5" s="1"/>
  <c r="I168" i="5"/>
  <c r="J168" i="5" s="1"/>
  <c r="B166" i="5"/>
  <c r="E166" i="5"/>
  <c r="D166" i="5"/>
  <c r="C166" i="5"/>
  <c r="B165" i="4"/>
  <c r="C165" i="4" s="1"/>
  <c r="D165" i="4" s="1"/>
  <c r="G166" i="5"/>
  <c r="K166" i="5" s="1"/>
  <c r="L166" i="5" s="1"/>
  <c r="F166" i="5"/>
  <c r="F168" i="2"/>
  <c r="F167" i="3"/>
  <c r="E168" i="2"/>
  <c r="E167" i="3"/>
  <c r="G166" i="3"/>
  <c r="H166" i="3" s="1"/>
  <c r="C168" i="2"/>
  <c r="C167" i="3"/>
  <c r="D168" i="2"/>
  <c r="D167" i="3"/>
  <c r="B168" i="2"/>
  <c r="B167" i="3"/>
  <c r="E165" i="4" l="1"/>
  <c r="F165" i="4" s="1"/>
  <c r="N166" i="5"/>
  <c r="S166" i="5" s="1"/>
  <c r="O166" i="5"/>
  <c r="T166" i="5" s="1"/>
  <c r="Q166" i="5"/>
  <c r="V166" i="5" s="1"/>
  <c r="M166" i="5"/>
  <c r="R166" i="5" s="1"/>
  <c r="P166" i="5"/>
  <c r="U166" i="5" s="1"/>
  <c r="I169" i="5"/>
  <c r="J169" i="5" s="1"/>
  <c r="B167" i="5"/>
  <c r="D167" i="5"/>
  <c r="C167" i="5"/>
  <c r="F167" i="5"/>
  <c r="B166" i="4"/>
  <c r="E166" i="4" s="1"/>
  <c r="F166" i="4" s="1"/>
  <c r="G167" i="5"/>
  <c r="K167" i="5" s="1"/>
  <c r="L167" i="5" s="1"/>
  <c r="E167" i="5"/>
  <c r="G167" i="3"/>
  <c r="H167" i="3" s="1"/>
  <c r="C169" i="2"/>
  <c r="C168" i="3"/>
  <c r="B169" i="2"/>
  <c r="B168" i="3"/>
  <c r="D169" i="2"/>
  <c r="D168" i="3"/>
  <c r="E169" i="2"/>
  <c r="E168" i="3"/>
  <c r="F169" i="2"/>
  <c r="F168" i="3"/>
  <c r="N167" i="5" l="1"/>
  <c r="S167" i="5" s="1"/>
  <c r="P167" i="5"/>
  <c r="U167" i="5" s="1"/>
  <c r="Q167" i="5"/>
  <c r="V167" i="5" s="1"/>
  <c r="M167" i="5"/>
  <c r="R167" i="5" s="1"/>
  <c r="O167" i="5"/>
  <c r="T167" i="5" s="1"/>
  <c r="I170" i="5"/>
  <c r="J170" i="5" s="1"/>
  <c r="C166" i="4"/>
  <c r="D166" i="4" s="1"/>
  <c r="B168" i="5"/>
  <c r="E168" i="5"/>
  <c r="C168" i="5"/>
  <c r="D168" i="5"/>
  <c r="B167" i="4"/>
  <c r="C167" i="4" s="1"/>
  <c r="D167" i="4" s="1"/>
  <c r="G168" i="5"/>
  <c r="K168" i="5" s="1"/>
  <c r="L168" i="5" s="1"/>
  <c r="F168" i="5"/>
  <c r="F170" i="2"/>
  <c r="F169" i="3"/>
  <c r="B170" i="2"/>
  <c r="B169" i="3"/>
  <c r="E170" i="2"/>
  <c r="E169" i="3"/>
  <c r="D170" i="2"/>
  <c r="D169" i="3"/>
  <c r="G168" i="3"/>
  <c r="H168" i="3" s="1"/>
  <c r="C170" i="2"/>
  <c r="C169" i="3"/>
  <c r="E167" i="4" l="1"/>
  <c r="F167" i="4" s="1"/>
  <c r="M168" i="5"/>
  <c r="R168" i="5" s="1"/>
  <c r="N168" i="5"/>
  <c r="S168" i="5" s="1"/>
  <c r="P168" i="5"/>
  <c r="U168" i="5" s="1"/>
  <c r="O168" i="5"/>
  <c r="T168" i="5" s="1"/>
  <c r="Q168" i="5"/>
  <c r="V168" i="5" s="1"/>
  <c r="I171" i="5"/>
  <c r="J171" i="5" s="1"/>
  <c r="B168" i="4"/>
  <c r="C168" i="4" s="1"/>
  <c r="D168" i="4" s="1"/>
  <c r="G169" i="5"/>
  <c r="K169" i="5" s="1"/>
  <c r="L169" i="5" s="1"/>
  <c r="C169" i="5"/>
  <c r="B169" i="5"/>
  <c r="F169" i="5"/>
  <c r="E169" i="5"/>
  <c r="D169" i="5"/>
  <c r="E171" i="2"/>
  <c r="E170" i="3"/>
  <c r="D171" i="2"/>
  <c r="D170" i="3"/>
  <c r="C171" i="2"/>
  <c r="C170" i="3"/>
  <c r="G169" i="3"/>
  <c r="H169" i="3" s="1"/>
  <c r="B171" i="2"/>
  <c r="B170" i="3"/>
  <c r="F171" i="2"/>
  <c r="F170" i="3"/>
  <c r="N169" i="5" l="1"/>
  <c r="S169" i="5" s="1"/>
  <c r="O169" i="5"/>
  <c r="T169" i="5" s="1"/>
  <c r="P169" i="5"/>
  <c r="U169" i="5" s="1"/>
  <c r="M169" i="5"/>
  <c r="R169" i="5" s="1"/>
  <c r="Q169" i="5"/>
  <c r="V169" i="5" s="1"/>
  <c r="I172" i="5"/>
  <c r="J172" i="5" s="1"/>
  <c r="E168" i="4"/>
  <c r="F168" i="4" s="1"/>
  <c r="B170" i="5"/>
  <c r="C170" i="5"/>
  <c r="B169" i="4"/>
  <c r="E169" i="4" s="1"/>
  <c r="F169" i="4" s="1"/>
  <c r="G170" i="5"/>
  <c r="K170" i="5" s="1"/>
  <c r="L170" i="5" s="1"/>
  <c r="E170" i="5"/>
  <c r="D170" i="5"/>
  <c r="F170" i="5"/>
  <c r="G170" i="3"/>
  <c r="H170" i="3" s="1"/>
  <c r="C172" i="2"/>
  <c r="C171" i="3"/>
  <c r="F172" i="2"/>
  <c r="F171" i="3"/>
  <c r="B172" i="2"/>
  <c r="B171" i="3"/>
  <c r="D172" i="2"/>
  <c r="D171" i="3"/>
  <c r="E172" i="2"/>
  <c r="E171" i="3"/>
  <c r="C169" i="4" l="1"/>
  <c r="D169" i="4" s="1"/>
  <c r="P170" i="5"/>
  <c r="U170" i="5" s="1"/>
  <c r="Q170" i="5"/>
  <c r="V170" i="5" s="1"/>
  <c r="M170" i="5"/>
  <c r="R170" i="5" s="1"/>
  <c r="N170" i="5"/>
  <c r="S170" i="5" s="1"/>
  <c r="O170" i="5"/>
  <c r="T170" i="5" s="1"/>
  <c r="I173" i="5"/>
  <c r="J173" i="5" s="1"/>
  <c r="F171" i="5"/>
  <c r="D171" i="5"/>
  <c r="C171" i="5"/>
  <c r="E171" i="5"/>
  <c r="B170" i="4"/>
  <c r="E170" i="4" s="1"/>
  <c r="F170" i="4" s="1"/>
  <c r="G171" i="5"/>
  <c r="K171" i="5" s="1"/>
  <c r="L171" i="5" s="1"/>
  <c r="B171" i="5"/>
  <c r="E173" i="2"/>
  <c r="E172" i="3"/>
  <c r="G171" i="3"/>
  <c r="H171" i="3" s="1"/>
  <c r="D173" i="2"/>
  <c r="D172" i="3"/>
  <c r="B173" i="2"/>
  <c r="B172" i="3"/>
  <c r="F173" i="2"/>
  <c r="F172" i="3"/>
  <c r="C173" i="2"/>
  <c r="C172" i="3"/>
  <c r="M171" i="5" l="1"/>
  <c r="R171" i="5" s="1"/>
  <c r="O171" i="5"/>
  <c r="T171" i="5" s="1"/>
  <c r="N171" i="5"/>
  <c r="S171" i="5" s="1"/>
  <c r="Q171" i="5"/>
  <c r="V171" i="5" s="1"/>
  <c r="P171" i="5"/>
  <c r="U171" i="5" s="1"/>
  <c r="I174" i="5"/>
  <c r="J174" i="5" s="1"/>
  <c r="C172" i="5"/>
  <c r="F172" i="5"/>
  <c r="B172" i="5"/>
  <c r="C170" i="4"/>
  <c r="D170" i="4" s="1"/>
  <c r="D172" i="5"/>
  <c r="B171" i="4"/>
  <c r="C171" i="4" s="1"/>
  <c r="D171" i="4" s="1"/>
  <c r="G172" i="5"/>
  <c r="K172" i="5" s="1"/>
  <c r="L172" i="5" s="1"/>
  <c r="E172" i="5"/>
  <c r="G172" i="3"/>
  <c r="H172" i="3" s="1"/>
  <c r="D174" i="2"/>
  <c r="D173" i="3"/>
  <c r="B174" i="2"/>
  <c r="B173" i="3"/>
  <c r="C174" i="2"/>
  <c r="C173" i="3"/>
  <c r="F174" i="2"/>
  <c r="F173" i="3"/>
  <c r="E174" i="2"/>
  <c r="E173" i="3"/>
  <c r="E171" i="4" l="1"/>
  <c r="F171" i="4" s="1"/>
  <c r="N172" i="5"/>
  <c r="S172" i="5" s="1"/>
  <c r="O172" i="5"/>
  <c r="T172" i="5" s="1"/>
  <c r="Q172" i="5"/>
  <c r="V172" i="5" s="1"/>
  <c r="M172" i="5"/>
  <c r="R172" i="5" s="1"/>
  <c r="P172" i="5"/>
  <c r="U172" i="5" s="1"/>
  <c r="I175" i="5"/>
  <c r="J175" i="5" s="1"/>
  <c r="B172" i="4"/>
  <c r="C172" i="4" s="1"/>
  <c r="D172" i="4" s="1"/>
  <c r="G173" i="5"/>
  <c r="K173" i="5" s="1"/>
  <c r="L173" i="5" s="1"/>
  <c r="F173" i="5"/>
  <c r="C173" i="5"/>
  <c r="B173" i="5"/>
  <c r="D173" i="5"/>
  <c r="E173" i="5"/>
  <c r="F175" i="2"/>
  <c r="F174" i="3"/>
  <c r="B175" i="2"/>
  <c r="B174" i="3"/>
  <c r="G173" i="3"/>
  <c r="H173" i="3" s="1"/>
  <c r="D175" i="2"/>
  <c r="D174" i="3"/>
  <c r="E175" i="2"/>
  <c r="E174" i="3"/>
  <c r="C175" i="2"/>
  <c r="C174" i="3"/>
  <c r="D174" i="5" l="1"/>
  <c r="N173" i="5"/>
  <c r="S173" i="5" s="1"/>
  <c r="P173" i="5"/>
  <c r="U173" i="5" s="1"/>
  <c r="Q173" i="5"/>
  <c r="V173" i="5" s="1"/>
  <c r="M173" i="5"/>
  <c r="R173" i="5" s="1"/>
  <c r="O173" i="5"/>
  <c r="T173" i="5" s="1"/>
  <c r="I176" i="5"/>
  <c r="J176" i="5" s="1"/>
  <c r="E172" i="4"/>
  <c r="F172" i="4" s="1"/>
  <c r="B173" i="4"/>
  <c r="E173" i="4" s="1"/>
  <c r="F173" i="4" s="1"/>
  <c r="G174" i="5"/>
  <c r="K174" i="5" s="1"/>
  <c r="L174" i="5" s="1"/>
  <c r="C174" i="5"/>
  <c r="B174" i="5"/>
  <c r="E174" i="5"/>
  <c r="F174" i="5"/>
  <c r="E176" i="2"/>
  <c r="E175" i="3"/>
  <c r="D176" i="2"/>
  <c r="D175" i="3"/>
  <c r="C176" i="2"/>
  <c r="C175" i="3"/>
  <c r="G174" i="3"/>
  <c r="H174" i="3" s="1"/>
  <c r="B176" i="2"/>
  <c r="B175" i="3"/>
  <c r="F176" i="2"/>
  <c r="F175" i="3"/>
  <c r="C173" i="4" l="1"/>
  <c r="D173" i="4" s="1"/>
  <c r="M174" i="5"/>
  <c r="R174" i="5" s="1"/>
  <c r="N174" i="5"/>
  <c r="S174" i="5" s="1"/>
  <c r="P174" i="5"/>
  <c r="U174" i="5" s="1"/>
  <c r="Q174" i="5"/>
  <c r="V174" i="5" s="1"/>
  <c r="O174" i="5"/>
  <c r="T174" i="5" s="1"/>
  <c r="I177" i="5"/>
  <c r="J177" i="5" s="1"/>
  <c r="F175" i="5"/>
  <c r="C175" i="5"/>
  <c r="B174" i="4"/>
  <c r="C174" i="4" s="1"/>
  <c r="D174" i="4" s="1"/>
  <c r="G175" i="5"/>
  <c r="K175" i="5" s="1"/>
  <c r="L175" i="5" s="1"/>
  <c r="B175" i="5"/>
  <c r="D175" i="5"/>
  <c r="E175" i="5"/>
  <c r="G175" i="3"/>
  <c r="H175" i="3" s="1"/>
  <c r="F177" i="2"/>
  <c r="F176" i="3"/>
  <c r="C177" i="2"/>
  <c r="C176" i="3"/>
  <c r="B177" i="2"/>
  <c r="B176" i="3"/>
  <c r="D177" i="2"/>
  <c r="D176" i="3"/>
  <c r="E177" i="2"/>
  <c r="E176" i="3"/>
  <c r="N175" i="5" l="1"/>
  <c r="S175" i="5" s="1"/>
  <c r="O175" i="5"/>
  <c r="T175" i="5" s="1"/>
  <c r="P175" i="5"/>
  <c r="U175" i="5" s="1"/>
  <c r="M175" i="5"/>
  <c r="R175" i="5" s="1"/>
  <c r="Q175" i="5"/>
  <c r="V175" i="5" s="1"/>
  <c r="I178" i="5"/>
  <c r="J178" i="5" s="1"/>
  <c r="D176" i="5"/>
  <c r="E176" i="5"/>
  <c r="B176" i="5"/>
  <c r="E174" i="4"/>
  <c r="F174" i="4" s="1"/>
  <c r="C176" i="5"/>
  <c r="B175" i="4"/>
  <c r="E175" i="4" s="1"/>
  <c r="F175" i="4" s="1"/>
  <c r="G176" i="5"/>
  <c r="K176" i="5" s="1"/>
  <c r="L176" i="5" s="1"/>
  <c r="F176" i="5"/>
  <c r="D178" i="2"/>
  <c r="D177" i="3"/>
  <c r="E178" i="2"/>
  <c r="E177" i="3"/>
  <c r="B178" i="2"/>
  <c r="B177" i="3"/>
  <c r="G176" i="3"/>
  <c r="H176" i="3" s="1"/>
  <c r="C178" i="2"/>
  <c r="C177" i="3"/>
  <c r="F178" i="2"/>
  <c r="F177" i="3"/>
  <c r="E177" i="5" l="1"/>
  <c r="P176" i="5"/>
  <c r="U176" i="5" s="1"/>
  <c r="Q176" i="5"/>
  <c r="V176" i="5" s="1"/>
  <c r="N176" i="5"/>
  <c r="S176" i="5" s="1"/>
  <c r="O176" i="5"/>
  <c r="T176" i="5" s="1"/>
  <c r="M176" i="5"/>
  <c r="R176" i="5" s="1"/>
  <c r="I179" i="5"/>
  <c r="J179" i="5" s="1"/>
  <c r="C175" i="4"/>
  <c r="D175" i="4" s="1"/>
  <c r="B176" i="4"/>
  <c r="E176" i="4" s="1"/>
  <c r="F176" i="4" s="1"/>
  <c r="G177" i="5"/>
  <c r="K177" i="5" s="1"/>
  <c r="L177" i="5" s="1"/>
  <c r="C177" i="5"/>
  <c r="B177" i="5"/>
  <c r="F177" i="5"/>
  <c r="D177" i="5"/>
  <c r="F179" i="2"/>
  <c r="F178" i="3"/>
  <c r="E179" i="2"/>
  <c r="E178" i="3"/>
  <c r="C179" i="2"/>
  <c r="C178" i="3"/>
  <c r="B179" i="2"/>
  <c r="B178" i="3"/>
  <c r="G177" i="3"/>
  <c r="H177" i="3" s="1"/>
  <c r="D179" i="2"/>
  <c r="D178" i="3"/>
  <c r="C176" i="4" l="1"/>
  <c r="D176" i="4" s="1"/>
  <c r="M177" i="5"/>
  <c r="R177" i="5" s="1"/>
  <c r="N177" i="5"/>
  <c r="S177" i="5" s="1"/>
  <c r="Q177" i="5"/>
  <c r="V177" i="5" s="1"/>
  <c r="O177" i="5"/>
  <c r="T177" i="5" s="1"/>
  <c r="P177" i="5"/>
  <c r="U177" i="5" s="1"/>
  <c r="I180" i="5"/>
  <c r="J180" i="5" s="1"/>
  <c r="D178" i="5"/>
  <c r="B177" i="4"/>
  <c r="C177" i="4" s="1"/>
  <c r="D177" i="4" s="1"/>
  <c r="G178" i="5"/>
  <c r="K178" i="5" s="1"/>
  <c r="L178" i="5" s="1"/>
  <c r="B178" i="5"/>
  <c r="C178" i="5"/>
  <c r="E178" i="5"/>
  <c r="F178" i="5"/>
  <c r="D180" i="2"/>
  <c r="D179" i="3"/>
  <c r="B180" i="2"/>
  <c r="B179" i="3"/>
  <c r="G178" i="3"/>
  <c r="H178" i="3" s="1"/>
  <c r="C180" i="2"/>
  <c r="C179" i="3"/>
  <c r="E180" i="2"/>
  <c r="E179" i="3"/>
  <c r="F180" i="2"/>
  <c r="F179" i="3"/>
  <c r="F179" i="5" l="1"/>
  <c r="O178" i="5"/>
  <c r="T178" i="5" s="1"/>
  <c r="M178" i="5"/>
  <c r="R178" i="5" s="1"/>
  <c r="N178" i="5"/>
  <c r="S178" i="5" s="1"/>
  <c r="P178" i="5"/>
  <c r="U178" i="5" s="1"/>
  <c r="Q178" i="5"/>
  <c r="V178" i="5" s="1"/>
  <c r="I181" i="5"/>
  <c r="J181" i="5" s="1"/>
  <c r="B178" i="4"/>
  <c r="C178" i="4" s="1"/>
  <c r="D178" i="4" s="1"/>
  <c r="G179" i="5"/>
  <c r="K179" i="5" s="1"/>
  <c r="L179" i="5" s="1"/>
  <c r="E179" i="5"/>
  <c r="B179" i="5"/>
  <c r="C179" i="5"/>
  <c r="E177" i="4"/>
  <c r="F177" i="4" s="1"/>
  <c r="D179" i="5"/>
  <c r="F181" i="2"/>
  <c r="F180" i="3"/>
  <c r="C181" i="2"/>
  <c r="C180" i="3"/>
  <c r="B181" i="2"/>
  <c r="B180" i="3"/>
  <c r="E181" i="2"/>
  <c r="E180" i="3"/>
  <c r="G179" i="3"/>
  <c r="H179" i="3" s="1"/>
  <c r="D181" i="2"/>
  <c r="D180" i="3"/>
  <c r="Q179" i="5" l="1"/>
  <c r="V179" i="5" s="1"/>
  <c r="M179" i="5"/>
  <c r="R179" i="5" s="1"/>
  <c r="P179" i="5"/>
  <c r="U179" i="5" s="1"/>
  <c r="N179" i="5"/>
  <c r="S179" i="5" s="1"/>
  <c r="O179" i="5"/>
  <c r="T179" i="5" s="1"/>
  <c r="I182" i="5"/>
  <c r="J182" i="5" s="1"/>
  <c r="E178" i="4"/>
  <c r="F178" i="4" s="1"/>
  <c r="B179" i="4"/>
  <c r="E179" i="4" s="1"/>
  <c r="F179" i="4" s="1"/>
  <c r="G180" i="5"/>
  <c r="K180" i="5" s="1"/>
  <c r="L180" i="5" s="1"/>
  <c r="F180" i="5"/>
  <c r="D180" i="5"/>
  <c r="B180" i="5"/>
  <c r="C180" i="5"/>
  <c r="E180" i="5"/>
  <c r="D182" i="2"/>
  <c r="D181" i="3"/>
  <c r="E182" i="2"/>
  <c r="E181" i="3"/>
  <c r="C182" i="2"/>
  <c r="C181" i="3"/>
  <c r="B182" i="2"/>
  <c r="B181" i="3"/>
  <c r="G180" i="3"/>
  <c r="H180" i="3" s="1"/>
  <c r="F182" i="2"/>
  <c r="F181" i="3"/>
  <c r="C179" i="4" l="1"/>
  <c r="D179" i="4" s="1"/>
  <c r="M180" i="5"/>
  <c r="R180" i="5" s="1"/>
  <c r="N180" i="5"/>
  <c r="S180" i="5" s="1"/>
  <c r="O180" i="5"/>
  <c r="T180" i="5" s="1"/>
  <c r="Q180" i="5"/>
  <c r="V180" i="5" s="1"/>
  <c r="P180" i="5"/>
  <c r="U180" i="5" s="1"/>
  <c r="I183" i="5"/>
  <c r="J183" i="5" s="1"/>
  <c r="B180" i="4"/>
  <c r="C180" i="4" s="1"/>
  <c r="D180" i="4" s="1"/>
  <c r="G181" i="5"/>
  <c r="K181" i="5" s="1"/>
  <c r="L181" i="5" s="1"/>
  <c r="D181" i="5"/>
  <c r="C181" i="5"/>
  <c r="F181" i="5"/>
  <c r="E181" i="5"/>
  <c r="B181" i="5"/>
  <c r="B183" i="2"/>
  <c r="B182" i="3"/>
  <c r="E183" i="2"/>
  <c r="E182" i="3"/>
  <c r="F183" i="2"/>
  <c r="F182" i="3"/>
  <c r="C183" i="2"/>
  <c r="C182" i="3"/>
  <c r="G181" i="3"/>
  <c r="H181" i="3" s="1"/>
  <c r="D183" i="2"/>
  <c r="D182" i="3"/>
  <c r="N181" i="5" l="1"/>
  <c r="S181" i="5" s="1"/>
  <c r="O181" i="5"/>
  <c r="T181" i="5" s="1"/>
  <c r="P181" i="5"/>
  <c r="U181" i="5" s="1"/>
  <c r="Q181" i="5"/>
  <c r="V181" i="5" s="1"/>
  <c r="M181" i="5"/>
  <c r="R181" i="5" s="1"/>
  <c r="I184" i="5"/>
  <c r="J184" i="5" s="1"/>
  <c r="E180" i="4"/>
  <c r="F180" i="4" s="1"/>
  <c r="B181" i="4"/>
  <c r="C181" i="4" s="1"/>
  <c r="D181" i="4" s="1"/>
  <c r="G182" i="5"/>
  <c r="K182" i="5" s="1"/>
  <c r="L182" i="5" s="1"/>
  <c r="D182" i="5"/>
  <c r="F182" i="5"/>
  <c r="C182" i="5"/>
  <c r="E182" i="5"/>
  <c r="B182" i="5"/>
  <c r="C184" i="2"/>
  <c r="C183" i="3"/>
  <c r="F184" i="2"/>
  <c r="F183" i="3"/>
  <c r="G182" i="3"/>
  <c r="H182" i="3" s="1"/>
  <c r="D184" i="2"/>
  <c r="D183" i="3"/>
  <c r="E184" i="2"/>
  <c r="E183" i="3"/>
  <c r="B184" i="2"/>
  <c r="B183" i="3"/>
  <c r="E181" i="4" l="1"/>
  <c r="F181" i="4" s="1"/>
  <c r="P182" i="5"/>
  <c r="U182" i="5" s="1"/>
  <c r="Q182" i="5"/>
  <c r="V182" i="5" s="1"/>
  <c r="N182" i="5"/>
  <c r="S182" i="5" s="1"/>
  <c r="O182" i="5"/>
  <c r="T182" i="5" s="1"/>
  <c r="M182" i="5"/>
  <c r="R182" i="5" s="1"/>
  <c r="I185" i="5"/>
  <c r="J185" i="5" s="1"/>
  <c r="B183" i="5"/>
  <c r="F183" i="5"/>
  <c r="D183" i="5"/>
  <c r="E183" i="5"/>
  <c r="B182" i="4"/>
  <c r="C182" i="4" s="1"/>
  <c r="D182" i="4" s="1"/>
  <c r="G183" i="5"/>
  <c r="K183" i="5" s="1"/>
  <c r="L183" i="5" s="1"/>
  <c r="C183" i="5"/>
  <c r="G183" i="3"/>
  <c r="H183" i="3" s="1"/>
  <c r="E185" i="2"/>
  <c r="E184" i="3"/>
  <c r="B185" i="2"/>
  <c r="B184" i="3"/>
  <c r="D185" i="2"/>
  <c r="D184" i="3"/>
  <c r="F185" i="2"/>
  <c r="F184" i="3"/>
  <c r="C185" i="2"/>
  <c r="C184" i="3"/>
  <c r="E182" i="4" l="1"/>
  <c r="F182" i="4" s="1"/>
  <c r="M183" i="5"/>
  <c r="R183" i="5" s="1"/>
  <c r="N183" i="5"/>
  <c r="S183" i="5" s="1"/>
  <c r="P183" i="5"/>
  <c r="U183" i="5" s="1"/>
  <c r="Q183" i="5"/>
  <c r="V183" i="5" s="1"/>
  <c r="O183" i="5"/>
  <c r="T183" i="5" s="1"/>
  <c r="I186" i="5"/>
  <c r="J186" i="5" s="1"/>
  <c r="B184" i="5"/>
  <c r="B183" i="4"/>
  <c r="C183" i="4" s="1"/>
  <c r="D183" i="4" s="1"/>
  <c r="G184" i="5"/>
  <c r="K184" i="5" s="1"/>
  <c r="L184" i="5" s="1"/>
  <c r="C184" i="5"/>
  <c r="F184" i="5"/>
  <c r="E184" i="5"/>
  <c r="D184" i="5"/>
  <c r="C186" i="2"/>
  <c r="C185" i="3"/>
  <c r="D186" i="2"/>
  <c r="D185" i="3"/>
  <c r="F186" i="2"/>
  <c r="F185" i="3"/>
  <c r="G184" i="3"/>
  <c r="H184" i="3" s="1"/>
  <c r="B186" i="2"/>
  <c r="B185" i="3"/>
  <c r="E186" i="2"/>
  <c r="E185" i="3"/>
  <c r="M184" i="5" l="1"/>
  <c r="R184" i="5" s="1"/>
  <c r="N184" i="5"/>
  <c r="S184" i="5" s="1"/>
  <c r="O184" i="5"/>
  <c r="T184" i="5" s="1"/>
  <c r="P184" i="5"/>
  <c r="U184" i="5" s="1"/>
  <c r="Q184" i="5"/>
  <c r="V184" i="5" s="1"/>
  <c r="I187" i="5"/>
  <c r="J187" i="5" s="1"/>
  <c r="B184" i="4"/>
  <c r="C184" i="4" s="1"/>
  <c r="D184" i="4" s="1"/>
  <c r="G185" i="5"/>
  <c r="K185" i="5" s="1"/>
  <c r="L185" i="5" s="1"/>
  <c r="E185" i="5"/>
  <c r="B185" i="5"/>
  <c r="D185" i="5"/>
  <c r="F185" i="5"/>
  <c r="E183" i="4"/>
  <c r="F183" i="4" s="1"/>
  <c r="C185" i="5"/>
  <c r="G185" i="3"/>
  <c r="H185" i="3" s="1"/>
  <c r="E187" i="2"/>
  <c r="E186" i="3"/>
  <c r="F187" i="2"/>
  <c r="F186" i="3"/>
  <c r="B187" i="2"/>
  <c r="B186" i="3"/>
  <c r="D187" i="2"/>
  <c r="D186" i="3"/>
  <c r="C187" i="2"/>
  <c r="C186" i="3"/>
  <c r="N185" i="5" l="1"/>
  <c r="S185" i="5" s="1"/>
  <c r="O185" i="5"/>
  <c r="T185" i="5" s="1"/>
  <c r="P185" i="5"/>
  <c r="U185" i="5" s="1"/>
  <c r="Q185" i="5"/>
  <c r="V185" i="5" s="1"/>
  <c r="M185" i="5"/>
  <c r="R185" i="5" s="1"/>
  <c r="I188" i="5"/>
  <c r="J188" i="5" s="1"/>
  <c r="F186" i="5"/>
  <c r="E186" i="5"/>
  <c r="D186" i="5"/>
  <c r="E184" i="4"/>
  <c r="F184" i="4" s="1"/>
  <c r="B185" i="4"/>
  <c r="C185" i="4" s="1"/>
  <c r="D185" i="4" s="1"/>
  <c r="G186" i="5"/>
  <c r="K186" i="5" s="1"/>
  <c r="L186" i="5" s="1"/>
  <c r="C186" i="5"/>
  <c r="B186" i="5"/>
  <c r="D188" i="2"/>
  <c r="D187" i="3"/>
  <c r="F188" i="2"/>
  <c r="F187" i="3"/>
  <c r="C188" i="2"/>
  <c r="C187" i="3"/>
  <c r="B188" i="2"/>
  <c r="B187" i="3"/>
  <c r="G186" i="3"/>
  <c r="H186" i="3" s="1"/>
  <c r="E188" i="2"/>
  <c r="E187" i="3"/>
  <c r="M186" i="5" l="1"/>
  <c r="R186" i="5" s="1"/>
  <c r="N186" i="5"/>
  <c r="S186" i="5" s="1"/>
  <c r="Q186" i="5"/>
  <c r="V186" i="5" s="1"/>
  <c r="P186" i="5"/>
  <c r="U186" i="5" s="1"/>
  <c r="O186" i="5"/>
  <c r="T186" i="5" s="1"/>
  <c r="I189" i="5"/>
  <c r="J189" i="5" s="1"/>
  <c r="E185" i="4"/>
  <c r="F185" i="4" s="1"/>
  <c r="E187" i="5"/>
  <c r="B187" i="5"/>
  <c r="C187" i="5"/>
  <c r="F187" i="5"/>
  <c r="B186" i="4"/>
  <c r="C186" i="4" s="1"/>
  <c r="D186" i="4" s="1"/>
  <c r="G187" i="5"/>
  <c r="K187" i="5" s="1"/>
  <c r="L187" i="5" s="1"/>
  <c r="D187" i="5"/>
  <c r="E189" i="2"/>
  <c r="E188" i="3"/>
  <c r="G187" i="3"/>
  <c r="H187" i="3" s="1"/>
  <c r="B189" i="2"/>
  <c r="B188" i="3"/>
  <c r="C189" i="2"/>
  <c r="C188" i="3"/>
  <c r="F189" i="2"/>
  <c r="F188" i="3"/>
  <c r="D189" i="2"/>
  <c r="D188" i="3"/>
  <c r="N187" i="5" l="1"/>
  <c r="S187" i="5" s="1"/>
  <c r="O187" i="5"/>
  <c r="T187" i="5" s="1"/>
  <c r="P187" i="5"/>
  <c r="U187" i="5" s="1"/>
  <c r="M187" i="5"/>
  <c r="R187" i="5" s="1"/>
  <c r="Q187" i="5"/>
  <c r="V187" i="5" s="1"/>
  <c r="I190" i="5"/>
  <c r="J190" i="5" s="1"/>
  <c r="D188" i="5"/>
  <c r="C188" i="5"/>
  <c r="F188" i="5"/>
  <c r="E188" i="5"/>
  <c r="B187" i="4"/>
  <c r="E187" i="4" s="1"/>
  <c r="F187" i="4" s="1"/>
  <c r="G188" i="5"/>
  <c r="K188" i="5" s="1"/>
  <c r="L188" i="5" s="1"/>
  <c r="E186" i="4"/>
  <c r="F186" i="4" s="1"/>
  <c r="B188" i="5"/>
  <c r="D190" i="2"/>
  <c r="D189" i="3"/>
  <c r="C190" i="2"/>
  <c r="C189" i="3"/>
  <c r="B190" i="2"/>
  <c r="B189" i="3"/>
  <c r="F190" i="2"/>
  <c r="F189" i="3"/>
  <c r="G188" i="3"/>
  <c r="H188" i="3" s="1"/>
  <c r="E190" i="2"/>
  <c r="E189" i="3"/>
  <c r="C187" i="4" l="1"/>
  <c r="D187" i="4" s="1"/>
  <c r="P188" i="5"/>
  <c r="U188" i="5" s="1"/>
  <c r="Q188" i="5"/>
  <c r="V188" i="5" s="1"/>
  <c r="N188" i="5"/>
  <c r="S188" i="5" s="1"/>
  <c r="O188" i="5"/>
  <c r="T188" i="5" s="1"/>
  <c r="M188" i="5"/>
  <c r="R188" i="5" s="1"/>
  <c r="I191" i="5"/>
  <c r="J191" i="5" s="1"/>
  <c r="B188" i="4"/>
  <c r="C188" i="4" s="1"/>
  <c r="D188" i="4" s="1"/>
  <c r="G189" i="5"/>
  <c r="K189" i="5" s="1"/>
  <c r="L189" i="5" s="1"/>
  <c r="E189" i="5"/>
  <c r="C189" i="5"/>
  <c r="F189" i="5"/>
  <c r="D189" i="5"/>
  <c r="B189" i="5"/>
  <c r="E191" i="2"/>
  <c r="E190" i="3"/>
  <c r="G189" i="3"/>
  <c r="H189" i="3" s="1"/>
  <c r="F191" i="2"/>
  <c r="F190" i="3"/>
  <c r="B191" i="2"/>
  <c r="B190" i="3"/>
  <c r="C191" i="2"/>
  <c r="C190" i="3"/>
  <c r="D191" i="2"/>
  <c r="D190" i="3"/>
  <c r="Q189" i="5" l="1"/>
  <c r="V189" i="5" s="1"/>
  <c r="M189" i="5"/>
  <c r="R189" i="5" s="1"/>
  <c r="P189" i="5"/>
  <c r="U189" i="5" s="1"/>
  <c r="N189" i="5"/>
  <c r="S189" i="5" s="1"/>
  <c r="O189" i="5"/>
  <c r="T189" i="5" s="1"/>
  <c r="I192" i="5"/>
  <c r="J192" i="5" s="1"/>
  <c r="E188" i="4"/>
  <c r="F188" i="4" s="1"/>
  <c r="B190" i="5"/>
  <c r="D190" i="5"/>
  <c r="F190" i="5"/>
  <c r="C190" i="5"/>
  <c r="B189" i="4"/>
  <c r="E189" i="4" s="1"/>
  <c r="F189" i="4" s="1"/>
  <c r="G190" i="5"/>
  <c r="K190" i="5" s="1"/>
  <c r="L190" i="5" s="1"/>
  <c r="E190" i="5"/>
  <c r="G190" i="3"/>
  <c r="H190" i="3" s="1"/>
  <c r="F192" i="2"/>
  <c r="F191" i="3"/>
  <c r="B192" i="2"/>
  <c r="B191" i="3"/>
  <c r="D192" i="2"/>
  <c r="D191" i="3"/>
  <c r="C192" i="2"/>
  <c r="C191" i="3"/>
  <c r="E192" i="2"/>
  <c r="E191" i="3"/>
  <c r="C189" i="4" l="1"/>
  <c r="D189" i="4" s="1"/>
  <c r="M190" i="5"/>
  <c r="R190" i="5" s="1"/>
  <c r="N190" i="5"/>
  <c r="S190" i="5" s="1"/>
  <c r="P190" i="5"/>
  <c r="U190" i="5" s="1"/>
  <c r="Q190" i="5"/>
  <c r="V190" i="5" s="1"/>
  <c r="O190" i="5"/>
  <c r="T190" i="5" s="1"/>
  <c r="I193" i="5"/>
  <c r="J193" i="5" s="1"/>
  <c r="D191" i="5"/>
  <c r="E191" i="5"/>
  <c r="F191" i="5"/>
  <c r="B191" i="5"/>
  <c r="B190" i="4"/>
  <c r="C190" i="4" s="1"/>
  <c r="D190" i="4" s="1"/>
  <c r="G191" i="5"/>
  <c r="K191" i="5" s="1"/>
  <c r="L191" i="5" s="1"/>
  <c r="C191" i="5"/>
  <c r="E193" i="2"/>
  <c r="E192" i="3"/>
  <c r="C193" i="2"/>
  <c r="C192" i="3"/>
  <c r="B193" i="2"/>
  <c r="B192" i="3"/>
  <c r="G191" i="3"/>
  <c r="H191" i="3" s="1"/>
  <c r="F193" i="2"/>
  <c r="F192" i="3"/>
  <c r="D193" i="2"/>
  <c r="D192" i="3"/>
  <c r="E190" i="4" l="1"/>
  <c r="F190" i="4" s="1"/>
  <c r="O191" i="5"/>
  <c r="T191" i="5" s="1"/>
  <c r="Q191" i="5"/>
  <c r="V191" i="5" s="1"/>
  <c r="N191" i="5"/>
  <c r="S191" i="5" s="1"/>
  <c r="M191" i="5"/>
  <c r="R191" i="5" s="1"/>
  <c r="P191" i="5"/>
  <c r="U191" i="5" s="1"/>
  <c r="I194" i="5"/>
  <c r="J194" i="5" s="1"/>
  <c r="B192" i="5"/>
  <c r="B191" i="4"/>
  <c r="C191" i="4" s="1"/>
  <c r="D191" i="4" s="1"/>
  <c r="G192" i="5"/>
  <c r="K192" i="5" s="1"/>
  <c r="L192" i="5" s="1"/>
  <c r="D192" i="5"/>
  <c r="F192" i="5"/>
  <c r="C192" i="5"/>
  <c r="E192" i="5"/>
  <c r="F194" i="2"/>
  <c r="F193" i="3"/>
  <c r="D194" i="2"/>
  <c r="D193" i="3"/>
  <c r="B194" i="2"/>
  <c r="B193" i="3"/>
  <c r="G192" i="3"/>
  <c r="H192" i="3" s="1"/>
  <c r="C194" i="2"/>
  <c r="C193" i="3"/>
  <c r="E194" i="2"/>
  <c r="E193" i="3"/>
  <c r="M192" i="5" l="1"/>
  <c r="R192" i="5" s="1"/>
  <c r="N192" i="5"/>
  <c r="S192" i="5" s="1"/>
  <c r="O192" i="5"/>
  <c r="T192" i="5" s="1"/>
  <c r="P192" i="5"/>
  <c r="U192" i="5" s="1"/>
  <c r="Q192" i="5"/>
  <c r="V192" i="5" s="1"/>
  <c r="I195" i="5"/>
  <c r="J195" i="5" s="1"/>
  <c r="F193" i="5"/>
  <c r="D193" i="5"/>
  <c r="B192" i="4"/>
  <c r="E192" i="4" s="1"/>
  <c r="F192" i="4" s="1"/>
  <c r="G193" i="5"/>
  <c r="K193" i="5" s="1"/>
  <c r="L193" i="5" s="1"/>
  <c r="E193" i="5"/>
  <c r="C193" i="5"/>
  <c r="E191" i="4"/>
  <c r="F191" i="4" s="1"/>
  <c r="B193" i="5"/>
  <c r="E195" i="2"/>
  <c r="E194" i="3"/>
  <c r="C195" i="2"/>
  <c r="C194" i="3"/>
  <c r="D195" i="2"/>
  <c r="D194" i="3"/>
  <c r="B195" i="2"/>
  <c r="B194" i="3"/>
  <c r="G193" i="3"/>
  <c r="H193" i="3" s="1"/>
  <c r="F195" i="2"/>
  <c r="F194" i="3"/>
  <c r="N193" i="5" l="1"/>
  <c r="S193" i="5" s="1"/>
  <c r="O193" i="5"/>
  <c r="T193" i="5" s="1"/>
  <c r="P193" i="5"/>
  <c r="U193" i="5" s="1"/>
  <c r="M193" i="5"/>
  <c r="R193" i="5" s="1"/>
  <c r="Q193" i="5"/>
  <c r="V193" i="5" s="1"/>
  <c r="I196" i="5"/>
  <c r="J196" i="5" s="1"/>
  <c r="B193" i="4"/>
  <c r="C193" i="4" s="1"/>
  <c r="D193" i="4" s="1"/>
  <c r="G194" i="5"/>
  <c r="K194" i="5" s="1"/>
  <c r="L194" i="5" s="1"/>
  <c r="C194" i="5"/>
  <c r="E194" i="5"/>
  <c r="C192" i="4"/>
  <c r="D192" i="4" s="1"/>
  <c r="F194" i="5"/>
  <c r="D194" i="5"/>
  <c r="B194" i="5"/>
  <c r="G194" i="3"/>
  <c r="H194" i="3" s="1"/>
  <c r="C196" i="2"/>
  <c r="C195" i="3"/>
  <c r="D196" i="2"/>
  <c r="D195" i="3"/>
  <c r="F196" i="2"/>
  <c r="F195" i="3"/>
  <c r="B196" i="2"/>
  <c r="B195" i="3"/>
  <c r="E196" i="2"/>
  <c r="E195" i="3"/>
  <c r="C195" i="5" l="1"/>
  <c r="F195" i="5"/>
  <c r="P194" i="5"/>
  <c r="U194" i="5" s="1"/>
  <c r="Q194" i="5"/>
  <c r="V194" i="5" s="1"/>
  <c r="O194" i="5"/>
  <c r="T194" i="5" s="1"/>
  <c r="N194" i="5"/>
  <c r="S194" i="5" s="1"/>
  <c r="M194" i="5"/>
  <c r="R194" i="5" s="1"/>
  <c r="I197" i="5"/>
  <c r="J197" i="5" s="1"/>
  <c r="E193" i="4"/>
  <c r="F193" i="4" s="1"/>
  <c r="E195" i="5"/>
  <c r="D195" i="5"/>
  <c r="B195" i="5"/>
  <c r="B194" i="4"/>
  <c r="C194" i="4" s="1"/>
  <c r="D194" i="4" s="1"/>
  <c r="G195" i="5"/>
  <c r="K195" i="5" s="1"/>
  <c r="L195" i="5" s="1"/>
  <c r="E197" i="2"/>
  <c r="E196" i="3"/>
  <c r="D197" i="2"/>
  <c r="D196" i="3"/>
  <c r="G195" i="3"/>
  <c r="H195" i="3" s="1"/>
  <c r="B197" i="2"/>
  <c r="B196" i="3"/>
  <c r="C197" i="2"/>
  <c r="C196" i="3"/>
  <c r="F197" i="2"/>
  <c r="F196" i="3"/>
  <c r="E194" i="4" l="1"/>
  <c r="F194" i="4" s="1"/>
  <c r="N195" i="5"/>
  <c r="S195" i="5" s="1"/>
  <c r="O195" i="5"/>
  <c r="T195" i="5" s="1"/>
  <c r="P195" i="5"/>
  <c r="U195" i="5" s="1"/>
  <c r="M195" i="5"/>
  <c r="R195" i="5" s="1"/>
  <c r="Q195" i="5"/>
  <c r="V195" i="5" s="1"/>
  <c r="I198" i="5"/>
  <c r="J198" i="5" s="1"/>
  <c r="E196" i="5"/>
  <c r="B195" i="4"/>
  <c r="E195" i="4" s="1"/>
  <c r="F195" i="4" s="1"/>
  <c r="G196" i="5"/>
  <c r="K196" i="5" s="1"/>
  <c r="L196" i="5" s="1"/>
  <c r="C196" i="5"/>
  <c r="D196" i="5"/>
  <c r="B196" i="5"/>
  <c r="F196" i="5"/>
  <c r="C198" i="2"/>
  <c r="C197" i="3"/>
  <c r="F198" i="2"/>
  <c r="F197" i="3"/>
  <c r="B198" i="2"/>
  <c r="B197" i="3"/>
  <c r="G196" i="3"/>
  <c r="H196" i="3" s="1"/>
  <c r="D198" i="2"/>
  <c r="D197" i="3"/>
  <c r="E198" i="2"/>
  <c r="E197" i="3"/>
  <c r="C195" i="4" l="1"/>
  <c r="D195" i="4" s="1"/>
  <c r="M196" i="5"/>
  <c r="R196" i="5" s="1"/>
  <c r="N196" i="5"/>
  <c r="S196" i="5" s="1"/>
  <c r="P196" i="5"/>
  <c r="U196" i="5" s="1"/>
  <c r="Q196" i="5"/>
  <c r="V196" i="5" s="1"/>
  <c r="O196" i="5"/>
  <c r="T196" i="5" s="1"/>
  <c r="I199" i="5"/>
  <c r="J199" i="5" s="1"/>
  <c r="E197" i="5"/>
  <c r="B197" i="5"/>
  <c r="C197" i="5"/>
  <c r="B196" i="4"/>
  <c r="E196" i="4" s="1"/>
  <c r="F196" i="4" s="1"/>
  <c r="G197" i="5"/>
  <c r="K197" i="5" s="1"/>
  <c r="L197" i="5" s="1"/>
  <c r="D197" i="5"/>
  <c r="F197" i="5"/>
  <c r="D199" i="2"/>
  <c r="D198" i="3"/>
  <c r="B199" i="2"/>
  <c r="B198" i="3"/>
  <c r="E199" i="2"/>
  <c r="E198" i="3"/>
  <c r="G197" i="3"/>
  <c r="H197" i="3" s="1"/>
  <c r="F199" i="2"/>
  <c r="F198" i="3"/>
  <c r="C199" i="2"/>
  <c r="C198" i="3"/>
  <c r="C196" i="4" l="1"/>
  <c r="D196" i="4" s="1"/>
  <c r="N197" i="5"/>
  <c r="S197" i="5" s="1"/>
  <c r="O197" i="5"/>
  <c r="T197" i="5" s="1"/>
  <c r="P197" i="5"/>
  <c r="U197" i="5" s="1"/>
  <c r="M197" i="5"/>
  <c r="R197" i="5" s="1"/>
  <c r="Q197" i="5"/>
  <c r="V197" i="5" s="1"/>
  <c r="I200" i="5"/>
  <c r="J200" i="5" s="1"/>
  <c r="F198" i="5"/>
  <c r="B197" i="4"/>
  <c r="C197" i="4" s="1"/>
  <c r="D197" i="4" s="1"/>
  <c r="G198" i="5"/>
  <c r="K198" i="5" s="1"/>
  <c r="L198" i="5" s="1"/>
  <c r="B198" i="5"/>
  <c r="C198" i="5"/>
  <c r="D198" i="5"/>
  <c r="E198" i="5"/>
  <c r="F200" i="2"/>
  <c r="F199" i="3"/>
  <c r="E200" i="2"/>
  <c r="E199" i="3"/>
  <c r="C200" i="2"/>
  <c r="C199" i="3"/>
  <c r="G198" i="3"/>
  <c r="H198" i="3" s="1"/>
  <c r="B200" i="2"/>
  <c r="B199" i="3"/>
  <c r="D200" i="2"/>
  <c r="D199" i="3"/>
  <c r="N198" i="5" l="1"/>
  <c r="S198" i="5" s="1"/>
  <c r="P198" i="5"/>
  <c r="U198" i="5" s="1"/>
  <c r="Q198" i="5"/>
  <c r="V198" i="5" s="1"/>
  <c r="M198" i="5"/>
  <c r="R198" i="5" s="1"/>
  <c r="O198" i="5"/>
  <c r="T198" i="5" s="1"/>
  <c r="I201" i="5"/>
  <c r="J201" i="5" s="1"/>
  <c r="E197" i="4"/>
  <c r="F197" i="4" s="1"/>
  <c r="E199" i="5"/>
  <c r="C199" i="5"/>
  <c r="B198" i="4"/>
  <c r="C198" i="4" s="1"/>
  <c r="D198" i="4" s="1"/>
  <c r="G199" i="5"/>
  <c r="K199" i="5" s="1"/>
  <c r="L199" i="5" s="1"/>
  <c r="F199" i="5"/>
  <c r="B199" i="5"/>
  <c r="D199" i="5"/>
  <c r="G199" i="3"/>
  <c r="H199" i="3" s="1"/>
  <c r="C201" i="2"/>
  <c r="C200" i="3"/>
  <c r="D201" i="2"/>
  <c r="D200" i="3"/>
  <c r="B201" i="2"/>
  <c r="B200" i="3"/>
  <c r="E201" i="2"/>
  <c r="E200" i="3"/>
  <c r="F201" i="2"/>
  <c r="F200" i="3"/>
  <c r="P199" i="5" l="1"/>
  <c r="U199" i="5" s="1"/>
  <c r="O199" i="5"/>
  <c r="T199" i="5" s="1"/>
  <c r="M199" i="5"/>
  <c r="R199" i="5" s="1"/>
  <c r="N199" i="5"/>
  <c r="S199" i="5" s="1"/>
  <c r="Q199" i="5"/>
  <c r="V199" i="5" s="1"/>
  <c r="I202" i="5"/>
  <c r="J202" i="5" s="1"/>
  <c r="F200" i="5"/>
  <c r="C200" i="5"/>
  <c r="E200" i="5"/>
  <c r="B200" i="5"/>
  <c r="E198" i="4"/>
  <c r="F198" i="4" s="1"/>
  <c r="B199" i="4"/>
  <c r="E199" i="4" s="1"/>
  <c r="F199" i="4" s="1"/>
  <c r="G200" i="5"/>
  <c r="K200" i="5" s="1"/>
  <c r="L200" i="5" s="1"/>
  <c r="D200" i="5"/>
  <c r="G200" i="3"/>
  <c r="H200" i="3" s="1"/>
  <c r="F202" i="2"/>
  <c r="F201" i="3"/>
  <c r="E202" i="2"/>
  <c r="E201" i="3"/>
  <c r="D202" i="2"/>
  <c r="D201" i="3"/>
  <c r="B202" i="2"/>
  <c r="B201" i="3"/>
  <c r="C202" i="2"/>
  <c r="C201" i="3"/>
  <c r="M200" i="5" l="1"/>
  <c r="R200" i="5" s="1"/>
  <c r="N200" i="5"/>
  <c r="S200" i="5" s="1"/>
  <c r="Q200" i="5"/>
  <c r="V200" i="5" s="1"/>
  <c r="O200" i="5"/>
  <c r="T200" i="5" s="1"/>
  <c r="P200" i="5"/>
  <c r="U200" i="5" s="1"/>
  <c r="I203" i="5"/>
  <c r="J203" i="5" s="1"/>
  <c r="F201" i="5"/>
  <c r="D201" i="5"/>
  <c r="C201" i="5"/>
  <c r="B201" i="5"/>
  <c r="C199" i="4"/>
  <c r="D199" i="4" s="1"/>
  <c r="B200" i="4"/>
  <c r="C200" i="4" s="1"/>
  <c r="D200" i="4" s="1"/>
  <c r="G201" i="5"/>
  <c r="K201" i="5" s="1"/>
  <c r="L201" i="5" s="1"/>
  <c r="E201" i="5"/>
  <c r="C203" i="2"/>
  <c r="C202" i="3"/>
  <c r="E203" i="2"/>
  <c r="E202" i="3"/>
  <c r="G201" i="3"/>
  <c r="H201" i="3" s="1"/>
  <c r="B203" i="2"/>
  <c r="B202" i="3"/>
  <c r="D203" i="2"/>
  <c r="D202" i="3"/>
  <c r="F203" i="2"/>
  <c r="F202" i="3"/>
  <c r="E200" i="4" l="1"/>
  <c r="F200" i="4" s="1"/>
  <c r="N201" i="5"/>
  <c r="S201" i="5" s="1"/>
  <c r="O201" i="5"/>
  <c r="T201" i="5" s="1"/>
  <c r="P201" i="5"/>
  <c r="U201" i="5" s="1"/>
  <c r="M201" i="5"/>
  <c r="R201" i="5" s="1"/>
  <c r="Q201" i="5"/>
  <c r="V201" i="5" s="1"/>
  <c r="I204" i="5"/>
  <c r="J204" i="5" s="1"/>
  <c r="D202" i="5"/>
  <c r="F202" i="5"/>
  <c r="E202" i="5"/>
  <c r="B202" i="5"/>
  <c r="B201" i="4"/>
  <c r="C201" i="4" s="1"/>
  <c r="D201" i="4" s="1"/>
  <c r="G202" i="5"/>
  <c r="K202" i="5" s="1"/>
  <c r="L202" i="5" s="1"/>
  <c r="C202" i="5"/>
  <c r="D204" i="2"/>
  <c r="D203" i="3"/>
  <c r="F204" i="2"/>
  <c r="F203" i="3"/>
  <c r="B204" i="2"/>
  <c r="B203" i="3"/>
  <c r="G202" i="3"/>
  <c r="H202" i="3" s="1"/>
  <c r="E204" i="2"/>
  <c r="E203" i="3"/>
  <c r="C204" i="2"/>
  <c r="C203" i="3"/>
  <c r="E201" i="4" l="1"/>
  <c r="F201" i="4" s="1"/>
  <c r="M202" i="5"/>
  <c r="R202" i="5" s="1"/>
  <c r="N202" i="5"/>
  <c r="S202" i="5" s="1"/>
  <c r="P202" i="5"/>
  <c r="U202" i="5" s="1"/>
  <c r="Q202" i="5"/>
  <c r="V202" i="5" s="1"/>
  <c r="O202" i="5"/>
  <c r="T202" i="5" s="1"/>
  <c r="I205" i="5"/>
  <c r="J205" i="5" s="1"/>
  <c r="B203" i="5"/>
  <c r="D203" i="5"/>
  <c r="F203" i="5"/>
  <c r="B202" i="4"/>
  <c r="C202" i="4" s="1"/>
  <c r="D202" i="4" s="1"/>
  <c r="G203" i="5"/>
  <c r="K203" i="5" s="1"/>
  <c r="L203" i="5" s="1"/>
  <c r="E203" i="5"/>
  <c r="C203" i="5"/>
  <c r="E205" i="2"/>
  <c r="E204" i="3"/>
  <c r="C205" i="2"/>
  <c r="C204" i="3"/>
  <c r="B205" i="2"/>
  <c r="B204" i="3"/>
  <c r="G203" i="3"/>
  <c r="H203" i="3" s="1"/>
  <c r="F205" i="2"/>
  <c r="F204" i="3"/>
  <c r="D205" i="2"/>
  <c r="D204" i="3"/>
  <c r="N203" i="5" l="1"/>
  <c r="S203" i="5" s="1"/>
  <c r="O203" i="5"/>
  <c r="T203" i="5" s="1"/>
  <c r="P203" i="5"/>
  <c r="U203" i="5" s="1"/>
  <c r="Q203" i="5"/>
  <c r="V203" i="5" s="1"/>
  <c r="M203" i="5"/>
  <c r="R203" i="5" s="1"/>
  <c r="I206" i="5"/>
  <c r="J206" i="5" s="1"/>
  <c r="B204" i="5"/>
  <c r="C204" i="5"/>
  <c r="E202" i="4"/>
  <c r="F202" i="4" s="1"/>
  <c r="F204" i="5"/>
  <c r="B203" i="4"/>
  <c r="E203" i="4" s="1"/>
  <c r="F203" i="4" s="1"/>
  <c r="G204" i="5"/>
  <c r="K204" i="5" s="1"/>
  <c r="L204" i="5" s="1"/>
  <c r="D204" i="5"/>
  <c r="E204" i="5"/>
  <c r="F206" i="2"/>
  <c r="F205" i="3"/>
  <c r="D206" i="2"/>
  <c r="D205" i="3"/>
  <c r="B206" i="2"/>
  <c r="B205" i="3"/>
  <c r="G204" i="3"/>
  <c r="H204" i="3" s="1"/>
  <c r="C206" i="2"/>
  <c r="C205" i="3"/>
  <c r="E206" i="2"/>
  <c r="E205" i="3"/>
  <c r="D205" i="5" l="1"/>
  <c r="C205" i="5"/>
  <c r="N204" i="5"/>
  <c r="S204" i="5" s="1"/>
  <c r="P204" i="5"/>
  <c r="U204" i="5" s="1"/>
  <c r="Q204" i="5"/>
  <c r="V204" i="5" s="1"/>
  <c r="M204" i="5"/>
  <c r="R204" i="5" s="1"/>
  <c r="O204" i="5"/>
  <c r="T204" i="5" s="1"/>
  <c r="I207" i="5"/>
  <c r="J207" i="5" s="1"/>
  <c r="B204" i="4"/>
  <c r="E204" i="4" s="1"/>
  <c r="F204" i="4" s="1"/>
  <c r="G205" i="5"/>
  <c r="K205" i="5" s="1"/>
  <c r="L205" i="5" s="1"/>
  <c r="B205" i="5"/>
  <c r="C203" i="4"/>
  <c r="D203" i="4" s="1"/>
  <c r="F205" i="5"/>
  <c r="E205" i="5"/>
  <c r="G205" i="3"/>
  <c r="H205" i="3" s="1"/>
  <c r="E207" i="2"/>
  <c r="E206" i="3"/>
  <c r="C207" i="2"/>
  <c r="C206" i="3"/>
  <c r="D207" i="2"/>
  <c r="D206" i="3"/>
  <c r="B207" i="2"/>
  <c r="B206" i="3"/>
  <c r="F207" i="2"/>
  <c r="F206" i="3"/>
  <c r="P205" i="5" l="1"/>
  <c r="U205" i="5" s="1"/>
  <c r="O205" i="5"/>
  <c r="T205" i="5" s="1"/>
  <c r="M205" i="5"/>
  <c r="R205" i="5" s="1"/>
  <c r="N205" i="5"/>
  <c r="S205" i="5" s="1"/>
  <c r="Q205" i="5"/>
  <c r="V205" i="5" s="1"/>
  <c r="I208" i="5"/>
  <c r="J208" i="5" s="1"/>
  <c r="C204" i="4"/>
  <c r="D204" i="4" s="1"/>
  <c r="D206" i="5"/>
  <c r="F206" i="5"/>
  <c r="B206" i="5"/>
  <c r="E206" i="5"/>
  <c r="B205" i="4"/>
  <c r="E205" i="4" s="1"/>
  <c r="F205" i="4" s="1"/>
  <c r="G206" i="5"/>
  <c r="K206" i="5" s="1"/>
  <c r="L206" i="5" s="1"/>
  <c r="C206" i="5"/>
  <c r="G206" i="3"/>
  <c r="H206" i="3" s="1"/>
  <c r="B208" i="2"/>
  <c r="B207" i="3"/>
  <c r="D208" i="2"/>
  <c r="D207" i="3"/>
  <c r="F208" i="2"/>
  <c r="F207" i="3"/>
  <c r="C208" i="2"/>
  <c r="C207" i="3"/>
  <c r="E208" i="2"/>
  <c r="E207" i="3"/>
  <c r="C205" i="4" l="1"/>
  <c r="D205" i="4" s="1"/>
  <c r="M206" i="5"/>
  <c r="R206" i="5" s="1"/>
  <c r="N206" i="5"/>
  <c r="S206" i="5" s="1"/>
  <c r="Q206" i="5"/>
  <c r="V206" i="5" s="1"/>
  <c r="P206" i="5"/>
  <c r="U206" i="5" s="1"/>
  <c r="O206" i="5"/>
  <c r="T206" i="5" s="1"/>
  <c r="I209" i="5"/>
  <c r="J209" i="5" s="1"/>
  <c r="B206" i="4"/>
  <c r="C206" i="4" s="1"/>
  <c r="D206" i="4" s="1"/>
  <c r="G207" i="5"/>
  <c r="K207" i="5" s="1"/>
  <c r="L207" i="5" s="1"/>
  <c r="D207" i="5"/>
  <c r="B207" i="5"/>
  <c r="F207" i="5"/>
  <c r="C207" i="5"/>
  <c r="E207" i="5"/>
  <c r="C209" i="2"/>
  <c r="C208" i="3"/>
  <c r="F209" i="2"/>
  <c r="F208" i="3"/>
  <c r="E209" i="2"/>
  <c r="E208" i="3"/>
  <c r="G207" i="3"/>
  <c r="H207" i="3" s="1"/>
  <c r="D209" i="2"/>
  <c r="D208" i="3"/>
  <c r="B209" i="2"/>
  <c r="B208" i="3"/>
  <c r="N207" i="5" l="1"/>
  <c r="S207" i="5" s="1"/>
  <c r="O207" i="5"/>
  <c r="T207" i="5" s="1"/>
  <c r="P207" i="5"/>
  <c r="U207" i="5" s="1"/>
  <c r="M207" i="5"/>
  <c r="R207" i="5" s="1"/>
  <c r="Q207" i="5"/>
  <c r="V207" i="5" s="1"/>
  <c r="I210" i="5"/>
  <c r="J210" i="5" s="1"/>
  <c r="E206" i="4"/>
  <c r="F206" i="4" s="1"/>
  <c r="B208" i="5"/>
  <c r="D208" i="5"/>
  <c r="E208" i="5"/>
  <c r="B207" i="4"/>
  <c r="E207" i="4" s="1"/>
  <c r="F207" i="4" s="1"/>
  <c r="G208" i="5"/>
  <c r="K208" i="5" s="1"/>
  <c r="L208" i="5" s="1"/>
  <c r="F208" i="5"/>
  <c r="C208" i="5"/>
  <c r="G208" i="3"/>
  <c r="H208" i="3" s="1"/>
  <c r="B210" i="2"/>
  <c r="B209" i="3"/>
  <c r="D210" i="2"/>
  <c r="D209" i="3"/>
  <c r="E210" i="2"/>
  <c r="E209" i="3"/>
  <c r="F210" i="2"/>
  <c r="F209" i="3"/>
  <c r="C210" i="2"/>
  <c r="C209" i="3"/>
  <c r="C207" i="4" l="1"/>
  <c r="D207" i="4" s="1"/>
  <c r="M208" i="5"/>
  <c r="R208" i="5" s="1"/>
  <c r="N208" i="5"/>
  <c r="S208" i="5" s="1"/>
  <c r="P208" i="5"/>
  <c r="U208" i="5" s="1"/>
  <c r="Q208" i="5"/>
  <c r="V208" i="5" s="1"/>
  <c r="O208" i="5"/>
  <c r="T208" i="5" s="1"/>
  <c r="I211" i="5"/>
  <c r="J211" i="5" s="1"/>
  <c r="B209" i="5"/>
  <c r="F209" i="5"/>
  <c r="C209" i="5"/>
  <c r="E209" i="5"/>
  <c r="B208" i="4"/>
  <c r="C208" i="4" s="1"/>
  <c r="D208" i="4" s="1"/>
  <c r="G209" i="5"/>
  <c r="K209" i="5" s="1"/>
  <c r="L209" i="5" s="1"/>
  <c r="D209" i="5"/>
  <c r="C211" i="2"/>
  <c r="C210" i="3"/>
  <c r="F211" i="2"/>
  <c r="F210" i="3"/>
  <c r="G209" i="3"/>
  <c r="H209" i="3" s="1"/>
  <c r="E211" i="2"/>
  <c r="E210" i="3"/>
  <c r="D211" i="2"/>
  <c r="D210" i="3"/>
  <c r="B211" i="2"/>
  <c r="B210" i="3"/>
  <c r="E208" i="4" l="1"/>
  <c r="F208" i="4" s="1"/>
  <c r="N209" i="5"/>
  <c r="S209" i="5" s="1"/>
  <c r="O209" i="5"/>
  <c r="T209" i="5" s="1"/>
  <c r="P209" i="5"/>
  <c r="U209" i="5" s="1"/>
  <c r="Q209" i="5"/>
  <c r="V209" i="5" s="1"/>
  <c r="M209" i="5"/>
  <c r="R209" i="5" s="1"/>
  <c r="I212" i="5"/>
  <c r="J212" i="5" s="1"/>
  <c r="D210" i="5"/>
  <c r="E210" i="5"/>
  <c r="F210" i="5"/>
  <c r="B210" i="5"/>
  <c r="B209" i="4"/>
  <c r="C209" i="4" s="1"/>
  <c r="D209" i="4" s="1"/>
  <c r="G210" i="5"/>
  <c r="K210" i="5" s="1"/>
  <c r="L210" i="5" s="1"/>
  <c r="C210" i="5"/>
  <c r="G210" i="3"/>
  <c r="H210" i="3" s="1"/>
  <c r="D212" i="2"/>
  <c r="D211" i="3"/>
  <c r="E212" i="2"/>
  <c r="E211" i="3"/>
  <c r="B212" i="2"/>
  <c r="B211" i="3"/>
  <c r="F212" i="2"/>
  <c r="F211" i="3"/>
  <c r="C212" i="2"/>
  <c r="C211" i="3"/>
  <c r="N210" i="5" l="1"/>
  <c r="S210" i="5" s="1"/>
  <c r="P210" i="5"/>
  <c r="U210" i="5" s="1"/>
  <c r="Q210" i="5"/>
  <c r="V210" i="5" s="1"/>
  <c r="M210" i="5"/>
  <c r="R210" i="5" s="1"/>
  <c r="O210" i="5"/>
  <c r="T210" i="5" s="1"/>
  <c r="I213" i="5"/>
  <c r="J213" i="5" s="1"/>
  <c r="C211" i="5"/>
  <c r="F211" i="5"/>
  <c r="D211" i="5"/>
  <c r="B210" i="4"/>
  <c r="E210" i="4" s="1"/>
  <c r="F210" i="4" s="1"/>
  <c r="G211" i="5"/>
  <c r="K211" i="5" s="1"/>
  <c r="L211" i="5" s="1"/>
  <c r="E209" i="4"/>
  <c r="F209" i="4" s="1"/>
  <c r="E211" i="5"/>
  <c r="B211" i="5"/>
  <c r="F213" i="2"/>
  <c r="F212" i="3"/>
  <c r="G211" i="3"/>
  <c r="H211" i="3" s="1"/>
  <c r="C213" i="2"/>
  <c r="C212" i="3"/>
  <c r="B213" i="2"/>
  <c r="B212" i="3"/>
  <c r="E213" i="2"/>
  <c r="E212" i="3"/>
  <c r="D213" i="2"/>
  <c r="D212" i="3"/>
  <c r="C212" i="5" l="1"/>
  <c r="P211" i="5"/>
  <c r="U211" i="5" s="1"/>
  <c r="O211" i="5"/>
  <c r="T211" i="5" s="1"/>
  <c r="M211" i="5"/>
  <c r="R211" i="5" s="1"/>
  <c r="N211" i="5"/>
  <c r="S211" i="5" s="1"/>
  <c r="Q211" i="5"/>
  <c r="V211" i="5" s="1"/>
  <c r="D212" i="5"/>
  <c r="I214" i="5"/>
  <c r="J214" i="5" s="1"/>
  <c r="C210" i="4"/>
  <c r="D210" i="4" s="1"/>
  <c r="F212" i="5"/>
  <c r="B212" i="5"/>
  <c r="B211" i="4"/>
  <c r="C211" i="4" s="1"/>
  <c r="D211" i="4" s="1"/>
  <c r="G212" i="5"/>
  <c r="K212" i="5" s="1"/>
  <c r="L212" i="5" s="1"/>
  <c r="E212" i="5"/>
  <c r="G212" i="3"/>
  <c r="H212" i="3" s="1"/>
  <c r="D214" i="2"/>
  <c r="D213" i="3"/>
  <c r="C214" i="2"/>
  <c r="C213" i="3"/>
  <c r="B214" i="2"/>
  <c r="B213" i="3"/>
  <c r="E214" i="2"/>
  <c r="E213" i="3"/>
  <c r="F214" i="2"/>
  <c r="F213" i="3"/>
  <c r="E211" i="4" l="1"/>
  <c r="F211" i="4" s="1"/>
  <c r="N212" i="5"/>
  <c r="S212" i="5" s="1"/>
  <c r="Q212" i="5"/>
  <c r="V212" i="5" s="1"/>
  <c r="P212" i="5"/>
  <c r="U212" i="5" s="1"/>
  <c r="M212" i="5"/>
  <c r="R212" i="5" s="1"/>
  <c r="O212" i="5"/>
  <c r="T212" i="5" s="1"/>
  <c r="I215" i="5"/>
  <c r="J215" i="5" s="1"/>
  <c r="B212" i="4"/>
  <c r="C212" i="4" s="1"/>
  <c r="D212" i="4" s="1"/>
  <c r="G213" i="5"/>
  <c r="K213" i="5" s="1"/>
  <c r="L213" i="5" s="1"/>
  <c r="E213" i="5"/>
  <c r="B213" i="5"/>
  <c r="C213" i="5"/>
  <c r="F213" i="5"/>
  <c r="D213" i="5"/>
  <c r="G213" i="3"/>
  <c r="H213" i="3" s="1"/>
  <c r="E215" i="2"/>
  <c r="E214" i="3"/>
  <c r="C215" i="2"/>
  <c r="C214" i="3"/>
  <c r="D215" i="2"/>
  <c r="D214" i="3"/>
  <c r="F215" i="2"/>
  <c r="F214" i="3"/>
  <c r="B215" i="2"/>
  <c r="B214" i="3"/>
  <c r="N213" i="5" l="1"/>
  <c r="S213" i="5" s="1"/>
  <c r="P213" i="5"/>
  <c r="U213" i="5" s="1"/>
  <c r="Q213" i="5"/>
  <c r="V213" i="5" s="1"/>
  <c r="M213" i="5"/>
  <c r="R213" i="5" s="1"/>
  <c r="O213" i="5"/>
  <c r="T213" i="5" s="1"/>
  <c r="I216" i="5"/>
  <c r="J216" i="5" s="1"/>
  <c r="E212" i="4"/>
  <c r="F212" i="4" s="1"/>
  <c r="E214" i="5"/>
  <c r="D214" i="5"/>
  <c r="B214" i="5"/>
  <c r="F214" i="5"/>
  <c r="B213" i="4"/>
  <c r="E213" i="4" s="1"/>
  <c r="F213" i="4" s="1"/>
  <c r="G214" i="5"/>
  <c r="K214" i="5" s="1"/>
  <c r="L214" i="5" s="1"/>
  <c r="C214" i="5"/>
  <c r="G214" i="3"/>
  <c r="H214" i="3" s="1"/>
  <c r="B216" i="2"/>
  <c r="B215" i="3"/>
  <c r="D216" i="2"/>
  <c r="D215" i="3"/>
  <c r="F216" i="2"/>
  <c r="F215" i="3"/>
  <c r="E216" i="2"/>
  <c r="E215" i="3"/>
  <c r="C216" i="2"/>
  <c r="C215" i="3"/>
  <c r="C213" i="4" l="1"/>
  <c r="D213" i="4" s="1"/>
  <c r="M214" i="5"/>
  <c r="R214" i="5" s="1"/>
  <c r="N214" i="5"/>
  <c r="S214" i="5" s="1"/>
  <c r="P214" i="5"/>
  <c r="U214" i="5" s="1"/>
  <c r="O214" i="5"/>
  <c r="T214" i="5" s="1"/>
  <c r="Q214" i="5"/>
  <c r="V214" i="5" s="1"/>
  <c r="I217" i="5"/>
  <c r="J217" i="5" s="1"/>
  <c r="B215" i="5"/>
  <c r="E215" i="5"/>
  <c r="C215" i="5"/>
  <c r="B214" i="4"/>
  <c r="C214" i="4" s="1"/>
  <c r="D214" i="4" s="1"/>
  <c r="G215" i="5"/>
  <c r="K215" i="5" s="1"/>
  <c r="L215" i="5" s="1"/>
  <c r="D215" i="5"/>
  <c r="F215" i="5"/>
  <c r="F217" i="2"/>
  <c r="F216" i="3"/>
  <c r="E217" i="2"/>
  <c r="E216" i="3"/>
  <c r="G215" i="3"/>
  <c r="H215" i="3" s="1"/>
  <c r="C217" i="2"/>
  <c r="C216" i="3"/>
  <c r="D217" i="2"/>
  <c r="D216" i="3"/>
  <c r="B217" i="2"/>
  <c r="B216" i="3"/>
  <c r="B216" i="5" l="1"/>
  <c r="C216" i="5"/>
  <c r="N215" i="5"/>
  <c r="S215" i="5" s="1"/>
  <c r="O215" i="5"/>
  <c r="T215" i="5" s="1"/>
  <c r="P215" i="5"/>
  <c r="U215" i="5" s="1"/>
  <c r="M215" i="5"/>
  <c r="R215" i="5" s="1"/>
  <c r="Q215" i="5"/>
  <c r="V215" i="5" s="1"/>
  <c r="I218" i="5"/>
  <c r="J218" i="5" s="1"/>
  <c r="F216" i="5"/>
  <c r="B215" i="4"/>
  <c r="E215" i="4" s="1"/>
  <c r="F215" i="4" s="1"/>
  <c r="G216" i="5"/>
  <c r="K216" i="5" s="1"/>
  <c r="L216" i="5" s="1"/>
  <c r="E216" i="5"/>
  <c r="D216" i="5"/>
  <c r="E214" i="4"/>
  <c r="F214" i="4" s="1"/>
  <c r="G216" i="3"/>
  <c r="H216" i="3" s="1"/>
  <c r="D218" i="2"/>
  <c r="D217" i="3"/>
  <c r="B218" i="2"/>
  <c r="B217" i="3"/>
  <c r="C218" i="2"/>
  <c r="C217" i="3"/>
  <c r="E218" i="2"/>
  <c r="E217" i="3"/>
  <c r="F218" i="2"/>
  <c r="F217" i="3"/>
  <c r="C215" i="4" l="1"/>
  <c r="D215" i="4" s="1"/>
  <c r="N216" i="5"/>
  <c r="S216" i="5" s="1"/>
  <c r="P216" i="5"/>
  <c r="U216" i="5" s="1"/>
  <c r="Q216" i="5"/>
  <c r="V216" i="5" s="1"/>
  <c r="M216" i="5"/>
  <c r="R216" i="5" s="1"/>
  <c r="O216" i="5"/>
  <c r="T216" i="5" s="1"/>
  <c r="I219" i="5"/>
  <c r="J219" i="5" s="1"/>
  <c r="C217" i="5"/>
  <c r="B217" i="5"/>
  <c r="E217" i="5"/>
  <c r="F217" i="5"/>
  <c r="B216" i="4"/>
  <c r="C216" i="4" s="1"/>
  <c r="D216" i="4" s="1"/>
  <c r="G217" i="5"/>
  <c r="K217" i="5" s="1"/>
  <c r="L217" i="5" s="1"/>
  <c r="D217" i="5"/>
  <c r="E219" i="2"/>
  <c r="E218" i="3"/>
  <c r="G217" i="3"/>
  <c r="H217" i="3" s="1"/>
  <c r="F219" i="2"/>
  <c r="F218" i="3"/>
  <c r="C219" i="2"/>
  <c r="C218" i="3"/>
  <c r="B219" i="2"/>
  <c r="B218" i="3"/>
  <c r="D219" i="2"/>
  <c r="D218" i="3"/>
  <c r="P217" i="5" l="1"/>
  <c r="U217" i="5" s="1"/>
  <c r="Q217" i="5"/>
  <c r="V217" i="5" s="1"/>
  <c r="M217" i="5"/>
  <c r="R217" i="5" s="1"/>
  <c r="N217" i="5"/>
  <c r="S217" i="5" s="1"/>
  <c r="O217" i="5"/>
  <c r="T217" i="5" s="1"/>
  <c r="B218" i="5"/>
  <c r="E218" i="5"/>
  <c r="I220" i="5"/>
  <c r="J220" i="5" s="1"/>
  <c r="E216" i="4"/>
  <c r="F216" i="4" s="1"/>
  <c r="D218" i="5"/>
  <c r="C218" i="5"/>
  <c r="B217" i="4"/>
  <c r="C217" i="4" s="1"/>
  <c r="D217" i="4" s="1"/>
  <c r="G218" i="5"/>
  <c r="K218" i="5" s="1"/>
  <c r="L218" i="5" s="1"/>
  <c r="F218" i="5"/>
  <c r="G218" i="3"/>
  <c r="H218" i="3" s="1"/>
  <c r="B220" i="2"/>
  <c r="B219" i="3"/>
  <c r="F220" i="2"/>
  <c r="F219" i="3"/>
  <c r="D220" i="2"/>
  <c r="D219" i="3"/>
  <c r="C220" i="2"/>
  <c r="C219" i="3"/>
  <c r="E220" i="2"/>
  <c r="E219" i="3"/>
  <c r="E217" i="4" l="1"/>
  <c r="F217" i="4" s="1"/>
  <c r="N218" i="5"/>
  <c r="S218" i="5" s="1"/>
  <c r="O218" i="5"/>
  <c r="T218" i="5" s="1"/>
  <c r="P218" i="5"/>
  <c r="U218" i="5" s="1"/>
  <c r="Q218" i="5"/>
  <c r="V218" i="5" s="1"/>
  <c r="M218" i="5"/>
  <c r="R218" i="5" s="1"/>
  <c r="I221" i="5"/>
  <c r="J221" i="5" s="1"/>
  <c r="F219" i="5"/>
  <c r="D219" i="5"/>
  <c r="B218" i="4"/>
  <c r="C218" i="4" s="1"/>
  <c r="D218" i="4" s="1"/>
  <c r="G219" i="5"/>
  <c r="K219" i="5" s="1"/>
  <c r="L219" i="5" s="1"/>
  <c r="B219" i="5"/>
  <c r="C219" i="5"/>
  <c r="E219" i="5"/>
  <c r="C221" i="2"/>
  <c r="C220" i="3"/>
  <c r="E221" i="2"/>
  <c r="E220" i="3"/>
  <c r="G219" i="3"/>
  <c r="H219" i="3" s="1"/>
  <c r="D221" i="2"/>
  <c r="D220" i="3"/>
  <c r="F221" i="2"/>
  <c r="F220" i="3"/>
  <c r="B221" i="2"/>
  <c r="B220" i="3"/>
  <c r="N219" i="5" l="1"/>
  <c r="S219" i="5" s="1"/>
  <c r="P219" i="5"/>
  <c r="U219" i="5" s="1"/>
  <c r="M219" i="5"/>
  <c r="R219" i="5" s="1"/>
  <c r="O219" i="5"/>
  <c r="T219" i="5" s="1"/>
  <c r="Q219" i="5"/>
  <c r="V219" i="5" s="1"/>
  <c r="I222" i="5"/>
  <c r="J222" i="5" s="1"/>
  <c r="B220" i="5"/>
  <c r="E220" i="5"/>
  <c r="B219" i="4"/>
  <c r="E219" i="4" s="1"/>
  <c r="F219" i="4" s="1"/>
  <c r="G220" i="5"/>
  <c r="K220" i="5" s="1"/>
  <c r="L220" i="5" s="1"/>
  <c r="D220" i="5"/>
  <c r="E218" i="4"/>
  <c r="F218" i="4" s="1"/>
  <c r="F220" i="5"/>
  <c r="C220" i="5"/>
  <c r="G220" i="3"/>
  <c r="H220" i="3" s="1"/>
  <c r="F222" i="2"/>
  <c r="F221" i="3"/>
  <c r="B222" i="2"/>
  <c r="B221" i="3"/>
  <c r="D222" i="2"/>
  <c r="D221" i="3"/>
  <c r="E222" i="2"/>
  <c r="E221" i="3"/>
  <c r="C222" i="2"/>
  <c r="C221" i="3"/>
  <c r="C219" i="4" l="1"/>
  <c r="D219" i="4" s="1"/>
  <c r="M220" i="5"/>
  <c r="R220" i="5" s="1"/>
  <c r="N220" i="5"/>
  <c r="S220" i="5" s="1"/>
  <c r="P220" i="5"/>
  <c r="U220" i="5" s="1"/>
  <c r="O220" i="5"/>
  <c r="T220" i="5" s="1"/>
  <c r="Q220" i="5"/>
  <c r="V220" i="5" s="1"/>
  <c r="I223" i="5"/>
  <c r="J223" i="5" s="1"/>
  <c r="B221" i="5"/>
  <c r="D221" i="5"/>
  <c r="E221" i="5"/>
  <c r="F221" i="5"/>
  <c r="B220" i="4"/>
  <c r="C220" i="4" s="1"/>
  <c r="D220" i="4" s="1"/>
  <c r="G221" i="5"/>
  <c r="K221" i="5" s="1"/>
  <c r="L221" i="5" s="1"/>
  <c r="C221" i="5"/>
  <c r="E223" i="2"/>
  <c r="E222" i="3"/>
  <c r="G221" i="3"/>
  <c r="H221" i="3" s="1"/>
  <c r="C223" i="2"/>
  <c r="C222" i="3"/>
  <c r="D223" i="2"/>
  <c r="D222" i="3"/>
  <c r="B223" i="2"/>
  <c r="B222" i="3"/>
  <c r="F223" i="2"/>
  <c r="F222" i="3"/>
  <c r="N221" i="5" l="1"/>
  <c r="S221" i="5" s="1"/>
  <c r="O221" i="5"/>
  <c r="T221" i="5" s="1"/>
  <c r="P221" i="5"/>
  <c r="U221" i="5" s="1"/>
  <c r="M221" i="5"/>
  <c r="R221" i="5" s="1"/>
  <c r="Q221" i="5"/>
  <c r="V221" i="5" s="1"/>
  <c r="I224" i="5"/>
  <c r="J224" i="5" s="1"/>
  <c r="E220" i="4"/>
  <c r="F220" i="4" s="1"/>
  <c r="D222" i="5"/>
  <c r="B222" i="5"/>
  <c r="E222" i="5"/>
  <c r="F222" i="5"/>
  <c r="B221" i="4"/>
  <c r="E221" i="4" s="1"/>
  <c r="F221" i="4" s="1"/>
  <c r="G222" i="5"/>
  <c r="K222" i="5" s="1"/>
  <c r="L222" i="5" s="1"/>
  <c r="C222" i="5"/>
  <c r="G222" i="3"/>
  <c r="H222" i="3" s="1"/>
  <c r="F224" i="2"/>
  <c r="F223" i="3"/>
  <c r="C224" i="2"/>
  <c r="C223" i="3"/>
  <c r="D224" i="2"/>
  <c r="D223" i="3"/>
  <c r="B224" i="2"/>
  <c r="B223" i="3"/>
  <c r="E224" i="2"/>
  <c r="E223" i="3"/>
  <c r="C221" i="4" l="1"/>
  <c r="D221" i="4" s="1"/>
  <c r="N222" i="5"/>
  <c r="S222" i="5" s="1"/>
  <c r="P222" i="5"/>
  <c r="U222" i="5" s="1"/>
  <c r="Q222" i="5"/>
  <c r="V222" i="5" s="1"/>
  <c r="M222" i="5"/>
  <c r="R222" i="5" s="1"/>
  <c r="O222" i="5"/>
  <c r="T222" i="5" s="1"/>
  <c r="I225" i="5"/>
  <c r="J225" i="5" s="1"/>
  <c r="D223" i="5"/>
  <c r="B222" i="4"/>
  <c r="C222" i="4" s="1"/>
  <c r="D222" i="4" s="1"/>
  <c r="G223" i="5"/>
  <c r="K223" i="5" s="1"/>
  <c r="L223" i="5" s="1"/>
  <c r="E223" i="5"/>
  <c r="F223" i="5"/>
  <c r="C223" i="5"/>
  <c r="B223" i="5"/>
  <c r="G223" i="3"/>
  <c r="H223" i="3" s="1"/>
  <c r="D225" i="2"/>
  <c r="D224" i="3"/>
  <c r="B225" i="2"/>
  <c r="B224" i="3"/>
  <c r="E225" i="2"/>
  <c r="E224" i="3"/>
  <c r="C225" i="2"/>
  <c r="C224" i="3"/>
  <c r="F225" i="2"/>
  <c r="F224" i="3"/>
  <c r="P223" i="5" l="1"/>
  <c r="U223" i="5" s="1"/>
  <c r="M223" i="5"/>
  <c r="R223" i="5" s="1"/>
  <c r="N223" i="5"/>
  <c r="S223" i="5" s="1"/>
  <c r="O223" i="5"/>
  <c r="T223" i="5" s="1"/>
  <c r="Q223" i="5"/>
  <c r="V223" i="5" s="1"/>
  <c r="I226" i="5"/>
  <c r="J226" i="5" s="1"/>
  <c r="D224" i="5"/>
  <c r="E224" i="5"/>
  <c r="F224" i="5"/>
  <c r="E222" i="4"/>
  <c r="F222" i="4" s="1"/>
  <c r="C224" i="5"/>
  <c r="B223" i="4"/>
  <c r="C223" i="4" s="1"/>
  <c r="D223" i="4" s="1"/>
  <c r="G224" i="5"/>
  <c r="K224" i="5" s="1"/>
  <c r="L224" i="5" s="1"/>
  <c r="B224" i="5"/>
  <c r="G224" i="3"/>
  <c r="H224" i="3" s="1"/>
  <c r="F226" i="2"/>
  <c r="F225" i="3"/>
  <c r="C226" i="2"/>
  <c r="C225" i="3"/>
  <c r="E226" i="2"/>
  <c r="E225" i="3"/>
  <c r="B226" i="2"/>
  <c r="B225" i="3"/>
  <c r="D226" i="2"/>
  <c r="D225" i="3"/>
  <c r="N224" i="5" l="1"/>
  <c r="S224" i="5" s="1"/>
  <c r="M224" i="5"/>
  <c r="R224" i="5" s="1"/>
  <c r="P224" i="5"/>
  <c r="U224" i="5" s="1"/>
  <c r="O224" i="5"/>
  <c r="T224" i="5" s="1"/>
  <c r="Q224" i="5"/>
  <c r="V224" i="5" s="1"/>
  <c r="I227" i="5"/>
  <c r="J227" i="5" s="1"/>
  <c r="D225" i="5"/>
  <c r="F225" i="5"/>
  <c r="B225" i="5"/>
  <c r="E225" i="5"/>
  <c r="E223" i="4"/>
  <c r="F223" i="4" s="1"/>
  <c r="B224" i="4"/>
  <c r="E224" i="4" s="1"/>
  <c r="F224" i="4" s="1"/>
  <c r="G225" i="5"/>
  <c r="K225" i="5" s="1"/>
  <c r="L225" i="5" s="1"/>
  <c r="C225" i="5"/>
  <c r="G225" i="3"/>
  <c r="H225" i="3" s="1"/>
  <c r="C227" i="2"/>
  <c r="C226" i="3"/>
  <c r="B227" i="2"/>
  <c r="B226" i="3"/>
  <c r="F227" i="2"/>
  <c r="F226" i="3"/>
  <c r="D227" i="2"/>
  <c r="D226" i="3"/>
  <c r="E227" i="2"/>
  <c r="E226" i="3"/>
  <c r="C224" i="4" l="1"/>
  <c r="D224" i="4" s="1"/>
  <c r="P225" i="5"/>
  <c r="U225" i="5" s="1"/>
  <c r="N225" i="5"/>
  <c r="S225" i="5" s="1"/>
  <c r="Q225" i="5"/>
  <c r="V225" i="5" s="1"/>
  <c r="M225" i="5"/>
  <c r="R225" i="5" s="1"/>
  <c r="O225" i="5"/>
  <c r="T225" i="5" s="1"/>
  <c r="I228" i="5"/>
  <c r="J228" i="5" s="1"/>
  <c r="B225" i="4"/>
  <c r="E225" i="4" s="1"/>
  <c r="F225" i="4" s="1"/>
  <c r="G226" i="5"/>
  <c r="K226" i="5" s="1"/>
  <c r="L226" i="5" s="1"/>
  <c r="F226" i="5"/>
  <c r="B226" i="5"/>
  <c r="D226" i="5"/>
  <c r="C226" i="5"/>
  <c r="E226" i="5"/>
  <c r="E228" i="2"/>
  <c r="E227" i="3"/>
  <c r="F228" i="2"/>
  <c r="F227" i="3"/>
  <c r="D228" i="2"/>
  <c r="D227" i="3"/>
  <c r="G226" i="3"/>
  <c r="H226" i="3" s="1"/>
  <c r="B228" i="2"/>
  <c r="B227" i="3"/>
  <c r="C228" i="2"/>
  <c r="C227" i="3"/>
  <c r="M226" i="5" l="1"/>
  <c r="R226" i="5" s="1"/>
  <c r="N226" i="5"/>
  <c r="S226" i="5" s="1"/>
  <c r="Q226" i="5"/>
  <c r="V226" i="5" s="1"/>
  <c r="O226" i="5"/>
  <c r="T226" i="5" s="1"/>
  <c r="P226" i="5"/>
  <c r="U226" i="5" s="1"/>
  <c r="I229" i="5"/>
  <c r="J229" i="5" s="1"/>
  <c r="C225" i="4"/>
  <c r="D225" i="4" s="1"/>
  <c r="C227" i="5"/>
  <c r="D227" i="5"/>
  <c r="B226" i="4"/>
  <c r="E226" i="4" s="1"/>
  <c r="F226" i="4" s="1"/>
  <c r="G227" i="5"/>
  <c r="K227" i="5" s="1"/>
  <c r="L227" i="5" s="1"/>
  <c r="F227" i="5"/>
  <c r="E227" i="5"/>
  <c r="B227" i="5"/>
  <c r="C229" i="2"/>
  <c r="C228" i="3"/>
  <c r="B229" i="2"/>
  <c r="B228" i="3"/>
  <c r="F229" i="2"/>
  <c r="F228" i="3"/>
  <c r="G227" i="3"/>
  <c r="H227" i="3" s="1"/>
  <c r="D229" i="2"/>
  <c r="D228" i="3"/>
  <c r="E229" i="2"/>
  <c r="E228" i="3"/>
  <c r="C226" i="4" l="1"/>
  <c r="D226" i="4" s="1"/>
  <c r="N227" i="5"/>
  <c r="S227" i="5" s="1"/>
  <c r="O227" i="5"/>
  <c r="T227" i="5" s="1"/>
  <c r="P227" i="5"/>
  <c r="U227" i="5" s="1"/>
  <c r="M227" i="5"/>
  <c r="R227" i="5" s="1"/>
  <c r="Q227" i="5"/>
  <c r="V227" i="5" s="1"/>
  <c r="I230" i="5"/>
  <c r="J230" i="5" s="1"/>
  <c r="C228" i="5"/>
  <c r="E228" i="5"/>
  <c r="F228" i="5"/>
  <c r="B227" i="4"/>
  <c r="E227" i="4" s="1"/>
  <c r="F227" i="4" s="1"/>
  <c r="G228" i="5"/>
  <c r="K228" i="5" s="1"/>
  <c r="L228" i="5" s="1"/>
  <c r="D228" i="5"/>
  <c r="B228" i="5"/>
  <c r="D230" i="2"/>
  <c r="D229" i="3"/>
  <c r="F230" i="2"/>
  <c r="F229" i="3"/>
  <c r="E230" i="2"/>
  <c r="E229" i="3"/>
  <c r="G228" i="3"/>
  <c r="H228" i="3" s="1"/>
  <c r="B230" i="2"/>
  <c r="B229" i="3"/>
  <c r="C230" i="2"/>
  <c r="C229" i="3"/>
  <c r="N228" i="5" l="1"/>
  <c r="S228" i="5" s="1"/>
  <c r="P228" i="5"/>
  <c r="U228" i="5" s="1"/>
  <c r="Q228" i="5"/>
  <c r="V228" i="5" s="1"/>
  <c r="M228" i="5"/>
  <c r="R228" i="5" s="1"/>
  <c r="O228" i="5"/>
  <c r="T228" i="5" s="1"/>
  <c r="I231" i="5"/>
  <c r="J231" i="5" s="1"/>
  <c r="C227" i="4"/>
  <c r="D227" i="4" s="1"/>
  <c r="F229" i="5"/>
  <c r="C229" i="5"/>
  <c r="B228" i="4"/>
  <c r="E228" i="4" s="1"/>
  <c r="F228" i="4" s="1"/>
  <c r="G229" i="5"/>
  <c r="K229" i="5" s="1"/>
  <c r="L229" i="5" s="1"/>
  <c r="B229" i="5"/>
  <c r="E229" i="5"/>
  <c r="D229" i="5"/>
  <c r="G229" i="3"/>
  <c r="H229" i="3" s="1"/>
  <c r="C231" i="2"/>
  <c r="C230" i="3"/>
  <c r="B231" i="2"/>
  <c r="B230" i="3"/>
  <c r="E231" i="2"/>
  <c r="E230" i="3"/>
  <c r="F231" i="2"/>
  <c r="F230" i="3"/>
  <c r="D231" i="2"/>
  <c r="D230" i="3"/>
  <c r="C228" i="4" l="1"/>
  <c r="D228" i="4" s="1"/>
  <c r="P229" i="5"/>
  <c r="U229" i="5" s="1"/>
  <c r="N229" i="5"/>
  <c r="S229" i="5" s="1"/>
  <c r="O229" i="5"/>
  <c r="T229" i="5" s="1"/>
  <c r="Q229" i="5"/>
  <c r="V229" i="5" s="1"/>
  <c r="M229" i="5"/>
  <c r="R229" i="5" s="1"/>
  <c r="I232" i="5"/>
  <c r="J232" i="5" s="1"/>
  <c r="D230" i="5"/>
  <c r="F230" i="5"/>
  <c r="B230" i="5"/>
  <c r="E230" i="5"/>
  <c r="B229" i="4"/>
  <c r="C229" i="4" s="1"/>
  <c r="D229" i="4" s="1"/>
  <c r="G230" i="5"/>
  <c r="K230" i="5" s="1"/>
  <c r="L230" i="5" s="1"/>
  <c r="C230" i="5"/>
  <c r="D232" i="2"/>
  <c r="D231" i="3"/>
  <c r="E232" i="2"/>
  <c r="E231" i="3"/>
  <c r="F232" i="2"/>
  <c r="F231" i="3"/>
  <c r="G230" i="3"/>
  <c r="H230" i="3" s="1"/>
  <c r="B232" i="2"/>
  <c r="B231" i="3"/>
  <c r="C232" i="2"/>
  <c r="C231" i="3"/>
  <c r="E229" i="4" l="1"/>
  <c r="F229" i="4" s="1"/>
  <c r="N230" i="5"/>
  <c r="S230" i="5" s="1"/>
  <c r="M230" i="5"/>
  <c r="R230" i="5" s="1"/>
  <c r="Q230" i="5"/>
  <c r="V230" i="5" s="1"/>
  <c r="O230" i="5"/>
  <c r="T230" i="5" s="1"/>
  <c r="P230" i="5"/>
  <c r="U230" i="5" s="1"/>
  <c r="I233" i="5"/>
  <c r="J233" i="5" s="1"/>
  <c r="B231" i="5"/>
  <c r="B230" i="4"/>
  <c r="C230" i="4" s="1"/>
  <c r="D230" i="4" s="1"/>
  <c r="G231" i="5"/>
  <c r="K231" i="5" s="1"/>
  <c r="L231" i="5" s="1"/>
  <c r="E231" i="5"/>
  <c r="F231" i="5"/>
  <c r="C231" i="5"/>
  <c r="D231" i="5"/>
  <c r="G231" i="3"/>
  <c r="H231" i="3" s="1"/>
  <c r="E233" i="2"/>
  <c r="E232" i="3"/>
  <c r="C233" i="2"/>
  <c r="C232" i="3"/>
  <c r="F233" i="2"/>
  <c r="F232" i="3"/>
  <c r="B233" i="2"/>
  <c r="B232" i="3"/>
  <c r="D233" i="2"/>
  <c r="D232" i="3"/>
  <c r="P231" i="5" l="1"/>
  <c r="U231" i="5" s="1"/>
  <c r="O231" i="5"/>
  <c r="T231" i="5" s="1"/>
  <c r="Q231" i="5"/>
  <c r="V231" i="5" s="1"/>
  <c r="M231" i="5"/>
  <c r="R231" i="5" s="1"/>
  <c r="N231" i="5"/>
  <c r="S231" i="5" s="1"/>
  <c r="I234" i="5"/>
  <c r="J234" i="5" s="1"/>
  <c r="B232" i="5"/>
  <c r="E232" i="5"/>
  <c r="C232" i="5"/>
  <c r="B231" i="4"/>
  <c r="E231" i="4" s="1"/>
  <c r="F231" i="4" s="1"/>
  <c r="G232" i="5"/>
  <c r="K232" i="5" s="1"/>
  <c r="L232" i="5" s="1"/>
  <c r="E230" i="4"/>
  <c r="F230" i="4" s="1"/>
  <c r="F232" i="5"/>
  <c r="D232" i="5"/>
  <c r="B234" i="2"/>
  <c r="B233" i="3"/>
  <c r="C234" i="2"/>
  <c r="C233" i="3"/>
  <c r="D234" i="2"/>
  <c r="D233" i="3"/>
  <c r="F234" i="2"/>
  <c r="F233" i="3"/>
  <c r="E234" i="2"/>
  <c r="E233" i="3"/>
  <c r="G232" i="3"/>
  <c r="H232" i="3" s="1"/>
  <c r="C231" i="4" l="1"/>
  <c r="D231" i="4" s="1"/>
  <c r="M232" i="5"/>
  <c r="R232" i="5" s="1"/>
  <c r="N232" i="5"/>
  <c r="S232" i="5" s="1"/>
  <c r="O232" i="5"/>
  <c r="T232" i="5" s="1"/>
  <c r="P232" i="5"/>
  <c r="U232" i="5" s="1"/>
  <c r="Q232" i="5"/>
  <c r="V232" i="5" s="1"/>
  <c r="I235" i="5"/>
  <c r="J235" i="5" s="1"/>
  <c r="B232" i="4"/>
  <c r="C232" i="4" s="1"/>
  <c r="D232" i="4" s="1"/>
  <c r="G233" i="5"/>
  <c r="K233" i="5" s="1"/>
  <c r="L233" i="5" s="1"/>
  <c r="D233" i="5"/>
  <c r="C233" i="5"/>
  <c r="F233" i="5"/>
  <c r="E233" i="5"/>
  <c r="B233" i="5"/>
  <c r="E235" i="2"/>
  <c r="E234" i="3"/>
  <c r="C235" i="2"/>
  <c r="C234" i="3"/>
  <c r="F235" i="2"/>
  <c r="F234" i="3"/>
  <c r="G233" i="3"/>
  <c r="H233" i="3" s="1"/>
  <c r="D235" i="2"/>
  <c r="D234" i="3"/>
  <c r="B235" i="2"/>
  <c r="B234" i="3"/>
  <c r="N233" i="5" l="1"/>
  <c r="S233" i="5" s="1"/>
  <c r="O233" i="5"/>
  <c r="T233" i="5" s="1"/>
  <c r="P233" i="5"/>
  <c r="U233" i="5" s="1"/>
  <c r="Q233" i="5"/>
  <c r="V233" i="5" s="1"/>
  <c r="M233" i="5"/>
  <c r="R233" i="5" s="1"/>
  <c r="I236" i="5"/>
  <c r="J236" i="5" s="1"/>
  <c r="E232" i="4"/>
  <c r="F232" i="4" s="1"/>
  <c r="C234" i="5"/>
  <c r="B233" i="4"/>
  <c r="C233" i="4" s="1"/>
  <c r="D233" i="4" s="1"/>
  <c r="G234" i="5"/>
  <c r="K234" i="5" s="1"/>
  <c r="L234" i="5" s="1"/>
  <c r="B234" i="5"/>
  <c r="D234" i="5"/>
  <c r="F234" i="5"/>
  <c r="E234" i="5"/>
  <c r="G234" i="3"/>
  <c r="H234" i="3" s="1"/>
  <c r="F236" i="2"/>
  <c r="F235" i="3"/>
  <c r="B236" i="2"/>
  <c r="B235" i="3"/>
  <c r="D236" i="2"/>
  <c r="D235" i="3"/>
  <c r="C236" i="2"/>
  <c r="C235" i="3"/>
  <c r="E236" i="2"/>
  <c r="E235" i="3"/>
  <c r="N234" i="5" l="1"/>
  <c r="S234" i="5" s="1"/>
  <c r="P234" i="5"/>
  <c r="U234" i="5" s="1"/>
  <c r="Q234" i="5"/>
  <c r="V234" i="5" s="1"/>
  <c r="M234" i="5"/>
  <c r="R234" i="5" s="1"/>
  <c r="O234" i="5"/>
  <c r="T234" i="5" s="1"/>
  <c r="I237" i="5"/>
  <c r="J237" i="5" s="1"/>
  <c r="F235" i="5"/>
  <c r="B235" i="5"/>
  <c r="E235" i="5"/>
  <c r="D235" i="5"/>
  <c r="C235" i="5"/>
  <c r="E233" i="4"/>
  <c r="F233" i="4" s="1"/>
  <c r="B234" i="4"/>
  <c r="C234" i="4" s="1"/>
  <c r="D234" i="4" s="1"/>
  <c r="G235" i="5"/>
  <c r="K235" i="5" s="1"/>
  <c r="L235" i="5" s="1"/>
  <c r="E237" i="2"/>
  <c r="E236" i="3"/>
  <c r="D237" i="2"/>
  <c r="D236" i="3"/>
  <c r="C237" i="2"/>
  <c r="C236" i="3"/>
  <c r="G235" i="3"/>
  <c r="H235" i="3" s="1"/>
  <c r="B237" i="2"/>
  <c r="B236" i="3"/>
  <c r="F237" i="2"/>
  <c r="F236" i="3"/>
  <c r="P235" i="5" l="1"/>
  <c r="U235" i="5" s="1"/>
  <c r="O235" i="5"/>
  <c r="T235" i="5" s="1"/>
  <c r="Q235" i="5"/>
  <c r="V235" i="5" s="1"/>
  <c r="M235" i="5"/>
  <c r="R235" i="5" s="1"/>
  <c r="N235" i="5"/>
  <c r="S235" i="5" s="1"/>
  <c r="I238" i="5"/>
  <c r="J238" i="5" s="1"/>
  <c r="E234" i="4"/>
  <c r="F234" i="4" s="1"/>
  <c r="B235" i="4"/>
  <c r="C235" i="4" s="1"/>
  <c r="D235" i="4" s="1"/>
  <c r="G236" i="5"/>
  <c r="K236" i="5" s="1"/>
  <c r="L236" i="5" s="1"/>
  <c r="E236" i="5"/>
  <c r="D236" i="5"/>
  <c r="C236" i="5"/>
  <c r="F236" i="5"/>
  <c r="B236" i="5"/>
  <c r="G236" i="3"/>
  <c r="H236" i="3" s="1"/>
  <c r="C238" i="2"/>
  <c r="C237" i="3"/>
  <c r="F238" i="2"/>
  <c r="F237" i="3"/>
  <c r="B238" i="2"/>
  <c r="B237" i="3"/>
  <c r="D238" i="2"/>
  <c r="D237" i="3"/>
  <c r="E238" i="2"/>
  <c r="E237" i="3"/>
  <c r="F237" i="5" l="1"/>
  <c r="B237" i="5"/>
  <c r="N236" i="5"/>
  <c r="S236" i="5" s="1"/>
  <c r="M236" i="5"/>
  <c r="R236" i="5" s="1"/>
  <c r="O236" i="5"/>
  <c r="T236" i="5" s="1"/>
  <c r="P236" i="5"/>
  <c r="U236" i="5" s="1"/>
  <c r="Q236" i="5"/>
  <c r="V236" i="5" s="1"/>
  <c r="I239" i="5"/>
  <c r="J239" i="5" s="1"/>
  <c r="D237" i="5"/>
  <c r="C237" i="5"/>
  <c r="E235" i="4"/>
  <c r="F235" i="4" s="1"/>
  <c r="B236" i="4"/>
  <c r="E236" i="4" s="1"/>
  <c r="F236" i="4" s="1"/>
  <c r="G237" i="5"/>
  <c r="K237" i="5" s="1"/>
  <c r="L237" i="5" s="1"/>
  <c r="E237" i="5"/>
  <c r="B239" i="2"/>
  <c r="B238" i="3"/>
  <c r="E239" i="2"/>
  <c r="E238" i="3"/>
  <c r="G237" i="3"/>
  <c r="H237" i="3" s="1"/>
  <c r="D239" i="2"/>
  <c r="D238" i="3"/>
  <c r="F239" i="2"/>
  <c r="F238" i="3"/>
  <c r="C239" i="2"/>
  <c r="C238" i="3"/>
  <c r="N237" i="5" l="1"/>
  <c r="S237" i="5" s="1"/>
  <c r="O237" i="5"/>
  <c r="T237" i="5" s="1"/>
  <c r="P237" i="5"/>
  <c r="U237" i="5" s="1"/>
  <c r="Q237" i="5"/>
  <c r="V237" i="5" s="1"/>
  <c r="M237" i="5"/>
  <c r="R237" i="5" s="1"/>
  <c r="I240" i="5"/>
  <c r="J240" i="5" s="1"/>
  <c r="C236" i="4"/>
  <c r="D236" i="4" s="1"/>
  <c r="E238" i="5"/>
  <c r="C238" i="5"/>
  <c r="F238" i="5"/>
  <c r="B238" i="5"/>
  <c r="B237" i="4"/>
  <c r="C237" i="4" s="1"/>
  <c r="D237" i="4" s="1"/>
  <c r="G238" i="5"/>
  <c r="K238" i="5" s="1"/>
  <c r="L238" i="5" s="1"/>
  <c r="D238" i="5"/>
  <c r="D240" i="2"/>
  <c r="D239" i="3"/>
  <c r="F240" i="2"/>
  <c r="F239" i="3"/>
  <c r="G238" i="3"/>
  <c r="H238" i="3" s="1"/>
  <c r="C240" i="2"/>
  <c r="C239" i="3"/>
  <c r="E240" i="2"/>
  <c r="E239" i="3"/>
  <c r="B240" i="2"/>
  <c r="B239" i="3"/>
  <c r="E237" i="4" l="1"/>
  <c r="F237" i="4" s="1"/>
  <c r="M238" i="5"/>
  <c r="R238" i="5" s="1"/>
  <c r="N238" i="5"/>
  <c r="S238" i="5" s="1"/>
  <c r="O238" i="5"/>
  <c r="T238" i="5" s="1"/>
  <c r="Q238" i="5"/>
  <c r="V238" i="5" s="1"/>
  <c r="P238" i="5"/>
  <c r="U238" i="5" s="1"/>
  <c r="I241" i="5"/>
  <c r="J241" i="5" s="1"/>
  <c r="F239" i="5"/>
  <c r="B239" i="5"/>
  <c r="E239" i="5"/>
  <c r="C239" i="5"/>
  <c r="B238" i="4"/>
  <c r="C238" i="4" s="1"/>
  <c r="D238" i="4" s="1"/>
  <c r="G239" i="5"/>
  <c r="K239" i="5" s="1"/>
  <c r="L239" i="5" s="1"/>
  <c r="D239" i="5"/>
  <c r="G239" i="3"/>
  <c r="H239" i="3" s="1"/>
  <c r="E241" i="2"/>
  <c r="E240" i="3"/>
  <c r="C241" i="2"/>
  <c r="C240" i="3"/>
  <c r="B241" i="2"/>
  <c r="B240" i="3"/>
  <c r="F241" i="2"/>
  <c r="F240" i="3"/>
  <c r="D241" i="2"/>
  <c r="D240" i="3"/>
  <c r="E238" i="4" l="1"/>
  <c r="F238" i="4" s="1"/>
  <c r="O239" i="5"/>
  <c r="T239" i="5" s="1"/>
  <c r="M239" i="5"/>
  <c r="R239" i="5" s="1"/>
  <c r="N239" i="5"/>
  <c r="S239" i="5" s="1"/>
  <c r="P239" i="5"/>
  <c r="U239" i="5" s="1"/>
  <c r="Q239" i="5"/>
  <c r="V239" i="5" s="1"/>
  <c r="I242" i="5"/>
  <c r="J242" i="5" s="1"/>
  <c r="B240" i="5"/>
  <c r="F240" i="5"/>
  <c r="E240" i="5"/>
  <c r="C240" i="5"/>
  <c r="B239" i="4"/>
  <c r="E239" i="4" s="1"/>
  <c r="F239" i="4" s="1"/>
  <c r="G240" i="5"/>
  <c r="K240" i="5" s="1"/>
  <c r="L240" i="5" s="1"/>
  <c r="D240" i="5"/>
  <c r="F242" i="2"/>
  <c r="F241" i="3"/>
  <c r="B242" i="2"/>
  <c r="B241" i="3"/>
  <c r="D242" i="2"/>
  <c r="D241" i="3"/>
  <c r="G240" i="3"/>
  <c r="H240" i="3" s="1"/>
  <c r="C242" i="2"/>
  <c r="C241" i="3"/>
  <c r="E242" i="2"/>
  <c r="E241" i="3"/>
  <c r="C239" i="4" l="1"/>
  <c r="D239" i="4" s="1"/>
  <c r="N240" i="5"/>
  <c r="S240" i="5" s="1"/>
  <c r="Q240" i="5"/>
  <c r="V240" i="5" s="1"/>
  <c r="O240" i="5"/>
  <c r="T240" i="5" s="1"/>
  <c r="P240" i="5"/>
  <c r="U240" i="5" s="1"/>
  <c r="M240" i="5"/>
  <c r="R240" i="5" s="1"/>
  <c r="I243" i="5"/>
  <c r="J243" i="5" s="1"/>
  <c r="B240" i="4"/>
  <c r="C240" i="4" s="1"/>
  <c r="D240" i="4" s="1"/>
  <c r="G241" i="5"/>
  <c r="K241" i="5" s="1"/>
  <c r="L241" i="5" s="1"/>
  <c r="B241" i="5"/>
  <c r="F241" i="5"/>
  <c r="E241" i="5"/>
  <c r="D241" i="5"/>
  <c r="C241" i="5"/>
  <c r="G241" i="3"/>
  <c r="H241" i="3" s="1"/>
  <c r="C243" i="2"/>
  <c r="C242" i="3"/>
  <c r="E243" i="2"/>
  <c r="E242" i="3"/>
  <c r="D243" i="2"/>
  <c r="D242" i="3"/>
  <c r="B243" i="2"/>
  <c r="B242" i="3"/>
  <c r="F243" i="2"/>
  <c r="F242" i="3"/>
  <c r="E240" i="4" l="1"/>
  <c r="F240" i="4" s="1"/>
  <c r="P241" i="5"/>
  <c r="U241" i="5" s="1"/>
  <c r="Q241" i="5"/>
  <c r="V241" i="5" s="1"/>
  <c r="N241" i="5"/>
  <c r="S241" i="5" s="1"/>
  <c r="M241" i="5"/>
  <c r="R241" i="5" s="1"/>
  <c r="O241" i="5"/>
  <c r="T241" i="5" s="1"/>
  <c r="I244" i="5"/>
  <c r="J244" i="5" s="1"/>
  <c r="F242" i="5"/>
  <c r="B242" i="5"/>
  <c r="C242" i="5"/>
  <c r="B241" i="4"/>
  <c r="C241" i="4" s="1"/>
  <c r="D241" i="4" s="1"/>
  <c r="G242" i="5"/>
  <c r="K242" i="5" s="1"/>
  <c r="L242" i="5" s="1"/>
  <c r="D242" i="5"/>
  <c r="E242" i="5"/>
  <c r="G242" i="3"/>
  <c r="H242" i="3" s="1"/>
  <c r="B244" i="2"/>
  <c r="B243" i="3"/>
  <c r="E244" i="2"/>
  <c r="E243" i="3"/>
  <c r="D244" i="2"/>
  <c r="D243" i="3"/>
  <c r="C244" i="2"/>
  <c r="C243" i="3"/>
  <c r="F244" i="2"/>
  <c r="F243" i="3"/>
  <c r="P242" i="5" l="1"/>
  <c r="U242" i="5" s="1"/>
  <c r="Q242" i="5"/>
  <c r="V242" i="5" s="1"/>
  <c r="M242" i="5"/>
  <c r="R242" i="5" s="1"/>
  <c r="N242" i="5"/>
  <c r="S242" i="5" s="1"/>
  <c r="O242" i="5"/>
  <c r="T242" i="5" s="1"/>
  <c r="I245" i="5"/>
  <c r="J245" i="5" s="1"/>
  <c r="E241" i="4"/>
  <c r="F241" i="4" s="1"/>
  <c r="B242" i="4"/>
  <c r="E242" i="4" s="1"/>
  <c r="F242" i="4" s="1"/>
  <c r="G243" i="5"/>
  <c r="K243" i="5" s="1"/>
  <c r="L243" i="5" s="1"/>
  <c r="E243" i="5"/>
  <c r="B243" i="5"/>
  <c r="C243" i="5"/>
  <c r="F243" i="5"/>
  <c r="D243" i="5"/>
  <c r="C245" i="2"/>
  <c r="C244" i="3"/>
  <c r="D245" i="2"/>
  <c r="D244" i="3"/>
  <c r="F245" i="2"/>
  <c r="F244" i="3"/>
  <c r="G243" i="3"/>
  <c r="H243" i="3" s="1"/>
  <c r="E245" i="2"/>
  <c r="E244" i="3"/>
  <c r="B245" i="2"/>
  <c r="B244" i="3"/>
  <c r="C242" i="4" l="1"/>
  <c r="D242" i="4" s="1"/>
  <c r="M243" i="5"/>
  <c r="R243" i="5" s="1"/>
  <c r="N243" i="5"/>
  <c r="S243" i="5" s="1"/>
  <c r="O243" i="5"/>
  <c r="T243" i="5" s="1"/>
  <c r="P243" i="5"/>
  <c r="U243" i="5" s="1"/>
  <c r="Q243" i="5"/>
  <c r="V243" i="5" s="1"/>
  <c r="I246" i="5"/>
  <c r="J246" i="5" s="1"/>
  <c r="E244" i="5"/>
  <c r="B244" i="5"/>
  <c r="F244" i="5"/>
  <c r="C244" i="5"/>
  <c r="D244" i="5"/>
  <c r="B243" i="4"/>
  <c r="E243" i="4" s="1"/>
  <c r="F243" i="4" s="1"/>
  <c r="G244" i="5"/>
  <c r="K244" i="5" s="1"/>
  <c r="L244" i="5" s="1"/>
  <c r="C243" i="4"/>
  <c r="D243" i="4" s="1"/>
  <c r="G244" i="3"/>
  <c r="H244" i="3" s="1"/>
  <c r="C246" i="2"/>
  <c r="C245" i="3"/>
  <c r="D246" i="2"/>
  <c r="D245" i="3"/>
  <c r="B246" i="2"/>
  <c r="B245" i="3"/>
  <c r="E246" i="2"/>
  <c r="E245" i="3"/>
  <c r="F246" i="2"/>
  <c r="F245" i="3"/>
  <c r="M244" i="5" l="1"/>
  <c r="R244" i="5" s="1"/>
  <c r="P244" i="5"/>
  <c r="U244" i="5" s="1"/>
  <c r="Q244" i="5"/>
  <c r="V244" i="5" s="1"/>
  <c r="N244" i="5"/>
  <c r="S244" i="5" s="1"/>
  <c r="O244" i="5"/>
  <c r="T244" i="5" s="1"/>
  <c r="I247" i="5"/>
  <c r="J247" i="5" s="1"/>
  <c r="B245" i="5"/>
  <c r="F245" i="5"/>
  <c r="C245" i="5"/>
  <c r="D245" i="5"/>
  <c r="B244" i="4"/>
  <c r="C244" i="4" s="1"/>
  <c r="D244" i="4" s="1"/>
  <c r="G245" i="5"/>
  <c r="K245" i="5" s="1"/>
  <c r="L245" i="5" s="1"/>
  <c r="E245" i="5"/>
  <c r="E247" i="2"/>
  <c r="E246" i="3"/>
  <c r="F247" i="2"/>
  <c r="F246" i="3"/>
  <c r="B247" i="2"/>
  <c r="B246" i="3"/>
  <c r="G245" i="3"/>
  <c r="H245" i="3" s="1"/>
  <c r="D247" i="2"/>
  <c r="D246" i="3"/>
  <c r="C247" i="2"/>
  <c r="C246" i="3"/>
  <c r="E244" i="4" l="1"/>
  <c r="F244" i="4" s="1"/>
  <c r="O245" i="5"/>
  <c r="T245" i="5" s="1"/>
  <c r="Q245" i="5"/>
  <c r="V245" i="5" s="1"/>
  <c r="P245" i="5"/>
  <c r="U245" i="5" s="1"/>
  <c r="M245" i="5"/>
  <c r="R245" i="5" s="1"/>
  <c r="N245" i="5"/>
  <c r="S245" i="5" s="1"/>
  <c r="I248" i="5"/>
  <c r="J248" i="5" s="1"/>
  <c r="B245" i="4"/>
  <c r="E245" i="4" s="1"/>
  <c r="F245" i="4" s="1"/>
  <c r="G246" i="5"/>
  <c r="K246" i="5" s="1"/>
  <c r="L246" i="5" s="1"/>
  <c r="B246" i="5"/>
  <c r="E246" i="5"/>
  <c r="C246" i="5"/>
  <c r="D246" i="5"/>
  <c r="F246" i="5"/>
  <c r="D248" i="2"/>
  <c r="D247" i="3"/>
  <c r="C248" i="2"/>
  <c r="C247" i="3"/>
  <c r="B248" i="2"/>
  <c r="B247" i="3"/>
  <c r="G246" i="3"/>
  <c r="H246" i="3" s="1"/>
  <c r="F248" i="2"/>
  <c r="F247" i="3"/>
  <c r="E248" i="2"/>
  <c r="E247" i="3"/>
  <c r="C245" i="4" l="1"/>
  <c r="D245" i="4" s="1"/>
  <c r="N246" i="5"/>
  <c r="S246" i="5" s="1"/>
  <c r="Q246" i="5"/>
  <c r="V246" i="5" s="1"/>
  <c r="M246" i="5"/>
  <c r="R246" i="5" s="1"/>
  <c r="O246" i="5"/>
  <c r="T246" i="5" s="1"/>
  <c r="P246" i="5"/>
  <c r="U246" i="5" s="1"/>
  <c r="I249" i="5"/>
  <c r="J249" i="5" s="1"/>
  <c r="E247" i="5"/>
  <c r="F247" i="5"/>
  <c r="C247" i="5"/>
  <c r="B246" i="4"/>
  <c r="C246" i="4" s="1"/>
  <c r="D246" i="4" s="1"/>
  <c r="G247" i="5"/>
  <c r="K247" i="5" s="1"/>
  <c r="L247" i="5" s="1"/>
  <c r="D247" i="5"/>
  <c r="B247" i="5"/>
  <c r="E249" i="2"/>
  <c r="E248" i="3"/>
  <c r="F249" i="2"/>
  <c r="F248" i="3"/>
  <c r="C249" i="2"/>
  <c r="C248" i="3"/>
  <c r="B249" i="2"/>
  <c r="B248" i="3"/>
  <c r="G247" i="3"/>
  <c r="H247" i="3" s="1"/>
  <c r="D249" i="2"/>
  <c r="D248" i="3"/>
  <c r="P247" i="5" l="1"/>
  <c r="U247" i="5" s="1"/>
  <c r="N247" i="5"/>
  <c r="S247" i="5" s="1"/>
  <c r="O247" i="5"/>
  <c r="T247" i="5" s="1"/>
  <c r="Q247" i="5"/>
  <c r="V247" i="5" s="1"/>
  <c r="M247" i="5"/>
  <c r="R247" i="5" s="1"/>
  <c r="I250" i="5"/>
  <c r="J250" i="5" s="1"/>
  <c r="B247" i="4"/>
  <c r="C247" i="4" s="1"/>
  <c r="D247" i="4" s="1"/>
  <c r="G248" i="5"/>
  <c r="K248" i="5" s="1"/>
  <c r="L248" i="5" s="1"/>
  <c r="D248" i="5"/>
  <c r="E248" i="5"/>
  <c r="B248" i="5"/>
  <c r="E246" i="4"/>
  <c r="F246" i="4" s="1"/>
  <c r="C248" i="5"/>
  <c r="F248" i="5"/>
  <c r="G248" i="3"/>
  <c r="H248" i="3" s="1"/>
  <c r="D250" i="2"/>
  <c r="D249" i="3"/>
  <c r="F250" i="2"/>
  <c r="F249" i="3"/>
  <c r="B250" i="2"/>
  <c r="B249" i="3"/>
  <c r="C250" i="2"/>
  <c r="C249" i="3"/>
  <c r="E250" i="2"/>
  <c r="E249" i="3"/>
  <c r="C249" i="5" l="1"/>
  <c r="B249" i="5"/>
  <c r="E247" i="4"/>
  <c r="F247" i="4" s="1"/>
  <c r="N248" i="5"/>
  <c r="S248" i="5" s="1"/>
  <c r="O248" i="5"/>
  <c r="T248" i="5" s="1"/>
  <c r="M248" i="5"/>
  <c r="R248" i="5" s="1"/>
  <c r="P248" i="5"/>
  <c r="U248" i="5" s="1"/>
  <c r="Q248" i="5"/>
  <c r="V248" i="5" s="1"/>
  <c r="I251" i="5"/>
  <c r="J251" i="5" s="1"/>
  <c r="D249" i="5"/>
  <c r="E249" i="5"/>
  <c r="B248" i="4"/>
  <c r="C248" i="4" s="1"/>
  <c r="D248" i="4" s="1"/>
  <c r="G249" i="5"/>
  <c r="K249" i="5" s="1"/>
  <c r="L249" i="5" s="1"/>
  <c r="F249" i="5"/>
  <c r="E251" i="2"/>
  <c r="E250" i="3"/>
  <c r="G249" i="3"/>
  <c r="H249" i="3" s="1"/>
  <c r="C251" i="2"/>
  <c r="C250" i="3"/>
  <c r="B251" i="2"/>
  <c r="B250" i="3"/>
  <c r="F251" i="2"/>
  <c r="F250" i="3"/>
  <c r="D251" i="2"/>
  <c r="D250" i="3"/>
  <c r="E248" i="4" l="1"/>
  <c r="F248" i="4" s="1"/>
  <c r="Q249" i="5"/>
  <c r="V249" i="5" s="1"/>
  <c r="M249" i="5"/>
  <c r="R249" i="5" s="1"/>
  <c r="N249" i="5"/>
  <c r="S249" i="5" s="1"/>
  <c r="O249" i="5"/>
  <c r="T249" i="5" s="1"/>
  <c r="P249" i="5"/>
  <c r="U249" i="5" s="1"/>
  <c r="I252" i="5"/>
  <c r="J252" i="5" s="1"/>
  <c r="E250" i="5"/>
  <c r="C250" i="5"/>
  <c r="B250" i="5"/>
  <c r="D250" i="5"/>
  <c r="B249" i="4"/>
  <c r="E249" i="4" s="1"/>
  <c r="F249" i="4" s="1"/>
  <c r="G250" i="5"/>
  <c r="K250" i="5" s="1"/>
  <c r="L250" i="5" s="1"/>
  <c r="F250" i="5"/>
  <c r="F252" i="2"/>
  <c r="F251" i="3"/>
  <c r="C252" i="2"/>
  <c r="C251" i="3"/>
  <c r="B252" i="2"/>
  <c r="B251" i="3"/>
  <c r="D252" i="2"/>
  <c r="D251" i="3"/>
  <c r="G250" i="3"/>
  <c r="H250" i="3" s="1"/>
  <c r="E252" i="2"/>
  <c r="E251" i="3"/>
  <c r="C249" i="4" l="1"/>
  <c r="D249" i="4" s="1"/>
  <c r="M250" i="5"/>
  <c r="R250" i="5" s="1"/>
  <c r="N250" i="5"/>
  <c r="S250" i="5" s="1"/>
  <c r="O250" i="5"/>
  <c r="T250" i="5" s="1"/>
  <c r="P250" i="5"/>
  <c r="U250" i="5" s="1"/>
  <c r="Q250" i="5"/>
  <c r="V250" i="5" s="1"/>
  <c r="I253" i="5"/>
  <c r="J253" i="5" s="1"/>
  <c r="B250" i="4"/>
  <c r="C250" i="4" s="1"/>
  <c r="D250" i="4" s="1"/>
  <c r="G251" i="5"/>
  <c r="K251" i="5" s="1"/>
  <c r="L251" i="5" s="1"/>
  <c r="C251" i="5"/>
  <c r="B251" i="5"/>
  <c r="F251" i="5"/>
  <c r="D251" i="5"/>
  <c r="E251" i="5"/>
  <c r="G251" i="3"/>
  <c r="H251" i="3" s="1"/>
  <c r="D253" i="2"/>
  <c r="D253" i="3" s="1"/>
  <c r="D252" i="3"/>
  <c r="C253" i="2"/>
  <c r="C253" i="3" s="1"/>
  <c r="C252" i="3"/>
  <c r="E253" i="2"/>
  <c r="E253" i="3" s="1"/>
  <c r="E252" i="3"/>
  <c r="B253" i="2"/>
  <c r="B253" i="3" s="1"/>
  <c r="B252" i="3"/>
  <c r="F253" i="2"/>
  <c r="F253" i="3" s="1"/>
  <c r="F252" i="3"/>
  <c r="M251" i="5" l="1"/>
  <c r="R251" i="5" s="1"/>
  <c r="N251" i="5"/>
  <c r="S251" i="5" s="1"/>
  <c r="O251" i="5"/>
  <c r="T251" i="5" s="1"/>
  <c r="P251" i="5"/>
  <c r="U251" i="5" s="1"/>
  <c r="Q251" i="5"/>
  <c r="V251" i="5" s="1"/>
  <c r="I254" i="5"/>
  <c r="J254" i="5" s="1"/>
  <c r="E250" i="4"/>
  <c r="F250" i="4" s="1"/>
  <c r="F252" i="5"/>
  <c r="C252" i="5"/>
  <c r="B252" i="5"/>
  <c r="E252" i="5"/>
  <c r="B251" i="4"/>
  <c r="C251" i="4" s="1"/>
  <c r="D251" i="4" s="1"/>
  <c r="G252" i="5"/>
  <c r="K252" i="5" s="1"/>
  <c r="L252" i="5" s="1"/>
  <c r="D252" i="5"/>
  <c r="G253" i="3"/>
  <c r="H253" i="3" s="1"/>
  <c r="G252" i="3"/>
  <c r="H252" i="3" s="1"/>
  <c r="O252" i="5" l="1"/>
  <c r="T252" i="5" s="1"/>
  <c r="P252" i="5"/>
  <c r="U252" i="5" s="1"/>
  <c r="Q252" i="5"/>
  <c r="V252" i="5" s="1"/>
  <c r="M252" i="5"/>
  <c r="R252" i="5" s="1"/>
  <c r="N252" i="5"/>
  <c r="S252" i="5" s="1"/>
  <c r="F253" i="5"/>
  <c r="F254" i="5"/>
  <c r="D254" i="5"/>
  <c r="E254" i="5"/>
  <c r="D253" i="5"/>
  <c r="E251" i="4"/>
  <c r="F251" i="4" s="1"/>
  <c r="B253" i="4"/>
  <c r="C253" i="4" s="1"/>
  <c r="D253" i="4" s="1"/>
  <c r="G254" i="5"/>
  <c r="K254" i="5" s="1"/>
  <c r="L254" i="5" s="1"/>
  <c r="B254" i="5"/>
  <c r="B253" i="5"/>
  <c r="B252" i="4"/>
  <c r="C252" i="4" s="1"/>
  <c r="D252" i="4" s="1"/>
  <c r="G253" i="5"/>
  <c r="K253" i="5" s="1"/>
  <c r="L253" i="5" s="1"/>
  <c r="C253" i="5"/>
  <c r="E253" i="5"/>
  <c r="C254" i="5"/>
  <c r="Q253" i="5" l="1"/>
  <c r="V253" i="5" s="1"/>
  <c r="M253" i="5"/>
  <c r="R253" i="5" s="1"/>
  <c r="N253" i="5"/>
  <c r="S253" i="5" s="1"/>
  <c r="P253" i="5"/>
  <c r="U253" i="5" s="1"/>
  <c r="O253" i="5"/>
  <c r="T253" i="5" s="1"/>
  <c r="E253" i="4"/>
  <c r="F253" i="4" s="1"/>
  <c r="E252" i="4"/>
  <c r="F252" i="4" s="1"/>
  <c r="M254" i="5" l="1"/>
  <c r="R254" i="5" s="1"/>
  <c r="O254" i="5"/>
  <c r="T254" i="5" s="1"/>
  <c r="P254" i="5"/>
  <c r="U254" i="5" s="1"/>
  <c r="N254" i="5"/>
  <c r="S254" i="5" s="1"/>
  <c r="Q254" i="5"/>
  <c r="V254" i="5" s="1"/>
</calcChain>
</file>

<file path=xl/sharedStrings.xml><?xml version="1.0" encoding="utf-8"?>
<sst xmlns="http://schemas.openxmlformats.org/spreadsheetml/2006/main" count="59" uniqueCount="29">
  <si>
    <t>종목명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</si>
  <si>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</si>
  <si>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</si>
  <si>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</si>
  <si>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</si>
  <si>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</si>
  <si>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상장주식수</t>
    <phoneticPr fontId="2" type="noConversion"/>
  </si>
  <si>
    <t>유동비율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</si>
  <si>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</si>
  <si>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</si>
  <si>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</si>
  <si>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</si>
  <si>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</si>
  <si>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배당률</t>
    <phoneticPr fontId="2" type="noConversion"/>
  </si>
  <si>
    <t>만기(1분기)</t>
    <phoneticPr fontId="2" type="noConversion"/>
  </si>
  <si>
    <t>만기(2분기)</t>
    <phoneticPr fontId="2" type="noConversion"/>
  </si>
  <si>
    <t>1년 일수</t>
    <phoneticPr fontId="2" type="noConversion"/>
  </si>
  <si>
    <t>차익(1분기)</t>
    <phoneticPr fontId="2" type="noConversion"/>
  </si>
  <si>
    <t>선물이론가(2분기)</t>
    <phoneticPr fontId="2" type="noConversion"/>
  </si>
  <si>
    <t>차익(2분기)</t>
    <phoneticPr fontId="2" type="noConversion"/>
  </si>
  <si>
    <t>편입비중</t>
    <phoneticPr fontId="2" type="noConversion"/>
  </si>
  <si>
    <t>(Random)</t>
    <phoneticPr fontId="2" type="noConversion"/>
  </si>
  <si>
    <t>설정좌수</t>
    <phoneticPr fontId="2" type="noConversion"/>
  </si>
  <si>
    <t>환매좌수</t>
    <phoneticPr fontId="2" type="noConversion"/>
  </si>
  <si>
    <t>총 좌수</t>
    <phoneticPr fontId="2" type="noConversion"/>
  </si>
  <si>
    <t>iNAV</t>
    <phoneticPr fontId="2" type="noConversion"/>
  </si>
  <si>
    <t>AUM</t>
    <phoneticPr fontId="2" type="noConversion"/>
  </si>
  <si>
    <t>일자별 매매내역</t>
    <phoneticPr fontId="2" type="noConversion"/>
  </si>
  <si>
    <t>주식 잔고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</si>
</sst>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_-;\-* #,##0.00_-;_-* &quot;-&quot;_-;_-@_-"/>
    <numFmt numFmtId="177" formatCode="0.0%"/>
    <numFmt numFmtId="182" formatCode="0.00_);[Red]\(0.0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41" fontId="3" fillId="0" borderId="0" xfId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10" fontId="0" fillId="0" borderId="2" xfId="2" applyNumberFormat="1" applyFont="1" applyBorder="1">
      <alignment vertical="center"/>
    </xf>
    <xf numFmtId="0" fontId="0" fillId="0" borderId="3" xfId="0" applyBorder="1">
      <alignment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5" xfId="1" applyFont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41" fontId="3" fillId="0" borderId="6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0" fontId="0" fillId="0" borderId="0" xfId="2" applyNumberFormat="1" applyFont="1">
      <alignment vertical="center"/>
    </xf>
    <xf numFmtId="182" fontId="0" fillId="0" borderId="0" xfId="2" applyNumberFormat="1" applyFont="1">
      <alignment vertical="center"/>
    </xf>
    <xf numFmtId="41" fontId="3" fillId="0" borderId="13" xfId="1" applyFont="1" applyFill="1" applyBorder="1" applyAlignment="1">
      <alignment horizontal="center" vertical="center"/>
    </xf>
    <xf numFmtId="41" fontId="3" fillId="0" borderId="14" xfId="1" applyFont="1" applyFill="1" applyBorder="1" applyAlignment="1">
      <alignment horizontal="center" vertical="center"/>
    </xf>
    <xf numFmtId="41" fontId="3" fillId="0" borderId="8" xfId="1" applyFont="1" applyFill="1" applyBorder="1" applyAlignment="1">
      <alignment horizontal="center" vertical="center"/>
    </xf>
    <xf numFmtId="41" fontId="3" fillId="0" borderId="9" xfId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41" fontId="3" fillId="0" borderId="5" xfId="1" applyFont="1" applyFill="1" applyBorder="1" applyAlignment="1">
      <alignment horizontal="center" vertical="center"/>
    </xf>
    <xf numFmtId="41" fontId="3" fillId="0" borderId="13" xfId="1" applyFont="1" applyBorder="1" applyAlignment="1">
      <alignment horizontal="center" vertical="center"/>
    </xf>
    <xf numFmtId="41" fontId="3" fillId="0" borderId="15" xfId="1" applyFont="1" applyBorder="1" applyAlignment="1">
      <alignment horizontal="center" vertical="center"/>
    </xf>
    <xf numFmtId="41" fontId="3" fillId="0" borderId="14" xfId="1" applyFont="1" applyBorder="1" applyAlignment="1">
      <alignment horizontal="center" vertical="center"/>
    </xf>
    <xf numFmtId="41" fontId="0" fillId="0" borderId="0" xfId="1" applyFont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'일자별 시가총액'!$H$1</c:f>
              <c:strCache>
                <c:ptCount val="1"/>
                <c:pt idx="0">
                  <c:v> 지수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99.618065863453822</c:v>
                </c:pt>
                <c:pt idx="2">
                  <c:v>100.08569156626506</c:v>
                </c:pt>
                <c:pt idx="3">
                  <c:v>100.37131726907631</c:v>
                </c:pt>
                <c:pt idx="4">
                  <c:v>99.839060240963846</c:v>
                </c:pt>
                <c:pt idx="5">
                  <c:v>100.64984417670684</c:v>
                </c:pt>
                <c:pt idx="6">
                  <c:v>100.31003373493976</c:v>
                </c:pt>
                <c:pt idx="7">
                  <c:v>101.36965461847389</c:v>
                </c:pt>
                <c:pt idx="8">
                  <c:v>99.218568674698787</c:v>
                </c:pt>
                <c:pt idx="9">
                  <c:v>100.76220883534137</c:v>
                </c:pt>
                <c:pt idx="10">
                  <c:v>100.95027148594377</c:v>
                </c:pt>
                <c:pt idx="11">
                  <c:v>101.55044658634537</c:v>
                </c:pt>
                <c:pt idx="12">
                  <c:v>101.70004176706829</c:v>
                </c:pt>
                <c:pt idx="13">
                  <c:v>101.41542329317271</c:v>
                </c:pt>
                <c:pt idx="14">
                  <c:v>102.36170281124497</c:v>
                </c:pt>
                <c:pt idx="15">
                  <c:v>100.19071164658635</c:v>
                </c:pt>
                <c:pt idx="16">
                  <c:v>100.15996144578314</c:v>
                </c:pt>
                <c:pt idx="17">
                  <c:v>101.92721285140563</c:v>
                </c:pt>
                <c:pt idx="18">
                  <c:v>101.38886746987951</c:v>
                </c:pt>
                <c:pt idx="19">
                  <c:v>101.25431646586345</c:v>
                </c:pt>
                <c:pt idx="20">
                  <c:v>101.38948915662651</c:v>
                </c:pt>
                <c:pt idx="21">
                  <c:v>100.62960642570282</c:v>
                </c:pt>
                <c:pt idx="22">
                  <c:v>100.22625381526105</c:v>
                </c:pt>
                <c:pt idx="23">
                  <c:v>99.637672289156626</c:v>
                </c:pt>
                <c:pt idx="24">
                  <c:v>98.996215261044171</c:v>
                </c:pt>
                <c:pt idx="25">
                  <c:v>99.300138152610444</c:v>
                </c:pt>
                <c:pt idx="26">
                  <c:v>99.562637751004019</c:v>
                </c:pt>
                <c:pt idx="27">
                  <c:v>100.50910361445784</c:v>
                </c:pt>
                <c:pt idx="28">
                  <c:v>100.26306024096385</c:v>
                </c:pt>
                <c:pt idx="29">
                  <c:v>99.170231325301202</c:v>
                </c:pt>
                <c:pt idx="30">
                  <c:v>100.68784096385541</c:v>
                </c:pt>
                <c:pt idx="31">
                  <c:v>100.04319678714859</c:v>
                </c:pt>
                <c:pt idx="32">
                  <c:v>98.775269076305221</c:v>
                </c:pt>
                <c:pt idx="33">
                  <c:v>99.125182329317269</c:v>
                </c:pt>
                <c:pt idx="34">
                  <c:v>97.363122891566263</c:v>
                </c:pt>
                <c:pt idx="35">
                  <c:v>98.239574297188753</c:v>
                </c:pt>
                <c:pt idx="36">
                  <c:v>99.471426506024102</c:v>
                </c:pt>
                <c:pt idx="37">
                  <c:v>99.006589558232932</c:v>
                </c:pt>
                <c:pt idx="38">
                  <c:v>99.083437751004013</c:v>
                </c:pt>
                <c:pt idx="39">
                  <c:v>99.170194377510029</c:v>
                </c:pt>
                <c:pt idx="40">
                  <c:v>100.86299919678714</c:v>
                </c:pt>
                <c:pt idx="41">
                  <c:v>101.53467309236947</c:v>
                </c:pt>
                <c:pt idx="42">
                  <c:v>103.95857831325301</c:v>
                </c:pt>
                <c:pt idx="43">
                  <c:v>104.16715502008032</c:v>
                </c:pt>
                <c:pt idx="44">
                  <c:v>105.60340722891566</c:v>
                </c:pt>
                <c:pt idx="45">
                  <c:v>103.78674056224899</c:v>
                </c:pt>
                <c:pt idx="46">
                  <c:v>106.27187951807228</c:v>
                </c:pt>
                <c:pt idx="47">
                  <c:v>108.14665863453816</c:v>
                </c:pt>
                <c:pt idx="48">
                  <c:v>109.32509076305222</c:v>
                </c:pt>
                <c:pt idx="49">
                  <c:v>110.39572048192771</c:v>
                </c:pt>
                <c:pt idx="50">
                  <c:v>111.66712610441766</c:v>
                </c:pt>
                <c:pt idx="51">
                  <c:v>112.57328514056223</c:v>
                </c:pt>
                <c:pt idx="52">
                  <c:v>112.83923373493975</c:v>
                </c:pt>
                <c:pt idx="53">
                  <c:v>113.64390200803214</c:v>
                </c:pt>
                <c:pt idx="54">
                  <c:v>115.37128995983936</c:v>
                </c:pt>
                <c:pt idx="55">
                  <c:v>116.94720321285142</c:v>
                </c:pt>
                <c:pt idx="56">
                  <c:v>117.90351967871486</c:v>
                </c:pt>
                <c:pt idx="57">
                  <c:v>116.74019759036145</c:v>
                </c:pt>
                <c:pt idx="58">
                  <c:v>118.24165140562248</c:v>
                </c:pt>
                <c:pt idx="59">
                  <c:v>119.62328353413653</c:v>
                </c:pt>
                <c:pt idx="60">
                  <c:v>120.95938634538153</c:v>
                </c:pt>
                <c:pt idx="61">
                  <c:v>120.43747791164658</c:v>
                </c:pt>
                <c:pt idx="62">
                  <c:v>122.38711164658636</c:v>
                </c:pt>
                <c:pt idx="63">
                  <c:v>124.64070040160642</c:v>
                </c:pt>
                <c:pt idx="64">
                  <c:v>125.52063775100402</c:v>
                </c:pt>
                <c:pt idx="65">
                  <c:v>125.77090441767069</c:v>
                </c:pt>
                <c:pt idx="66">
                  <c:v>124.58066184738956</c:v>
                </c:pt>
                <c:pt idx="67">
                  <c:v>124.19633895582329</c:v>
                </c:pt>
                <c:pt idx="68">
                  <c:v>126.60131887550202</c:v>
                </c:pt>
                <c:pt idx="69">
                  <c:v>126.7085156626506</c:v>
                </c:pt>
                <c:pt idx="70">
                  <c:v>127.3397799196787</c:v>
                </c:pt>
                <c:pt idx="71">
                  <c:v>128.42722088353412</c:v>
                </c:pt>
                <c:pt idx="72">
                  <c:v>127.54723694779115</c:v>
                </c:pt>
                <c:pt idx="73">
                  <c:v>126.94384738955824</c:v>
                </c:pt>
                <c:pt idx="74">
                  <c:v>128.17900080321286</c:v>
                </c:pt>
                <c:pt idx="75">
                  <c:v>129.66632771084338</c:v>
                </c:pt>
                <c:pt idx="76">
                  <c:v>130.41721606425702</c:v>
                </c:pt>
                <c:pt idx="77">
                  <c:v>129.26960803212853</c:v>
                </c:pt>
                <c:pt idx="78">
                  <c:v>130.55817028112452</c:v>
                </c:pt>
                <c:pt idx="79">
                  <c:v>132.83077108433733</c:v>
                </c:pt>
                <c:pt idx="80">
                  <c:v>130.66850441767068</c:v>
                </c:pt>
                <c:pt idx="81">
                  <c:v>129.38223775100403</c:v>
                </c:pt>
                <c:pt idx="82">
                  <c:v>130.4522779116466</c:v>
                </c:pt>
                <c:pt idx="83">
                  <c:v>130.25248674698796</c:v>
                </c:pt>
                <c:pt idx="84">
                  <c:v>131.39566586345381</c:v>
                </c:pt>
                <c:pt idx="85">
                  <c:v>130.94068433734941</c:v>
                </c:pt>
                <c:pt idx="86">
                  <c:v>128.87834859437751</c:v>
                </c:pt>
                <c:pt idx="87">
                  <c:v>128.51329156626505</c:v>
                </c:pt>
                <c:pt idx="88">
                  <c:v>127.43444497991968</c:v>
                </c:pt>
                <c:pt idx="89">
                  <c:v>127.54372851405623</c:v>
                </c:pt>
                <c:pt idx="90">
                  <c:v>126.35409317269077</c:v>
                </c:pt>
                <c:pt idx="91">
                  <c:v>127.7412562248996</c:v>
                </c:pt>
                <c:pt idx="92">
                  <c:v>129.02312449799197</c:v>
                </c:pt>
                <c:pt idx="93">
                  <c:v>128.59749558232932</c:v>
                </c:pt>
                <c:pt idx="94">
                  <c:v>128.83711967871486</c:v>
                </c:pt>
                <c:pt idx="95">
                  <c:v>126.50515983935745</c:v>
                </c:pt>
                <c:pt idx="96">
                  <c:v>126.74871325301204</c:v>
                </c:pt>
                <c:pt idx="97">
                  <c:v>128.73725783132531</c:v>
                </c:pt>
                <c:pt idx="98">
                  <c:v>129.50421204819278</c:v>
                </c:pt>
                <c:pt idx="99">
                  <c:v>130.42993734939759</c:v>
                </c:pt>
                <c:pt idx="100">
                  <c:v>128.76963534136544</c:v>
                </c:pt>
                <c:pt idx="101">
                  <c:v>130.6209060240964</c:v>
                </c:pt>
                <c:pt idx="102">
                  <c:v>131.71072771084337</c:v>
                </c:pt>
                <c:pt idx="103">
                  <c:v>131.92582489959838</c:v>
                </c:pt>
                <c:pt idx="104">
                  <c:v>133.99066666666667</c:v>
                </c:pt>
                <c:pt idx="105">
                  <c:v>134.94545060240964</c:v>
                </c:pt>
                <c:pt idx="106">
                  <c:v>135.90162730923694</c:v>
                </c:pt>
                <c:pt idx="107">
                  <c:v>135.39436144578315</c:v>
                </c:pt>
                <c:pt idx="108">
                  <c:v>138.61767068273093</c:v>
                </c:pt>
                <c:pt idx="109">
                  <c:v>139.40491566265061</c:v>
                </c:pt>
                <c:pt idx="110">
                  <c:v>138.99511807228916</c:v>
                </c:pt>
                <c:pt idx="111">
                  <c:v>137.17491887550202</c:v>
                </c:pt>
                <c:pt idx="112">
                  <c:v>139.20534297188755</c:v>
                </c:pt>
                <c:pt idx="113">
                  <c:v>139.00161445783132</c:v>
                </c:pt>
                <c:pt idx="114">
                  <c:v>140.60761285140561</c:v>
                </c:pt>
                <c:pt idx="115">
                  <c:v>142.45682248995985</c:v>
                </c:pt>
                <c:pt idx="116">
                  <c:v>143.47150682730924</c:v>
                </c:pt>
                <c:pt idx="117">
                  <c:v>144.59367871485944</c:v>
                </c:pt>
                <c:pt idx="118">
                  <c:v>141.99546024096387</c:v>
                </c:pt>
                <c:pt idx="119">
                  <c:v>141.18046425702809</c:v>
                </c:pt>
                <c:pt idx="120">
                  <c:v>141.7670329317269</c:v>
                </c:pt>
                <c:pt idx="121">
                  <c:v>140.95553413654619</c:v>
                </c:pt>
                <c:pt idx="122">
                  <c:v>139.36154698795181</c:v>
                </c:pt>
                <c:pt idx="123">
                  <c:v>140.45824899598392</c:v>
                </c:pt>
                <c:pt idx="124">
                  <c:v>142.48332530120481</c:v>
                </c:pt>
                <c:pt idx="125">
                  <c:v>142.75602570281126</c:v>
                </c:pt>
                <c:pt idx="126">
                  <c:v>141.92214779116466</c:v>
                </c:pt>
                <c:pt idx="127">
                  <c:v>144.2950184738956</c:v>
                </c:pt>
                <c:pt idx="128">
                  <c:v>147.22023775100402</c:v>
                </c:pt>
                <c:pt idx="129">
                  <c:v>147.27672449799195</c:v>
                </c:pt>
                <c:pt idx="130">
                  <c:v>146.06057831325302</c:v>
                </c:pt>
                <c:pt idx="131">
                  <c:v>145.74283052208835</c:v>
                </c:pt>
                <c:pt idx="132">
                  <c:v>145.68555983935744</c:v>
                </c:pt>
                <c:pt idx="133">
                  <c:v>146.78412369477911</c:v>
                </c:pt>
                <c:pt idx="134">
                  <c:v>148.12996144578315</c:v>
                </c:pt>
                <c:pt idx="135">
                  <c:v>150.12985381526104</c:v>
                </c:pt>
                <c:pt idx="136">
                  <c:v>149.85746345381526</c:v>
                </c:pt>
                <c:pt idx="137">
                  <c:v>149.44511967871486</c:v>
                </c:pt>
                <c:pt idx="138">
                  <c:v>148.10676465863455</c:v>
                </c:pt>
                <c:pt idx="139">
                  <c:v>148.22968032128514</c:v>
                </c:pt>
                <c:pt idx="140">
                  <c:v>146.95151646586345</c:v>
                </c:pt>
                <c:pt idx="141">
                  <c:v>146.45465220883534</c:v>
                </c:pt>
                <c:pt idx="142">
                  <c:v>148.67998875502008</c:v>
                </c:pt>
                <c:pt idx="143">
                  <c:v>147.6409654618474</c:v>
                </c:pt>
                <c:pt idx="144">
                  <c:v>146.87990361445785</c:v>
                </c:pt>
                <c:pt idx="145">
                  <c:v>146.80313574297188</c:v>
                </c:pt>
                <c:pt idx="146">
                  <c:v>147.05014136546183</c:v>
                </c:pt>
                <c:pt idx="147">
                  <c:v>150.39626184738955</c:v>
                </c:pt>
                <c:pt idx="148">
                  <c:v>149.4015502008032</c:v>
                </c:pt>
                <c:pt idx="149">
                  <c:v>148.61994056224898</c:v>
                </c:pt>
                <c:pt idx="150">
                  <c:v>147.99918875502007</c:v>
                </c:pt>
                <c:pt idx="151">
                  <c:v>149.60035020080323</c:v>
                </c:pt>
                <c:pt idx="152">
                  <c:v>149.69715662650603</c:v>
                </c:pt>
                <c:pt idx="153">
                  <c:v>148.85198875502007</c:v>
                </c:pt>
                <c:pt idx="154">
                  <c:v>149.68742168674697</c:v>
                </c:pt>
                <c:pt idx="155">
                  <c:v>150.20057991967872</c:v>
                </c:pt>
                <c:pt idx="156">
                  <c:v>152.27122088353414</c:v>
                </c:pt>
                <c:pt idx="157">
                  <c:v>154.7847373493976</c:v>
                </c:pt>
                <c:pt idx="158">
                  <c:v>154.84619598393573</c:v>
                </c:pt>
                <c:pt idx="159">
                  <c:v>154.39936706827308</c:v>
                </c:pt>
                <c:pt idx="160">
                  <c:v>153.70828273092368</c:v>
                </c:pt>
                <c:pt idx="161">
                  <c:v>152.61318875502008</c:v>
                </c:pt>
                <c:pt idx="162">
                  <c:v>152.51318554216869</c:v>
                </c:pt>
                <c:pt idx="163">
                  <c:v>150.71061847389558</c:v>
                </c:pt>
                <c:pt idx="164">
                  <c:v>150.15448835341365</c:v>
                </c:pt>
                <c:pt idx="165">
                  <c:v>151.44675180722891</c:v>
                </c:pt>
                <c:pt idx="166">
                  <c:v>148.85421847389557</c:v>
                </c:pt>
                <c:pt idx="167">
                  <c:v>147.8840096385542</c:v>
                </c:pt>
                <c:pt idx="168">
                  <c:v>148.72863614457833</c:v>
                </c:pt>
                <c:pt idx="169">
                  <c:v>148.26740080321287</c:v>
                </c:pt>
                <c:pt idx="170">
                  <c:v>149.36590200803212</c:v>
                </c:pt>
                <c:pt idx="171">
                  <c:v>149.56788273092369</c:v>
                </c:pt>
                <c:pt idx="172">
                  <c:v>151.57431164658635</c:v>
                </c:pt>
                <c:pt idx="173">
                  <c:v>149.78283052208837</c:v>
                </c:pt>
                <c:pt idx="174">
                  <c:v>151.30948112449801</c:v>
                </c:pt>
                <c:pt idx="175">
                  <c:v>150.22683534136547</c:v>
                </c:pt>
                <c:pt idx="176">
                  <c:v>153.04387630522089</c:v>
                </c:pt>
                <c:pt idx="177">
                  <c:v>152.60714056224899</c:v>
                </c:pt>
                <c:pt idx="178">
                  <c:v>154.13850602409639</c:v>
                </c:pt>
                <c:pt idx="179">
                  <c:v>154.66035823293171</c:v>
                </c:pt>
                <c:pt idx="180">
                  <c:v>152.90176867469881</c:v>
                </c:pt>
                <c:pt idx="181">
                  <c:v>150.95189558232931</c:v>
                </c:pt>
                <c:pt idx="182">
                  <c:v>150.80768353413654</c:v>
                </c:pt>
                <c:pt idx="183">
                  <c:v>151.94886265060242</c:v>
                </c:pt>
                <c:pt idx="184">
                  <c:v>155.84157269076303</c:v>
                </c:pt>
                <c:pt idx="185">
                  <c:v>155.64191807228914</c:v>
                </c:pt>
                <c:pt idx="186">
                  <c:v>157.52879196787148</c:v>
                </c:pt>
                <c:pt idx="187">
                  <c:v>156.93212048192771</c:v>
                </c:pt>
                <c:pt idx="188">
                  <c:v>154.95505542168675</c:v>
                </c:pt>
                <c:pt idx="189">
                  <c:v>152.45789879518071</c:v>
                </c:pt>
                <c:pt idx="190">
                  <c:v>153.68820401606428</c:v>
                </c:pt>
                <c:pt idx="191">
                  <c:v>153.28956305220885</c:v>
                </c:pt>
                <c:pt idx="192">
                  <c:v>151.19881927710844</c:v>
                </c:pt>
                <c:pt idx="193">
                  <c:v>151.77106827309237</c:v>
                </c:pt>
                <c:pt idx="194">
                  <c:v>151.19945220883534</c:v>
                </c:pt>
                <c:pt idx="195">
                  <c:v>151.27895582329319</c:v>
                </c:pt>
                <c:pt idx="196">
                  <c:v>151.88376224899599</c:v>
                </c:pt>
                <c:pt idx="197">
                  <c:v>151.69178313253011</c:v>
                </c:pt>
                <c:pt idx="198">
                  <c:v>153.80077269076304</c:v>
                </c:pt>
                <c:pt idx="199">
                  <c:v>152.32893333333334</c:v>
                </c:pt>
                <c:pt idx="200">
                  <c:v>152.81122730923695</c:v>
                </c:pt>
                <c:pt idx="201">
                  <c:v>152.28262168674698</c:v>
                </c:pt>
                <c:pt idx="202">
                  <c:v>151.74772369477913</c:v>
                </c:pt>
                <c:pt idx="203">
                  <c:v>153.59325622489959</c:v>
                </c:pt>
                <c:pt idx="204">
                  <c:v>155.70343132530121</c:v>
                </c:pt>
                <c:pt idx="205">
                  <c:v>153.36807871485945</c:v>
                </c:pt>
                <c:pt idx="206">
                  <c:v>155.30673574297188</c:v>
                </c:pt>
                <c:pt idx="207">
                  <c:v>155.53506666666667</c:v>
                </c:pt>
                <c:pt idx="208">
                  <c:v>154.70181044176707</c:v>
                </c:pt>
                <c:pt idx="209">
                  <c:v>152.23243855421686</c:v>
                </c:pt>
                <c:pt idx="210">
                  <c:v>154.92163212851406</c:v>
                </c:pt>
                <c:pt idx="211">
                  <c:v>156.26963694779116</c:v>
                </c:pt>
                <c:pt idx="212">
                  <c:v>158.53925943775101</c:v>
                </c:pt>
                <c:pt idx="213">
                  <c:v>158.55294136546186</c:v>
                </c:pt>
                <c:pt idx="214">
                  <c:v>158.66289638554215</c:v>
                </c:pt>
                <c:pt idx="215">
                  <c:v>159.95824096385542</c:v>
                </c:pt>
                <c:pt idx="216">
                  <c:v>161.63477751004015</c:v>
                </c:pt>
                <c:pt idx="217">
                  <c:v>159.00824417670682</c:v>
                </c:pt>
                <c:pt idx="218">
                  <c:v>159.68295582329318</c:v>
                </c:pt>
                <c:pt idx="219">
                  <c:v>162.08307951807228</c:v>
                </c:pt>
                <c:pt idx="220">
                  <c:v>161.4970875502008</c:v>
                </c:pt>
                <c:pt idx="221">
                  <c:v>161.30015582329318</c:v>
                </c:pt>
                <c:pt idx="222">
                  <c:v>161.51092048192771</c:v>
                </c:pt>
                <c:pt idx="223">
                  <c:v>160.50630361445783</c:v>
                </c:pt>
                <c:pt idx="224">
                  <c:v>159.62996305220884</c:v>
                </c:pt>
                <c:pt idx="225">
                  <c:v>158.88215261044175</c:v>
                </c:pt>
                <c:pt idx="226">
                  <c:v>159.09194698795181</c:v>
                </c:pt>
                <c:pt idx="227">
                  <c:v>157.74360321285141</c:v>
                </c:pt>
                <c:pt idx="228">
                  <c:v>159.71071807228915</c:v>
                </c:pt>
                <c:pt idx="229">
                  <c:v>162.27726746987952</c:v>
                </c:pt>
                <c:pt idx="230">
                  <c:v>161.33317751004017</c:v>
                </c:pt>
                <c:pt idx="231">
                  <c:v>162.26441927710843</c:v>
                </c:pt>
                <c:pt idx="232">
                  <c:v>162.64148594377511</c:v>
                </c:pt>
                <c:pt idx="233">
                  <c:v>162.58842570281124</c:v>
                </c:pt>
                <c:pt idx="234">
                  <c:v>162.14356305220883</c:v>
                </c:pt>
                <c:pt idx="235">
                  <c:v>161.68034538152611</c:v>
                </c:pt>
                <c:pt idx="236">
                  <c:v>160.35290763052208</c:v>
                </c:pt>
                <c:pt idx="237">
                  <c:v>162.38521445783132</c:v>
                </c:pt>
                <c:pt idx="238">
                  <c:v>162.86546345381524</c:v>
                </c:pt>
                <c:pt idx="239">
                  <c:v>161.91026987951807</c:v>
                </c:pt>
                <c:pt idx="240">
                  <c:v>164.92280321285139</c:v>
                </c:pt>
                <c:pt idx="241">
                  <c:v>163.97361606425702</c:v>
                </c:pt>
                <c:pt idx="242">
                  <c:v>165.83341365461848</c:v>
                </c:pt>
                <c:pt idx="243">
                  <c:v>166.9230168674699</c:v>
                </c:pt>
                <c:pt idx="244">
                  <c:v>163.68073734939759</c:v>
                </c:pt>
                <c:pt idx="245">
                  <c:v>163.85932530120482</c:v>
                </c:pt>
                <c:pt idx="246">
                  <c:v>161.97017670682732</c:v>
                </c:pt>
                <c:pt idx="247">
                  <c:v>162.54305220883535</c:v>
                </c:pt>
                <c:pt idx="248">
                  <c:v>161.56901686746988</c:v>
                </c:pt>
                <c:pt idx="249">
                  <c:v>164.46040963855421</c:v>
                </c:pt>
                <c:pt idx="250">
                  <c:v>164.04081927710843</c:v>
                </c:pt>
                <c:pt idx="251">
                  <c:v>168.05375582329319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8-47E2-9E78-7D4857F3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233439"/>
        <c:axId val="1975234687"/>
      </c:lineChart>
      <c:catAx>
        <c:axId val="197523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234687"/>
        <c:crosses val="autoZero"/>
        <c:auto val="1"/>
        <c:lblAlgn val="ctr"/>
        <c:lblOffset val="100"/>
        <c:noMultiLvlLbl val="0"/>
      </c:catAx>
      <c:valAx>
        <c:axId val="1975234687"/>
        <c:scaling>
          <c:orientation val="minMax"/>
          <c:max val="2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23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23812</xdr:rowOff>
    </xdr:from>
    <xdr:to>
      <xdr:col>15</xdr:col>
      <xdr:colOff>76200</xdr:colOff>
      <xdr:row>15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82694F-4364-4E1F-9135-E1EE3CB8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242B-FE82-491C-9C1B-9DEE60853792}">
  <dimension ref="A1:F3"/>
  <sheetViews>
    <sheetView workbookViewId="0">
      <selection activeCell="E12" sqref="E12"/>
    </sheetView>
  </sheetViews>
  <sheetFormatPr defaultRowHeight="16.5" x14ac:dyDescent="0.3"/>
  <cols>
    <col min="1" max="1" width="11" bestFit="1" customWidth="1"/>
    <col min="2" max="2" width="11.875" bestFit="1" customWidth="1"/>
    <col min="3" max="3" width="10.875" bestFit="1" customWidth="1"/>
    <col min="4" max="4" width="11.875" bestFit="1" customWidth="1"/>
    <col min="5" max="6" width="10.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10000000</v>
      </c>
      <c r="C2" s="2">
        <v>5000000</v>
      </c>
      <c r="D2" s="2">
        <v>20000000</v>
      </c>
      <c r="E2" s="2">
        <v>1000000</v>
      </c>
      <c r="F2" s="2">
        <v>1000000</v>
      </c>
    </row>
    <row r="3" spans="1:6" x14ac:dyDescent="0.3">
      <c r="A3" t="s">
        <v>7</v>
      </c>
      <c r="B3" s="3">
        <v>0.75</v>
      </c>
      <c r="C3" s="3">
        <v>0.9</v>
      </c>
      <c r="D3" s="3">
        <v>0.82</v>
      </c>
      <c r="E3" s="3">
        <v>0.88</v>
      </c>
      <c r="F3" s="3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7D83-898F-4064-AB16-C8988729E2A2}">
  <dimension ref="A1:F253"/>
  <sheetViews>
    <sheetView workbookViewId="0">
      <selection activeCell="H4" sqref="H4"/>
    </sheetView>
  </sheetViews>
  <sheetFormatPr defaultRowHeight="16.5" x14ac:dyDescent="0.3"/>
  <cols>
    <col min="2" max="4" width="9.125" style="2" bestFit="1" customWidth="1"/>
    <col min="5" max="5" width="9.375" style="2" bestFit="1" customWidth="1"/>
    <col min="6" max="6" width="10.875" style="2" bestFit="1" customWidth="1"/>
  </cols>
  <sheetData>
    <row r="1" spans="1:6" x14ac:dyDescent="0.3">
      <c r="A1" s="1" t="s">
        <v>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>
        <v>1</v>
      </c>
      <c r="B2" s="2">
        <v>10000</v>
      </c>
      <c r="C2" s="2">
        <v>20000</v>
      </c>
      <c r="D2" s="2">
        <v>30000</v>
      </c>
      <c r="E2" s="2">
        <v>100000</v>
      </c>
      <c r="F2" s="2">
        <v>1000000</v>
      </c>
    </row>
    <row r="3" spans="1:6" x14ac:dyDescent="0.3">
      <c r="A3">
        <v>2</v>
      </c>
      <c r="B3" s="2">
        <f ca="1">RANDBETWEEN(B2*0.97, B2*1.033)</f>
        <v>9735</v>
      </c>
      <c r="C3" s="2">
        <f t="shared" ref="C3:F3" ca="1" si="0">RANDBETWEEN(C2*0.97, C2*1.033)</f>
        <v>20515</v>
      </c>
      <c r="D3" s="2">
        <f t="shared" ca="1" si="0"/>
        <v>30024</v>
      </c>
      <c r="E3" s="2">
        <f t="shared" ca="1" si="0"/>
        <v>99789</v>
      </c>
      <c r="F3" s="2">
        <f t="shared" ca="1" si="0"/>
        <v>989414</v>
      </c>
    </row>
    <row r="4" spans="1:6" x14ac:dyDescent="0.3">
      <c r="A4">
        <v>3</v>
      </c>
      <c r="B4" s="2">
        <f t="shared" ref="B4:B67" ca="1" si="1">RANDBETWEEN(B3*0.97, B3*1.033)</f>
        <v>9735</v>
      </c>
      <c r="C4" s="2">
        <f t="shared" ref="C4:C67" ca="1" si="2">RANDBETWEEN(C3*0.97, C3*1.033)</f>
        <v>20136</v>
      </c>
      <c r="D4" s="2">
        <f t="shared" ref="D4:D67" ca="1" si="3">RANDBETWEEN(D3*0.97, D3*1.033)</f>
        <v>29898</v>
      </c>
      <c r="E4" s="2">
        <f t="shared" ref="E4:E67" ca="1" si="4">RANDBETWEEN(E3*0.97, E3*1.033)</f>
        <v>100832</v>
      </c>
      <c r="F4" s="2">
        <f t="shared" ref="F4:F67" ca="1" si="5">RANDBETWEEN(F3*0.97, F3*1.033)</f>
        <v>1006766</v>
      </c>
    </row>
    <row r="5" spans="1:6" x14ac:dyDescent="0.3">
      <c r="A5">
        <v>4</v>
      </c>
      <c r="B5" s="2">
        <f t="shared" ca="1" si="1"/>
        <v>9890</v>
      </c>
      <c r="C5" s="2">
        <f t="shared" ca="1" si="2"/>
        <v>20512</v>
      </c>
      <c r="D5" s="2">
        <f t="shared" ca="1" si="3"/>
        <v>29474</v>
      </c>
      <c r="E5" s="2">
        <f t="shared" ca="1" si="4"/>
        <v>103560</v>
      </c>
      <c r="F5" s="2">
        <f t="shared" ca="1" si="5"/>
        <v>1017275</v>
      </c>
    </row>
    <row r="6" spans="1:6" x14ac:dyDescent="0.3">
      <c r="A6">
        <v>5</v>
      </c>
      <c r="B6" s="2">
        <f t="shared" ca="1" si="1"/>
        <v>9817</v>
      </c>
      <c r="C6" s="2">
        <f t="shared" ca="1" si="2"/>
        <v>20271</v>
      </c>
      <c r="D6" s="2">
        <f t="shared" ca="1" si="3"/>
        <v>29891</v>
      </c>
      <c r="E6" s="2">
        <f t="shared" ca="1" si="4"/>
        <v>104305</v>
      </c>
      <c r="F6" s="2">
        <f t="shared" ca="1" si="5"/>
        <v>992297</v>
      </c>
    </row>
    <row r="7" spans="1:6" x14ac:dyDescent="0.3">
      <c r="A7">
        <v>6</v>
      </c>
      <c r="B7" s="2">
        <f t="shared" ca="1" si="1"/>
        <v>9835</v>
      </c>
      <c r="C7" s="2">
        <f t="shared" ca="1" si="2"/>
        <v>20041</v>
      </c>
      <c r="D7" s="2">
        <f t="shared" ca="1" si="3"/>
        <v>30147</v>
      </c>
      <c r="E7" s="2">
        <f t="shared" ca="1" si="4"/>
        <v>106752</v>
      </c>
      <c r="F7" s="2">
        <f t="shared" ca="1" si="5"/>
        <v>1001582</v>
      </c>
    </row>
    <row r="8" spans="1:6" x14ac:dyDescent="0.3">
      <c r="A8">
        <v>7</v>
      </c>
      <c r="B8" s="2">
        <f t="shared" ca="1" si="1"/>
        <v>10118</v>
      </c>
      <c r="C8" s="2">
        <f t="shared" ca="1" si="2"/>
        <v>20504</v>
      </c>
      <c r="D8" s="2">
        <f t="shared" ca="1" si="3"/>
        <v>30432</v>
      </c>
      <c r="E8" s="2">
        <f t="shared" ca="1" si="4"/>
        <v>104749</v>
      </c>
      <c r="F8" s="2">
        <f t="shared" ca="1" si="5"/>
        <v>978886</v>
      </c>
    </row>
    <row r="9" spans="1:6" x14ac:dyDescent="0.3">
      <c r="A9">
        <v>8</v>
      </c>
      <c r="B9" s="2">
        <f t="shared" ca="1" si="1"/>
        <v>10115</v>
      </c>
      <c r="C9" s="2">
        <f t="shared" ca="1" si="2"/>
        <v>21031</v>
      </c>
      <c r="D9" s="2">
        <f t="shared" ca="1" si="3"/>
        <v>31007</v>
      </c>
      <c r="E9" s="2">
        <f t="shared" ca="1" si="4"/>
        <v>103305</v>
      </c>
      <c r="F9" s="2">
        <f t="shared" ca="1" si="5"/>
        <v>984254</v>
      </c>
    </row>
    <row r="10" spans="1:6" x14ac:dyDescent="0.3">
      <c r="A10">
        <v>9</v>
      </c>
      <c r="B10" s="2">
        <f t="shared" ca="1" si="1"/>
        <v>10164</v>
      </c>
      <c r="C10" s="2">
        <f t="shared" ca="1" si="2"/>
        <v>20500</v>
      </c>
      <c r="D10" s="2">
        <f t="shared" ca="1" si="3"/>
        <v>30308</v>
      </c>
      <c r="E10" s="2">
        <f t="shared" ca="1" si="4"/>
        <v>103321</v>
      </c>
      <c r="F10" s="2">
        <f t="shared" ca="1" si="5"/>
        <v>957635</v>
      </c>
    </row>
    <row r="11" spans="1:6" x14ac:dyDescent="0.3">
      <c r="A11">
        <v>10</v>
      </c>
      <c r="B11" s="2">
        <f t="shared" ca="1" si="1"/>
        <v>10498</v>
      </c>
      <c r="C11" s="2">
        <f t="shared" ca="1" si="2"/>
        <v>20510</v>
      </c>
      <c r="D11" s="2">
        <f t="shared" ca="1" si="3"/>
        <v>30878</v>
      </c>
      <c r="E11" s="2">
        <f t="shared" ca="1" si="4"/>
        <v>100735</v>
      </c>
      <c r="F11" s="2">
        <f t="shared" ca="1" si="5"/>
        <v>976827</v>
      </c>
    </row>
    <row r="12" spans="1:6" x14ac:dyDescent="0.3">
      <c r="A12">
        <v>11</v>
      </c>
      <c r="B12" s="2">
        <f t="shared" ca="1" si="1"/>
        <v>10758</v>
      </c>
      <c r="C12" s="2">
        <f t="shared" ca="1" si="2"/>
        <v>20301</v>
      </c>
      <c r="D12" s="2">
        <f t="shared" ca="1" si="3"/>
        <v>31018</v>
      </c>
      <c r="E12" s="2">
        <f t="shared" ca="1" si="4"/>
        <v>101461</v>
      </c>
      <c r="F12" s="2">
        <f t="shared" ca="1" si="5"/>
        <v>973621</v>
      </c>
    </row>
    <row r="13" spans="1:6" x14ac:dyDescent="0.3">
      <c r="A13">
        <v>12</v>
      </c>
      <c r="B13" s="2">
        <f t="shared" ca="1" si="1"/>
        <v>11079</v>
      </c>
      <c r="C13" s="2">
        <f t="shared" ca="1" si="2"/>
        <v>19857</v>
      </c>
      <c r="D13" s="2">
        <f t="shared" ca="1" si="3"/>
        <v>30800</v>
      </c>
      <c r="E13" s="2">
        <f t="shared" ca="1" si="4"/>
        <v>100512</v>
      </c>
      <c r="F13" s="2">
        <f t="shared" ca="1" si="5"/>
        <v>996567</v>
      </c>
    </row>
    <row r="14" spans="1:6" x14ac:dyDescent="0.3">
      <c r="A14">
        <v>13</v>
      </c>
      <c r="B14" s="2">
        <f t="shared" ca="1" si="1"/>
        <v>10890</v>
      </c>
      <c r="C14" s="2">
        <f t="shared" ca="1" si="2"/>
        <v>19890</v>
      </c>
      <c r="D14" s="2">
        <f t="shared" ca="1" si="3"/>
        <v>31400</v>
      </c>
      <c r="E14" s="2">
        <f t="shared" ca="1" si="4"/>
        <v>100504</v>
      </c>
      <c r="F14" s="2">
        <f t="shared" ca="1" si="5"/>
        <v>983164</v>
      </c>
    </row>
    <row r="15" spans="1:6" x14ac:dyDescent="0.3">
      <c r="A15">
        <v>14</v>
      </c>
      <c r="B15" s="2">
        <f t="shared" ca="1" si="1"/>
        <v>11050</v>
      </c>
      <c r="C15" s="2">
        <f t="shared" ca="1" si="2"/>
        <v>19845</v>
      </c>
      <c r="D15" s="2">
        <f t="shared" ca="1" si="3"/>
        <v>31708</v>
      </c>
      <c r="E15" s="2">
        <f t="shared" ca="1" si="4"/>
        <v>102814</v>
      </c>
      <c r="F15" s="2">
        <f t="shared" ca="1" si="5"/>
        <v>959914</v>
      </c>
    </row>
    <row r="16" spans="1:6" x14ac:dyDescent="0.3">
      <c r="A16">
        <v>15</v>
      </c>
      <c r="B16" s="2">
        <f t="shared" ca="1" si="1"/>
        <v>11167</v>
      </c>
      <c r="C16" s="2">
        <f t="shared" ca="1" si="2"/>
        <v>19586</v>
      </c>
      <c r="D16" s="2">
        <f t="shared" ca="1" si="3"/>
        <v>32263</v>
      </c>
      <c r="E16" s="2">
        <f t="shared" ca="1" si="4"/>
        <v>100825</v>
      </c>
      <c r="F16" s="2">
        <f t="shared" ca="1" si="5"/>
        <v>969349</v>
      </c>
    </row>
    <row r="17" spans="1:6" x14ac:dyDescent="0.3">
      <c r="A17">
        <v>16</v>
      </c>
      <c r="B17" s="2">
        <f t="shared" ca="1" si="1"/>
        <v>10922</v>
      </c>
      <c r="C17" s="2">
        <f t="shared" ca="1" si="2"/>
        <v>19079</v>
      </c>
      <c r="D17" s="2">
        <f t="shared" ca="1" si="3"/>
        <v>31497</v>
      </c>
      <c r="E17" s="2">
        <f t="shared" ca="1" si="4"/>
        <v>103537</v>
      </c>
      <c r="F17" s="2">
        <f t="shared" ca="1" si="5"/>
        <v>943881</v>
      </c>
    </row>
    <row r="18" spans="1:6" x14ac:dyDescent="0.3">
      <c r="A18">
        <v>17</v>
      </c>
      <c r="B18" s="2">
        <f t="shared" ca="1" si="1"/>
        <v>10918</v>
      </c>
      <c r="C18" s="2">
        <f t="shared" ca="1" si="2"/>
        <v>18584</v>
      </c>
      <c r="D18" s="2">
        <f t="shared" ca="1" si="3"/>
        <v>31582</v>
      </c>
      <c r="E18" s="2">
        <f t="shared" ca="1" si="4"/>
        <v>105894</v>
      </c>
      <c r="F18" s="2">
        <f t="shared" ca="1" si="5"/>
        <v>940694</v>
      </c>
    </row>
    <row r="19" spans="1:6" x14ac:dyDescent="0.3">
      <c r="A19">
        <v>18</v>
      </c>
      <c r="B19" s="2">
        <f t="shared" ca="1" si="1"/>
        <v>11064</v>
      </c>
      <c r="C19" s="2">
        <f t="shared" ca="1" si="2"/>
        <v>19042</v>
      </c>
      <c r="D19" s="2">
        <f t="shared" ca="1" si="3"/>
        <v>32214</v>
      </c>
      <c r="E19" s="2">
        <f t="shared" ca="1" si="4"/>
        <v>103540</v>
      </c>
      <c r="F19" s="2">
        <f t="shared" ca="1" si="5"/>
        <v>961800</v>
      </c>
    </row>
    <row r="20" spans="1:6" x14ac:dyDescent="0.3">
      <c r="A20">
        <v>19</v>
      </c>
      <c r="B20" s="2">
        <f t="shared" ca="1" si="1"/>
        <v>10759</v>
      </c>
      <c r="C20" s="2">
        <f t="shared" ca="1" si="2"/>
        <v>18869</v>
      </c>
      <c r="D20" s="2">
        <f t="shared" ca="1" si="3"/>
        <v>32028</v>
      </c>
      <c r="E20" s="2">
        <f t="shared" ca="1" si="4"/>
        <v>106565</v>
      </c>
      <c r="F20" s="2">
        <f t="shared" ca="1" si="5"/>
        <v>955304</v>
      </c>
    </row>
    <row r="21" spans="1:6" x14ac:dyDescent="0.3">
      <c r="A21">
        <v>20</v>
      </c>
      <c r="B21" s="2">
        <f t="shared" ca="1" si="1"/>
        <v>10620</v>
      </c>
      <c r="C21" s="2">
        <f t="shared" ca="1" si="2"/>
        <v>18467</v>
      </c>
      <c r="D21" s="2">
        <f t="shared" ca="1" si="3"/>
        <v>31253</v>
      </c>
      <c r="E21" s="2">
        <f t="shared" ca="1" si="4"/>
        <v>108408</v>
      </c>
      <c r="F21" s="2">
        <f t="shared" ca="1" si="5"/>
        <v>979833</v>
      </c>
    </row>
    <row r="22" spans="1:6" x14ac:dyDescent="0.3">
      <c r="A22">
        <v>21</v>
      </c>
      <c r="B22" s="2">
        <f t="shared" ca="1" si="1"/>
        <v>10735</v>
      </c>
      <c r="C22" s="2">
        <f t="shared" ca="1" si="2"/>
        <v>18418</v>
      </c>
      <c r="D22" s="2">
        <f t="shared" ca="1" si="3"/>
        <v>31612</v>
      </c>
      <c r="E22" s="2">
        <f t="shared" ca="1" si="4"/>
        <v>110143</v>
      </c>
      <c r="F22" s="2">
        <f t="shared" ca="1" si="5"/>
        <v>967086</v>
      </c>
    </row>
    <row r="23" spans="1:6" x14ac:dyDescent="0.3">
      <c r="A23">
        <v>22</v>
      </c>
      <c r="B23" s="2">
        <f t="shared" ca="1" si="1"/>
        <v>11059</v>
      </c>
      <c r="C23" s="2">
        <f t="shared" ca="1" si="2"/>
        <v>18361</v>
      </c>
      <c r="D23" s="2">
        <f t="shared" ca="1" si="3"/>
        <v>30859</v>
      </c>
      <c r="E23" s="2">
        <f t="shared" ca="1" si="4"/>
        <v>113075</v>
      </c>
      <c r="F23" s="2">
        <f t="shared" ca="1" si="5"/>
        <v>963356</v>
      </c>
    </row>
    <row r="24" spans="1:6" x14ac:dyDescent="0.3">
      <c r="A24">
        <v>23</v>
      </c>
      <c r="B24" s="2">
        <f t="shared" ca="1" si="1"/>
        <v>11189</v>
      </c>
      <c r="C24" s="2">
        <f t="shared" ca="1" si="2"/>
        <v>18297</v>
      </c>
      <c r="D24" s="2">
        <f t="shared" ca="1" si="3"/>
        <v>29989</v>
      </c>
      <c r="E24" s="2">
        <f t="shared" ca="1" si="4"/>
        <v>110977</v>
      </c>
      <c r="F24" s="2">
        <f t="shared" ca="1" si="5"/>
        <v>984167</v>
      </c>
    </row>
    <row r="25" spans="1:6" x14ac:dyDescent="0.3">
      <c r="A25">
        <v>24</v>
      </c>
      <c r="B25" s="2">
        <f t="shared" ca="1" si="1"/>
        <v>10863</v>
      </c>
      <c r="C25" s="2">
        <f t="shared" ca="1" si="2"/>
        <v>18005</v>
      </c>
      <c r="D25" s="2">
        <f t="shared" ca="1" si="3"/>
        <v>30425</v>
      </c>
      <c r="E25" s="2">
        <f t="shared" ca="1" si="4"/>
        <v>107754</v>
      </c>
      <c r="F25" s="2">
        <f t="shared" ca="1" si="5"/>
        <v>968401</v>
      </c>
    </row>
    <row r="26" spans="1:6" x14ac:dyDescent="0.3">
      <c r="A26">
        <v>25</v>
      </c>
      <c r="B26" s="2">
        <f t="shared" ca="1" si="1"/>
        <v>10729</v>
      </c>
      <c r="C26" s="2">
        <f t="shared" ca="1" si="2"/>
        <v>18257</v>
      </c>
      <c r="D26" s="2">
        <f t="shared" ca="1" si="3"/>
        <v>29911</v>
      </c>
      <c r="E26" s="2">
        <f t="shared" ca="1" si="4"/>
        <v>104921</v>
      </c>
      <c r="F26" s="2">
        <f t="shared" ca="1" si="5"/>
        <v>974016</v>
      </c>
    </row>
    <row r="27" spans="1:6" x14ac:dyDescent="0.3">
      <c r="A27">
        <v>26</v>
      </c>
      <c r="B27" s="2">
        <f t="shared" ca="1" si="1"/>
        <v>10916</v>
      </c>
      <c r="C27" s="2">
        <f t="shared" ca="1" si="2"/>
        <v>18679</v>
      </c>
      <c r="D27" s="2">
        <f t="shared" ca="1" si="3"/>
        <v>29260</v>
      </c>
      <c r="E27" s="2">
        <f t="shared" ca="1" si="4"/>
        <v>106494</v>
      </c>
      <c r="F27" s="2">
        <f t="shared" ca="1" si="5"/>
        <v>993565</v>
      </c>
    </row>
    <row r="28" spans="1:6" x14ac:dyDescent="0.3">
      <c r="A28">
        <v>27</v>
      </c>
      <c r="B28" s="2">
        <f t="shared" ca="1" si="1"/>
        <v>11014</v>
      </c>
      <c r="C28" s="2">
        <f t="shared" ca="1" si="2"/>
        <v>18523</v>
      </c>
      <c r="D28" s="2">
        <f t="shared" ca="1" si="3"/>
        <v>30017</v>
      </c>
      <c r="E28" s="2">
        <f t="shared" ca="1" si="4"/>
        <v>108483</v>
      </c>
      <c r="F28" s="2">
        <f t="shared" ca="1" si="5"/>
        <v>971705</v>
      </c>
    </row>
    <row r="29" spans="1:6" x14ac:dyDescent="0.3">
      <c r="A29">
        <v>28</v>
      </c>
      <c r="B29" s="2">
        <f t="shared" ca="1" si="1"/>
        <v>11142</v>
      </c>
      <c r="C29" s="2">
        <f t="shared" ca="1" si="2"/>
        <v>18746</v>
      </c>
      <c r="D29" s="2">
        <f t="shared" ca="1" si="3"/>
        <v>29663</v>
      </c>
      <c r="E29" s="2">
        <f t="shared" ca="1" si="4"/>
        <v>110428</v>
      </c>
      <c r="F29" s="2">
        <f t="shared" ca="1" si="5"/>
        <v>999533</v>
      </c>
    </row>
    <row r="30" spans="1:6" x14ac:dyDescent="0.3">
      <c r="A30">
        <v>29</v>
      </c>
      <c r="B30" s="2">
        <f t="shared" ca="1" si="1"/>
        <v>11309</v>
      </c>
      <c r="C30" s="2">
        <f t="shared" ca="1" si="2"/>
        <v>18700</v>
      </c>
      <c r="D30" s="2">
        <f t="shared" ca="1" si="3"/>
        <v>30214</v>
      </c>
      <c r="E30" s="2">
        <f t="shared" ca="1" si="4"/>
        <v>111050</v>
      </c>
      <c r="F30" s="2">
        <f t="shared" ca="1" si="5"/>
        <v>972148</v>
      </c>
    </row>
    <row r="31" spans="1:6" x14ac:dyDescent="0.3">
      <c r="A31">
        <v>30</v>
      </c>
      <c r="B31" s="2">
        <f t="shared" ca="1" si="1"/>
        <v>11346</v>
      </c>
      <c r="C31" s="2">
        <f t="shared" ca="1" si="2"/>
        <v>18933</v>
      </c>
      <c r="D31" s="2">
        <f t="shared" ca="1" si="3"/>
        <v>29967</v>
      </c>
      <c r="E31" s="2">
        <f t="shared" ca="1" si="4"/>
        <v>111441</v>
      </c>
      <c r="F31" s="2">
        <f t="shared" ca="1" si="5"/>
        <v>949698</v>
      </c>
    </row>
    <row r="32" spans="1:6" x14ac:dyDescent="0.3">
      <c r="A32">
        <v>31</v>
      </c>
      <c r="B32" s="2">
        <f t="shared" ca="1" si="1"/>
        <v>11427</v>
      </c>
      <c r="C32" s="2">
        <f t="shared" ca="1" si="2"/>
        <v>18831</v>
      </c>
      <c r="D32" s="2">
        <f t="shared" ca="1" si="3"/>
        <v>30389</v>
      </c>
      <c r="E32" s="2">
        <f t="shared" ca="1" si="4"/>
        <v>112954</v>
      </c>
      <c r="F32" s="2">
        <f t="shared" ca="1" si="5"/>
        <v>970685</v>
      </c>
    </row>
    <row r="33" spans="1:6" x14ac:dyDescent="0.3">
      <c r="A33">
        <v>32</v>
      </c>
      <c r="B33" s="2">
        <f t="shared" ca="1" si="1"/>
        <v>11217</v>
      </c>
      <c r="C33" s="2">
        <f t="shared" ca="1" si="2"/>
        <v>18693</v>
      </c>
      <c r="D33" s="2">
        <f t="shared" ca="1" si="3"/>
        <v>30222</v>
      </c>
      <c r="E33" s="2">
        <f t="shared" ca="1" si="4"/>
        <v>114100</v>
      </c>
      <c r="F33" s="2">
        <f t="shared" ca="1" si="5"/>
        <v>962486</v>
      </c>
    </row>
    <row r="34" spans="1:6" x14ac:dyDescent="0.3">
      <c r="A34">
        <v>33</v>
      </c>
      <c r="B34" s="2">
        <f t="shared" ca="1" si="1"/>
        <v>11094</v>
      </c>
      <c r="C34" s="2">
        <f t="shared" ca="1" si="2"/>
        <v>18152</v>
      </c>
      <c r="D34" s="2">
        <f t="shared" ca="1" si="3"/>
        <v>29973</v>
      </c>
      <c r="E34" s="2">
        <f t="shared" ca="1" si="4"/>
        <v>111880</v>
      </c>
      <c r="F34" s="2">
        <f t="shared" ca="1" si="5"/>
        <v>949703</v>
      </c>
    </row>
    <row r="35" spans="1:6" x14ac:dyDescent="0.3">
      <c r="A35">
        <v>34</v>
      </c>
      <c r="B35" s="2">
        <f t="shared" ca="1" si="1"/>
        <v>11212</v>
      </c>
      <c r="C35" s="2">
        <f t="shared" ca="1" si="2"/>
        <v>18324</v>
      </c>
      <c r="D35" s="2">
        <f t="shared" ca="1" si="3"/>
        <v>29776</v>
      </c>
      <c r="E35" s="2">
        <f t="shared" ca="1" si="4"/>
        <v>111324</v>
      </c>
      <c r="F35" s="2">
        <f t="shared" ca="1" si="5"/>
        <v>962538</v>
      </c>
    </row>
    <row r="36" spans="1:6" x14ac:dyDescent="0.3">
      <c r="A36">
        <v>35</v>
      </c>
      <c r="B36" s="2">
        <f t="shared" ca="1" si="1"/>
        <v>11174</v>
      </c>
      <c r="C36" s="2">
        <f t="shared" ca="1" si="2"/>
        <v>17845</v>
      </c>
      <c r="D36" s="2">
        <f t="shared" ca="1" si="3"/>
        <v>29196</v>
      </c>
      <c r="E36" s="2">
        <f t="shared" ca="1" si="4"/>
        <v>108871</v>
      </c>
      <c r="F36" s="2">
        <f t="shared" ca="1" si="5"/>
        <v>946885</v>
      </c>
    </row>
    <row r="37" spans="1:6" x14ac:dyDescent="0.3">
      <c r="A37">
        <v>36</v>
      </c>
      <c r="B37" s="2">
        <f t="shared" ca="1" si="1"/>
        <v>11050</v>
      </c>
      <c r="C37" s="2">
        <f t="shared" ca="1" si="2"/>
        <v>17962</v>
      </c>
      <c r="D37" s="2">
        <f t="shared" ca="1" si="3"/>
        <v>29193</v>
      </c>
      <c r="E37" s="2">
        <f t="shared" ca="1" si="4"/>
        <v>107575</v>
      </c>
      <c r="F37" s="2">
        <f t="shared" ca="1" si="5"/>
        <v>971895</v>
      </c>
    </row>
    <row r="38" spans="1:6" x14ac:dyDescent="0.3">
      <c r="A38">
        <v>37</v>
      </c>
      <c r="B38" s="2">
        <f t="shared" ca="1" si="1"/>
        <v>10946</v>
      </c>
      <c r="C38" s="2">
        <f t="shared" ca="1" si="2"/>
        <v>18373</v>
      </c>
      <c r="D38" s="2">
        <f t="shared" ca="1" si="3"/>
        <v>29923</v>
      </c>
      <c r="E38" s="2">
        <f t="shared" ca="1" si="4"/>
        <v>106787</v>
      </c>
      <c r="F38" s="2">
        <f t="shared" ca="1" si="5"/>
        <v>977872</v>
      </c>
    </row>
    <row r="39" spans="1:6" x14ac:dyDescent="0.3">
      <c r="A39">
        <v>38</v>
      </c>
      <c r="B39" s="2">
        <f t="shared" ca="1" si="1"/>
        <v>10638</v>
      </c>
      <c r="C39" s="2">
        <f t="shared" ca="1" si="2"/>
        <v>18615</v>
      </c>
      <c r="D39" s="2">
        <f t="shared" ca="1" si="3"/>
        <v>29559</v>
      </c>
      <c r="E39" s="2">
        <f t="shared" ca="1" si="4"/>
        <v>105613</v>
      </c>
      <c r="F39" s="2">
        <f t="shared" ca="1" si="5"/>
        <v>982745</v>
      </c>
    </row>
    <row r="40" spans="1:6" x14ac:dyDescent="0.3">
      <c r="A40">
        <v>39</v>
      </c>
      <c r="B40" s="2">
        <f t="shared" ca="1" si="1"/>
        <v>10551</v>
      </c>
      <c r="C40" s="2">
        <f t="shared" ca="1" si="2"/>
        <v>18721</v>
      </c>
      <c r="D40" s="2">
        <f t="shared" ca="1" si="3"/>
        <v>29580</v>
      </c>
      <c r="E40" s="2">
        <f t="shared" ca="1" si="4"/>
        <v>105335</v>
      </c>
      <c r="F40" s="2">
        <f t="shared" ca="1" si="5"/>
        <v>984810</v>
      </c>
    </row>
    <row r="41" spans="1:6" x14ac:dyDescent="0.3">
      <c r="A41">
        <v>40</v>
      </c>
      <c r="B41" s="2">
        <f t="shared" ca="1" si="1"/>
        <v>10863</v>
      </c>
      <c r="C41" s="2">
        <f t="shared" ca="1" si="2"/>
        <v>18730</v>
      </c>
      <c r="D41" s="2">
        <f t="shared" ca="1" si="3"/>
        <v>29973</v>
      </c>
      <c r="E41" s="2">
        <f t="shared" ca="1" si="4"/>
        <v>106094</v>
      </c>
      <c r="F41" s="2">
        <f t="shared" ca="1" si="5"/>
        <v>967983</v>
      </c>
    </row>
    <row r="42" spans="1:6" x14ac:dyDescent="0.3">
      <c r="A42">
        <v>41</v>
      </c>
      <c r="B42" s="2">
        <f t="shared" ca="1" si="1"/>
        <v>10985</v>
      </c>
      <c r="C42" s="2">
        <f t="shared" ca="1" si="2"/>
        <v>18628</v>
      </c>
      <c r="D42" s="2">
        <f t="shared" ca="1" si="3"/>
        <v>30807</v>
      </c>
      <c r="E42" s="2">
        <f t="shared" ca="1" si="4"/>
        <v>109558</v>
      </c>
      <c r="F42" s="2">
        <f t="shared" ca="1" si="5"/>
        <v>975770</v>
      </c>
    </row>
    <row r="43" spans="1:6" x14ac:dyDescent="0.3">
      <c r="A43">
        <v>42</v>
      </c>
      <c r="B43" s="2">
        <f t="shared" ca="1" si="1"/>
        <v>10982</v>
      </c>
      <c r="C43" s="2">
        <f t="shared" ca="1" si="2"/>
        <v>18596</v>
      </c>
      <c r="D43" s="2">
        <f t="shared" ca="1" si="3"/>
        <v>31452</v>
      </c>
      <c r="E43" s="2">
        <f t="shared" ca="1" si="4"/>
        <v>109951</v>
      </c>
      <c r="F43" s="2">
        <f t="shared" ca="1" si="5"/>
        <v>970980</v>
      </c>
    </row>
    <row r="44" spans="1:6" x14ac:dyDescent="0.3">
      <c r="A44">
        <v>43</v>
      </c>
      <c r="B44" s="2">
        <f t="shared" ca="1" si="1"/>
        <v>10980</v>
      </c>
      <c r="C44" s="2">
        <f t="shared" ca="1" si="2"/>
        <v>18860</v>
      </c>
      <c r="D44" s="2">
        <f t="shared" ca="1" si="3"/>
        <v>32359</v>
      </c>
      <c r="E44" s="2">
        <f t="shared" ca="1" si="4"/>
        <v>112515</v>
      </c>
      <c r="F44" s="2">
        <f t="shared" ca="1" si="5"/>
        <v>994727</v>
      </c>
    </row>
    <row r="45" spans="1:6" x14ac:dyDescent="0.3">
      <c r="A45">
        <v>44</v>
      </c>
      <c r="B45" s="2">
        <f t="shared" ca="1" si="1"/>
        <v>11337</v>
      </c>
      <c r="C45" s="2">
        <f t="shared" ca="1" si="2"/>
        <v>19183</v>
      </c>
      <c r="D45" s="2">
        <f t="shared" ca="1" si="3"/>
        <v>32188</v>
      </c>
      <c r="E45" s="2">
        <f t="shared" ca="1" si="4"/>
        <v>112926</v>
      </c>
      <c r="F45" s="2">
        <f t="shared" ca="1" si="5"/>
        <v>996544</v>
      </c>
    </row>
    <row r="46" spans="1:6" x14ac:dyDescent="0.3">
      <c r="A46">
        <v>45</v>
      </c>
      <c r="B46" s="2">
        <f t="shared" ca="1" si="1"/>
        <v>11446</v>
      </c>
      <c r="C46" s="2">
        <f t="shared" ca="1" si="2"/>
        <v>19164</v>
      </c>
      <c r="D46" s="2">
        <f t="shared" ca="1" si="3"/>
        <v>32644</v>
      </c>
      <c r="E46" s="2">
        <f t="shared" ca="1" si="4"/>
        <v>114939</v>
      </c>
      <c r="F46" s="2">
        <f t="shared" ca="1" si="5"/>
        <v>1012343</v>
      </c>
    </row>
    <row r="47" spans="1:6" x14ac:dyDescent="0.3">
      <c r="A47">
        <v>46</v>
      </c>
      <c r="B47" s="2">
        <f t="shared" ca="1" si="1"/>
        <v>11263</v>
      </c>
      <c r="C47" s="2">
        <f t="shared" ca="1" si="2"/>
        <v>19728</v>
      </c>
      <c r="D47" s="2">
        <f t="shared" ca="1" si="3"/>
        <v>31925</v>
      </c>
      <c r="E47" s="2">
        <f t="shared" ca="1" si="4"/>
        <v>116159</v>
      </c>
      <c r="F47" s="2">
        <f t="shared" ca="1" si="5"/>
        <v>986213</v>
      </c>
    </row>
    <row r="48" spans="1:6" x14ac:dyDescent="0.3">
      <c r="A48">
        <v>47</v>
      </c>
      <c r="B48" s="2">
        <f t="shared" ca="1" si="1"/>
        <v>11049</v>
      </c>
      <c r="C48" s="2">
        <f t="shared" ca="1" si="2"/>
        <v>19673</v>
      </c>
      <c r="D48" s="2">
        <f t="shared" ca="1" si="3"/>
        <v>32805</v>
      </c>
      <c r="E48" s="2">
        <f t="shared" ca="1" si="4"/>
        <v>119030</v>
      </c>
      <c r="F48" s="2">
        <f t="shared" ca="1" si="5"/>
        <v>1017881</v>
      </c>
    </row>
    <row r="49" spans="1:6" x14ac:dyDescent="0.3">
      <c r="A49">
        <v>48</v>
      </c>
      <c r="B49" s="2">
        <f t="shared" ca="1" si="1"/>
        <v>11313</v>
      </c>
      <c r="C49" s="2">
        <f t="shared" ca="1" si="2"/>
        <v>19172</v>
      </c>
      <c r="D49" s="2">
        <f t="shared" ca="1" si="3"/>
        <v>33422</v>
      </c>
      <c r="E49" s="2">
        <f t="shared" ca="1" si="4"/>
        <v>121295</v>
      </c>
      <c r="F49" s="2">
        <f t="shared" ca="1" si="5"/>
        <v>1040888</v>
      </c>
    </row>
    <row r="50" spans="1:6" x14ac:dyDescent="0.3">
      <c r="A50">
        <v>49</v>
      </c>
      <c r="B50" s="2">
        <f t="shared" ca="1" si="1"/>
        <v>11561</v>
      </c>
      <c r="C50" s="2">
        <f t="shared" ca="1" si="2"/>
        <v>19382</v>
      </c>
      <c r="D50" s="2">
        <f t="shared" ca="1" si="3"/>
        <v>34094</v>
      </c>
      <c r="E50" s="2">
        <f t="shared" ca="1" si="4"/>
        <v>124731</v>
      </c>
      <c r="F50" s="2">
        <f t="shared" ca="1" si="5"/>
        <v>1036532</v>
      </c>
    </row>
    <row r="51" spans="1:6" x14ac:dyDescent="0.3">
      <c r="A51">
        <v>50</v>
      </c>
      <c r="B51" s="2">
        <f t="shared" ca="1" si="1"/>
        <v>11901</v>
      </c>
      <c r="C51" s="2">
        <f t="shared" ca="1" si="2"/>
        <v>19507</v>
      </c>
      <c r="D51" s="2">
        <f t="shared" ca="1" si="3"/>
        <v>34635</v>
      </c>
      <c r="E51" s="2">
        <f t="shared" ca="1" si="4"/>
        <v>123194</v>
      </c>
      <c r="F51" s="2">
        <f t="shared" ca="1" si="5"/>
        <v>1041926</v>
      </c>
    </row>
    <row r="52" spans="1:6" x14ac:dyDescent="0.3">
      <c r="A52">
        <v>51</v>
      </c>
      <c r="B52" s="2">
        <f t="shared" ca="1" si="1"/>
        <v>11949</v>
      </c>
      <c r="C52" s="2">
        <f t="shared" ca="1" si="2"/>
        <v>19723</v>
      </c>
      <c r="D52" s="2">
        <f t="shared" ca="1" si="3"/>
        <v>34341</v>
      </c>
      <c r="E52" s="2">
        <f t="shared" ca="1" si="4"/>
        <v>126339</v>
      </c>
      <c r="F52" s="2">
        <f t="shared" ca="1" si="5"/>
        <v>1075028</v>
      </c>
    </row>
    <row r="53" spans="1:6" x14ac:dyDescent="0.3">
      <c r="A53">
        <v>52</v>
      </c>
      <c r="B53" s="2">
        <f t="shared" ca="1" si="1"/>
        <v>12278</v>
      </c>
      <c r="C53" s="2">
        <f t="shared" ca="1" si="2"/>
        <v>19279</v>
      </c>
      <c r="D53" s="2">
        <f t="shared" ca="1" si="3"/>
        <v>35469</v>
      </c>
      <c r="E53" s="2">
        <f t="shared" ca="1" si="4"/>
        <v>129935</v>
      </c>
      <c r="F53" s="2">
        <f t="shared" ca="1" si="5"/>
        <v>1053325</v>
      </c>
    </row>
    <row r="54" spans="1:6" x14ac:dyDescent="0.3">
      <c r="A54">
        <v>53</v>
      </c>
      <c r="B54" s="2">
        <f t="shared" ca="1" si="1"/>
        <v>12521</v>
      </c>
      <c r="C54" s="2">
        <f t="shared" ca="1" si="2"/>
        <v>19243</v>
      </c>
      <c r="D54" s="2">
        <f t="shared" ca="1" si="3"/>
        <v>35557</v>
      </c>
      <c r="E54" s="2">
        <f t="shared" ca="1" si="4"/>
        <v>126582</v>
      </c>
      <c r="F54" s="2">
        <f t="shared" ca="1" si="5"/>
        <v>1059641</v>
      </c>
    </row>
    <row r="55" spans="1:6" x14ac:dyDescent="0.3">
      <c r="A55">
        <v>54</v>
      </c>
      <c r="B55" s="2">
        <f t="shared" ca="1" si="1"/>
        <v>12692</v>
      </c>
      <c r="C55" s="2">
        <f t="shared" ca="1" si="2"/>
        <v>19697</v>
      </c>
      <c r="D55" s="2">
        <f t="shared" ca="1" si="3"/>
        <v>36236</v>
      </c>
      <c r="E55" s="2">
        <f t="shared" ca="1" si="4"/>
        <v>122911</v>
      </c>
      <c r="F55" s="2">
        <f t="shared" ca="1" si="5"/>
        <v>1057216</v>
      </c>
    </row>
    <row r="56" spans="1:6" x14ac:dyDescent="0.3">
      <c r="A56">
        <v>55</v>
      </c>
      <c r="B56" s="2">
        <f t="shared" ca="1" si="1"/>
        <v>12413</v>
      </c>
      <c r="C56" s="2">
        <f t="shared" ca="1" si="2"/>
        <v>20208</v>
      </c>
      <c r="D56" s="2">
        <f t="shared" ca="1" si="3"/>
        <v>36776</v>
      </c>
      <c r="E56" s="2">
        <f t="shared" ca="1" si="4"/>
        <v>126232</v>
      </c>
      <c r="F56" s="2">
        <f t="shared" ca="1" si="5"/>
        <v>1076257</v>
      </c>
    </row>
    <row r="57" spans="1:6" x14ac:dyDescent="0.3">
      <c r="A57">
        <v>56</v>
      </c>
      <c r="B57" s="2">
        <f t="shared" ca="1" si="1"/>
        <v>12443</v>
      </c>
      <c r="C57" s="2">
        <f t="shared" ca="1" si="2"/>
        <v>20610</v>
      </c>
      <c r="D57" s="2">
        <f t="shared" ca="1" si="3"/>
        <v>37386</v>
      </c>
      <c r="E57" s="2">
        <f t="shared" ca="1" si="4"/>
        <v>129781</v>
      </c>
      <c r="F57" s="2">
        <f t="shared" ca="1" si="5"/>
        <v>1085175</v>
      </c>
    </row>
    <row r="58" spans="1:6" x14ac:dyDescent="0.3">
      <c r="A58">
        <v>57</v>
      </c>
      <c r="B58" s="2">
        <f t="shared" ca="1" si="1"/>
        <v>12730</v>
      </c>
      <c r="C58" s="2">
        <f t="shared" ca="1" si="2"/>
        <v>20657</v>
      </c>
      <c r="D58" s="2">
        <f t="shared" ca="1" si="3"/>
        <v>38378</v>
      </c>
      <c r="E58" s="2">
        <f t="shared" ca="1" si="4"/>
        <v>130899</v>
      </c>
      <c r="F58" s="2">
        <f t="shared" ca="1" si="5"/>
        <v>1069754</v>
      </c>
    </row>
    <row r="59" spans="1:6" x14ac:dyDescent="0.3">
      <c r="A59">
        <v>58</v>
      </c>
      <c r="B59" s="2">
        <f t="shared" ca="1" si="1"/>
        <v>12362</v>
      </c>
      <c r="C59" s="2">
        <f t="shared" ca="1" si="2"/>
        <v>20186</v>
      </c>
      <c r="D59" s="2">
        <f t="shared" ca="1" si="3"/>
        <v>37302</v>
      </c>
      <c r="E59" s="2">
        <f t="shared" ca="1" si="4"/>
        <v>130507</v>
      </c>
      <c r="F59" s="2">
        <f t="shared" ca="1" si="5"/>
        <v>1086529</v>
      </c>
    </row>
    <row r="60" spans="1:6" x14ac:dyDescent="0.3">
      <c r="A60">
        <v>59</v>
      </c>
      <c r="B60" s="2">
        <f t="shared" ca="1" si="1"/>
        <v>12618</v>
      </c>
      <c r="C60" s="2">
        <f t="shared" ca="1" si="2"/>
        <v>19703</v>
      </c>
      <c r="D60" s="2">
        <f t="shared" ca="1" si="3"/>
        <v>37850</v>
      </c>
      <c r="E60" s="2">
        <f t="shared" ca="1" si="4"/>
        <v>133087</v>
      </c>
      <c r="F60" s="2">
        <f t="shared" ca="1" si="5"/>
        <v>1101907</v>
      </c>
    </row>
    <row r="61" spans="1:6" x14ac:dyDescent="0.3">
      <c r="A61">
        <v>60</v>
      </c>
      <c r="B61" s="2">
        <f t="shared" ca="1" si="1"/>
        <v>12565</v>
      </c>
      <c r="C61" s="2">
        <f t="shared" ca="1" si="2"/>
        <v>19887</v>
      </c>
      <c r="D61" s="2">
        <f t="shared" ca="1" si="3"/>
        <v>39005</v>
      </c>
      <c r="E61" s="2">
        <f t="shared" ca="1" si="4"/>
        <v>134251</v>
      </c>
      <c r="F61" s="2">
        <f t="shared" ca="1" si="5"/>
        <v>1095516</v>
      </c>
    </row>
    <row r="62" spans="1:6" x14ac:dyDescent="0.3">
      <c r="A62">
        <v>61</v>
      </c>
      <c r="B62" s="2">
        <f t="shared" ca="1" si="1"/>
        <v>12380</v>
      </c>
      <c r="C62" s="2">
        <f t="shared" ca="1" si="2"/>
        <v>20172</v>
      </c>
      <c r="D62" s="2">
        <f t="shared" ca="1" si="3"/>
        <v>40128</v>
      </c>
      <c r="E62" s="2">
        <f t="shared" ca="1" si="4"/>
        <v>131307</v>
      </c>
      <c r="F62" s="2">
        <f t="shared" ca="1" si="5"/>
        <v>1097342</v>
      </c>
    </row>
    <row r="63" spans="1:6" x14ac:dyDescent="0.3">
      <c r="A63">
        <v>62</v>
      </c>
      <c r="B63" s="2">
        <f t="shared" ca="1" si="1"/>
        <v>12277</v>
      </c>
      <c r="C63" s="2">
        <f t="shared" ca="1" si="2"/>
        <v>19741</v>
      </c>
      <c r="D63" s="2">
        <f t="shared" ca="1" si="3"/>
        <v>39058</v>
      </c>
      <c r="E63" s="2">
        <f t="shared" ca="1" si="4"/>
        <v>129080</v>
      </c>
      <c r="F63" s="2">
        <f t="shared" ca="1" si="5"/>
        <v>1128786</v>
      </c>
    </row>
    <row r="64" spans="1:6" x14ac:dyDescent="0.3">
      <c r="A64">
        <v>63</v>
      </c>
      <c r="B64" s="2">
        <f t="shared" ca="1" si="1"/>
        <v>12611</v>
      </c>
      <c r="C64" s="2">
        <f t="shared" ca="1" si="2"/>
        <v>20243</v>
      </c>
      <c r="D64" s="2">
        <f t="shared" ca="1" si="3"/>
        <v>39533</v>
      </c>
      <c r="E64" s="2">
        <f t="shared" ca="1" si="4"/>
        <v>130593</v>
      </c>
      <c r="F64" s="2">
        <f t="shared" ca="1" si="5"/>
        <v>1149561</v>
      </c>
    </row>
    <row r="65" spans="1:6" x14ac:dyDescent="0.3">
      <c r="A65">
        <v>64</v>
      </c>
      <c r="B65" s="2">
        <f t="shared" ca="1" si="1"/>
        <v>12712</v>
      </c>
      <c r="C65" s="2">
        <f t="shared" ca="1" si="2"/>
        <v>19873</v>
      </c>
      <c r="D65" s="2">
        <f t="shared" ca="1" si="3"/>
        <v>40538</v>
      </c>
      <c r="E65" s="2">
        <f t="shared" ca="1" si="4"/>
        <v>132304</v>
      </c>
      <c r="F65" s="2">
        <f t="shared" ca="1" si="5"/>
        <v>1171515</v>
      </c>
    </row>
    <row r="66" spans="1:6" x14ac:dyDescent="0.3">
      <c r="A66">
        <v>65</v>
      </c>
      <c r="B66" s="2">
        <f t="shared" ca="1" si="1"/>
        <v>12901</v>
      </c>
      <c r="C66" s="2">
        <f t="shared" ca="1" si="2"/>
        <v>20284</v>
      </c>
      <c r="D66" s="2">
        <f t="shared" ca="1" si="3"/>
        <v>41489</v>
      </c>
      <c r="E66" s="2">
        <f t="shared" ca="1" si="4"/>
        <v>130818</v>
      </c>
      <c r="F66" s="2">
        <f t="shared" ca="1" si="5"/>
        <v>1158314</v>
      </c>
    </row>
    <row r="67" spans="1:6" x14ac:dyDescent="0.3">
      <c r="A67">
        <v>66</v>
      </c>
      <c r="B67" s="2">
        <f t="shared" ca="1" si="1"/>
        <v>12652</v>
      </c>
      <c r="C67" s="2">
        <f t="shared" ca="1" si="2"/>
        <v>20522</v>
      </c>
      <c r="D67" s="2">
        <f t="shared" ca="1" si="3"/>
        <v>42106</v>
      </c>
      <c r="E67" s="2">
        <f t="shared" ca="1" si="4"/>
        <v>133397</v>
      </c>
      <c r="F67" s="2">
        <f t="shared" ca="1" si="5"/>
        <v>1141362</v>
      </c>
    </row>
    <row r="68" spans="1:6" x14ac:dyDescent="0.3">
      <c r="A68">
        <v>67</v>
      </c>
      <c r="B68" s="2">
        <f t="shared" ref="B68:B131" ca="1" si="6">RANDBETWEEN(B67*0.97, B67*1.033)</f>
        <v>12831</v>
      </c>
      <c r="C68" s="2">
        <f t="shared" ref="C68:C131" ca="1" si="7">RANDBETWEEN(C67*0.97, C67*1.033)</f>
        <v>20525</v>
      </c>
      <c r="D68" s="2">
        <f t="shared" ref="D68:D131" ca="1" si="8">RANDBETWEEN(D67*0.97, D67*1.033)</f>
        <v>42118</v>
      </c>
      <c r="E68" s="2">
        <f t="shared" ref="E68:E131" ca="1" si="9">RANDBETWEEN(E67*0.97, E67*1.033)</f>
        <v>129658</v>
      </c>
      <c r="F68" s="2">
        <f t="shared" ref="F68:F131" ca="1" si="10">RANDBETWEEN(F67*0.97, F67*1.033)</f>
        <v>1115200</v>
      </c>
    </row>
    <row r="69" spans="1:6" x14ac:dyDescent="0.3">
      <c r="A69">
        <v>68</v>
      </c>
      <c r="B69" s="2">
        <f t="shared" ca="1" si="6"/>
        <v>12527</v>
      </c>
      <c r="C69" s="2">
        <f t="shared" ca="1" si="7"/>
        <v>20238</v>
      </c>
      <c r="D69" s="2">
        <f t="shared" ca="1" si="8"/>
        <v>42409</v>
      </c>
      <c r="E69" s="2">
        <f t="shared" ca="1" si="9"/>
        <v>129339</v>
      </c>
      <c r="F69" s="2">
        <f t="shared" ca="1" si="10"/>
        <v>1103790</v>
      </c>
    </row>
    <row r="70" spans="1:6" x14ac:dyDescent="0.3">
      <c r="A70">
        <v>69</v>
      </c>
      <c r="B70" s="2">
        <f t="shared" ca="1" si="6"/>
        <v>12789</v>
      </c>
      <c r="C70" s="2">
        <f t="shared" ca="1" si="7"/>
        <v>20636</v>
      </c>
      <c r="D70" s="2">
        <f t="shared" ca="1" si="8"/>
        <v>43069</v>
      </c>
      <c r="E70" s="2">
        <f t="shared" ca="1" si="9"/>
        <v>130589</v>
      </c>
      <c r="F70" s="2">
        <f t="shared" ca="1" si="10"/>
        <v>1132314</v>
      </c>
    </row>
    <row r="71" spans="1:6" x14ac:dyDescent="0.3">
      <c r="A71">
        <v>70</v>
      </c>
      <c r="B71" s="2">
        <f t="shared" ca="1" si="6"/>
        <v>12553</v>
      </c>
      <c r="C71" s="2">
        <f t="shared" ca="1" si="7"/>
        <v>20882</v>
      </c>
      <c r="D71" s="2">
        <f t="shared" ca="1" si="8"/>
        <v>43956</v>
      </c>
      <c r="E71" s="2">
        <f t="shared" ca="1" si="9"/>
        <v>131474</v>
      </c>
      <c r="F71" s="2">
        <f t="shared" ca="1" si="10"/>
        <v>1105658</v>
      </c>
    </row>
    <row r="72" spans="1:6" x14ac:dyDescent="0.3">
      <c r="A72">
        <v>71</v>
      </c>
      <c r="B72" s="2">
        <f t="shared" ca="1" si="6"/>
        <v>12335</v>
      </c>
      <c r="C72" s="2">
        <f t="shared" ca="1" si="7"/>
        <v>21531</v>
      </c>
      <c r="D72" s="2">
        <f t="shared" ca="1" si="8"/>
        <v>44483</v>
      </c>
      <c r="E72" s="2">
        <f t="shared" ca="1" si="9"/>
        <v>128762</v>
      </c>
      <c r="F72" s="2">
        <f t="shared" ca="1" si="10"/>
        <v>1106293</v>
      </c>
    </row>
    <row r="73" spans="1:6" x14ac:dyDescent="0.3">
      <c r="A73">
        <v>72</v>
      </c>
      <c r="B73" s="2">
        <f t="shared" ca="1" si="6"/>
        <v>12660</v>
      </c>
      <c r="C73" s="2">
        <f t="shared" ca="1" si="7"/>
        <v>20949</v>
      </c>
      <c r="D73" s="2">
        <f t="shared" ca="1" si="8"/>
        <v>45401</v>
      </c>
      <c r="E73" s="2">
        <f t="shared" ca="1" si="9"/>
        <v>127125</v>
      </c>
      <c r="F73" s="2">
        <f t="shared" ca="1" si="10"/>
        <v>1106504</v>
      </c>
    </row>
    <row r="74" spans="1:6" x14ac:dyDescent="0.3">
      <c r="A74">
        <v>73</v>
      </c>
      <c r="B74" s="2">
        <f t="shared" ca="1" si="6"/>
        <v>12530</v>
      </c>
      <c r="C74" s="2">
        <f t="shared" ca="1" si="7"/>
        <v>21613</v>
      </c>
      <c r="D74" s="2">
        <f t="shared" ca="1" si="8"/>
        <v>44225</v>
      </c>
      <c r="E74" s="2">
        <f t="shared" ca="1" si="9"/>
        <v>125095</v>
      </c>
      <c r="F74" s="2">
        <f t="shared" ca="1" si="10"/>
        <v>1122712</v>
      </c>
    </row>
    <row r="75" spans="1:6" x14ac:dyDescent="0.3">
      <c r="A75">
        <v>74</v>
      </c>
      <c r="B75" s="2">
        <f t="shared" ca="1" si="6"/>
        <v>12749</v>
      </c>
      <c r="C75" s="2">
        <f t="shared" ca="1" si="7"/>
        <v>21668</v>
      </c>
      <c r="D75" s="2">
        <f t="shared" ca="1" si="8"/>
        <v>43148</v>
      </c>
      <c r="E75" s="2">
        <f t="shared" ca="1" si="9"/>
        <v>125540</v>
      </c>
      <c r="F75" s="2">
        <f t="shared" ca="1" si="10"/>
        <v>1138450</v>
      </c>
    </row>
    <row r="76" spans="1:6" x14ac:dyDescent="0.3">
      <c r="A76">
        <v>75</v>
      </c>
      <c r="B76" s="2">
        <f t="shared" ca="1" si="6"/>
        <v>12976</v>
      </c>
      <c r="C76" s="2">
        <f t="shared" ca="1" si="7"/>
        <v>22210</v>
      </c>
      <c r="D76" s="2">
        <f t="shared" ca="1" si="8"/>
        <v>43711</v>
      </c>
      <c r="E76" s="2">
        <f t="shared" ca="1" si="9"/>
        <v>128207</v>
      </c>
      <c r="F76" s="2">
        <f t="shared" ca="1" si="10"/>
        <v>1137762</v>
      </c>
    </row>
    <row r="77" spans="1:6" x14ac:dyDescent="0.3">
      <c r="A77">
        <v>76</v>
      </c>
      <c r="B77" s="2">
        <f t="shared" ca="1" si="6"/>
        <v>12603</v>
      </c>
      <c r="C77" s="2">
        <f t="shared" ca="1" si="7"/>
        <v>21667</v>
      </c>
      <c r="D77" s="2">
        <f t="shared" ca="1" si="8"/>
        <v>44908</v>
      </c>
      <c r="E77" s="2">
        <f t="shared" ca="1" si="9"/>
        <v>131216</v>
      </c>
      <c r="F77" s="2">
        <f t="shared" ca="1" si="10"/>
        <v>1140721</v>
      </c>
    </row>
    <row r="78" spans="1:6" x14ac:dyDescent="0.3">
      <c r="A78">
        <v>77</v>
      </c>
      <c r="B78" s="2">
        <f t="shared" ca="1" si="6"/>
        <v>12317</v>
      </c>
      <c r="C78" s="2">
        <f t="shared" ca="1" si="7"/>
        <v>21452</v>
      </c>
      <c r="D78" s="2">
        <f t="shared" ca="1" si="8"/>
        <v>46139</v>
      </c>
      <c r="E78" s="2">
        <f t="shared" ca="1" si="9"/>
        <v>132773</v>
      </c>
      <c r="F78" s="2">
        <f t="shared" ca="1" si="10"/>
        <v>1122526</v>
      </c>
    </row>
    <row r="79" spans="1:6" x14ac:dyDescent="0.3">
      <c r="A79">
        <v>78</v>
      </c>
      <c r="B79" s="2">
        <f t="shared" ca="1" si="6"/>
        <v>12463</v>
      </c>
      <c r="C79" s="2">
        <f t="shared" ca="1" si="7"/>
        <v>20910</v>
      </c>
      <c r="D79" s="2">
        <f t="shared" ca="1" si="8"/>
        <v>45012</v>
      </c>
      <c r="E79" s="2">
        <f t="shared" ca="1" si="9"/>
        <v>132589</v>
      </c>
      <c r="F79" s="2">
        <f t="shared" ca="1" si="10"/>
        <v>1133928</v>
      </c>
    </row>
    <row r="80" spans="1:6" x14ac:dyDescent="0.3">
      <c r="A80">
        <v>79</v>
      </c>
      <c r="B80" s="2">
        <f t="shared" ca="1" si="6"/>
        <v>12444</v>
      </c>
      <c r="C80" s="2">
        <f t="shared" ca="1" si="7"/>
        <v>20850</v>
      </c>
      <c r="D80" s="2">
        <f t="shared" ca="1" si="8"/>
        <v>44876</v>
      </c>
      <c r="E80" s="2">
        <f t="shared" ca="1" si="9"/>
        <v>132739</v>
      </c>
      <c r="F80" s="2">
        <f t="shared" ca="1" si="10"/>
        <v>1171035</v>
      </c>
    </row>
    <row r="81" spans="1:6" x14ac:dyDescent="0.3">
      <c r="A81">
        <v>80</v>
      </c>
      <c r="B81" s="2">
        <f t="shared" ca="1" si="6"/>
        <v>12736</v>
      </c>
      <c r="C81" s="2">
        <f t="shared" ca="1" si="7"/>
        <v>21152</v>
      </c>
      <c r="D81" s="2">
        <f t="shared" ca="1" si="8"/>
        <v>45492</v>
      </c>
      <c r="E81" s="2">
        <f t="shared" ca="1" si="9"/>
        <v>131135</v>
      </c>
      <c r="F81" s="2">
        <f t="shared" ca="1" si="10"/>
        <v>1203143</v>
      </c>
    </row>
    <row r="82" spans="1:6" x14ac:dyDescent="0.3">
      <c r="A82">
        <v>81</v>
      </c>
      <c r="B82" s="2">
        <f t="shared" ca="1" si="6"/>
        <v>12864</v>
      </c>
      <c r="C82" s="2">
        <f t="shared" ca="1" si="7"/>
        <v>21595</v>
      </c>
      <c r="D82" s="2">
        <f t="shared" ca="1" si="8"/>
        <v>44200</v>
      </c>
      <c r="E82" s="2">
        <f t="shared" ca="1" si="9"/>
        <v>132276</v>
      </c>
      <c r="F82" s="2">
        <f t="shared" ca="1" si="10"/>
        <v>1183765</v>
      </c>
    </row>
    <row r="83" spans="1:6" x14ac:dyDescent="0.3">
      <c r="A83">
        <v>82</v>
      </c>
      <c r="B83" s="2">
        <f t="shared" ca="1" si="6"/>
        <v>13082</v>
      </c>
      <c r="C83" s="2">
        <f t="shared" ca="1" si="7"/>
        <v>22097</v>
      </c>
      <c r="D83" s="2">
        <f t="shared" ca="1" si="8"/>
        <v>43181</v>
      </c>
      <c r="E83" s="2">
        <f t="shared" ca="1" si="9"/>
        <v>134417</v>
      </c>
      <c r="F83" s="2">
        <f t="shared" ca="1" si="10"/>
        <v>1173604</v>
      </c>
    </row>
    <row r="84" spans="1:6" x14ac:dyDescent="0.3">
      <c r="A84">
        <v>83</v>
      </c>
      <c r="B84" s="2">
        <f t="shared" ca="1" si="6"/>
        <v>13409</v>
      </c>
      <c r="C84" s="2">
        <f t="shared" ca="1" si="7"/>
        <v>22464</v>
      </c>
      <c r="D84" s="2">
        <f t="shared" ca="1" si="8"/>
        <v>42655</v>
      </c>
      <c r="E84" s="2">
        <f t="shared" ca="1" si="9"/>
        <v>138047</v>
      </c>
      <c r="F84" s="2">
        <f t="shared" ca="1" si="10"/>
        <v>1202904</v>
      </c>
    </row>
    <row r="85" spans="1:6" x14ac:dyDescent="0.3">
      <c r="A85">
        <v>84</v>
      </c>
      <c r="B85" s="2">
        <f t="shared" ca="1" si="6"/>
        <v>13149</v>
      </c>
      <c r="C85" s="2">
        <f t="shared" ca="1" si="7"/>
        <v>22774</v>
      </c>
      <c r="D85" s="2">
        <f t="shared" ca="1" si="8"/>
        <v>42312</v>
      </c>
      <c r="E85" s="2">
        <f t="shared" ca="1" si="9"/>
        <v>138332</v>
      </c>
      <c r="F85" s="2">
        <f t="shared" ca="1" si="10"/>
        <v>1209788</v>
      </c>
    </row>
    <row r="86" spans="1:6" x14ac:dyDescent="0.3">
      <c r="A86">
        <v>85</v>
      </c>
      <c r="B86" s="2">
        <f t="shared" ca="1" si="6"/>
        <v>13156</v>
      </c>
      <c r="C86" s="2">
        <f t="shared" ca="1" si="7"/>
        <v>22229</v>
      </c>
      <c r="D86" s="2">
        <f t="shared" ca="1" si="8"/>
        <v>42205</v>
      </c>
      <c r="E86" s="2">
        <f t="shared" ca="1" si="9"/>
        <v>139383</v>
      </c>
      <c r="F86" s="2">
        <f t="shared" ca="1" si="10"/>
        <v>1244713</v>
      </c>
    </row>
    <row r="87" spans="1:6" x14ac:dyDescent="0.3">
      <c r="A87">
        <v>86</v>
      </c>
      <c r="B87" s="2">
        <f t="shared" ca="1" si="6"/>
        <v>13414</v>
      </c>
      <c r="C87" s="2">
        <f t="shared" ca="1" si="7"/>
        <v>22764</v>
      </c>
      <c r="D87" s="2">
        <f t="shared" ca="1" si="8"/>
        <v>42190</v>
      </c>
      <c r="E87" s="2">
        <f t="shared" ca="1" si="9"/>
        <v>139679</v>
      </c>
      <c r="F87" s="2">
        <f t="shared" ca="1" si="10"/>
        <v>1224670</v>
      </c>
    </row>
    <row r="88" spans="1:6" x14ac:dyDescent="0.3">
      <c r="A88">
        <v>87</v>
      </c>
      <c r="B88" s="2">
        <f t="shared" ca="1" si="6"/>
        <v>13140</v>
      </c>
      <c r="C88" s="2">
        <f t="shared" ca="1" si="7"/>
        <v>22498</v>
      </c>
      <c r="D88" s="2">
        <f t="shared" ca="1" si="8"/>
        <v>41915</v>
      </c>
      <c r="E88" s="2">
        <f t="shared" ca="1" si="9"/>
        <v>136863</v>
      </c>
      <c r="F88" s="2">
        <f t="shared" ca="1" si="10"/>
        <v>1193798</v>
      </c>
    </row>
    <row r="89" spans="1:6" x14ac:dyDescent="0.3">
      <c r="A89">
        <v>88</v>
      </c>
      <c r="B89" s="2">
        <f t="shared" ca="1" si="6"/>
        <v>13520</v>
      </c>
      <c r="C89" s="2">
        <f t="shared" ca="1" si="7"/>
        <v>23043</v>
      </c>
      <c r="D89" s="2">
        <f t="shared" ca="1" si="8"/>
        <v>40658</v>
      </c>
      <c r="E89" s="2">
        <f t="shared" ca="1" si="9"/>
        <v>133081</v>
      </c>
      <c r="F89" s="2">
        <f t="shared" ca="1" si="10"/>
        <v>1221989</v>
      </c>
    </row>
    <row r="90" spans="1:6" x14ac:dyDescent="0.3">
      <c r="A90">
        <v>89</v>
      </c>
      <c r="B90" s="2">
        <f t="shared" ca="1" si="6"/>
        <v>13609</v>
      </c>
      <c r="C90" s="2">
        <f t="shared" ca="1" si="7"/>
        <v>22520</v>
      </c>
      <c r="D90" s="2">
        <f t="shared" ca="1" si="8"/>
        <v>39685</v>
      </c>
      <c r="E90" s="2">
        <f t="shared" ca="1" si="9"/>
        <v>135293</v>
      </c>
      <c r="F90" s="2">
        <f t="shared" ca="1" si="10"/>
        <v>1226519</v>
      </c>
    </row>
    <row r="91" spans="1:6" x14ac:dyDescent="0.3">
      <c r="A91">
        <v>90</v>
      </c>
      <c r="B91" s="2">
        <f t="shared" ca="1" si="6"/>
        <v>13270</v>
      </c>
      <c r="C91" s="2">
        <f t="shared" ca="1" si="7"/>
        <v>22880</v>
      </c>
      <c r="D91" s="2">
        <f t="shared" ca="1" si="8"/>
        <v>40949</v>
      </c>
      <c r="E91" s="2">
        <f t="shared" ca="1" si="9"/>
        <v>131489</v>
      </c>
      <c r="F91" s="2">
        <f t="shared" ca="1" si="10"/>
        <v>1196321</v>
      </c>
    </row>
    <row r="92" spans="1:6" x14ac:dyDescent="0.3">
      <c r="A92">
        <v>91</v>
      </c>
      <c r="B92" s="2">
        <f t="shared" ca="1" si="6"/>
        <v>13222</v>
      </c>
      <c r="C92" s="2">
        <f t="shared" ca="1" si="7"/>
        <v>23271</v>
      </c>
      <c r="D92" s="2">
        <f t="shared" ca="1" si="8"/>
        <v>39757</v>
      </c>
      <c r="E92" s="2">
        <f t="shared" ca="1" si="9"/>
        <v>132857</v>
      </c>
      <c r="F92" s="2">
        <f t="shared" ca="1" si="10"/>
        <v>1200590</v>
      </c>
    </row>
    <row r="93" spans="1:6" x14ac:dyDescent="0.3">
      <c r="A93">
        <v>92</v>
      </c>
      <c r="B93" s="2">
        <f t="shared" ca="1" si="6"/>
        <v>13454</v>
      </c>
      <c r="C93" s="2">
        <f t="shared" ca="1" si="7"/>
        <v>23271</v>
      </c>
      <c r="D93" s="2">
        <f t="shared" ca="1" si="8"/>
        <v>40434</v>
      </c>
      <c r="E93" s="2">
        <f t="shared" ca="1" si="9"/>
        <v>135133</v>
      </c>
      <c r="F93" s="2">
        <f t="shared" ca="1" si="10"/>
        <v>1205439</v>
      </c>
    </row>
    <row r="94" spans="1:6" x14ac:dyDescent="0.3">
      <c r="A94">
        <v>93</v>
      </c>
      <c r="B94" s="2">
        <f t="shared" ca="1" si="6"/>
        <v>13440</v>
      </c>
      <c r="C94" s="2">
        <f t="shared" ca="1" si="7"/>
        <v>23385</v>
      </c>
      <c r="D94" s="2">
        <f t="shared" ca="1" si="8"/>
        <v>41251</v>
      </c>
      <c r="E94" s="2">
        <f t="shared" ca="1" si="9"/>
        <v>133375</v>
      </c>
      <c r="F94" s="2">
        <f t="shared" ca="1" si="10"/>
        <v>1212838</v>
      </c>
    </row>
    <row r="95" spans="1:6" x14ac:dyDescent="0.3">
      <c r="A95">
        <v>94</v>
      </c>
      <c r="B95" s="2">
        <f t="shared" ca="1" si="6"/>
        <v>13747</v>
      </c>
      <c r="C95" s="2">
        <f t="shared" ca="1" si="7"/>
        <v>22899</v>
      </c>
      <c r="D95" s="2">
        <f t="shared" ca="1" si="8"/>
        <v>40546</v>
      </c>
      <c r="E95" s="2">
        <f t="shared" ca="1" si="9"/>
        <v>137334</v>
      </c>
      <c r="F95" s="2">
        <f t="shared" ca="1" si="10"/>
        <v>1218165</v>
      </c>
    </row>
    <row r="96" spans="1:6" x14ac:dyDescent="0.3">
      <c r="A96">
        <v>95</v>
      </c>
      <c r="B96" s="2">
        <f t="shared" ca="1" si="6"/>
        <v>13625</v>
      </c>
      <c r="C96" s="2">
        <f t="shared" ca="1" si="7"/>
        <v>23462</v>
      </c>
      <c r="D96" s="2">
        <f t="shared" ca="1" si="8"/>
        <v>39902</v>
      </c>
      <c r="E96" s="2">
        <f t="shared" ca="1" si="9"/>
        <v>139993</v>
      </c>
      <c r="F96" s="2">
        <f t="shared" ca="1" si="10"/>
        <v>1237338</v>
      </c>
    </row>
    <row r="97" spans="1:6" x14ac:dyDescent="0.3">
      <c r="A97">
        <v>96</v>
      </c>
      <c r="B97" s="2">
        <f t="shared" ca="1" si="6"/>
        <v>13592</v>
      </c>
      <c r="C97" s="2">
        <f t="shared" ca="1" si="7"/>
        <v>23858</v>
      </c>
      <c r="D97" s="2">
        <f t="shared" ca="1" si="8"/>
        <v>39241</v>
      </c>
      <c r="E97" s="2">
        <f t="shared" ca="1" si="9"/>
        <v>137193</v>
      </c>
      <c r="F97" s="2">
        <f t="shared" ca="1" si="10"/>
        <v>1202812</v>
      </c>
    </row>
    <row r="98" spans="1:6" x14ac:dyDescent="0.3">
      <c r="A98">
        <v>97</v>
      </c>
      <c r="B98" s="2">
        <f t="shared" ca="1" si="6"/>
        <v>13555</v>
      </c>
      <c r="C98" s="2">
        <f t="shared" ca="1" si="7"/>
        <v>24538</v>
      </c>
      <c r="D98" s="2">
        <f t="shared" ca="1" si="8"/>
        <v>39488</v>
      </c>
      <c r="E98" s="2">
        <f t="shared" ca="1" si="9"/>
        <v>138956</v>
      </c>
      <c r="F98" s="2">
        <f t="shared" ca="1" si="10"/>
        <v>1192107</v>
      </c>
    </row>
    <row r="99" spans="1:6" x14ac:dyDescent="0.3">
      <c r="A99">
        <v>98</v>
      </c>
      <c r="B99" s="2">
        <f t="shared" ca="1" si="6"/>
        <v>13650</v>
      </c>
      <c r="C99" s="2">
        <f t="shared" ca="1" si="7"/>
        <v>24397</v>
      </c>
      <c r="D99" s="2">
        <f t="shared" ca="1" si="8"/>
        <v>39969</v>
      </c>
      <c r="E99" s="2">
        <f t="shared" ca="1" si="9"/>
        <v>137027</v>
      </c>
      <c r="F99" s="2">
        <f t="shared" ca="1" si="10"/>
        <v>1229084</v>
      </c>
    </row>
    <row r="100" spans="1:6" x14ac:dyDescent="0.3">
      <c r="A100">
        <v>99</v>
      </c>
      <c r="B100" s="2">
        <f t="shared" ca="1" si="6"/>
        <v>13522</v>
      </c>
      <c r="C100" s="2">
        <f t="shared" ca="1" si="7"/>
        <v>24489</v>
      </c>
      <c r="D100" s="2">
        <f t="shared" ca="1" si="8"/>
        <v>39718</v>
      </c>
      <c r="E100" s="2">
        <f t="shared" ca="1" si="9"/>
        <v>135898</v>
      </c>
      <c r="F100" s="2">
        <f t="shared" ca="1" si="10"/>
        <v>1259493</v>
      </c>
    </row>
    <row r="101" spans="1:6" x14ac:dyDescent="0.3">
      <c r="A101">
        <v>100</v>
      </c>
      <c r="B101" s="2">
        <f t="shared" ca="1" si="6"/>
        <v>13602</v>
      </c>
      <c r="C101" s="2">
        <f t="shared" ca="1" si="7"/>
        <v>25248</v>
      </c>
      <c r="D101" s="2">
        <f t="shared" ca="1" si="8"/>
        <v>38895</v>
      </c>
      <c r="E101" s="2">
        <f t="shared" ca="1" si="9"/>
        <v>139294</v>
      </c>
      <c r="F101" s="2">
        <f t="shared" ca="1" si="10"/>
        <v>1295530</v>
      </c>
    </row>
    <row r="102" spans="1:6" x14ac:dyDescent="0.3">
      <c r="A102">
        <v>101</v>
      </c>
      <c r="B102" s="2">
        <f t="shared" ca="1" si="6"/>
        <v>13569</v>
      </c>
      <c r="C102" s="2">
        <f t="shared" ca="1" si="7"/>
        <v>25179</v>
      </c>
      <c r="D102" s="2">
        <f t="shared" ca="1" si="8"/>
        <v>38184</v>
      </c>
      <c r="E102" s="2">
        <f t="shared" ca="1" si="9"/>
        <v>140647</v>
      </c>
      <c r="F102" s="2">
        <f t="shared" ca="1" si="10"/>
        <v>1276244</v>
      </c>
    </row>
    <row r="103" spans="1:6" x14ac:dyDescent="0.3">
      <c r="A103">
        <v>102</v>
      </c>
      <c r="B103" s="2">
        <f t="shared" ca="1" si="6"/>
        <v>13172</v>
      </c>
      <c r="C103" s="2">
        <f t="shared" ca="1" si="7"/>
        <v>24485</v>
      </c>
      <c r="D103" s="2">
        <f t="shared" ca="1" si="8"/>
        <v>38835</v>
      </c>
      <c r="E103" s="2">
        <f t="shared" ca="1" si="9"/>
        <v>144756</v>
      </c>
      <c r="F103" s="2">
        <f t="shared" ca="1" si="10"/>
        <v>1305957</v>
      </c>
    </row>
    <row r="104" spans="1:6" x14ac:dyDescent="0.3">
      <c r="A104">
        <v>103</v>
      </c>
      <c r="B104" s="2">
        <f t="shared" ca="1" si="6"/>
        <v>13384</v>
      </c>
      <c r="C104" s="2">
        <f t="shared" ca="1" si="7"/>
        <v>24385</v>
      </c>
      <c r="D104" s="2">
        <f t="shared" ca="1" si="8"/>
        <v>39676</v>
      </c>
      <c r="E104" s="2">
        <f t="shared" ca="1" si="9"/>
        <v>143657</v>
      </c>
      <c r="F104" s="2">
        <f t="shared" ca="1" si="10"/>
        <v>1305163</v>
      </c>
    </row>
    <row r="105" spans="1:6" x14ac:dyDescent="0.3">
      <c r="A105">
        <v>104</v>
      </c>
      <c r="B105" s="2">
        <f t="shared" ca="1" si="6"/>
        <v>13136</v>
      </c>
      <c r="C105" s="2">
        <f t="shared" ca="1" si="7"/>
        <v>24274</v>
      </c>
      <c r="D105" s="2">
        <f t="shared" ca="1" si="8"/>
        <v>39565</v>
      </c>
      <c r="E105" s="2">
        <f t="shared" ca="1" si="9"/>
        <v>146779</v>
      </c>
      <c r="F105" s="2">
        <f t="shared" ca="1" si="10"/>
        <v>1313384</v>
      </c>
    </row>
    <row r="106" spans="1:6" x14ac:dyDescent="0.3">
      <c r="A106">
        <v>105</v>
      </c>
      <c r="B106" s="2">
        <f t="shared" ca="1" si="6"/>
        <v>13406</v>
      </c>
      <c r="C106" s="2">
        <f t="shared" ca="1" si="7"/>
        <v>24059</v>
      </c>
      <c r="D106" s="2">
        <f t="shared" ca="1" si="8"/>
        <v>40435</v>
      </c>
      <c r="E106" s="2">
        <f t="shared" ca="1" si="9"/>
        <v>150935</v>
      </c>
      <c r="F106" s="2">
        <f t="shared" ca="1" si="10"/>
        <v>1326833</v>
      </c>
    </row>
    <row r="107" spans="1:6" x14ac:dyDescent="0.3">
      <c r="A107">
        <v>106</v>
      </c>
      <c r="B107" s="2">
        <f t="shared" ca="1" si="6"/>
        <v>13576</v>
      </c>
      <c r="C107" s="2">
        <f t="shared" ca="1" si="7"/>
        <v>24455</v>
      </c>
      <c r="D107" s="2">
        <f t="shared" ca="1" si="8"/>
        <v>40230</v>
      </c>
      <c r="E107" s="2">
        <f t="shared" ca="1" si="9"/>
        <v>152122</v>
      </c>
      <c r="F107" s="2">
        <f t="shared" ca="1" si="10"/>
        <v>1349128</v>
      </c>
    </row>
    <row r="108" spans="1:6" x14ac:dyDescent="0.3">
      <c r="A108">
        <v>107</v>
      </c>
      <c r="B108" s="2">
        <f t="shared" ca="1" si="6"/>
        <v>13322</v>
      </c>
      <c r="C108" s="2">
        <f t="shared" ca="1" si="7"/>
        <v>25091</v>
      </c>
      <c r="D108" s="2">
        <f t="shared" ca="1" si="8"/>
        <v>41052</v>
      </c>
      <c r="E108" s="2">
        <f t="shared" ca="1" si="9"/>
        <v>150367</v>
      </c>
      <c r="F108" s="2">
        <f t="shared" ca="1" si="10"/>
        <v>1347150</v>
      </c>
    </row>
    <row r="109" spans="1:6" x14ac:dyDescent="0.3">
      <c r="A109">
        <v>108</v>
      </c>
      <c r="B109" s="2">
        <f t="shared" ca="1" si="6"/>
        <v>13067</v>
      </c>
      <c r="C109" s="2">
        <f t="shared" ca="1" si="7"/>
        <v>24580</v>
      </c>
      <c r="D109" s="2">
        <f t="shared" ca="1" si="8"/>
        <v>40416</v>
      </c>
      <c r="E109" s="2">
        <f t="shared" ca="1" si="9"/>
        <v>150605</v>
      </c>
      <c r="F109" s="2">
        <f t="shared" ca="1" si="10"/>
        <v>1363385</v>
      </c>
    </row>
    <row r="110" spans="1:6" x14ac:dyDescent="0.3">
      <c r="A110">
        <v>109</v>
      </c>
      <c r="B110" s="2">
        <f t="shared" ca="1" si="6"/>
        <v>13444</v>
      </c>
      <c r="C110" s="2">
        <f t="shared" ca="1" si="7"/>
        <v>25233</v>
      </c>
      <c r="D110" s="2">
        <f t="shared" ca="1" si="8"/>
        <v>41553</v>
      </c>
      <c r="E110" s="2">
        <f t="shared" ca="1" si="9"/>
        <v>153560</v>
      </c>
      <c r="F110" s="2">
        <f t="shared" ca="1" si="10"/>
        <v>1389619</v>
      </c>
    </row>
    <row r="111" spans="1:6" x14ac:dyDescent="0.3">
      <c r="A111">
        <v>110</v>
      </c>
      <c r="B111" s="2">
        <f t="shared" ca="1" si="6"/>
        <v>13703</v>
      </c>
      <c r="C111" s="2">
        <f t="shared" ca="1" si="7"/>
        <v>25829</v>
      </c>
      <c r="D111" s="2">
        <f t="shared" ca="1" si="8"/>
        <v>42381</v>
      </c>
      <c r="E111" s="2">
        <f t="shared" ca="1" si="9"/>
        <v>152310</v>
      </c>
      <c r="F111" s="2">
        <f t="shared" ca="1" si="10"/>
        <v>1375014</v>
      </c>
    </row>
    <row r="112" spans="1:6" x14ac:dyDescent="0.3">
      <c r="A112">
        <v>111</v>
      </c>
      <c r="B112" s="2">
        <f t="shared" ca="1" si="6"/>
        <v>13450</v>
      </c>
      <c r="C112" s="2">
        <f t="shared" ca="1" si="7"/>
        <v>25743</v>
      </c>
      <c r="D112" s="2">
        <f t="shared" ca="1" si="8"/>
        <v>41962</v>
      </c>
      <c r="E112" s="2">
        <f t="shared" ca="1" si="9"/>
        <v>148134</v>
      </c>
      <c r="F112" s="2">
        <f t="shared" ca="1" si="10"/>
        <v>1390472</v>
      </c>
    </row>
    <row r="113" spans="1:6" x14ac:dyDescent="0.3">
      <c r="A113">
        <v>112</v>
      </c>
      <c r="B113" s="2">
        <f t="shared" ca="1" si="6"/>
        <v>13828</v>
      </c>
      <c r="C113" s="2">
        <f t="shared" ca="1" si="7"/>
        <v>26178</v>
      </c>
      <c r="D113" s="2">
        <f t="shared" ca="1" si="8"/>
        <v>41093</v>
      </c>
      <c r="E113" s="2">
        <f t="shared" ca="1" si="9"/>
        <v>145608</v>
      </c>
      <c r="F113" s="2">
        <f t="shared" ca="1" si="10"/>
        <v>1368513</v>
      </c>
    </row>
    <row r="114" spans="1:6" x14ac:dyDescent="0.3">
      <c r="A114">
        <v>113</v>
      </c>
      <c r="B114" s="2">
        <f t="shared" ca="1" si="6"/>
        <v>13944</v>
      </c>
      <c r="C114" s="2">
        <f t="shared" ca="1" si="7"/>
        <v>26664</v>
      </c>
      <c r="D114" s="2">
        <f t="shared" ca="1" si="8"/>
        <v>41760</v>
      </c>
      <c r="E114" s="2">
        <f t="shared" ca="1" si="9"/>
        <v>143004</v>
      </c>
      <c r="F114" s="2">
        <f t="shared" ca="1" si="10"/>
        <v>1395662</v>
      </c>
    </row>
    <row r="115" spans="1:6" x14ac:dyDescent="0.3">
      <c r="A115">
        <v>114</v>
      </c>
      <c r="B115" s="2">
        <f t="shared" ca="1" si="6"/>
        <v>14065</v>
      </c>
      <c r="C115" s="2">
        <f t="shared" ca="1" si="7"/>
        <v>26635</v>
      </c>
      <c r="D115" s="2">
        <f t="shared" ca="1" si="8"/>
        <v>42633</v>
      </c>
      <c r="E115" s="2">
        <f t="shared" ca="1" si="9"/>
        <v>143680</v>
      </c>
      <c r="F115" s="2">
        <f t="shared" ca="1" si="10"/>
        <v>1359211</v>
      </c>
    </row>
    <row r="116" spans="1:6" x14ac:dyDescent="0.3">
      <c r="A116">
        <v>115</v>
      </c>
      <c r="B116" s="2">
        <f t="shared" ca="1" si="6"/>
        <v>14381</v>
      </c>
      <c r="C116" s="2">
        <f t="shared" ca="1" si="7"/>
        <v>26416</v>
      </c>
      <c r="D116" s="2">
        <f t="shared" ca="1" si="8"/>
        <v>43272</v>
      </c>
      <c r="E116" s="2">
        <f t="shared" ca="1" si="9"/>
        <v>139521</v>
      </c>
      <c r="F116" s="2">
        <f t="shared" ca="1" si="10"/>
        <v>1382792</v>
      </c>
    </row>
    <row r="117" spans="1:6" x14ac:dyDescent="0.3">
      <c r="A117">
        <v>116</v>
      </c>
      <c r="B117" s="2">
        <f t="shared" ca="1" si="6"/>
        <v>14797</v>
      </c>
      <c r="C117" s="2">
        <f t="shared" ca="1" si="7"/>
        <v>27271</v>
      </c>
      <c r="D117" s="2">
        <f t="shared" ca="1" si="8"/>
        <v>43606</v>
      </c>
      <c r="E117" s="2">
        <f t="shared" ca="1" si="9"/>
        <v>135933</v>
      </c>
      <c r="F117" s="2">
        <f t="shared" ca="1" si="10"/>
        <v>1410262</v>
      </c>
    </row>
    <row r="118" spans="1:6" x14ac:dyDescent="0.3">
      <c r="A118">
        <v>117</v>
      </c>
      <c r="B118" s="2">
        <f t="shared" ca="1" si="6"/>
        <v>14905</v>
      </c>
      <c r="C118" s="2">
        <f t="shared" ca="1" si="7"/>
        <v>27792</v>
      </c>
      <c r="D118" s="2">
        <f t="shared" ca="1" si="8"/>
        <v>44257</v>
      </c>
      <c r="E118" s="2">
        <f t="shared" ca="1" si="9"/>
        <v>137967</v>
      </c>
      <c r="F118" s="2">
        <f t="shared" ca="1" si="10"/>
        <v>1404286</v>
      </c>
    </row>
    <row r="119" spans="1:6" x14ac:dyDescent="0.3">
      <c r="A119">
        <v>118</v>
      </c>
      <c r="B119" s="2">
        <f t="shared" ca="1" si="6"/>
        <v>14925</v>
      </c>
      <c r="C119" s="2">
        <f t="shared" ca="1" si="7"/>
        <v>27846</v>
      </c>
      <c r="D119" s="2">
        <f t="shared" ca="1" si="8"/>
        <v>45300</v>
      </c>
      <c r="E119" s="2">
        <f t="shared" ca="1" si="9"/>
        <v>142035</v>
      </c>
      <c r="F119" s="2">
        <f t="shared" ca="1" si="10"/>
        <v>1390072</v>
      </c>
    </row>
    <row r="120" spans="1:6" x14ac:dyDescent="0.3">
      <c r="A120">
        <v>119</v>
      </c>
      <c r="B120" s="2">
        <f t="shared" ca="1" si="6"/>
        <v>14857</v>
      </c>
      <c r="C120" s="2">
        <f t="shared" ca="1" si="7"/>
        <v>27599</v>
      </c>
      <c r="D120" s="2">
        <f t="shared" ca="1" si="8"/>
        <v>44489</v>
      </c>
      <c r="E120" s="2">
        <f t="shared" ca="1" si="9"/>
        <v>138301</v>
      </c>
      <c r="F120" s="2">
        <f t="shared" ca="1" si="10"/>
        <v>1361792</v>
      </c>
    </row>
    <row r="121" spans="1:6" x14ac:dyDescent="0.3">
      <c r="A121">
        <v>120</v>
      </c>
      <c r="B121" s="2">
        <f t="shared" ca="1" si="6"/>
        <v>15177</v>
      </c>
      <c r="C121" s="2">
        <f t="shared" ca="1" si="7"/>
        <v>28397</v>
      </c>
      <c r="D121" s="2">
        <f t="shared" ca="1" si="8"/>
        <v>43635</v>
      </c>
      <c r="E121" s="2">
        <f t="shared" ca="1" si="9"/>
        <v>140831</v>
      </c>
      <c r="F121" s="2">
        <f t="shared" ca="1" si="10"/>
        <v>1353075</v>
      </c>
    </row>
    <row r="122" spans="1:6" x14ac:dyDescent="0.3">
      <c r="A122">
        <v>121</v>
      </c>
      <c r="B122" s="2">
        <f t="shared" ca="1" si="6"/>
        <v>15456</v>
      </c>
      <c r="C122" s="2">
        <f t="shared" ca="1" si="7"/>
        <v>29169</v>
      </c>
      <c r="D122" s="2">
        <f t="shared" ca="1" si="8"/>
        <v>44140</v>
      </c>
      <c r="E122" s="2">
        <f t="shared" ca="1" si="9"/>
        <v>144912</v>
      </c>
      <c r="F122" s="2">
        <f t="shared" ca="1" si="10"/>
        <v>1332801</v>
      </c>
    </row>
    <row r="123" spans="1:6" x14ac:dyDescent="0.3">
      <c r="A123">
        <v>122</v>
      </c>
      <c r="B123" s="2">
        <f t="shared" ca="1" si="6"/>
        <v>15174</v>
      </c>
      <c r="C123" s="2">
        <f t="shared" ca="1" si="7"/>
        <v>28566</v>
      </c>
      <c r="D123" s="2">
        <f t="shared" ca="1" si="8"/>
        <v>43137</v>
      </c>
      <c r="E123" s="2">
        <f t="shared" ca="1" si="9"/>
        <v>148020</v>
      </c>
      <c r="F123" s="2">
        <f t="shared" ca="1" si="10"/>
        <v>1349680</v>
      </c>
    </row>
    <row r="124" spans="1:6" x14ac:dyDescent="0.3">
      <c r="A124">
        <v>123</v>
      </c>
      <c r="B124" s="2">
        <f t="shared" ca="1" si="6"/>
        <v>15198</v>
      </c>
      <c r="C124" s="2">
        <f t="shared" ca="1" si="7"/>
        <v>29434</v>
      </c>
      <c r="D124" s="2">
        <f t="shared" ca="1" si="8"/>
        <v>42861</v>
      </c>
      <c r="E124" s="2">
        <f t="shared" ca="1" si="9"/>
        <v>147697</v>
      </c>
      <c r="F124" s="2">
        <f t="shared" ca="1" si="10"/>
        <v>1311439</v>
      </c>
    </row>
    <row r="125" spans="1:6" x14ac:dyDescent="0.3">
      <c r="A125">
        <v>124</v>
      </c>
      <c r="B125" s="2">
        <f t="shared" ca="1" si="6"/>
        <v>15531</v>
      </c>
      <c r="C125" s="2">
        <f t="shared" ca="1" si="7"/>
        <v>30253</v>
      </c>
      <c r="D125" s="2">
        <f t="shared" ca="1" si="8"/>
        <v>43377</v>
      </c>
      <c r="E125" s="2">
        <f t="shared" ca="1" si="9"/>
        <v>147430</v>
      </c>
      <c r="F125" s="2">
        <f t="shared" ca="1" si="10"/>
        <v>1309926</v>
      </c>
    </row>
    <row r="126" spans="1:6" x14ac:dyDescent="0.3">
      <c r="A126">
        <v>125</v>
      </c>
      <c r="B126" s="2">
        <f t="shared" ca="1" si="6"/>
        <v>15456</v>
      </c>
      <c r="C126" s="2">
        <f t="shared" ca="1" si="7"/>
        <v>29578</v>
      </c>
      <c r="D126" s="2">
        <f t="shared" ca="1" si="8"/>
        <v>44109</v>
      </c>
      <c r="E126" s="2">
        <f t="shared" ca="1" si="9"/>
        <v>148110</v>
      </c>
      <c r="F126" s="2">
        <f t="shared" ca="1" si="10"/>
        <v>1342344</v>
      </c>
    </row>
    <row r="127" spans="1:6" x14ac:dyDescent="0.3">
      <c r="A127">
        <v>126</v>
      </c>
      <c r="B127" s="2">
        <f t="shared" ca="1" si="6"/>
        <v>15816</v>
      </c>
      <c r="C127" s="2">
        <f t="shared" ca="1" si="7"/>
        <v>30024</v>
      </c>
      <c r="D127" s="2">
        <f t="shared" ca="1" si="8"/>
        <v>45022</v>
      </c>
      <c r="E127" s="2">
        <f t="shared" ca="1" si="9"/>
        <v>145019</v>
      </c>
      <c r="F127" s="2">
        <f t="shared" ca="1" si="10"/>
        <v>1315214</v>
      </c>
    </row>
    <row r="128" spans="1:6" x14ac:dyDescent="0.3">
      <c r="A128">
        <v>127</v>
      </c>
      <c r="B128" s="2">
        <f t="shared" ca="1" si="6"/>
        <v>15580</v>
      </c>
      <c r="C128" s="2">
        <f t="shared" ca="1" si="7"/>
        <v>29372</v>
      </c>
      <c r="D128" s="2">
        <f t="shared" ca="1" si="8"/>
        <v>45557</v>
      </c>
      <c r="E128" s="2">
        <f t="shared" ca="1" si="9"/>
        <v>145238</v>
      </c>
      <c r="F128" s="2">
        <f t="shared" ca="1" si="10"/>
        <v>1285925</v>
      </c>
    </row>
    <row r="129" spans="1:6" x14ac:dyDescent="0.3">
      <c r="A129">
        <v>128</v>
      </c>
      <c r="B129" s="2">
        <f t="shared" ca="1" si="6"/>
        <v>15548</v>
      </c>
      <c r="C129" s="2">
        <f t="shared" ca="1" si="7"/>
        <v>29174</v>
      </c>
      <c r="D129" s="2">
        <f t="shared" ca="1" si="8"/>
        <v>46884</v>
      </c>
      <c r="E129" s="2">
        <f t="shared" ca="1" si="9"/>
        <v>141751</v>
      </c>
      <c r="F129" s="2">
        <f t="shared" ca="1" si="10"/>
        <v>1309883</v>
      </c>
    </row>
    <row r="130" spans="1:6" x14ac:dyDescent="0.3">
      <c r="A130">
        <v>129</v>
      </c>
      <c r="B130" s="2">
        <f t="shared" ca="1" si="6"/>
        <v>15524</v>
      </c>
      <c r="C130" s="2">
        <f t="shared" ca="1" si="7"/>
        <v>29598</v>
      </c>
      <c r="D130" s="2">
        <f t="shared" ca="1" si="8"/>
        <v>48353</v>
      </c>
      <c r="E130" s="2">
        <f t="shared" ca="1" si="9"/>
        <v>140177</v>
      </c>
      <c r="F130" s="2">
        <f t="shared" ca="1" si="10"/>
        <v>1333852</v>
      </c>
    </row>
    <row r="131" spans="1:6" x14ac:dyDescent="0.3">
      <c r="A131">
        <v>130</v>
      </c>
      <c r="B131" s="2">
        <f t="shared" ca="1" si="6"/>
        <v>15778</v>
      </c>
      <c r="C131" s="2">
        <f t="shared" ca="1" si="7"/>
        <v>30169</v>
      </c>
      <c r="D131" s="2">
        <f t="shared" ca="1" si="8"/>
        <v>47264</v>
      </c>
      <c r="E131" s="2">
        <f t="shared" ca="1" si="9"/>
        <v>139649</v>
      </c>
      <c r="F131" s="2">
        <f t="shared" ca="1" si="10"/>
        <v>1362958</v>
      </c>
    </row>
    <row r="132" spans="1:6" x14ac:dyDescent="0.3">
      <c r="A132">
        <v>131</v>
      </c>
      <c r="B132" s="2">
        <f t="shared" ref="B132:B195" ca="1" si="11">RANDBETWEEN(B131*0.97, B131*1.033)</f>
        <v>15747</v>
      </c>
      <c r="C132" s="2">
        <f t="shared" ref="C132:C195" ca="1" si="12">RANDBETWEEN(C131*0.97, C131*1.033)</f>
        <v>29636</v>
      </c>
      <c r="D132" s="2">
        <f t="shared" ref="D132:D195" ca="1" si="13">RANDBETWEEN(D131*0.97, D131*1.033)</f>
        <v>47049</v>
      </c>
      <c r="E132" s="2">
        <f t="shared" ref="E132:E195" ca="1" si="14">RANDBETWEEN(E131*0.97, E131*1.033)</f>
        <v>141620</v>
      </c>
      <c r="F132" s="2">
        <f t="shared" ref="F132:F195" ca="1" si="15">RANDBETWEEN(F131*0.97, F131*1.033)</f>
        <v>1341521</v>
      </c>
    </row>
    <row r="133" spans="1:6" x14ac:dyDescent="0.3">
      <c r="A133">
        <v>132</v>
      </c>
      <c r="B133" s="2">
        <f t="shared" ca="1" si="11"/>
        <v>16110</v>
      </c>
      <c r="C133" s="2">
        <f t="shared" ca="1" si="12"/>
        <v>30289</v>
      </c>
      <c r="D133" s="2">
        <f t="shared" ca="1" si="13"/>
        <v>47224</v>
      </c>
      <c r="E133" s="2">
        <f t="shared" ca="1" si="14"/>
        <v>137603</v>
      </c>
      <c r="F133" s="2">
        <f t="shared" ca="1" si="15"/>
        <v>1323617</v>
      </c>
    </row>
    <row r="134" spans="1:6" x14ac:dyDescent="0.3">
      <c r="A134">
        <v>133</v>
      </c>
      <c r="B134" s="2">
        <f t="shared" ca="1" si="11"/>
        <v>16249</v>
      </c>
      <c r="C134" s="2">
        <f t="shared" ca="1" si="12"/>
        <v>31198</v>
      </c>
      <c r="D134" s="2">
        <f t="shared" ca="1" si="13"/>
        <v>46095</v>
      </c>
      <c r="E134" s="2">
        <f t="shared" ca="1" si="14"/>
        <v>140469</v>
      </c>
      <c r="F134" s="2">
        <f t="shared" ca="1" si="15"/>
        <v>1343912</v>
      </c>
    </row>
    <row r="135" spans="1:6" x14ac:dyDescent="0.3">
      <c r="A135">
        <v>134</v>
      </c>
      <c r="B135" s="2">
        <f t="shared" ca="1" si="11"/>
        <v>15848</v>
      </c>
      <c r="C135" s="2">
        <f t="shared" ca="1" si="12"/>
        <v>32127</v>
      </c>
      <c r="D135" s="2">
        <f t="shared" ca="1" si="13"/>
        <v>45656</v>
      </c>
      <c r="E135" s="2">
        <f t="shared" ca="1" si="14"/>
        <v>144338</v>
      </c>
      <c r="F135" s="2">
        <f t="shared" ca="1" si="15"/>
        <v>1376510</v>
      </c>
    </row>
    <row r="136" spans="1:6" x14ac:dyDescent="0.3">
      <c r="A136">
        <v>135</v>
      </c>
      <c r="B136" s="2">
        <f t="shared" ca="1" si="11"/>
        <v>16006</v>
      </c>
      <c r="C136" s="2">
        <f t="shared" ca="1" si="12"/>
        <v>33111</v>
      </c>
      <c r="D136" s="2">
        <f t="shared" ca="1" si="13"/>
        <v>46457</v>
      </c>
      <c r="E136" s="2">
        <f t="shared" ca="1" si="14"/>
        <v>143819</v>
      </c>
      <c r="F136" s="2">
        <f t="shared" ca="1" si="15"/>
        <v>1373436</v>
      </c>
    </row>
    <row r="137" spans="1:6" x14ac:dyDescent="0.3">
      <c r="A137">
        <v>136</v>
      </c>
      <c r="B137" s="2">
        <f t="shared" ca="1" si="11"/>
        <v>15742</v>
      </c>
      <c r="C137" s="2">
        <f t="shared" ca="1" si="12"/>
        <v>33284</v>
      </c>
      <c r="D137" s="2">
        <f t="shared" ca="1" si="13"/>
        <v>46694</v>
      </c>
      <c r="E137" s="2">
        <f t="shared" ca="1" si="14"/>
        <v>143391</v>
      </c>
      <c r="F137" s="2">
        <f t="shared" ca="1" si="15"/>
        <v>1418616</v>
      </c>
    </row>
    <row r="138" spans="1:6" x14ac:dyDescent="0.3">
      <c r="A138">
        <v>137</v>
      </c>
      <c r="B138" s="2">
        <f t="shared" ca="1" si="11"/>
        <v>16063</v>
      </c>
      <c r="C138" s="2">
        <f t="shared" ca="1" si="12"/>
        <v>32342</v>
      </c>
      <c r="D138" s="2">
        <f t="shared" ca="1" si="13"/>
        <v>47785</v>
      </c>
      <c r="E138" s="2">
        <f t="shared" ca="1" si="14"/>
        <v>140109</v>
      </c>
      <c r="F138" s="2">
        <f t="shared" ca="1" si="15"/>
        <v>1385488</v>
      </c>
    </row>
    <row r="139" spans="1:6" x14ac:dyDescent="0.3">
      <c r="A139">
        <v>138</v>
      </c>
      <c r="B139" s="2">
        <f t="shared" ca="1" si="11"/>
        <v>16206</v>
      </c>
      <c r="C139" s="2">
        <f t="shared" ca="1" si="12"/>
        <v>32124</v>
      </c>
      <c r="D139" s="2">
        <f t="shared" ca="1" si="13"/>
        <v>46757</v>
      </c>
      <c r="E139" s="2">
        <f t="shared" ca="1" si="14"/>
        <v>142363</v>
      </c>
      <c r="F139" s="2">
        <f t="shared" ca="1" si="15"/>
        <v>1404789</v>
      </c>
    </row>
    <row r="140" spans="1:6" x14ac:dyDescent="0.3">
      <c r="A140">
        <v>139</v>
      </c>
      <c r="B140" s="2">
        <f t="shared" ca="1" si="11"/>
        <v>15908</v>
      </c>
      <c r="C140" s="2">
        <f t="shared" ca="1" si="12"/>
        <v>31402</v>
      </c>
      <c r="D140" s="2">
        <f t="shared" ca="1" si="13"/>
        <v>46860</v>
      </c>
      <c r="E140" s="2">
        <f t="shared" ca="1" si="14"/>
        <v>144044</v>
      </c>
      <c r="F140" s="2">
        <f t="shared" ca="1" si="15"/>
        <v>1376095</v>
      </c>
    </row>
    <row r="141" spans="1:6" x14ac:dyDescent="0.3">
      <c r="A141">
        <v>140</v>
      </c>
      <c r="B141" s="2">
        <f t="shared" ca="1" si="11"/>
        <v>16262</v>
      </c>
      <c r="C141" s="2">
        <f t="shared" ca="1" si="12"/>
        <v>30887</v>
      </c>
      <c r="D141" s="2">
        <f t="shared" ca="1" si="13"/>
        <v>46818</v>
      </c>
      <c r="E141" s="2">
        <f t="shared" ca="1" si="14"/>
        <v>141039</v>
      </c>
      <c r="F141" s="2">
        <f t="shared" ca="1" si="15"/>
        <v>1385147</v>
      </c>
    </row>
    <row r="142" spans="1:6" x14ac:dyDescent="0.3">
      <c r="A142">
        <v>141</v>
      </c>
      <c r="B142" s="2">
        <f t="shared" ca="1" si="11"/>
        <v>15910</v>
      </c>
      <c r="C142" s="2">
        <f t="shared" ca="1" si="12"/>
        <v>30371</v>
      </c>
      <c r="D142" s="2">
        <f t="shared" ca="1" si="13"/>
        <v>45419</v>
      </c>
      <c r="E142" s="2">
        <f t="shared" ca="1" si="14"/>
        <v>142456</v>
      </c>
      <c r="F142" s="2">
        <f t="shared" ca="1" si="15"/>
        <v>1406638</v>
      </c>
    </row>
    <row r="143" spans="1:6" x14ac:dyDescent="0.3">
      <c r="A143">
        <v>142</v>
      </c>
      <c r="B143" s="2">
        <f t="shared" ca="1" si="11"/>
        <v>15999</v>
      </c>
      <c r="C143" s="2">
        <f t="shared" ca="1" si="12"/>
        <v>30216</v>
      </c>
      <c r="D143" s="2">
        <f t="shared" ca="1" si="13"/>
        <v>46087</v>
      </c>
      <c r="E143" s="2">
        <f t="shared" ca="1" si="14"/>
        <v>143099</v>
      </c>
      <c r="F143" s="2">
        <f t="shared" ca="1" si="15"/>
        <v>1371284</v>
      </c>
    </row>
    <row r="144" spans="1:6" x14ac:dyDescent="0.3">
      <c r="A144">
        <v>143</v>
      </c>
      <c r="B144" s="2">
        <f t="shared" ca="1" si="11"/>
        <v>15937</v>
      </c>
      <c r="C144" s="2">
        <f t="shared" ca="1" si="12"/>
        <v>30173</v>
      </c>
      <c r="D144" s="2">
        <f t="shared" ca="1" si="13"/>
        <v>47267</v>
      </c>
      <c r="E144" s="2">
        <f t="shared" ca="1" si="14"/>
        <v>138987</v>
      </c>
      <c r="F144" s="2">
        <f t="shared" ca="1" si="15"/>
        <v>1396545</v>
      </c>
    </row>
    <row r="145" spans="1:6" x14ac:dyDescent="0.3">
      <c r="A145">
        <v>144</v>
      </c>
      <c r="B145" s="2">
        <f t="shared" ca="1" si="11"/>
        <v>16114</v>
      </c>
      <c r="C145" s="2">
        <f t="shared" ca="1" si="12"/>
        <v>29827</v>
      </c>
      <c r="D145" s="2">
        <f t="shared" ca="1" si="13"/>
        <v>46374</v>
      </c>
      <c r="E145" s="2">
        <f t="shared" ca="1" si="14"/>
        <v>142209</v>
      </c>
      <c r="F145" s="2">
        <f t="shared" ca="1" si="15"/>
        <v>1394752</v>
      </c>
    </row>
    <row r="146" spans="1:6" x14ac:dyDescent="0.3">
      <c r="A146">
        <v>145</v>
      </c>
      <c r="B146" s="2">
        <f t="shared" ca="1" si="11"/>
        <v>16066</v>
      </c>
      <c r="C146" s="2">
        <f t="shared" ca="1" si="12"/>
        <v>29433</v>
      </c>
      <c r="D146" s="2">
        <f t="shared" ca="1" si="13"/>
        <v>47023</v>
      </c>
      <c r="E146" s="2">
        <f t="shared" ca="1" si="14"/>
        <v>141945</v>
      </c>
      <c r="F146" s="2">
        <f t="shared" ca="1" si="15"/>
        <v>1359245</v>
      </c>
    </row>
    <row r="147" spans="1:6" x14ac:dyDescent="0.3">
      <c r="A147">
        <v>146</v>
      </c>
      <c r="B147" s="2">
        <f t="shared" ca="1" si="11"/>
        <v>16271</v>
      </c>
      <c r="C147" s="2">
        <f t="shared" ca="1" si="12"/>
        <v>29173</v>
      </c>
      <c r="D147" s="2">
        <f t="shared" ca="1" si="13"/>
        <v>46748</v>
      </c>
      <c r="E147" s="2">
        <f t="shared" ca="1" si="14"/>
        <v>140043</v>
      </c>
      <c r="F147" s="2">
        <f t="shared" ca="1" si="15"/>
        <v>1368966</v>
      </c>
    </row>
    <row r="148" spans="1:6" x14ac:dyDescent="0.3">
      <c r="A148">
        <v>147</v>
      </c>
      <c r="B148" s="2">
        <f t="shared" ca="1" si="11"/>
        <v>16103</v>
      </c>
      <c r="C148" s="2">
        <f t="shared" ca="1" si="12"/>
        <v>28520</v>
      </c>
      <c r="D148" s="2">
        <f t="shared" ca="1" si="13"/>
        <v>46643</v>
      </c>
      <c r="E148" s="2">
        <f t="shared" ca="1" si="14"/>
        <v>137137</v>
      </c>
      <c r="F148" s="2">
        <f t="shared" ca="1" si="15"/>
        <v>1392072</v>
      </c>
    </row>
    <row r="149" spans="1:6" x14ac:dyDescent="0.3">
      <c r="A149">
        <v>148</v>
      </c>
      <c r="B149" s="2">
        <f t="shared" ca="1" si="11"/>
        <v>16473</v>
      </c>
      <c r="C149" s="2">
        <f t="shared" ca="1" si="12"/>
        <v>28829</v>
      </c>
      <c r="D149" s="2">
        <f t="shared" ca="1" si="13"/>
        <v>48073</v>
      </c>
      <c r="E149" s="2">
        <f t="shared" ca="1" si="14"/>
        <v>136502</v>
      </c>
      <c r="F149" s="2">
        <f t="shared" ca="1" si="15"/>
        <v>1421273</v>
      </c>
    </row>
    <row r="150" spans="1:6" x14ac:dyDescent="0.3">
      <c r="A150">
        <v>149</v>
      </c>
      <c r="B150" s="2">
        <f t="shared" ca="1" si="11"/>
        <v>16627</v>
      </c>
      <c r="C150" s="2">
        <f t="shared" ca="1" si="12"/>
        <v>28570</v>
      </c>
      <c r="D150" s="2">
        <f t="shared" ca="1" si="13"/>
        <v>48206</v>
      </c>
      <c r="E150" s="2">
        <f t="shared" ca="1" si="14"/>
        <v>138005</v>
      </c>
      <c r="F150" s="2">
        <f t="shared" ca="1" si="15"/>
        <v>1389518</v>
      </c>
    </row>
    <row r="151" spans="1:6" x14ac:dyDescent="0.3">
      <c r="A151">
        <v>150</v>
      </c>
      <c r="B151" s="2">
        <f t="shared" ca="1" si="11"/>
        <v>16244</v>
      </c>
      <c r="C151" s="2">
        <f t="shared" ca="1" si="12"/>
        <v>28934</v>
      </c>
      <c r="D151" s="2">
        <f t="shared" ca="1" si="13"/>
        <v>47776</v>
      </c>
      <c r="E151" s="2">
        <f t="shared" ca="1" si="14"/>
        <v>136747</v>
      </c>
      <c r="F151" s="2">
        <f t="shared" ca="1" si="15"/>
        <v>1388843</v>
      </c>
    </row>
    <row r="152" spans="1:6" x14ac:dyDescent="0.3">
      <c r="A152">
        <v>151</v>
      </c>
      <c r="B152" s="2">
        <f t="shared" ca="1" si="11"/>
        <v>16000</v>
      </c>
      <c r="C152" s="2">
        <f t="shared" ca="1" si="12"/>
        <v>29594</v>
      </c>
      <c r="D152" s="2">
        <f t="shared" ca="1" si="13"/>
        <v>46903</v>
      </c>
      <c r="E152" s="2">
        <f t="shared" ca="1" si="14"/>
        <v>133515</v>
      </c>
      <c r="F152" s="2">
        <f t="shared" ca="1" si="15"/>
        <v>1405429</v>
      </c>
    </row>
    <row r="153" spans="1:6" x14ac:dyDescent="0.3">
      <c r="A153">
        <v>152</v>
      </c>
      <c r="B153" s="2">
        <f t="shared" ca="1" si="11"/>
        <v>15785</v>
      </c>
      <c r="C153" s="2">
        <f t="shared" ca="1" si="12"/>
        <v>29764</v>
      </c>
      <c r="D153" s="2">
        <f t="shared" ca="1" si="13"/>
        <v>48000</v>
      </c>
      <c r="E153" s="2">
        <f t="shared" ca="1" si="14"/>
        <v>133697</v>
      </c>
      <c r="F153" s="2">
        <f t="shared" ca="1" si="15"/>
        <v>1410691</v>
      </c>
    </row>
    <row r="154" spans="1:6" x14ac:dyDescent="0.3">
      <c r="A154">
        <v>153</v>
      </c>
      <c r="B154" s="2">
        <f t="shared" ca="1" si="11"/>
        <v>16101</v>
      </c>
      <c r="C154" s="2">
        <f t="shared" ca="1" si="12"/>
        <v>29752</v>
      </c>
      <c r="D154" s="2">
        <f t="shared" ca="1" si="13"/>
        <v>47241</v>
      </c>
      <c r="E154" s="2">
        <f t="shared" ca="1" si="14"/>
        <v>131265</v>
      </c>
      <c r="F154" s="2">
        <f t="shared" ca="1" si="15"/>
        <v>1437645</v>
      </c>
    </row>
    <row r="155" spans="1:6" x14ac:dyDescent="0.3">
      <c r="A155">
        <v>154</v>
      </c>
      <c r="B155" s="2">
        <f t="shared" ca="1" si="11"/>
        <v>16235</v>
      </c>
      <c r="C155" s="2">
        <f t="shared" ca="1" si="12"/>
        <v>30397</v>
      </c>
      <c r="D155" s="2">
        <f t="shared" ca="1" si="13"/>
        <v>47252</v>
      </c>
      <c r="E155" s="2">
        <f t="shared" ca="1" si="14"/>
        <v>130017</v>
      </c>
      <c r="F155" s="2">
        <f t="shared" ca="1" si="15"/>
        <v>1410621</v>
      </c>
    </row>
    <row r="156" spans="1:6" x14ac:dyDescent="0.3">
      <c r="A156">
        <v>155</v>
      </c>
      <c r="B156" s="2">
        <f t="shared" ca="1" si="11"/>
        <v>16136</v>
      </c>
      <c r="C156" s="2">
        <f t="shared" ca="1" si="12"/>
        <v>31130</v>
      </c>
      <c r="D156" s="2">
        <f t="shared" ca="1" si="13"/>
        <v>48141</v>
      </c>
      <c r="E156" s="2">
        <f t="shared" ca="1" si="14"/>
        <v>132925</v>
      </c>
      <c r="F156" s="2">
        <f t="shared" ca="1" si="15"/>
        <v>1392034</v>
      </c>
    </row>
    <row r="157" spans="1:6" x14ac:dyDescent="0.3">
      <c r="A157">
        <v>156</v>
      </c>
      <c r="B157" s="2">
        <f t="shared" ca="1" si="11"/>
        <v>16528</v>
      </c>
      <c r="C157" s="2">
        <f t="shared" ca="1" si="12"/>
        <v>31121</v>
      </c>
      <c r="D157" s="2">
        <f t="shared" ca="1" si="13"/>
        <v>48155</v>
      </c>
      <c r="E157" s="2">
        <f t="shared" ca="1" si="14"/>
        <v>131319</v>
      </c>
      <c r="F157" s="2">
        <f t="shared" ca="1" si="15"/>
        <v>1401380</v>
      </c>
    </row>
    <row r="158" spans="1:6" x14ac:dyDescent="0.3">
      <c r="A158">
        <v>157</v>
      </c>
      <c r="B158" s="2">
        <f t="shared" ca="1" si="11"/>
        <v>16620</v>
      </c>
      <c r="C158" s="2">
        <f t="shared" ca="1" si="12"/>
        <v>30908</v>
      </c>
      <c r="D158" s="2">
        <f t="shared" ca="1" si="13"/>
        <v>48427</v>
      </c>
      <c r="E158" s="2">
        <f t="shared" ca="1" si="14"/>
        <v>133355</v>
      </c>
      <c r="F158" s="2">
        <f t="shared" ca="1" si="15"/>
        <v>1440971</v>
      </c>
    </row>
    <row r="159" spans="1:6" x14ac:dyDescent="0.3">
      <c r="A159">
        <v>158</v>
      </c>
      <c r="B159" s="2">
        <f t="shared" ca="1" si="11"/>
        <v>16155</v>
      </c>
      <c r="C159" s="2">
        <f t="shared" ca="1" si="12"/>
        <v>30173</v>
      </c>
      <c r="D159" s="2">
        <f t="shared" ca="1" si="13"/>
        <v>50023</v>
      </c>
      <c r="E159" s="2">
        <f t="shared" ca="1" si="14"/>
        <v>130906</v>
      </c>
      <c r="F159" s="2">
        <f t="shared" ca="1" si="15"/>
        <v>1469109</v>
      </c>
    </row>
    <row r="160" spans="1:6" x14ac:dyDescent="0.3">
      <c r="A160">
        <v>159</v>
      </c>
      <c r="B160" s="2">
        <f t="shared" ca="1" si="11"/>
        <v>15869</v>
      </c>
      <c r="C160" s="2">
        <f t="shared" ca="1" si="12"/>
        <v>31013</v>
      </c>
      <c r="D160" s="2">
        <f t="shared" ca="1" si="13"/>
        <v>50608</v>
      </c>
      <c r="E160" s="2">
        <f t="shared" ca="1" si="14"/>
        <v>131938</v>
      </c>
      <c r="F160" s="2">
        <f t="shared" ca="1" si="15"/>
        <v>1446365</v>
      </c>
    </row>
    <row r="161" spans="1:6" x14ac:dyDescent="0.3">
      <c r="A161">
        <v>160</v>
      </c>
      <c r="B161" s="2">
        <f t="shared" ca="1" si="11"/>
        <v>16172</v>
      </c>
      <c r="C161" s="2">
        <f t="shared" ca="1" si="12"/>
        <v>30375</v>
      </c>
      <c r="D161" s="2">
        <f t="shared" ca="1" si="13"/>
        <v>50320</v>
      </c>
      <c r="E161" s="2">
        <f t="shared" ca="1" si="14"/>
        <v>136149</v>
      </c>
      <c r="F161" s="2">
        <f t="shared" ca="1" si="15"/>
        <v>1438471</v>
      </c>
    </row>
    <row r="162" spans="1:6" x14ac:dyDescent="0.3">
      <c r="A162">
        <v>161</v>
      </c>
      <c r="B162" s="2">
        <f t="shared" ca="1" si="11"/>
        <v>15831</v>
      </c>
      <c r="C162" s="2">
        <f t="shared" ca="1" si="12"/>
        <v>29613</v>
      </c>
      <c r="D162" s="2">
        <f t="shared" ca="1" si="13"/>
        <v>50015</v>
      </c>
      <c r="E162" s="2">
        <f t="shared" ca="1" si="14"/>
        <v>138799</v>
      </c>
      <c r="F162" s="2">
        <f t="shared" ca="1" si="15"/>
        <v>1438576</v>
      </c>
    </row>
    <row r="163" spans="1:6" x14ac:dyDescent="0.3">
      <c r="A163">
        <v>162</v>
      </c>
      <c r="B163" s="2">
        <f t="shared" ca="1" si="11"/>
        <v>16246</v>
      </c>
      <c r="C163" s="2">
        <f t="shared" ca="1" si="12"/>
        <v>29572</v>
      </c>
      <c r="D163" s="2">
        <f t="shared" ca="1" si="13"/>
        <v>49252</v>
      </c>
      <c r="E163" s="2">
        <f t="shared" ca="1" si="14"/>
        <v>136280</v>
      </c>
      <c r="F163" s="2">
        <f t="shared" ca="1" si="15"/>
        <v>1434912</v>
      </c>
    </row>
    <row r="164" spans="1:6" x14ac:dyDescent="0.3">
      <c r="A164">
        <v>163</v>
      </c>
      <c r="B164" s="2">
        <f t="shared" ca="1" si="11"/>
        <v>16394</v>
      </c>
      <c r="C164" s="2">
        <f t="shared" ca="1" si="12"/>
        <v>30480</v>
      </c>
      <c r="D164" s="2">
        <f t="shared" ca="1" si="13"/>
        <v>48747</v>
      </c>
      <c r="E164" s="2">
        <f t="shared" ca="1" si="14"/>
        <v>133597</v>
      </c>
      <c r="F164" s="2">
        <f t="shared" ca="1" si="15"/>
        <v>1443316</v>
      </c>
    </row>
    <row r="165" spans="1:6" x14ac:dyDescent="0.3">
      <c r="A165">
        <v>164</v>
      </c>
      <c r="B165" s="2">
        <f t="shared" ca="1" si="11"/>
        <v>16282</v>
      </c>
      <c r="C165" s="2">
        <f t="shared" ca="1" si="12"/>
        <v>31020</v>
      </c>
      <c r="D165" s="2">
        <f t="shared" ca="1" si="13"/>
        <v>47481</v>
      </c>
      <c r="E165" s="2">
        <f t="shared" ca="1" si="14"/>
        <v>134660</v>
      </c>
      <c r="F165" s="2">
        <f t="shared" ca="1" si="15"/>
        <v>1434906</v>
      </c>
    </row>
    <row r="166" spans="1:6" x14ac:dyDescent="0.3">
      <c r="A166">
        <v>165</v>
      </c>
      <c r="B166" s="2">
        <f t="shared" ca="1" si="11"/>
        <v>16507</v>
      </c>
      <c r="C166" s="2">
        <f t="shared" ca="1" si="12"/>
        <v>30433</v>
      </c>
      <c r="D166" s="2">
        <f t="shared" ca="1" si="13"/>
        <v>46688</v>
      </c>
      <c r="E166" s="2">
        <f t="shared" ca="1" si="14"/>
        <v>133736</v>
      </c>
      <c r="F166" s="2">
        <f t="shared" ca="1" si="15"/>
        <v>1450603</v>
      </c>
    </row>
    <row r="167" spans="1:6" x14ac:dyDescent="0.3">
      <c r="A167">
        <v>166</v>
      </c>
      <c r="B167" s="2">
        <f t="shared" ca="1" si="11"/>
        <v>16207</v>
      </c>
      <c r="C167" s="2">
        <f t="shared" ca="1" si="12"/>
        <v>29736</v>
      </c>
      <c r="D167" s="2">
        <f t="shared" ca="1" si="13"/>
        <v>46791</v>
      </c>
      <c r="E167" s="2">
        <f t="shared" ca="1" si="14"/>
        <v>129757</v>
      </c>
      <c r="F167" s="2">
        <f t="shared" ca="1" si="15"/>
        <v>1497178</v>
      </c>
    </row>
    <row r="168" spans="1:6" x14ac:dyDescent="0.3">
      <c r="A168">
        <v>167</v>
      </c>
      <c r="B168" s="2">
        <f t="shared" ca="1" si="11"/>
        <v>16614</v>
      </c>
      <c r="C168" s="2">
        <f t="shared" ca="1" si="12"/>
        <v>28920</v>
      </c>
      <c r="D168" s="2">
        <f t="shared" ca="1" si="13"/>
        <v>45488</v>
      </c>
      <c r="E168" s="2">
        <f t="shared" ca="1" si="14"/>
        <v>127064</v>
      </c>
      <c r="F168" s="2">
        <f t="shared" ca="1" si="15"/>
        <v>1481341</v>
      </c>
    </row>
    <row r="169" spans="1:6" x14ac:dyDescent="0.3">
      <c r="A169">
        <v>168</v>
      </c>
      <c r="B169" s="2">
        <f t="shared" ca="1" si="11"/>
        <v>16306</v>
      </c>
      <c r="C169" s="2">
        <f t="shared" ca="1" si="12"/>
        <v>29483</v>
      </c>
      <c r="D169" s="2">
        <f t="shared" ca="1" si="13"/>
        <v>44299</v>
      </c>
      <c r="E169" s="2">
        <f t="shared" ca="1" si="14"/>
        <v>129989</v>
      </c>
      <c r="F169" s="2">
        <f t="shared" ca="1" si="15"/>
        <v>1490587</v>
      </c>
    </row>
    <row r="170" spans="1:6" x14ac:dyDescent="0.3">
      <c r="A170">
        <v>169</v>
      </c>
      <c r="B170" s="2">
        <f t="shared" ca="1" si="11"/>
        <v>16621</v>
      </c>
      <c r="C170" s="2">
        <f t="shared" ca="1" si="12"/>
        <v>28710</v>
      </c>
      <c r="D170" s="2">
        <f t="shared" ca="1" si="13"/>
        <v>45497</v>
      </c>
      <c r="E170" s="2">
        <f t="shared" ca="1" si="14"/>
        <v>128794</v>
      </c>
      <c r="F170" s="2">
        <f t="shared" ca="1" si="15"/>
        <v>1476659</v>
      </c>
    </row>
    <row r="171" spans="1:6" x14ac:dyDescent="0.3">
      <c r="A171">
        <v>170</v>
      </c>
      <c r="B171" s="2">
        <f t="shared" ca="1" si="11"/>
        <v>16340</v>
      </c>
      <c r="C171" s="2">
        <f t="shared" ca="1" si="12"/>
        <v>28789</v>
      </c>
      <c r="D171" s="2">
        <f t="shared" ca="1" si="13"/>
        <v>45334</v>
      </c>
      <c r="E171" s="2">
        <f t="shared" ca="1" si="14"/>
        <v>129283</v>
      </c>
      <c r="F171" s="2">
        <f t="shared" ca="1" si="15"/>
        <v>1473164</v>
      </c>
    </row>
    <row r="172" spans="1:6" x14ac:dyDescent="0.3">
      <c r="A172">
        <v>171</v>
      </c>
      <c r="B172" s="2">
        <f t="shared" ca="1" si="11"/>
        <v>16783</v>
      </c>
      <c r="C172" s="2">
        <f t="shared" ca="1" si="12"/>
        <v>28292</v>
      </c>
      <c r="D172" s="2">
        <f t="shared" ca="1" si="13"/>
        <v>46384</v>
      </c>
      <c r="E172" s="2">
        <f t="shared" ca="1" si="14"/>
        <v>128476</v>
      </c>
      <c r="F172" s="2">
        <f t="shared" ca="1" si="15"/>
        <v>1465325</v>
      </c>
    </row>
    <row r="173" spans="1:6" x14ac:dyDescent="0.3">
      <c r="A173">
        <v>172</v>
      </c>
      <c r="B173" s="2">
        <f t="shared" ca="1" si="11"/>
        <v>16580</v>
      </c>
      <c r="C173" s="2">
        <f t="shared" ca="1" si="12"/>
        <v>28830</v>
      </c>
      <c r="D173" s="2">
        <f t="shared" ca="1" si="13"/>
        <v>46581</v>
      </c>
      <c r="E173" s="2">
        <f t="shared" ca="1" si="14"/>
        <v>129373</v>
      </c>
      <c r="F173" s="2">
        <f t="shared" ca="1" si="15"/>
        <v>1460517</v>
      </c>
    </row>
    <row r="174" spans="1:6" x14ac:dyDescent="0.3">
      <c r="A174">
        <v>173</v>
      </c>
      <c r="B174" s="2">
        <f t="shared" ca="1" si="11"/>
        <v>16479</v>
      </c>
      <c r="C174" s="2">
        <f t="shared" ca="1" si="12"/>
        <v>29660</v>
      </c>
      <c r="D174" s="2">
        <f t="shared" ca="1" si="13"/>
        <v>47499</v>
      </c>
      <c r="E174" s="2">
        <f t="shared" ca="1" si="14"/>
        <v>127791</v>
      </c>
      <c r="F174" s="2">
        <f t="shared" ca="1" si="15"/>
        <v>1477196</v>
      </c>
    </row>
    <row r="175" spans="1:6" x14ac:dyDescent="0.3">
      <c r="A175">
        <v>174</v>
      </c>
      <c r="B175" s="2">
        <f t="shared" ca="1" si="11"/>
        <v>16254</v>
      </c>
      <c r="C175" s="2">
        <f t="shared" ca="1" si="12"/>
        <v>29750</v>
      </c>
      <c r="D175" s="2">
        <f t="shared" ca="1" si="13"/>
        <v>46630</v>
      </c>
      <c r="E175" s="2">
        <f t="shared" ca="1" si="14"/>
        <v>130123</v>
      </c>
      <c r="F175" s="2">
        <f t="shared" ca="1" si="15"/>
        <v>1459552</v>
      </c>
    </row>
    <row r="176" spans="1:6" x14ac:dyDescent="0.3">
      <c r="A176">
        <v>175</v>
      </c>
      <c r="B176" s="2">
        <f t="shared" ca="1" si="11"/>
        <v>16358</v>
      </c>
      <c r="C176" s="2">
        <f t="shared" ca="1" si="12"/>
        <v>29114</v>
      </c>
      <c r="D176" s="2">
        <f t="shared" ca="1" si="13"/>
        <v>46924</v>
      </c>
      <c r="E176" s="2">
        <f t="shared" ca="1" si="14"/>
        <v>134213</v>
      </c>
      <c r="F176" s="2">
        <f t="shared" ca="1" si="15"/>
        <v>1484888</v>
      </c>
    </row>
    <row r="177" spans="1:6" x14ac:dyDescent="0.3">
      <c r="A177">
        <v>176</v>
      </c>
      <c r="B177" s="2">
        <f t="shared" ca="1" si="11"/>
        <v>16351</v>
      </c>
      <c r="C177" s="2">
        <f t="shared" ca="1" si="12"/>
        <v>28288</v>
      </c>
      <c r="D177" s="2">
        <f t="shared" ca="1" si="13"/>
        <v>46500</v>
      </c>
      <c r="E177" s="2">
        <f t="shared" ca="1" si="14"/>
        <v>130745</v>
      </c>
      <c r="F177" s="2">
        <f t="shared" ca="1" si="15"/>
        <v>1485480</v>
      </c>
    </row>
    <row r="178" spans="1:6" x14ac:dyDescent="0.3">
      <c r="A178">
        <v>177</v>
      </c>
      <c r="B178" s="2">
        <f t="shared" ca="1" si="11"/>
        <v>16460</v>
      </c>
      <c r="C178" s="2">
        <f t="shared" ca="1" si="12"/>
        <v>27964</v>
      </c>
      <c r="D178" s="2">
        <f t="shared" ca="1" si="13"/>
        <v>47307</v>
      </c>
      <c r="E178" s="2">
        <f t="shared" ca="1" si="14"/>
        <v>129392</v>
      </c>
      <c r="F178" s="2">
        <f t="shared" ca="1" si="15"/>
        <v>1532817</v>
      </c>
    </row>
    <row r="179" spans="1:6" x14ac:dyDescent="0.3">
      <c r="A179">
        <v>178</v>
      </c>
      <c r="B179" s="2">
        <f t="shared" ca="1" si="11"/>
        <v>16333</v>
      </c>
      <c r="C179" s="2">
        <f t="shared" ca="1" si="12"/>
        <v>27488</v>
      </c>
      <c r="D179" s="2">
        <f t="shared" ca="1" si="13"/>
        <v>48699</v>
      </c>
      <c r="E179" s="2">
        <f t="shared" ca="1" si="14"/>
        <v>125710</v>
      </c>
      <c r="F179" s="2">
        <f t="shared" ca="1" si="15"/>
        <v>1488954</v>
      </c>
    </row>
    <row r="180" spans="1:6" x14ac:dyDescent="0.3">
      <c r="A180">
        <v>179</v>
      </c>
      <c r="B180" s="2">
        <f t="shared" ca="1" si="11"/>
        <v>15941</v>
      </c>
      <c r="C180" s="2">
        <f t="shared" ca="1" si="12"/>
        <v>27472</v>
      </c>
      <c r="D180" s="2">
        <f t="shared" ca="1" si="13"/>
        <v>48830</v>
      </c>
      <c r="E180" s="2">
        <f t="shared" ca="1" si="14"/>
        <v>123055</v>
      </c>
      <c r="F180" s="2">
        <f t="shared" ca="1" si="15"/>
        <v>1533485</v>
      </c>
    </row>
    <row r="181" spans="1:6" x14ac:dyDescent="0.3">
      <c r="A181">
        <v>180</v>
      </c>
      <c r="B181" s="2">
        <f t="shared" ca="1" si="11"/>
        <v>16290</v>
      </c>
      <c r="C181" s="2">
        <f t="shared" ca="1" si="12"/>
        <v>26783</v>
      </c>
      <c r="D181" s="2">
        <f t="shared" ca="1" si="13"/>
        <v>49103</v>
      </c>
      <c r="E181" s="2">
        <f t="shared" ca="1" si="14"/>
        <v>124977</v>
      </c>
      <c r="F181" s="2">
        <f t="shared" ca="1" si="15"/>
        <v>1535108</v>
      </c>
    </row>
    <row r="182" spans="1:6" x14ac:dyDescent="0.3">
      <c r="A182">
        <v>181</v>
      </c>
      <c r="B182" s="2">
        <f t="shared" ca="1" si="11"/>
        <v>16365</v>
      </c>
      <c r="C182" s="2">
        <f t="shared" ca="1" si="12"/>
        <v>27562</v>
      </c>
      <c r="D182" s="2">
        <f t="shared" ca="1" si="13"/>
        <v>48241</v>
      </c>
      <c r="E182" s="2">
        <f t="shared" ca="1" si="14"/>
        <v>127399</v>
      </c>
      <c r="F182" s="2">
        <f t="shared" ca="1" si="15"/>
        <v>1507194</v>
      </c>
    </row>
    <row r="183" spans="1:6" x14ac:dyDescent="0.3">
      <c r="A183">
        <v>182</v>
      </c>
      <c r="B183" s="2">
        <f t="shared" ca="1" si="11"/>
        <v>16546</v>
      </c>
      <c r="C183" s="2">
        <f t="shared" ca="1" si="12"/>
        <v>27009</v>
      </c>
      <c r="D183" s="2">
        <f t="shared" ca="1" si="13"/>
        <v>46922</v>
      </c>
      <c r="E183" s="2">
        <f t="shared" ca="1" si="14"/>
        <v>131410</v>
      </c>
      <c r="F183" s="2">
        <f t="shared" ca="1" si="15"/>
        <v>1497108</v>
      </c>
    </row>
    <row r="184" spans="1:6" x14ac:dyDescent="0.3">
      <c r="A184">
        <v>183</v>
      </c>
      <c r="B184" s="2">
        <f t="shared" ca="1" si="11"/>
        <v>17092</v>
      </c>
      <c r="C184" s="2">
        <f t="shared" ca="1" si="12"/>
        <v>27502</v>
      </c>
      <c r="D184" s="2">
        <f t="shared" ca="1" si="13"/>
        <v>45614</v>
      </c>
      <c r="E184" s="2">
        <f t="shared" ca="1" si="14"/>
        <v>131937</v>
      </c>
      <c r="F184" s="2">
        <f t="shared" ca="1" si="15"/>
        <v>1522865</v>
      </c>
    </row>
    <row r="185" spans="1:6" x14ac:dyDescent="0.3">
      <c r="A185">
        <v>184</v>
      </c>
      <c r="B185" s="2">
        <f t="shared" ca="1" si="11"/>
        <v>16625</v>
      </c>
      <c r="C185" s="2">
        <f t="shared" ca="1" si="12"/>
        <v>27627</v>
      </c>
      <c r="D185" s="2">
        <f t="shared" ca="1" si="13"/>
        <v>46582</v>
      </c>
      <c r="E185" s="2">
        <f t="shared" ca="1" si="14"/>
        <v>132583</v>
      </c>
      <c r="F185" s="2">
        <f t="shared" ca="1" si="15"/>
        <v>1524273</v>
      </c>
    </row>
    <row r="186" spans="1:6" x14ac:dyDescent="0.3">
      <c r="A186">
        <v>185</v>
      </c>
      <c r="B186" s="2">
        <f t="shared" ca="1" si="11"/>
        <v>17051</v>
      </c>
      <c r="C186" s="2">
        <f t="shared" ca="1" si="12"/>
        <v>28510</v>
      </c>
      <c r="D186" s="2">
        <f t="shared" ca="1" si="13"/>
        <v>47766</v>
      </c>
      <c r="E186" s="2">
        <f t="shared" ca="1" si="14"/>
        <v>132436</v>
      </c>
      <c r="F186" s="2">
        <f t="shared" ca="1" si="15"/>
        <v>1568288</v>
      </c>
    </row>
    <row r="187" spans="1:6" x14ac:dyDescent="0.3">
      <c r="A187">
        <v>186</v>
      </c>
      <c r="B187" s="2">
        <f t="shared" ca="1" si="11"/>
        <v>17477</v>
      </c>
      <c r="C187" s="2">
        <f t="shared" ca="1" si="12"/>
        <v>28476</v>
      </c>
      <c r="D187" s="2">
        <f t="shared" ca="1" si="13"/>
        <v>46803</v>
      </c>
      <c r="E187" s="2">
        <f t="shared" ca="1" si="14"/>
        <v>131461</v>
      </c>
      <c r="F187" s="2">
        <f t="shared" ca="1" si="15"/>
        <v>1590535</v>
      </c>
    </row>
    <row r="188" spans="1:6" x14ac:dyDescent="0.3">
      <c r="A188">
        <v>187</v>
      </c>
      <c r="B188" s="2">
        <f t="shared" ca="1" si="11"/>
        <v>17812</v>
      </c>
      <c r="C188" s="2">
        <f t="shared" ca="1" si="12"/>
        <v>27968</v>
      </c>
      <c r="D188" s="2">
        <f t="shared" ca="1" si="13"/>
        <v>48000</v>
      </c>
      <c r="E188" s="2">
        <f t="shared" ca="1" si="14"/>
        <v>127992</v>
      </c>
      <c r="F188" s="2">
        <f t="shared" ca="1" si="15"/>
        <v>1603909</v>
      </c>
    </row>
    <row r="189" spans="1:6" x14ac:dyDescent="0.3">
      <c r="A189">
        <v>188</v>
      </c>
      <c r="B189" s="2">
        <f t="shared" ca="1" si="11"/>
        <v>17708</v>
      </c>
      <c r="C189" s="2">
        <f t="shared" ca="1" si="12"/>
        <v>27645</v>
      </c>
      <c r="D189" s="2">
        <f t="shared" ca="1" si="13"/>
        <v>47969</v>
      </c>
      <c r="E189" s="2">
        <f t="shared" ca="1" si="14"/>
        <v>126485</v>
      </c>
      <c r="F189" s="2">
        <f t="shared" ca="1" si="15"/>
        <v>1597188</v>
      </c>
    </row>
    <row r="190" spans="1:6" x14ac:dyDescent="0.3">
      <c r="A190">
        <v>189</v>
      </c>
      <c r="B190" s="2">
        <f t="shared" ca="1" si="11"/>
        <v>18279</v>
      </c>
      <c r="C190" s="2">
        <f t="shared" ca="1" si="12"/>
        <v>26898</v>
      </c>
      <c r="D190" s="2">
        <f t="shared" ca="1" si="13"/>
        <v>46834</v>
      </c>
      <c r="E190" s="2">
        <f t="shared" ca="1" si="14"/>
        <v>128043</v>
      </c>
      <c r="F190" s="2">
        <f t="shared" ca="1" si="15"/>
        <v>1580603</v>
      </c>
    </row>
    <row r="191" spans="1:6" x14ac:dyDescent="0.3">
      <c r="A191">
        <v>190</v>
      </c>
      <c r="B191" s="2">
        <f t="shared" ca="1" si="11"/>
        <v>17902</v>
      </c>
      <c r="C191" s="2">
        <f t="shared" ca="1" si="12"/>
        <v>27192</v>
      </c>
      <c r="D191" s="2">
        <f t="shared" ca="1" si="13"/>
        <v>45813</v>
      </c>
      <c r="E191" s="2">
        <f t="shared" ca="1" si="14"/>
        <v>126253</v>
      </c>
      <c r="F191" s="2">
        <f t="shared" ca="1" si="15"/>
        <v>1558072</v>
      </c>
    </row>
    <row r="192" spans="1:6" x14ac:dyDescent="0.3">
      <c r="A192">
        <v>191</v>
      </c>
      <c r="B192" s="2">
        <f t="shared" ca="1" si="11"/>
        <v>18484</v>
      </c>
      <c r="C192" s="2">
        <f t="shared" ca="1" si="12"/>
        <v>26394</v>
      </c>
      <c r="D192" s="2">
        <f t="shared" ca="1" si="13"/>
        <v>45182</v>
      </c>
      <c r="E192" s="2">
        <f t="shared" ca="1" si="14"/>
        <v>126968</v>
      </c>
      <c r="F192" s="2">
        <f t="shared" ca="1" si="15"/>
        <v>1606597</v>
      </c>
    </row>
    <row r="193" spans="1:6" x14ac:dyDescent="0.3">
      <c r="A193">
        <v>192</v>
      </c>
      <c r="B193" s="2">
        <f t="shared" ca="1" si="11"/>
        <v>18616</v>
      </c>
      <c r="C193" s="2">
        <f t="shared" ca="1" si="12"/>
        <v>27171</v>
      </c>
      <c r="D193" s="2">
        <f t="shared" ca="1" si="13"/>
        <v>45737</v>
      </c>
      <c r="E193" s="2">
        <f t="shared" ca="1" si="14"/>
        <v>125677</v>
      </c>
      <c r="F193" s="2">
        <f t="shared" ca="1" si="15"/>
        <v>1571766</v>
      </c>
    </row>
    <row r="194" spans="1:6" x14ac:dyDescent="0.3">
      <c r="A194">
        <v>193</v>
      </c>
      <c r="B194" s="2">
        <f t="shared" ca="1" si="11"/>
        <v>18740</v>
      </c>
      <c r="C194" s="2">
        <f t="shared" ca="1" si="12"/>
        <v>27468</v>
      </c>
      <c r="D194" s="2">
        <f t="shared" ca="1" si="13"/>
        <v>44528</v>
      </c>
      <c r="E194" s="2">
        <f t="shared" ca="1" si="14"/>
        <v>129270</v>
      </c>
      <c r="F194" s="2">
        <f t="shared" ca="1" si="15"/>
        <v>1548505</v>
      </c>
    </row>
    <row r="195" spans="1:6" x14ac:dyDescent="0.3">
      <c r="A195">
        <v>194</v>
      </c>
      <c r="B195" s="2">
        <f t="shared" ca="1" si="11"/>
        <v>18314</v>
      </c>
      <c r="C195" s="2">
        <f t="shared" ca="1" si="12"/>
        <v>28374</v>
      </c>
      <c r="D195" s="2">
        <f t="shared" ca="1" si="13"/>
        <v>43834</v>
      </c>
      <c r="E195" s="2">
        <f t="shared" ca="1" si="14"/>
        <v>127740</v>
      </c>
      <c r="F195" s="2">
        <f t="shared" ca="1" si="15"/>
        <v>1586446</v>
      </c>
    </row>
    <row r="196" spans="1:6" x14ac:dyDescent="0.3">
      <c r="A196">
        <v>195</v>
      </c>
      <c r="B196" s="2">
        <f t="shared" ref="B196:B253" ca="1" si="16">RANDBETWEEN(B195*0.97, B195*1.033)</f>
        <v>18048</v>
      </c>
      <c r="C196" s="2">
        <f t="shared" ref="C196:C253" ca="1" si="17">RANDBETWEEN(C195*0.97, C195*1.033)</f>
        <v>28149</v>
      </c>
      <c r="D196" s="2">
        <f t="shared" ref="D196:D253" ca="1" si="18">RANDBETWEEN(D195*0.97, D195*1.033)</f>
        <v>44788</v>
      </c>
      <c r="E196" s="2">
        <f t="shared" ref="E196:E253" ca="1" si="19">RANDBETWEEN(E195*0.97, E195*1.033)</f>
        <v>127071</v>
      </c>
      <c r="F196" s="2">
        <f t="shared" ref="F196:F253" ca="1" si="20">RANDBETWEEN(F195*0.97, F195*1.033)</f>
        <v>1548114</v>
      </c>
    </row>
    <row r="197" spans="1:6" x14ac:dyDescent="0.3">
      <c r="A197">
        <v>196</v>
      </c>
      <c r="B197" s="2">
        <f t="shared" ca="1" si="16"/>
        <v>17814</v>
      </c>
      <c r="C197" s="2">
        <f t="shared" ca="1" si="17"/>
        <v>27939</v>
      </c>
      <c r="D197" s="2">
        <f t="shared" ca="1" si="18"/>
        <v>45453</v>
      </c>
      <c r="E197" s="2">
        <f t="shared" ca="1" si="19"/>
        <v>125935</v>
      </c>
      <c r="F197" s="2">
        <f t="shared" ca="1" si="20"/>
        <v>1535681</v>
      </c>
    </row>
    <row r="198" spans="1:6" x14ac:dyDescent="0.3">
      <c r="A198">
        <v>197</v>
      </c>
      <c r="B198" s="2">
        <f t="shared" ca="1" si="16"/>
        <v>17380</v>
      </c>
      <c r="C198" s="2">
        <f t="shared" ca="1" si="17"/>
        <v>28729</v>
      </c>
      <c r="D198" s="2">
        <f t="shared" ca="1" si="18"/>
        <v>45761</v>
      </c>
      <c r="E198" s="2">
        <f t="shared" ca="1" si="19"/>
        <v>123238</v>
      </c>
      <c r="F198" s="2">
        <f t="shared" ca="1" si="20"/>
        <v>1544785</v>
      </c>
    </row>
    <row r="199" spans="1:6" x14ac:dyDescent="0.3">
      <c r="A199">
        <v>198</v>
      </c>
      <c r="B199" s="2">
        <f t="shared" ca="1" si="16"/>
        <v>17367</v>
      </c>
      <c r="C199" s="2">
        <f t="shared" ca="1" si="17"/>
        <v>28219</v>
      </c>
      <c r="D199" s="2">
        <f t="shared" ca="1" si="18"/>
        <v>46790</v>
      </c>
      <c r="E199" s="2">
        <f t="shared" ca="1" si="19"/>
        <v>125215</v>
      </c>
      <c r="F199" s="2">
        <f t="shared" ca="1" si="20"/>
        <v>1507559</v>
      </c>
    </row>
    <row r="200" spans="1:6" x14ac:dyDescent="0.3">
      <c r="A200">
        <v>199</v>
      </c>
      <c r="B200" s="2">
        <f t="shared" ca="1" si="16"/>
        <v>17791</v>
      </c>
      <c r="C200" s="2">
        <f t="shared" ca="1" si="17"/>
        <v>28818</v>
      </c>
      <c r="D200" s="2">
        <f t="shared" ca="1" si="18"/>
        <v>47580</v>
      </c>
      <c r="E200" s="2">
        <f t="shared" ca="1" si="19"/>
        <v>127199</v>
      </c>
      <c r="F200" s="2">
        <f t="shared" ca="1" si="20"/>
        <v>1518918</v>
      </c>
    </row>
    <row r="201" spans="1:6" x14ac:dyDescent="0.3">
      <c r="A201">
        <v>200</v>
      </c>
      <c r="B201" s="2">
        <f t="shared" ca="1" si="16"/>
        <v>17858</v>
      </c>
      <c r="C201" s="2">
        <f t="shared" ca="1" si="17"/>
        <v>28860</v>
      </c>
      <c r="D201" s="2">
        <f t="shared" ca="1" si="18"/>
        <v>47614</v>
      </c>
      <c r="E201" s="2">
        <f t="shared" ca="1" si="19"/>
        <v>130549</v>
      </c>
      <c r="F201" s="2">
        <f t="shared" ca="1" si="20"/>
        <v>1473875</v>
      </c>
    </row>
    <row r="202" spans="1:6" x14ac:dyDescent="0.3">
      <c r="A202">
        <v>201</v>
      </c>
      <c r="B202" s="2">
        <f t="shared" ca="1" si="16"/>
        <v>17457</v>
      </c>
      <c r="C202" s="2">
        <f t="shared" ca="1" si="17"/>
        <v>29508</v>
      </c>
      <c r="D202" s="2">
        <f t="shared" ca="1" si="18"/>
        <v>47735</v>
      </c>
      <c r="E202" s="2">
        <f t="shared" ca="1" si="19"/>
        <v>128956</v>
      </c>
      <c r="F202" s="2">
        <f t="shared" ca="1" si="20"/>
        <v>1484902</v>
      </c>
    </row>
    <row r="203" spans="1:6" x14ac:dyDescent="0.3">
      <c r="A203">
        <v>202</v>
      </c>
      <c r="B203" s="2">
        <f t="shared" ca="1" si="16"/>
        <v>17267</v>
      </c>
      <c r="C203" s="2">
        <f t="shared" ca="1" si="17"/>
        <v>29048</v>
      </c>
      <c r="D203" s="2">
        <f t="shared" ca="1" si="18"/>
        <v>48672</v>
      </c>
      <c r="E203" s="2">
        <f t="shared" ca="1" si="19"/>
        <v>125893</v>
      </c>
      <c r="F203" s="2">
        <f t="shared" ca="1" si="20"/>
        <v>1453387</v>
      </c>
    </row>
    <row r="204" spans="1:6" x14ac:dyDescent="0.3">
      <c r="A204">
        <v>203</v>
      </c>
      <c r="B204" s="2">
        <f t="shared" ca="1" si="16"/>
        <v>17482</v>
      </c>
      <c r="C204" s="2">
        <f t="shared" ca="1" si="17"/>
        <v>28295</v>
      </c>
      <c r="D204" s="2">
        <f t="shared" ca="1" si="18"/>
        <v>48554</v>
      </c>
      <c r="E204" s="2">
        <f t="shared" ca="1" si="19"/>
        <v>122212</v>
      </c>
      <c r="F204" s="2">
        <f t="shared" ca="1" si="20"/>
        <v>1453969</v>
      </c>
    </row>
    <row r="205" spans="1:6" x14ac:dyDescent="0.3">
      <c r="A205">
        <v>204</v>
      </c>
      <c r="B205" s="2">
        <f t="shared" ca="1" si="16"/>
        <v>17085</v>
      </c>
      <c r="C205" s="2">
        <f t="shared" ca="1" si="17"/>
        <v>27517</v>
      </c>
      <c r="D205" s="2">
        <f t="shared" ca="1" si="18"/>
        <v>49292</v>
      </c>
      <c r="E205" s="2">
        <f t="shared" ca="1" si="19"/>
        <v>126148</v>
      </c>
      <c r="F205" s="2">
        <f t="shared" ca="1" si="20"/>
        <v>1481746</v>
      </c>
    </row>
    <row r="206" spans="1:6" x14ac:dyDescent="0.3">
      <c r="A206">
        <v>205</v>
      </c>
      <c r="B206" s="2">
        <f t="shared" ca="1" si="16"/>
        <v>17619</v>
      </c>
      <c r="C206" s="2">
        <f t="shared" ca="1" si="17"/>
        <v>27772</v>
      </c>
      <c r="D206" s="2">
        <f t="shared" ca="1" si="18"/>
        <v>49030</v>
      </c>
      <c r="E206" s="2">
        <f t="shared" ca="1" si="19"/>
        <v>127419</v>
      </c>
      <c r="F206" s="2">
        <f t="shared" ca="1" si="20"/>
        <v>1530341</v>
      </c>
    </row>
    <row r="207" spans="1:6" x14ac:dyDescent="0.3">
      <c r="A207">
        <v>206</v>
      </c>
      <c r="B207" s="2">
        <f t="shared" ca="1" si="16"/>
        <v>17790</v>
      </c>
      <c r="C207" s="2">
        <f t="shared" ca="1" si="17"/>
        <v>27623</v>
      </c>
      <c r="D207" s="2">
        <f t="shared" ca="1" si="18"/>
        <v>48467</v>
      </c>
      <c r="E207" s="2">
        <f t="shared" ca="1" si="19"/>
        <v>127431</v>
      </c>
      <c r="F207" s="2">
        <f t="shared" ca="1" si="20"/>
        <v>1489412</v>
      </c>
    </row>
    <row r="208" spans="1:6" x14ac:dyDescent="0.3">
      <c r="A208">
        <v>207</v>
      </c>
      <c r="B208" s="2">
        <f t="shared" ca="1" si="16"/>
        <v>17857</v>
      </c>
      <c r="C208" s="2">
        <f t="shared" ca="1" si="17"/>
        <v>27451</v>
      </c>
      <c r="D208" s="2">
        <f t="shared" ca="1" si="18"/>
        <v>49546</v>
      </c>
      <c r="E208" s="2">
        <f t="shared" ca="1" si="19"/>
        <v>128117</v>
      </c>
      <c r="F208" s="2">
        <f t="shared" ca="1" si="20"/>
        <v>1501629</v>
      </c>
    </row>
    <row r="209" spans="1:6" x14ac:dyDescent="0.3">
      <c r="A209">
        <v>208</v>
      </c>
      <c r="B209" s="2">
        <f t="shared" ca="1" si="16"/>
        <v>18166</v>
      </c>
      <c r="C209" s="2">
        <f t="shared" ca="1" si="17"/>
        <v>27104</v>
      </c>
      <c r="D209" s="2">
        <f t="shared" ca="1" si="18"/>
        <v>49678</v>
      </c>
      <c r="E209" s="2">
        <f t="shared" ca="1" si="19"/>
        <v>129476</v>
      </c>
      <c r="F209" s="2">
        <f t="shared" ca="1" si="20"/>
        <v>1499081</v>
      </c>
    </row>
    <row r="210" spans="1:6" x14ac:dyDescent="0.3">
      <c r="A210">
        <v>209</v>
      </c>
      <c r="B210" s="2">
        <f t="shared" ca="1" si="16"/>
        <v>17838</v>
      </c>
      <c r="C210" s="2">
        <f t="shared" ca="1" si="17"/>
        <v>27754</v>
      </c>
      <c r="D210" s="2">
        <f t="shared" ca="1" si="18"/>
        <v>50425</v>
      </c>
      <c r="E210" s="2">
        <f t="shared" ca="1" si="19"/>
        <v>127158</v>
      </c>
      <c r="F210" s="2">
        <f t="shared" ca="1" si="20"/>
        <v>1456981</v>
      </c>
    </row>
    <row r="211" spans="1:6" x14ac:dyDescent="0.3">
      <c r="A211">
        <v>210</v>
      </c>
      <c r="B211" s="2">
        <f t="shared" ca="1" si="16"/>
        <v>17512</v>
      </c>
      <c r="C211" s="2">
        <f t="shared" ca="1" si="17"/>
        <v>27728</v>
      </c>
      <c r="D211" s="2">
        <f t="shared" ca="1" si="18"/>
        <v>49813</v>
      </c>
      <c r="E211" s="2">
        <f t="shared" ca="1" si="19"/>
        <v>131182</v>
      </c>
      <c r="F211" s="2">
        <f t="shared" ca="1" si="20"/>
        <v>1413609</v>
      </c>
    </row>
    <row r="212" spans="1:6" x14ac:dyDescent="0.3">
      <c r="A212">
        <v>211</v>
      </c>
      <c r="B212" s="2">
        <f t="shared" ca="1" si="16"/>
        <v>17544</v>
      </c>
      <c r="C212" s="2">
        <f t="shared" ca="1" si="17"/>
        <v>27126</v>
      </c>
      <c r="D212" s="2">
        <f t="shared" ca="1" si="18"/>
        <v>51363</v>
      </c>
      <c r="E212" s="2">
        <f t="shared" ca="1" si="19"/>
        <v>135274</v>
      </c>
      <c r="F212" s="2">
        <f t="shared" ca="1" si="20"/>
        <v>1427466</v>
      </c>
    </row>
    <row r="213" spans="1:6" x14ac:dyDescent="0.3">
      <c r="A213">
        <v>212</v>
      </c>
      <c r="B213" s="2">
        <f t="shared" ca="1" si="16"/>
        <v>17532</v>
      </c>
      <c r="C213" s="2">
        <f t="shared" ca="1" si="17"/>
        <v>27293</v>
      </c>
      <c r="D213" s="2">
        <f t="shared" ca="1" si="18"/>
        <v>52316</v>
      </c>
      <c r="E213" s="2">
        <f t="shared" ca="1" si="19"/>
        <v>135191</v>
      </c>
      <c r="F213" s="2">
        <f t="shared" ca="1" si="20"/>
        <v>1428596</v>
      </c>
    </row>
    <row r="214" spans="1:6" x14ac:dyDescent="0.3">
      <c r="A214">
        <v>213</v>
      </c>
      <c r="B214" s="2">
        <f t="shared" ca="1" si="16"/>
        <v>17844</v>
      </c>
      <c r="C214" s="2">
        <f t="shared" ca="1" si="17"/>
        <v>27415</v>
      </c>
      <c r="D214" s="2">
        <f t="shared" ca="1" si="18"/>
        <v>52565</v>
      </c>
      <c r="E214" s="2">
        <f t="shared" ca="1" si="19"/>
        <v>139581</v>
      </c>
      <c r="F214" s="2">
        <f t="shared" ca="1" si="20"/>
        <v>1463438</v>
      </c>
    </row>
    <row r="215" spans="1:6" x14ac:dyDescent="0.3">
      <c r="A215">
        <v>214</v>
      </c>
      <c r="B215" s="2">
        <f t="shared" ca="1" si="16"/>
        <v>17499</v>
      </c>
      <c r="C215" s="2">
        <f t="shared" ca="1" si="17"/>
        <v>27373</v>
      </c>
      <c r="D215" s="2">
        <f t="shared" ca="1" si="18"/>
        <v>53200</v>
      </c>
      <c r="E215" s="2">
        <f t="shared" ca="1" si="19"/>
        <v>141174</v>
      </c>
      <c r="F215" s="2">
        <f t="shared" ca="1" si="20"/>
        <v>1445700</v>
      </c>
    </row>
    <row r="216" spans="1:6" x14ac:dyDescent="0.3">
      <c r="A216">
        <v>215</v>
      </c>
      <c r="B216" s="2">
        <f t="shared" ca="1" si="16"/>
        <v>17837</v>
      </c>
      <c r="C216" s="2">
        <f t="shared" ca="1" si="17"/>
        <v>27624</v>
      </c>
      <c r="D216" s="2">
        <f t="shared" ca="1" si="18"/>
        <v>52001</v>
      </c>
      <c r="E216" s="2">
        <f t="shared" ca="1" si="19"/>
        <v>145432</v>
      </c>
      <c r="F216" s="2">
        <f t="shared" ca="1" si="20"/>
        <v>1472942</v>
      </c>
    </row>
    <row r="217" spans="1:6" x14ac:dyDescent="0.3">
      <c r="A217">
        <v>216</v>
      </c>
      <c r="B217" s="2">
        <f t="shared" ca="1" si="16"/>
        <v>17516</v>
      </c>
      <c r="C217" s="2">
        <f t="shared" ca="1" si="17"/>
        <v>27536</v>
      </c>
      <c r="D217" s="2">
        <f t="shared" ca="1" si="18"/>
        <v>53140</v>
      </c>
      <c r="E217" s="2">
        <f t="shared" ca="1" si="19"/>
        <v>150170</v>
      </c>
      <c r="F217" s="2">
        <f t="shared" ca="1" si="20"/>
        <v>1465105</v>
      </c>
    </row>
    <row r="218" spans="1:6" x14ac:dyDescent="0.3">
      <c r="A218">
        <v>217</v>
      </c>
      <c r="B218" s="2">
        <f t="shared" ca="1" si="16"/>
        <v>17669</v>
      </c>
      <c r="C218" s="2">
        <f t="shared" ca="1" si="17"/>
        <v>27972</v>
      </c>
      <c r="D218" s="2">
        <f t="shared" ca="1" si="18"/>
        <v>53908</v>
      </c>
      <c r="E218" s="2">
        <f t="shared" ca="1" si="19"/>
        <v>147681</v>
      </c>
      <c r="F218" s="2">
        <f t="shared" ca="1" si="20"/>
        <v>1479822</v>
      </c>
    </row>
    <row r="219" spans="1:6" x14ac:dyDescent="0.3">
      <c r="A219">
        <v>218</v>
      </c>
      <c r="B219" s="2">
        <f t="shared" ca="1" si="16"/>
        <v>18215</v>
      </c>
      <c r="C219" s="2">
        <f t="shared" ca="1" si="17"/>
        <v>28356</v>
      </c>
      <c r="D219" s="2">
        <f t="shared" ca="1" si="18"/>
        <v>52388</v>
      </c>
      <c r="E219" s="2">
        <f t="shared" ca="1" si="19"/>
        <v>147763</v>
      </c>
      <c r="F219" s="2">
        <f t="shared" ca="1" si="20"/>
        <v>1452487</v>
      </c>
    </row>
    <row r="220" spans="1:6" x14ac:dyDescent="0.3">
      <c r="A220">
        <v>219</v>
      </c>
      <c r="B220" s="2">
        <f t="shared" ca="1" si="16"/>
        <v>18708</v>
      </c>
      <c r="C220" s="2">
        <f t="shared" ca="1" si="17"/>
        <v>28226</v>
      </c>
      <c r="D220" s="2">
        <f t="shared" ca="1" si="18"/>
        <v>52505</v>
      </c>
      <c r="E220" s="2">
        <f t="shared" ca="1" si="19"/>
        <v>150935</v>
      </c>
      <c r="F220" s="2">
        <f t="shared" ca="1" si="20"/>
        <v>1453642</v>
      </c>
    </row>
    <row r="221" spans="1:6" x14ac:dyDescent="0.3">
      <c r="A221">
        <v>220</v>
      </c>
      <c r="B221" s="2">
        <f t="shared" ca="1" si="16"/>
        <v>18859</v>
      </c>
      <c r="C221" s="2">
        <f t="shared" ca="1" si="17"/>
        <v>28539</v>
      </c>
      <c r="D221" s="2">
        <f t="shared" ca="1" si="18"/>
        <v>53457</v>
      </c>
      <c r="E221" s="2">
        <f t="shared" ca="1" si="19"/>
        <v>146458</v>
      </c>
      <c r="F221" s="2">
        <f t="shared" ca="1" si="20"/>
        <v>1484977</v>
      </c>
    </row>
    <row r="222" spans="1:6" x14ac:dyDescent="0.3">
      <c r="A222">
        <v>221</v>
      </c>
      <c r="B222" s="2">
        <f t="shared" ca="1" si="16"/>
        <v>18688</v>
      </c>
      <c r="C222" s="2">
        <f t="shared" ca="1" si="17"/>
        <v>28210</v>
      </c>
      <c r="D222" s="2">
        <f t="shared" ca="1" si="18"/>
        <v>54290</v>
      </c>
      <c r="E222" s="2">
        <f t="shared" ca="1" si="19"/>
        <v>150498</v>
      </c>
      <c r="F222" s="2">
        <f t="shared" ca="1" si="20"/>
        <v>1441479</v>
      </c>
    </row>
    <row r="223" spans="1:6" x14ac:dyDescent="0.3">
      <c r="A223">
        <v>222</v>
      </c>
      <c r="B223" s="2">
        <f t="shared" ca="1" si="16"/>
        <v>18827</v>
      </c>
      <c r="C223" s="2">
        <f t="shared" ca="1" si="17"/>
        <v>28781</v>
      </c>
      <c r="D223" s="2">
        <f t="shared" ca="1" si="18"/>
        <v>54762</v>
      </c>
      <c r="E223" s="2">
        <f t="shared" ca="1" si="19"/>
        <v>146178</v>
      </c>
      <c r="F223" s="2">
        <f t="shared" ca="1" si="20"/>
        <v>1421473</v>
      </c>
    </row>
    <row r="224" spans="1:6" x14ac:dyDescent="0.3">
      <c r="A224">
        <v>223</v>
      </c>
      <c r="B224" s="2">
        <f t="shared" ca="1" si="16"/>
        <v>18428</v>
      </c>
      <c r="C224" s="2">
        <f t="shared" ca="1" si="17"/>
        <v>28678</v>
      </c>
      <c r="D224" s="2">
        <f t="shared" ca="1" si="18"/>
        <v>55497</v>
      </c>
      <c r="E224" s="2">
        <f t="shared" ca="1" si="19"/>
        <v>145857</v>
      </c>
      <c r="F224" s="2">
        <f t="shared" ca="1" si="20"/>
        <v>1410090</v>
      </c>
    </row>
    <row r="225" spans="1:6" x14ac:dyDescent="0.3">
      <c r="A225">
        <v>224</v>
      </c>
      <c r="B225" s="2">
        <f t="shared" ca="1" si="16"/>
        <v>19004</v>
      </c>
      <c r="C225" s="2">
        <f t="shared" ca="1" si="17"/>
        <v>28148</v>
      </c>
      <c r="D225" s="2">
        <f t="shared" ca="1" si="18"/>
        <v>55545</v>
      </c>
      <c r="E225" s="2">
        <f t="shared" ca="1" si="19"/>
        <v>145021</v>
      </c>
      <c r="F225" s="2">
        <f t="shared" ca="1" si="20"/>
        <v>1381102</v>
      </c>
    </row>
    <row r="226" spans="1:6" x14ac:dyDescent="0.3">
      <c r="A226">
        <v>225</v>
      </c>
      <c r="B226" s="2">
        <f t="shared" ca="1" si="16"/>
        <v>19054</v>
      </c>
      <c r="C226" s="2">
        <f t="shared" ca="1" si="17"/>
        <v>27394</v>
      </c>
      <c r="D226" s="2">
        <f t="shared" ca="1" si="18"/>
        <v>54603</v>
      </c>
      <c r="E226" s="2">
        <f t="shared" ca="1" si="19"/>
        <v>143268</v>
      </c>
      <c r="F226" s="2">
        <f t="shared" ca="1" si="20"/>
        <v>1399300</v>
      </c>
    </row>
    <row r="227" spans="1:6" x14ac:dyDescent="0.3">
      <c r="A227">
        <v>226</v>
      </c>
      <c r="B227" s="2">
        <f t="shared" ca="1" si="16"/>
        <v>18674</v>
      </c>
      <c r="C227" s="2">
        <f t="shared" ca="1" si="17"/>
        <v>28111</v>
      </c>
      <c r="D227" s="2">
        <f t="shared" ca="1" si="18"/>
        <v>53143</v>
      </c>
      <c r="E227" s="2">
        <f t="shared" ca="1" si="19"/>
        <v>142345</v>
      </c>
      <c r="F227" s="2">
        <f t="shared" ca="1" si="20"/>
        <v>1429439</v>
      </c>
    </row>
    <row r="228" spans="1:6" x14ac:dyDescent="0.3">
      <c r="A228">
        <v>227</v>
      </c>
      <c r="B228" s="2">
        <f t="shared" ca="1" si="16"/>
        <v>18167</v>
      </c>
      <c r="C228" s="2">
        <f t="shared" ca="1" si="17"/>
        <v>28319</v>
      </c>
      <c r="D228" s="2">
        <f t="shared" ca="1" si="18"/>
        <v>53074</v>
      </c>
      <c r="E228" s="2">
        <f t="shared" ca="1" si="19"/>
        <v>144003</v>
      </c>
      <c r="F228" s="2">
        <f t="shared" ca="1" si="20"/>
        <v>1439741</v>
      </c>
    </row>
    <row r="229" spans="1:6" x14ac:dyDescent="0.3">
      <c r="A229">
        <v>228</v>
      </c>
      <c r="B229" s="2">
        <f t="shared" ca="1" si="16"/>
        <v>18409</v>
      </c>
      <c r="C229" s="2">
        <f t="shared" ca="1" si="17"/>
        <v>29217</v>
      </c>
      <c r="D229" s="2">
        <f t="shared" ca="1" si="18"/>
        <v>51694</v>
      </c>
      <c r="E229" s="2">
        <f t="shared" ca="1" si="19"/>
        <v>140202</v>
      </c>
      <c r="F229" s="2">
        <f t="shared" ca="1" si="20"/>
        <v>1446409</v>
      </c>
    </row>
    <row r="230" spans="1:6" x14ac:dyDescent="0.3">
      <c r="A230">
        <v>229</v>
      </c>
      <c r="B230" s="2">
        <f t="shared" ca="1" si="16"/>
        <v>18115</v>
      </c>
      <c r="C230" s="2">
        <f t="shared" ca="1" si="17"/>
        <v>28886</v>
      </c>
      <c r="D230" s="2">
        <f t="shared" ca="1" si="18"/>
        <v>52623</v>
      </c>
      <c r="E230" s="2">
        <f t="shared" ca="1" si="19"/>
        <v>139048</v>
      </c>
      <c r="F230" s="2">
        <f t="shared" ca="1" si="20"/>
        <v>1474339</v>
      </c>
    </row>
    <row r="231" spans="1:6" x14ac:dyDescent="0.3">
      <c r="A231">
        <v>230</v>
      </c>
      <c r="B231" s="2">
        <f t="shared" ca="1" si="16"/>
        <v>17781</v>
      </c>
      <c r="C231" s="2">
        <f t="shared" ca="1" si="17"/>
        <v>29474</v>
      </c>
      <c r="D231" s="2">
        <f t="shared" ca="1" si="18"/>
        <v>53205</v>
      </c>
      <c r="E231" s="2">
        <f t="shared" ca="1" si="19"/>
        <v>137471</v>
      </c>
      <c r="F231" s="2">
        <f t="shared" ca="1" si="20"/>
        <v>1521650</v>
      </c>
    </row>
    <row r="232" spans="1:6" x14ac:dyDescent="0.3">
      <c r="A232">
        <v>231</v>
      </c>
      <c r="B232" s="2">
        <f t="shared" ca="1" si="16"/>
        <v>17741</v>
      </c>
      <c r="C232" s="2">
        <f t="shared" ca="1" si="17"/>
        <v>28825</v>
      </c>
      <c r="D232" s="2">
        <f t="shared" ca="1" si="18"/>
        <v>52658</v>
      </c>
      <c r="E232" s="2">
        <f t="shared" ca="1" si="19"/>
        <v>135322</v>
      </c>
      <c r="F232" s="2">
        <f t="shared" ca="1" si="20"/>
        <v>1526307</v>
      </c>
    </row>
    <row r="233" spans="1:6" x14ac:dyDescent="0.3">
      <c r="A233">
        <v>232</v>
      </c>
      <c r="B233" s="2">
        <f t="shared" ca="1" si="16"/>
        <v>17580</v>
      </c>
      <c r="C233" s="2">
        <f t="shared" ca="1" si="17"/>
        <v>28119</v>
      </c>
      <c r="D233" s="2">
        <f t="shared" ca="1" si="18"/>
        <v>52668</v>
      </c>
      <c r="E233" s="2">
        <f t="shared" ca="1" si="19"/>
        <v>134239</v>
      </c>
      <c r="F233" s="2">
        <f t="shared" ca="1" si="20"/>
        <v>1559842</v>
      </c>
    </row>
    <row r="234" spans="1:6" x14ac:dyDescent="0.3">
      <c r="A234">
        <v>233</v>
      </c>
      <c r="B234" s="2">
        <f t="shared" ca="1" si="16"/>
        <v>17210</v>
      </c>
      <c r="C234" s="2">
        <f t="shared" ca="1" si="17"/>
        <v>27764</v>
      </c>
      <c r="D234" s="2">
        <f t="shared" ca="1" si="18"/>
        <v>54188</v>
      </c>
      <c r="E234" s="2">
        <f t="shared" ca="1" si="19"/>
        <v>132285</v>
      </c>
      <c r="F234" s="2">
        <f t="shared" ca="1" si="20"/>
        <v>1531559</v>
      </c>
    </row>
    <row r="235" spans="1:6" x14ac:dyDescent="0.3">
      <c r="A235">
        <v>234</v>
      </c>
      <c r="B235" s="2">
        <f t="shared" ca="1" si="16"/>
        <v>17043</v>
      </c>
      <c r="C235" s="2">
        <f t="shared" ca="1" si="17"/>
        <v>28634</v>
      </c>
      <c r="D235" s="2">
        <f t="shared" ca="1" si="18"/>
        <v>53315</v>
      </c>
      <c r="E235" s="2">
        <f t="shared" ca="1" si="19"/>
        <v>129130</v>
      </c>
      <c r="F235" s="2">
        <f t="shared" ca="1" si="20"/>
        <v>1559100</v>
      </c>
    </row>
    <row r="236" spans="1:6" x14ac:dyDescent="0.3">
      <c r="A236">
        <v>235</v>
      </c>
      <c r="B236" s="2">
        <f t="shared" ca="1" si="16"/>
        <v>17445</v>
      </c>
      <c r="C236" s="2">
        <f t="shared" ca="1" si="17"/>
        <v>28886</v>
      </c>
      <c r="D236" s="2">
        <f t="shared" ca="1" si="18"/>
        <v>53862</v>
      </c>
      <c r="E236" s="2">
        <f t="shared" ca="1" si="19"/>
        <v>126812</v>
      </c>
      <c r="F236" s="2">
        <f t="shared" ca="1" si="20"/>
        <v>1525863</v>
      </c>
    </row>
    <row r="237" spans="1:6" x14ac:dyDescent="0.3">
      <c r="A237">
        <v>236</v>
      </c>
      <c r="B237" s="2">
        <f t="shared" ca="1" si="16"/>
        <v>17491</v>
      </c>
      <c r="C237" s="2">
        <f t="shared" ca="1" si="17"/>
        <v>29730</v>
      </c>
      <c r="D237" s="2">
        <f t="shared" ca="1" si="18"/>
        <v>53029</v>
      </c>
      <c r="E237" s="2">
        <f t="shared" ca="1" si="19"/>
        <v>125565</v>
      </c>
      <c r="F237" s="2">
        <f t="shared" ca="1" si="20"/>
        <v>1535560</v>
      </c>
    </row>
    <row r="238" spans="1:6" x14ac:dyDescent="0.3">
      <c r="A238">
        <v>237</v>
      </c>
      <c r="B238" s="2">
        <f t="shared" ca="1" si="16"/>
        <v>17521</v>
      </c>
      <c r="C238" s="2">
        <f t="shared" ca="1" si="17"/>
        <v>29973</v>
      </c>
      <c r="D238" s="2">
        <f t="shared" ca="1" si="18"/>
        <v>53255</v>
      </c>
      <c r="E238" s="2">
        <f t="shared" ca="1" si="19"/>
        <v>123940</v>
      </c>
      <c r="F238" s="2">
        <f t="shared" ca="1" si="20"/>
        <v>1495317</v>
      </c>
    </row>
    <row r="239" spans="1:6" x14ac:dyDescent="0.3">
      <c r="A239">
        <v>238</v>
      </c>
      <c r="B239" s="2">
        <f t="shared" ca="1" si="16"/>
        <v>17901</v>
      </c>
      <c r="C239" s="2">
        <f t="shared" ca="1" si="17"/>
        <v>30646</v>
      </c>
      <c r="D239" s="2">
        <f t="shared" ca="1" si="18"/>
        <v>54838</v>
      </c>
      <c r="E239" s="2">
        <f t="shared" ca="1" si="19"/>
        <v>123619</v>
      </c>
      <c r="F239" s="2">
        <f t="shared" ca="1" si="20"/>
        <v>1482807</v>
      </c>
    </row>
    <row r="240" spans="1:6" x14ac:dyDescent="0.3">
      <c r="A240">
        <v>239</v>
      </c>
      <c r="B240" s="2">
        <f t="shared" ca="1" si="16"/>
        <v>17412</v>
      </c>
      <c r="C240" s="2">
        <f t="shared" ca="1" si="17"/>
        <v>30789</v>
      </c>
      <c r="D240" s="2">
        <f t="shared" ca="1" si="18"/>
        <v>55942</v>
      </c>
      <c r="E240" s="2">
        <f t="shared" ca="1" si="19"/>
        <v>121519</v>
      </c>
      <c r="F240" s="2">
        <f t="shared" ca="1" si="20"/>
        <v>1468298</v>
      </c>
    </row>
    <row r="241" spans="1:6" x14ac:dyDescent="0.3">
      <c r="A241">
        <v>240</v>
      </c>
      <c r="B241" s="2">
        <f t="shared" ca="1" si="16"/>
        <v>16960</v>
      </c>
      <c r="C241" s="2">
        <f t="shared" ca="1" si="17"/>
        <v>31229</v>
      </c>
      <c r="D241" s="2">
        <f t="shared" ca="1" si="18"/>
        <v>54790</v>
      </c>
      <c r="E241" s="2">
        <f t="shared" ca="1" si="19"/>
        <v>118472</v>
      </c>
      <c r="F241" s="2">
        <f t="shared" ca="1" si="20"/>
        <v>1490482</v>
      </c>
    </row>
    <row r="242" spans="1:6" x14ac:dyDescent="0.3">
      <c r="A242">
        <v>241</v>
      </c>
      <c r="B242" s="2">
        <f t="shared" ca="1" si="16"/>
        <v>17395</v>
      </c>
      <c r="C242" s="2">
        <f t="shared" ca="1" si="17"/>
        <v>32247</v>
      </c>
      <c r="D242" s="2">
        <f t="shared" ca="1" si="18"/>
        <v>55860</v>
      </c>
      <c r="E242" s="2">
        <f t="shared" ca="1" si="19"/>
        <v>121705</v>
      </c>
      <c r="F242" s="2">
        <f t="shared" ca="1" si="20"/>
        <v>1509021</v>
      </c>
    </row>
    <row r="243" spans="1:6" x14ac:dyDescent="0.3">
      <c r="A243">
        <v>242</v>
      </c>
      <c r="B243" s="2">
        <f t="shared" ca="1" si="16"/>
        <v>17739</v>
      </c>
      <c r="C243" s="2">
        <f t="shared" ca="1" si="17"/>
        <v>33288</v>
      </c>
      <c r="D243" s="2">
        <f t="shared" ca="1" si="18"/>
        <v>54381</v>
      </c>
      <c r="E243" s="2">
        <f t="shared" ca="1" si="19"/>
        <v>118874</v>
      </c>
      <c r="F243" s="2">
        <f t="shared" ca="1" si="20"/>
        <v>1524351</v>
      </c>
    </row>
    <row r="244" spans="1:6" x14ac:dyDescent="0.3">
      <c r="A244">
        <v>243</v>
      </c>
      <c r="B244" s="2">
        <f t="shared" ca="1" si="16"/>
        <v>17271</v>
      </c>
      <c r="C244" s="2">
        <f t="shared" ca="1" si="17"/>
        <v>32841</v>
      </c>
      <c r="D244" s="2">
        <f t="shared" ca="1" si="18"/>
        <v>55137</v>
      </c>
      <c r="E244" s="2">
        <f t="shared" ca="1" si="19"/>
        <v>120590</v>
      </c>
      <c r="F244" s="2">
        <f t="shared" ca="1" si="20"/>
        <v>1553886</v>
      </c>
    </row>
    <row r="245" spans="1:6" x14ac:dyDescent="0.3">
      <c r="A245">
        <v>244</v>
      </c>
      <c r="B245" s="2">
        <f t="shared" ca="1" si="16"/>
        <v>17069</v>
      </c>
      <c r="C245" s="2">
        <f t="shared" ca="1" si="17"/>
        <v>33389</v>
      </c>
      <c r="D245" s="2">
        <f t="shared" ca="1" si="18"/>
        <v>55472</v>
      </c>
      <c r="E245" s="2">
        <f t="shared" ca="1" si="19"/>
        <v>123377</v>
      </c>
      <c r="F245" s="2">
        <f t="shared" ca="1" si="20"/>
        <v>1563222</v>
      </c>
    </row>
    <row r="246" spans="1:6" x14ac:dyDescent="0.3">
      <c r="A246">
        <v>245</v>
      </c>
      <c r="B246" s="2">
        <f t="shared" ca="1" si="16"/>
        <v>17014</v>
      </c>
      <c r="C246" s="2">
        <f t="shared" ca="1" si="17"/>
        <v>34082</v>
      </c>
      <c r="D246" s="2">
        <f t="shared" ca="1" si="18"/>
        <v>54072</v>
      </c>
      <c r="E246" s="2">
        <f t="shared" ca="1" si="19"/>
        <v>124276</v>
      </c>
      <c r="F246" s="2">
        <f t="shared" ca="1" si="20"/>
        <v>1521415</v>
      </c>
    </row>
    <row r="247" spans="1:6" x14ac:dyDescent="0.3">
      <c r="A247">
        <v>246</v>
      </c>
      <c r="B247" s="2">
        <f t="shared" ca="1" si="16"/>
        <v>16811</v>
      </c>
      <c r="C247" s="2">
        <f t="shared" ca="1" si="17"/>
        <v>34554</v>
      </c>
      <c r="D247" s="2">
        <f t="shared" ca="1" si="18"/>
        <v>54184</v>
      </c>
      <c r="E247" s="2">
        <f t="shared" ca="1" si="19"/>
        <v>123675</v>
      </c>
      <c r="F247" s="2">
        <f t="shared" ca="1" si="20"/>
        <v>1522043</v>
      </c>
    </row>
    <row r="248" spans="1:6" x14ac:dyDescent="0.3">
      <c r="A248">
        <v>247</v>
      </c>
      <c r="B248" s="2">
        <f t="shared" ca="1" si="16"/>
        <v>16866</v>
      </c>
      <c r="C248" s="2">
        <f t="shared" ca="1" si="17"/>
        <v>33941</v>
      </c>
      <c r="D248" s="2">
        <f t="shared" ca="1" si="18"/>
        <v>53604</v>
      </c>
      <c r="E248" s="2">
        <f t="shared" ca="1" si="19"/>
        <v>120345</v>
      </c>
      <c r="F248" s="2">
        <f t="shared" ca="1" si="20"/>
        <v>1504580</v>
      </c>
    </row>
    <row r="249" spans="1:6" x14ac:dyDescent="0.3">
      <c r="A249">
        <v>248</v>
      </c>
      <c r="B249" s="2">
        <f t="shared" ca="1" si="16"/>
        <v>16677</v>
      </c>
      <c r="C249" s="2">
        <f t="shared" ca="1" si="17"/>
        <v>33520</v>
      </c>
      <c r="D249" s="2">
        <f t="shared" ca="1" si="18"/>
        <v>55094</v>
      </c>
      <c r="E249" s="2">
        <f t="shared" ca="1" si="19"/>
        <v>123355</v>
      </c>
      <c r="F249" s="2">
        <f t="shared" ca="1" si="20"/>
        <v>1471299</v>
      </c>
    </row>
    <row r="250" spans="1:6" x14ac:dyDescent="0.3">
      <c r="A250">
        <v>249</v>
      </c>
      <c r="B250" s="2">
        <f t="shared" ca="1" si="16"/>
        <v>17022</v>
      </c>
      <c r="C250" s="2">
        <f t="shared" ca="1" si="17"/>
        <v>32538</v>
      </c>
      <c r="D250" s="2">
        <f t="shared" ca="1" si="18"/>
        <v>54810</v>
      </c>
      <c r="E250" s="2">
        <f t="shared" ca="1" si="19"/>
        <v>123877</v>
      </c>
      <c r="F250" s="2">
        <f t="shared" ca="1" si="20"/>
        <v>1459105</v>
      </c>
    </row>
    <row r="251" spans="1:6" x14ac:dyDescent="0.3">
      <c r="A251">
        <v>250</v>
      </c>
      <c r="B251" s="2">
        <f t="shared" ca="1" si="16"/>
        <v>17273</v>
      </c>
      <c r="C251" s="2">
        <f t="shared" ca="1" si="17"/>
        <v>33190</v>
      </c>
      <c r="D251" s="2">
        <f t="shared" ca="1" si="18"/>
        <v>55949</v>
      </c>
      <c r="E251" s="2">
        <f t="shared" ca="1" si="19"/>
        <v>124950</v>
      </c>
      <c r="F251" s="2">
        <f t="shared" ca="1" si="20"/>
        <v>1482220</v>
      </c>
    </row>
    <row r="252" spans="1:6" x14ac:dyDescent="0.3">
      <c r="A252">
        <v>251</v>
      </c>
      <c r="B252" s="2">
        <f t="shared" ca="1" si="16"/>
        <v>17488</v>
      </c>
      <c r="C252" s="2">
        <f t="shared" ca="1" si="17"/>
        <v>32762</v>
      </c>
      <c r="D252" s="2">
        <f t="shared" ca="1" si="18"/>
        <v>54572</v>
      </c>
      <c r="E252" s="2">
        <f t="shared" ca="1" si="19"/>
        <v>122855</v>
      </c>
      <c r="F252" s="2">
        <f t="shared" ca="1" si="20"/>
        <v>1521252</v>
      </c>
    </row>
    <row r="253" spans="1:6" x14ac:dyDescent="0.3">
      <c r="A253">
        <v>252</v>
      </c>
      <c r="B253" s="2">
        <f t="shared" ca="1" si="16"/>
        <v>17950</v>
      </c>
      <c r="C253" s="2">
        <f t="shared" ca="1" si="17"/>
        <v>33699</v>
      </c>
      <c r="D253" s="2">
        <f t="shared" ca="1" si="18"/>
        <v>55975</v>
      </c>
      <c r="E253" s="2">
        <f t="shared" ca="1" si="19"/>
        <v>119702</v>
      </c>
      <c r="F253" s="2">
        <f t="shared" ca="1" si="20"/>
        <v>1565342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E87C-0FB9-43E1-B02D-57F515E88491}">
  <dimension ref="A1:H253"/>
  <sheetViews>
    <sheetView workbookViewId="0">
      <selection activeCell="H2" sqref="H2"/>
    </sheetView>
  </sheetViews>
  <sheetFormatPr defaultRowHeight="16.5" x14ac:dyDescent="0.3"/>
  <cols>
    <col min="2" max="3" width="15.625" style="2" bestFit="1" customWidth="1"/>
    <col min="4" max="4" width="16.75" style="2" bestFit="1" customWidth="1"/>
    <col min="5" max="5" width="15.625" style="2" bestFit="1" customWidth="1"/>
    <col min="6" max="6" width="16.75" style="2" bestFit="1" customWidth="1"/>
    <col min="7" max="7" width="18.375" style="2" bestFit="1" customWidth="1"/>
    <col min="8" max="8" width="9" style="2"/>
  </cols>
  <sheetData>
    <row r="1" spans="1:8" x14ac:dyDescent="0.3">
      <c r="A1" s="1" t="s">
        <v>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10</v>
      </c>
    </row>
    <row r="2" spans="1:8" x14ac:dyDescent="0.3">
      <c r="A2">
        <v>1</v>
      </c>
      <c r="B2" s="2">
        <f>'일자별 주가'!B2*'종목 기본정보'!B$2*'종목 기본정보'!B$3</f>
        <v>75000000000</v>
      </c>
      <c r="C2" s="2">
        <f>'일자별 주가'!C2*'종목 기본정보'!C$2*'종목 기본정보'!C$3</f>
        <v>90000000000</v>
      </c>
      <c r="D2" s="2">
        <f>'일자별 주가'!D2*'종목 기본정보'!D$2*'종목 기본정보'!D$3</f>
        <v>492000000000</v>
      </c>
      <c r="E2" s="2">
        <f>'일자별 주가'!E2*'종목 기본정보'!E$2*'종목 기본정보'!E$3</f>
        <v>88000000000</v>
      </c>
      <c r="F2" s="2">
        <f>'일자별 주가'!F2*'종목 기본정보'!F$2*'종목 기본정보'!F$3</f>
        <v>500000000000</v>
      </c>
      <c r="G2" s="2">
        <f>SUM(B2:F2)</f>
        <v>1245000000000</v>
      </c>
      <c r="H2" s="5">
        <f>G2/G$2*100</f>
        <v>100</v>
      </c>
    </row>
    <row r="3" spans="1:8" x14ac:dyDescent="0.3">
      <c r="A3">
        <v>2</v>
      </c>
      <c r="B3" s="2">
        <f ca="1">'일자별 주가'!B3*'종목 기본정보'!B$2*'종목 기본정보'!B$3</f>
        <v>73012500000</v>
      </c>
      <c r="C3" s="2">
        <f ca="1">'일자별 주가'!C3*'종목 기본정보'!C$2*'종목 기본정보'!C$3</f>
        <v>92317500000</v>
      </c>
      <c r="D3" s="2">
        <f ca="1">'일자별 주가'!D3*'종목 기본정보'!D$2*'종목 기본정보'!D$3</f>
        <v>492393600000</v>
      </c>
      <c r="E3" s="2">
        <f ca="1">'일자별 주가'!E3*'종목 기본정보'!E$2*'종목 기본정보'!E$3</f>
        <v>87814320000</v>
      </c>
      <c r="F3" s="2">
        <f ca="1">'일자별 주가'!F3*'종목 기본정보'!F$2*'종목 기본정보'!F$3</f>
        <v>494707000000</v>
      </c>
      <c r="G3" s="2">
        <f t="shared" ref="G3:G66" ca="1" si="0">SUM(B3:F3)</f>
        <v>1240244920000</v>
      </c>
      <c r="H3" s="5">
        <f t="shared" ref="H3:H66" ca="1" si="1">G3/G$2*100</f>
        <v>99.618065863453822</v>
      </c>
    </row>
    <row r="4" spans="1:8" x14ac:dyDescent="0.3">
      <c r="A4">
        <v>3</v>
      </c>
      <c r="B4" s="2">
        <f ca="1">'일자별 주가'!B4*'종목 기본정보'!B$2*'종목 기본정보'!B$3</f>
        <v>73012500000</v>
      </c>
      <c r="C4" s="2">
        <f ca="1">'일자별 주가'!C4*'종목 기본정보'!C$2*'종목 기본정보'!C$3</f>
        <v>90612000000</v>
      </c>
      <c r="D4" s="2">
        <f ca="1">'일자별 주가'!D4*'종목 기본정보'!D$2*'종목 기본정보'!D$3</f>
        <v>490327200000</v>
      </c>
      <c r="E4" s="2">
        <f ca="1">'일자별 주가'!E4*'종목 기본정보'!E$2*'종목 기본정보'!E$3</f>
        <v>88732160000</v>
      </c>
      <c r="F4" s="2">
        <f ca="1">'일자별 주가'!F4*'종목 기본정보'!F$2*'종목 기본정보'!F$3</f>
        <v>503383000000</v>
      </c>
      <c r="G4" s="2">
        <f t="shared" ca="1" si="0"/>
        <v>1246066860000</v>
      </c>
      <c r="H4" s="5">
        <f t="shared" ca="1" si="1"/>
        <v>100.08569156626506</v>
      </c>
    </row>
    <row r="5" spans="1:8" x14ac:dyDescent="0.3">
      <c r="A5">
        <v>4</v>
      </c>
      <c r="B5" s="2">
        <f ca="1">'일자별 주가'!B5*'종목 기본정보'!B$2*'종목 기본정보'!B$3</f>
        <v>74175000000</v>
      </c>
      <c r="C5" s="2">
        <f ca="1">'일자별 주가'!C5*'종목 기본정보'!C$2*'종목 기본정보'!C$3</f>
        <v>92304000000</v>
      </c>
      <c r="D5" s="2">
        <f ca="1">'일자별 주가'!D5*'종목 기본정보'!D$2*'종목 기본정보'!D$3</f>
        <v>483373600000</v>
      </c>
      <c r="E5" s="2">
        <f ca="1">'일자별 주가'!E5*'종목 기본정보'!E$2*'종목 기본정보'!E$3</f>
        <v>91132800000</v>
      </c>
      <c r="F5" s="2">
        <f ca="1">'일자별 주가'!F5*'종목 기본정보'!F$2*'종목 기본정보'!F$3</f>
        <v>508637500000</v>
      </c>
      <c r="G5" s="2">
        <f t="shared" ca="1" si="0"/>
        <v>1249622900000</v>
      </c>
      <c r="H5" s="5">
        <f t="shared" ca="1" si="1"/>
        <v>100.37131726907631</v>
      </c>
    </row>
    <row r="6" spans="1:8" x14ac:dyDescent="0.3">
      <c r="A6">
        <v>5</v>
      </c>
      <c r="B6" s="2">
        <f ca="1">'일자별 주가'!B6*'종목 기본정보'!B$2*'종목 기본정보'!B$3</f>
        <v>73627500000</v>
      </c>
      <c r="C6" s="2">
        <f ca="1">'일자별 주가'!C6*'종목 기본정보'!C$2*'종목 기본정보'!C$3</f>
        <v>91219500000</v>
      </c>
      <c r="D6" s="2">
        <f ca="1">'일자별 주가'!D6*'종목 기본정보'!D$2*'종목 기본정보'!D$3</f>
        <v>490212400000</v>
      </c>
      <c r="E6" s="2">
        <f ca="1">'일자별 주가'!E6*'종목 기본정보'!E$2*'종목 기본정보'!E$3</f>
        <v>91788400000</v>
      </c>
      <c r="F6" s="2">
        <f ca="1">'일자별 주가'!F6*'종목 기본정보'!F$2*'종목 기본정보'!F$3</f>
        <v>496148500000</v>
      </c>
      <c r="G6" s="2">
        <f t="shared" ca="1" si="0"/>
        <v>1242996300000</v>
      </c>
      <c r="H6" s="5">
        <f t="shared" ca="1" si="1"/>
        <v>99.839060240963846</v>
      </c>
    </row>
    <row r="7" spans="1:8" x14ac:dyDescent="0.3">
      <c r="A7">
        <v>6</v>
      </c>
      <c r="B7" s="2">
        <f ca="1">'일자별 주가'!B7*'종목 기본정보'!B$2*'종목 기본정보'!B$3</f>
        <v>73762500000</v>
      </c>
      <c r="C7" s="2">
        <f ca="1">'일자별 주가'!C7*'종목 기본정보'!C$2*'종목 기본정보'!C$3</f>
        <v>90184500000</v>
      </c>
      <c r="D7" s="2">
        <f ca="1">'일자별 주가'!D7*'종목 기본정보'!D$2*'종목 기본정보'!D$3</f>
        <v>494410800000</v>
      </c>
      <c r="E7" s="2">
        <f ca="1">'일자별 주가'!E7*'종목 기본정보'!E$2*'종목 기본정보'!E$3</f>
        <v>93941760000</v>
      </c>
      <c r="F7" s="2">
        <f ca="1">'일자별 주가'!F7*'종목 기본정보'!F$2*'종목 기본정보'!F$3</f>
        <v>500791000000</v>
      </c>
      <c r="G7" s="2">
        <f t="shared" ca="1" si="0"/>
        <v>1253090560000</v>
      </c>
      <c r="H7" s="5">
        <f t="shared" ca="1" si="1"/>
        <v>100.64984417670684</v>
      </c>
    </row>
    <row r="8" spans="1:8" x14ac:dyDescent="0.3">
      <c r="A8">
        <v>7</v>
      </c>
      <c r="B8" s="2">
        <f ca="1">'일자별 주가'!B8*'종목 기본정보'!B$2*'종목 기본정보'!B$3</f>
        <v>75885000000</v>
      </c>
      <c r="C8" s="2">
        <f ca="1">'일자별 주가'!C8*'종목 기본정보'!C$2*'종목 기본정보'!C$3</f>
        <v>92268000000</v>
      </c>
      <c r="D8" s="2">
        <f ca="1">'일자별 주가'!D8*'종목 기본정보'!D$2*'종목 기본정보'!D$3</f>
        <v>499084800000</v>
      </c>
      <c r="E8" s="2">
        <f ca="1">'일자별 주가'!E8*'종목 기본정보'!E$2*'종목 기본정보'!E$3</f>
        <v>92179120000</v>
      </c>
      <c r="F8" s="2">
        <f ca="1">'일자별 주가'!F8*'종목 기본정보'!F$2*'종목 기본정보'!F$3</f>
        <v>489443000000</v>
      </c>
      <c r="G8" s="2">
        <f t="shared" ca="1" si="0"/>
        <v>1248859920000</v>
      </c>
      <c r="H8" s="5">
        <f t="shared" ca="1" si="1"/>
        <v>100.31003373493976</v>
      </c>
    </row>
    <row r="9" spans="1:8" x14ac:dyDescent="0.3">
      <c r="A9">
        <v>8</v>
      </c>
      <c r="B9" s="2">
        <f ca="1">'일자별 주가'!B9*'종목 기본정보'!B$2*'종목 기본정보'!B$3</f>
        <v>75862500000</v>
      </c>
      <c r="C9" s="2">
        <f ca="1">'일자별 주가'!C9*'종목 기본정보'!C$2*'종목 기본정보'!C$3</f>
        <v>94639500000</v>
      </c>
      <c r="D9" s="2">
        <f ca="1">'일자별 주가'!D9*'종목 기본정보'!D$2*'종목 기본정보'!D$3</f>
        <v>508514800000</v>
      </c>
      <c r="E9" s="2">
        <f ca="1">'일자별 주가'!E9*'종목 기본정보'!E$2*'종목 기본정보'!E$3</f>
        <v>90908400000</v>
      </c>
      <c r="F9" s="2">
        <f ca="1">'일자별 주가'!F9*'종목 기본정보'!F$2*'종목 기본정보'!F$3</f>
        <v>492127000000</v>
      </c>
      <c r="G9" s="2">
        <f t="shared" ca="1" si="0"/>
        <v>1262052200000</v>
      </c>
      <c r="H9" s="5">
        <f t="shared" ca="1" si="1"/>
        <v>101.36965461847389</v>
      </c>
    </row>
    <row r="10" spans="1:8" x14ac:dyDescent="0.3">
      <c r="A10">
        <v>9</v>
      </c>
      <c r="B10" s="2">
        <f ca="1">'일자별 주가'!B10*'종목 기본정보'!B$2*'종목 기본정보'!B$3</f>
        <v>76230000000</v>
      </c>
      <c r="C10" s="2">
        <f ca="1">'일자별 주가'!C10*'종목 기본정보'!C$2*'종목 기본정보'!C$3</f>
        <v>92250000000</v>
      </c>
      <c r="D10" s="2">
        <f ca="1">'일자별 주가'!D10*'종목 기본정보'!D$2*'종목 기본정보'!D$3</f>
        <v>497051200000</v>
      </c>
      <c r="E10" s="2">
        <f ca="1">'일자별 주가'!E10*'종목 기본정보'!E$2*'종목 기본정보'!E$3</f>
        <v>90922480000</v>
      </c>
      <c r="F10" s="2">
        <f ca="1">'일자별 주가'!F10*'종목 기본정보'!F$2*'종목 기본정보'!F$3</f>
        <v>478817500000</v>
      </c>
      <c r="G10" s="2">
        <f t="shared" ca="1" si="0"/>
        <v>1235271180000</v>
      </c>
      <c r="H10" s="5">
        <f t="shared" ca="1" si="1"/>
        <v>99.218568674698787</v>
      </c>
    </row>
    <row r="11" spans="1:8" x14ac:dyDescent="0.3">
      <c r="A11">
        <v>10</v>
      </c>
      <c r="B11" s="2">
        <f ca="1">'일자별 주가'!B11*'종목 기본정보'!B$2*'종목 기본정보'!B$3</f>
        <v>78735000000</v>
      </c>
      <c r="C11" s="2">
        <f ca="1">'일자별 주가'!C11*'종목 기본정보'!C$2*'종목 기본정보'!C$3</f>
        <v>92295000000</v>
      </c>
      <c r="D11" s="2">
        <f ca="1">'일자별 주가'!D11*'종목 기본정보'!D$2*'종목 기본정보'!D$3</f>
        <v>506399200000</v>
      </c>
      <c r="E11" s="2">
        <f ca="1">'일자별 주가'!E11*'종목 기본정보'!E$2*'종목 기본정보'!E$3</f>
        <v>88646800000</v>
      </c>
      <c r="F11" s="2">
        <f ca="1">'일자별 주가'!F11*'종목 기본정보'!F$2*'종목 기본정보'!F$3</f>
        <v>488413500000</v>
      </c>
      <c r="G11" s="2">
        <f t="shared" ca="1" si="0"/>
        <v>1254489500000</v>
      </c>
      <c r="H11" s="5">
        <f t="shared" ca="1" si="1"/>
        <v>100.76220883534137</v>
      </c>
    </row>
    <row r="12" spans="1:8" x14ac:dyDescent="0.3">
      <c r="A12">
        <v>11</v>
      </c>
      <c r="B12" s="2">
        <f ca="1">'일자별 주가'!B12*'종목 기본정보'!B$2*'종목 기본정보'!B$3</f>
        <v>80685000000</v>
      </c>
      <c r="C12" s="2">
        <f ca="1">'일자별 주가'!C12*'종목 기본정보'!C$2*'종목 기본정보'!C$3</f>
        <v>91354500000</v>
      </c>
      <c r="D12" s="2">
        <f ca="1">'일자별 주가'!D12*'종목 기본정보'!D$2*'종목 기본정보'!D$3</f>
        <v>508695200000</v>
      </c>
      <c r="E12" s="2">
        <f ca="1">'일자별 주가'!E12*'종목 기본정보'!E$2*'종목 기본정보'!E$3</f>
        <v>89285680000</v>
      </c>
      <c r="F12" s="2">
        <f ca="1">'일자별 주가'!F12*'종목 기본정보'!F$2*'종목 기본정보'!F$3</f>
        <v>486810500000</v>
      </c>
      <c r="G12" s="2">
        <f t="shared" ca="1" si="0"/>
        <v>1256830880000</v>
      </c>
      <c r="H12" s="5">
        <f t="shared" ca="1" si="1"/>
        <v>100.95027148594377</v>
      </c>
    </row>
    <row r="13" spans="1:8" x14ac:dyDescent="0.3">
      <c r="A13">
        <v>12</v>
      </c>
      <c r="B13" s="2">
        <f ca="1">'일자별 주가'!B13*'종목 기본정보'!B$2*'종목 기본정보'!B$3</f>
        <v>83092500000</v>
      </c>
      <c r="C13" s="2">
        <f ca="1">'일자별 주가'!C13*'종목 기본정보'!C$2*'종목 기본정보'!C$3</f>
        <v>89356500000</v>
      </c>
      <c r="D13" s="2">
        <f ca="1">'일자별 주가'!D13*'종목 기본정보'!D$2*'종목 기본정보'!D$3</f>
        <v>505120000000</v>
      </c>
      <c r="E13" s="2">
        <f ca="1">'일자별 주가'!E13*'종목 기본정보'!E$2*'종목 기본정보'!E$3</f>
        <v>88450560000</v>
      </c>
      <c r="F13" s="2">
        <f ca="1">'일자별 주가'!F13*'종목 기본정보'!F$2*'종목 기본정보'!F$3</f>
        <v>498283500000</v>
      </c>
      <c r="G13" s="2">
        <f t="shared" ca="1" si="0"/>
        <v>1264303060000</v>
      </c>
      <c r="H13" s="5">
        <f t="shared" ca="1" si="1"/>
        <v>101.55044658634537</v>
      </c>
    </row>
    <row r="14" spans="1:8" x14ac:dyDescent="0.3">
      <c r="A14">
        <v>13</v>
      </c>
      <c r="B14" s="2">
        <f ca="1">'일자별 주가'!B14*'종목 기본정보'!B$2*'종목 기본정보'!B$3</f>
        <v>81675000000</v>
      </c>
      <c r="C14" s="2">
        <f ca="1">'일자별 주가'!C14*'종목 기본정보'!C$2*'종목 기본정보'!C$3</f>
        <v>89505000000</v>
      </c>
      <c r="D14" s="2">
        <f ca="1">'일자별 주가'!D14*'종목 기본정보'!D$2*'종목 기본정보'!D$3</f>
        <v>514959999999.99994</v>
      </c>
      <c r="E14" s="2">
        <f ca="1">'일자별 주가'!E14*'종목 기본정보'!E$2*'종목 기본정보'!E$3</f>
        <v>88443520000</v>
      </c>
      <c r="F14" s="2">
        <f ca="1">'일자별 주가'!F14*'종목 기본정보'!F$2*'종목 기본정보'!F$3</f>
        <v>491582000000</v>
      </c>
      <c r="G14" s="2">
        <f t="shared" ca="1" si="0"/>
        <v>1266165520000</v>
      </c>
      <c r="H14" s="5">
        <f t="shared" ca="1" si="1"/>
        <v>101.70004176706829</v>
      </c>
    </row>
    <row r="15" spans="1:8" x14ac:dyDescent="0.3">
      <c r="A15">
        <v>14</v>
      </c>
      <c r="B15" s="2">
        <f ca="1">'일자별 주가'!B15*'종목 기본정보'!B$2*'종목 기본정보'!B$3</f>
        <v>82875000000</v>
      </c>
      <c r="C15" s="2">
        <f ca="1">'일자별 주가'!C15*'종목 기본정보'!C$2*'종목 기본정보'!C$3</f>
        <v>89302500000</v>
      </c>
      <c r="D15" s="2">
        <f ca="1">'일자별 주가'!D15*'종목 기본정보'!D$2*'종목 기본정보'!D$3</f>
        <v>520011199999.99994</v>
      </c>
      <c r="E15" s="2">
        <f ca="1">'일자별 주가'!E15*'종목 기본정보'!E$2*'종목 기본정보'!E$3</f>
        <v>90476320000</v>
      </c>
      <c r="F15" s="2">
        <f ca="1">'일자별 주가'!F15*'종목 기본정보'!F$2*'종목 기본정보'!F$3</f>
        <v>479957000000</v>
      </c>
      <c r="G15" s="2">
        <f t="shared" ca="1" si="0"/>
        <v>1262622020000</v>
      </c>
      <c r="H15" s="5">
        <f t="shared" ca="1" si="1"/>
        <v>101.41542329317271</v>
      </c>
    </row>
    <row r="16" spans="1:8" x14ac:dyDescent="0.3">
      <c r="A16">
        <v>15</v>
      </c>
      <c r="B16" s="2">
        <f ca="1">'일자별 주가'!B16*'종목 기본정보'!B$2*'종목 기본정보'!B$3</f>
        <v>83752500000</v>
      </c>
      <c r="C16" s="2">
        <f ca="1">'일자별 주가'!C16*'종목 기본정보'!C$2*'종목 기본정보'!C$3</f>
        <v>88137000000</v>
      </c>
      <c r="D16" s="2">
        <f ca="1">'일자별 주가'!D16*'종목 기본정보'!D$2*'종목 기본정보'!D$3</f>
        <v>529113199999.99994</v>
      </c>
      <c r="E16" s="2">
        <f ca="1">'일자별 주가'!E16*'종목 기본정보'!E$2*'종목 기본정보'!E$3</f>
        <v>88726000000</v>
      </c>
      <c r="F16" s="2">
        <f ca="1">'일자별 주가'!F16*'종목 기본정보'!F$2*'종목 기본정보'!F$3</f>
        <v>484674500000</v>
      </c>
      <c r="G16" s="2">
        <f t="shared" ca="1" si="0"/>
        <v>1274403200000</v>
      </c>
      <c r="H16" s="5">
        <f t="shared" ca="1" si="1"/>
        <v>102.36170281124497</v>
      </c>
    </row>
    <row r="17" spans="1:8" x14ac:dyDescent="0.3">
      <c r="A17">
        <v>16</v>
      </c>
      <c r="B17" s="2">
        <f ca="1">'일자별 주가'!B17*'종목 기본정보'!B$2*'종목 기본정보'!B$3</f>
        <v>81915000000</v>
      </c>
      <c r="C17" s="2">
        <f ca="1">'일자별 주가'!C17*'종목 기본정보'!C$2*'종목 기본정보'!C$3</f>
        <v>85855500000</v>
      </c>
      <c r="D17" s="2">
        <f ca="1">'일자별 주가'!D17*'종목 기본정보'!D$2*'종목 기본정보'!D$3</f>
        <v>516550799999.99994</v>
      </c>
      <c r="E17" s="2">
        <f ca="1">'일자별 주가'!E17*'종목 기본정보'!E$2*'종목 기본정보'!E$3</f>
        <v>91112560000</v>
      </c>
      <c r="F17" s="2">
        <f ca="1">'일자별 주가'!F17*'종목 기본정보'!F$2*'종목 기본정보'!F$3</f>
        <v>471940500000</v>
      </c>
      <c r="G17" s="2">
        <f t="shared" ca="1" si="0"/>
        <v>1247374360000</v>
      </c>
      <c r="H17" s="5">
        <f t="shared" ca="1" si="1"/>
        <v>100.19071164658635</v>
      </c>
    </row>
    <row r="18" spans="1:8" x14ac:dyDescent="0.3">
      <c r="A18">
        <v>17</v>
      </c>
      <c r="B18" s="2">
        <f ca="1">'일자별 주가'!B18*'종목 기본정보'!B$2*'종목 기본정보'!B$3</f>
        <v>81885000000</v>
      </c>
      <c r="C18" s="2">
        <f ca="1">'일자별 주가'!C18*'종목 기본정보'!C$2*'종목 기본정보'!C$3</f>
        <v>83628000000</v>
      </c>
      <c r="D18" s="2">
        <f ca="1">'일자별 주가'!D18*'종목 기본정보'!D$2*'종목 기본정보'!D$3</f>
        <v>517944799999.99994</v>
      </c>
      <c r="E18" s="2">
        <f ca="1">'일자별 주가'!E18*'종목 기본정보'!E$2*'종목 기본정보'!E$3</f>
        <v>93186720000</v>
      </c>
      <c r="F18" s="2">
        <f ca="1">'일자별 주가'!F18*'종목 기본정보'!F$2*'종목 기본정보'!F$3</f>
        <v>470347000000</v>
      </c>
      <c r="G18" s="2">
        <f t="shared" ca="1" si="0"/>
        <v>1246991520000</v>
      </c>
      <c r="H18" s="5">
        <f t="shared" ca="1" si="1"/>
        <v>100.15996144578314</v>
      </c>
    </row>
    <row r="19" spans="1:8" x14ac:dyDescent="0.3">
      <c r="A19">
        <v>18</v>
      </c>
      <c r="B19" s="2">
        <f ca="1">'일자별 주가'!B19*'종목 기본정보'!B$2*'종목 기본정보'!B$3</f>
        <v>82980000000</v>
      </c>
      <c r="C19" s="2">
        <f ca="1">'일자별 주가'!C19*'종목 기본정보'!C$2*'종목 기본정보'!C$3</f>
        <v>85689000000</v>
      </c>
      <c r="D19" s="2">
        <f ca="1">'일자별 주가'!D19*'종목 기본정보'!D$2*'종목 기본정보'!D$3</f>
        <v>528309599999.99994</v>
      </c>
      <c r="E19" s="2">
        <f ca="1">'일자별 주가'!E19*'종목 기본정보'!E$2*'종목 기본정보'!E$3</f>
        <v>91115200000</v>
      </c>
      <c r="F19" s="2">
        <f ca="1">'일자별 주가'!F19*'종목 기본정보'!F$2*'종목 기본정보'!F$3</f>
        <v>480900000000</v>
      </c>
      <c r="G19" s="2">
        <f t="shared" ca="1" si="0"/>
        <v>1268993800000</v>
      </c>
      <c r="H19" s="5">
        <f t="shared" ca="1" si="1"/>
        <v>101.92721285140563</v>
      </c>
    </row>
    <row r="20" spans="1:8" x14ac:dyDescent="0.3">
      <c r="A20">
        <v>19</v>
      </c>
      <c r="B20" s="2">
        <f ca="1">'일자별 주가'!B20*'종목 기본정보'!B$2*'종목 기본정보'!B$3</f>
        <v>80692500000</v>
      </c>
      <c r="C20" s="2">
        <f ca="1">'일자별 주가'!C20*'종목 기본정보'!C$2*'종목 기본정보'!C$3</f>
        <v>84910500000</v>
      </c>
      <c r="D20" s="2">
        <f ca="1">'일자별 주가'!D20*'종목 기본정보'!D$2*'종목 기본정보'!D$3</f>
        <v>525259199999.99994</v>
      </c>
      <c r="E20" s="2">
        <f ca="1">'일자별 주가'!E20*'종목 기본정보'!E$2*'종목 기본정보'!E$3</f>
        <v>93777200000</v>
      </c>
      <c r="F20" s="2">
        <f ca="1">'일자별 주가'!F20*'종목 기본정보'!F$2*'종목 기본정보'!F$3</f>
        <v>477652000000</v>
      </c>
      <c r="G20" s="2">
        <f t="shared" ca="1" si="0"/>
        <v>1262291400000</v>
      </c>
      <c r="H20" s="5">
        <f t="shared" ca="1" si="1"/>
        <v>101.38886746987951</v>
      </c>
    </row>
    <row r="21" spans="1:8" x14ac:dyDescent="0.3">
      <c r="A21">
        <v>20</v>
      </c>
      <c r="B21" s="2">
        <f ca="1">'일자별 주가'!B21*'종목 기본정보'!B$2*'종목 기본정보'!B$3</f>
        <v>79650000000</v>
      </c>
      <c r="C21" s="2">
        <f ca="1">'일자별 주가'!C21*'종목 기본정보'!C$2*'종목 기본정보'!C$3</f>
        <v>83101500000</v>
      </c>
      <c r="D21" s="2">
        <f ca="1">'일자별 주가'!D21*'종목 기본정보'!D$2*'종목 기본정보'!D$3</f>
        <v>512549199999.99994</v>
      </c>
      <c r="E21" s="2">
        <f ca="1">'일자별 주가'!E21*'종목 기본정보'!E$2*'종목 기본정보'!E$3</f>
        <v>95399040000</v>
      </c>
      <c r="F21" s="2">
        <f ca="1">'일자별 주가'!F21*'종목 기본정보'!F$2*'종목 기본정보'!F$3</f>
        <v>489916500000</v>
      </c>
      <c r="G21" s="2">
        <f t="shared" ca="1" si="0"/>
        <v>1260616240000</v>
      </c>
      <c r="H21" s="5">
        <f t="shared" ca="1" si="1"/>
        <v>101.25431646586345</v>
      </c>
    </row>
    <row r="22" spans="1:8" x14ac:dyDescent="0.3">
      <c r="A22">
        <v>21</v>
      </c>
      <c r="B22" s="2">
        <f ca="1">'일자별 주가'!B22*'종목 기본정보'!B$2*'종목 기본정보'!B$3</f>
        <v>80512500000</v>
      </c>
      <c r="C22" s="2">
        <f ca="1">'일자별 주가'!C22*'종목 기본정보'!C$2*'종목 기본정보'!C$3</f>
        <v>82881000000</v>
      </c>
      <c r="D22" s="2">
        <f ca="1">'일자별 주가'!D22*'종목 기본정보'!D$2*'종목 기본정보'!D$3</f>
        <v>518436799999.99994</v>
      </c>
      <c r="E22" s="2">
        <f ca="1">'일자별 주가'!E22*'종목 기본정보'!E$2*'종목 기본정보'!E$3</f>
        <v>96925840000</v>
      </c>
      <c r="F22" s="2">
        <f ca="1">'일자별 주가'!F22*'종목 기본정보'!F$2*'종목 기본정보'!F$3</f>
        <v>483543000000</v>
      </c>
      <c r="G22" s="2">
        <f t="shared" ca="1" si="0"/>
        <v>1262299140000</v>
      </c>
      <c r="H22" s="5">
        <f t="shared" ca="1" si="1"/>
        <v>101.38948915662651</v>
      </c>
    </row>
    <row r="23" spans="1:8" x14ac:dyDescent="0.3">
      <c r="A23">
        <v>22</v>
      </c>
      <c r="B23" s="2">
        <f ca="1">'일자별 주가'!B23*'종목 기본정보'!B$2*'종목 기본정보'!B$3</f>
        <v>82942500000</v>
      </c>
      <c r="C23" s="2">
        <f ca="1">'일자별 주가'!C23*'종목 기본정보'!C$2*'종목 기본정보'!C$3</f>
        <v>82624500000</v>
      </c>
      <c r="D23" s="2">
        <f ca="1">'일자별 주가'!D23*'종목 기본정보'!D$2*'종목 기본정보'!D$3</f>
        <v>506087600000</v>
      </c>
      <c r="E23" s="2">
        <f ca="1">'일자별 주가'!E23*'종목 기본정보'!E$2*'종목 기본정보'!E$3</f>
        <v>99506000000</v>
      </c>
      <c r="F23" s="2">
        <f ca="1">'일자별 주가'!F23*'종목 기본정보'!F$2*'종목 기본정보'!F$3</f>
        <v>481678000000</v>
      </c>
      <c r="G23" s="2">
        <f t="shared" ca="1" si="0"/>
        <v>1252838600000</v>
      </c>
      <c r="H23" s="5">
        <f t="shared" ca="1" si="1"/>
        <v>100.62960642570282</v>
      </c>
    </row>
    <row r="24" spans="1:8" x14ac:dyDescent="0.3">
      <c r="A24">
        <v>23</v>
      </c>
      <c r="B24" s="2">
        <f ca="1">'일자별 주가'!B24*'종목 기본정보'!B$2*'종목 기본정보'!B$3</f>
        <v>83917500000</v>
      </c>
      <c r="C24" s="2">
        <f ca="1">'일자별 주가'!C24*'종목 기본정보'!C$2*'종목 기본정보'!C$3</f>
        <v>82336500000</v>
      </c>
      <c r="D24" s="2">
        <f ca="1">'일자별 주가'!D24*'종목 기본정보'!D$2*'종목 기본정보'!D$3</f>
        <v>491819600000</v>
      </c>
      <c r="E24" s="2">
        <f ca="1">'일자별 주가'!E24*'종목 기본정보'!E$2*'종목 기본정보'!E$3</f>
        <v>97659760000</v>
      </c>
      <c r="F24" s="2">
        <f ca="1">'일자별 주가'!F24*'종목 기본정보'!F$2*'종목 기본정보'!F$3</f>
        <v>492083500000</v>
      </c>
      <c r="G24" s="2">
        <f t="shared" ca="1" si="0"/>
        <v>1247816860000</v>
      </c>
      <c r="H24" s="5">
        <f t="shared" ca="1" si="1"/>
        <v>100.22625381526105</v>
      </c>
    </row>
    <row r="25" spans="1:8" x14ac:dyDescent="0.3">
      <c r="A25">
        <v>24</v>
      </c>
      <c r="B25" s="2">
        <f ca="1">'일자별 주가'!B25*'종목 기본정보'!B$2*'종목 기본정보'!B$3</f>
        <v>81472500000</v>
      </c>
      <c r="C25" s="2">
        <f ca="1">'일자별 주가'!C25*'종목 기본정보'!C$2*'종목 기본정보'!C$3</f>
        <v>81022500000</v>
      </c>
      <c r="D25" s="2">
        <f ca="1">'일자별 주가'!D25*'종목 기본정보'!D$2*'종목 기본정보'!D$3</f>
        <v>498970000000</v>
      </c>
      <c r="E25" s="2">
        <f ca="1">'일자별 주가'!E25*'종목 기본정보'!E$2*'종목 기본정보'!E$3</f>
        <v>94823520000</v>
      </c>
      <c r="F25" s="2">
        <f ca="1">'일자별 주가'!F25*'종목 기본정보'!F$2*'종목 기본정보'!F$3</f>
        <v>484200500000</v>
      </c>
      <c r="G25" s="2">
        <f t="shared" ca="1" si="0"/>
        <v>1240489020000</v>
      </c>
      <c r="H25" s="5">
        <f t="shared" ca="1" si="1"/>
        <v>99.637672289156626</v>
      </c>
    </row>
    <row r="26" spans="1:8" x14ac:dyDescent="0.3">
      <c r="A26">
        <v>25</v>
      </c>
      <c r="B26" s="2">
        <f ca="1">'일자별 주가'!B26*'종목 기본정보'!B$2*'종목 기본정보'!B$3</f>
        <v>80467500000</v>
      </c>
      <c r="C26" s="2">
        <f ca="1">'일자별 주가'!C26*'종목 기본정보'!C$2*'종목 기본정보'!C$3</f>
        <v>82156500000</v>
      </c>
      <c r="D26" s="2">
        <f ca="1">'일자별 주가'!D26*'종목 기본정보'!D$2*'종목 기본정보'!D$3</f>
        <v>490540400000</v>
      </c>
      <c r="E26" s="2">
        <f ca="1">'일자별 주가'!E26*'종목 기본정보'!E$2*'종목 기본정보'!E$3</f>
        <v>92330480000</v>
      </c>
      <c r="F26" s="2">
        <f ca="1">'일자별 주가'!F26*'종목 기본정보'!F$2*'종목 기본정보'!F$3</f>
        <v>487008000000</v>
      </c>
      <c r="G26" s="2">
        <f t="shared" ca="1" si="0"/>
        <v>1232502880000</v>
      </c>
      <c r="H26" s="5">
        <f t="shared" ca="1" si="1"/>
        <v>98.996215261044171</v>
      </c>
    </row>
    <row r="27" spans="1:8" x14ac:dyDescent="0.3">
      <c r="A27">
        <v>26</v>
      </c>
      <c r="B27" s="2">
        <f ca="1">'일자별 주가'!B27*'종목 기본정보'!B$2*'종목 기본정보'!B$3</f>
        <v>81870000000</v>
      </c>
      <c r="C27" s="2">
        <f ca="1">'일자별 주가'!C27*'종목 기본정보'!C$2*'종목 기본정보'!C$3</f>
        <v>84055500000</v>
      </c>
      <c r="D27" s="2">
        <f ca="1">'일자별 주가'!D27*'종목 기본정보'!D$2*'종목 기본정보'!D$3</f>
        <v>479864000000</v>
      </c>
      <c r="E27" s="2">
        <f ca="1">'일자별 주가'!E27*'종목 기본정보'!E$2*'종목 기본정보'!E$3</f>
        <v>93714720000</v>
      </c>
      <c r="F27" s="2">
        <f ca="1">'일자별 주가'!F27*'종목 기본정보'!F$2*'종목 기본정보'!F$3</f>
        <v>496782500000</v>
      </c>
      <c r="G27" s="2">
        <f t="shared" ca="1" si="0"/>
        <v>1236286720000</v>
      </c>
      <c r="H27" s="5">
        <f t="shared" ca="1" si="1"/>
        <v>99.300138152610444</v>
      </c>
    </row>
    <row r="28" spans="1:8" x14ac:dyDescent="0.3">
      <c r="A28">
        <v>27</v>
      </c>
      <c r="B28" s="2">
        <f ca="1">'일자별 주가'!B28*'종목 기본정보'!B$2*'종목 기본정보'!B$3</f>
        <v>82605000000</v>
      </c>
      <c r="C28" s="2">
        <f ca="1">'일자별 주가'!C28*'종목 기본정보'!C$2*'종목 기본정보'!C$3</f>
        <v>83353500000</v>
      </c>
      <c r="D28" s="2">
        <f ca="1">'일자별 주가'!D28*'종목 기본정보'!D$2*'종목 기본정보'!D$3</f>
        <v>492278800000</v>
      </c>
      <c r="E28" s="2">
        <f ca="1">'일자별 주가'!E28*'종목 기본정보'!E$2*'종목 기본정보'!E$3</f>
        <v>95465040000</v>
      </c>
      <c r="F28" s="2">
        <f ca="1">'일자별 주가'!F28*'종목 기본정보'!F$2*'종목 기본정보'!F$3</f>
        <v>485852500000</v>
      </c>
      <c r="G28" s="2">
        <f t="shared" ca="1" si="0"/>
        <v>1239554840000</v>
      </c>
      <c r="H28" s="5">
        <f t="shared" ca="1" si="1"/>
        <v>99.562637751004019</v>
      </c>
    </row>
    <row r="29" spans="1:8" x14ac:dyDescent="0.3">
      <c r="A29">
        <v>28</v>
      </c>
      <c r="B29" s="2">
        <f ca="1">'일자별 주가'!B29*'종목 기본정보'!B$2*'종목 기본정보'!B$3</f>
        <v>83565000000</v>
      </c>
      <c r="C29" s="2">
        <f ca="1">'일자별 주가'!C29*'종목 기본정보'!C$2*'종목 기본정보'!C$3</f>
        <v>84357000000</v>
      </c>
      <c r="D29" s="2">
        <f ca="1">'일자별 주가'!D29*'종목 기본정보'!D$2*'종목 기본정보'!D$3</f>
        <v>486473200000</v>
      </c>
      <c r="E29" s="2">
        <f ca="1">'일자별 주가'!E29*'종목 기본정보'!E$2*'종목 기본정보'!E$3</f>
        <v>97176640000</v>
      </c>
      <c r="F29" s="2">
        <f ca="1">'일자별 주가'!F29*'종목 기본정보'!F$2*'종목 기본정보'!F$3</f>
        <v>499766500000</v>
      </c>
      <c r="G29" s="2">
        <f t="shared" ca="1" si="0"/>
        <v>1251338340000</v>
      </c>
      <c r="H29" s="5">
        <f t="shared" ca="1" si="1"/>
        <v>100.50910361445784</v>
      </c>
    </row>
    <row r="30" spans="1:8" x14ac:dyDescent="0.3">
      <c r="A30">
        <v>29</v>
      </c>
      <c r="B30" s="2">
        <f ca="1">'일자별 주가'!B30*'종목 기본정보'!B$2*'종목 기본정보'!B$3</f>
        <v>84817500000</v>
      </c>
      <c r="C30" s="2">
        <f ca="1">'일자별 주가'!C30*'종목 기본정보'!C$2*'종목 기본정보'!C$3</f>
        <v>84150000000</v>
      </c>
      <c r="D30" s="2">
        <f ca="1">'일자별 주가'!D30*'종목 기본정보'!D$2*'종목 기본정보'!D$3</f>
        <v>495509600000</v>
      </c>
      <c r="E30" s="2">
        <f ca="1">'일자별 주가'!E30*'종목 기본정보'!E$2*'종목 기본정보'!E$3</f>
        <v>97724000000</v>
      </c>
      <c r="F30" s="2">
        <f ca="1">'일자별 주가'!F30*'종목 기본정보'!F$2*'종목 기본정보'!F$3</f>
        <v>486074000000</v>
      </c>
      <c r="G30" s="2">
        <f t="shared" ca="1" si="0"/>
        <v>1248275100000</v>
      </c>
      <c r="H30" s="5">
        <f t="shared" ca="1" si="1"/>
        <v>100.26306024096385</v>
      </c>
    </row>
    <row r="31" spans="1:8" x14ac:dyDescent="0.3">
      <c r="A31">
        <v>30</v>
      </c>
      <c r="B31" s="2">
        <f ca="1">'일자별 주가'!B31*'종목 기본정보'!B$2*'종목 기본정보'!B$3</f>
        <v>85095000000</v>
      </c>
      <c r="C31" s="2">
        <f ca="1">'일자별 주가'!C31*'종목 기본정보'!C$2*'종목 기본정보'!C$3</f>
        <v>85198500000</v>
      </c>
      <c r="D31" s="2">
        <f ca="1">'일자별 주가'!D31*'종목 기본정보'!D$2*'종목 기본정보'!D$3</f>
        <v>491458800000</v>
      </c>
      <c r="E31" s="2">
        <f ca="1">'일자별 주가'!E31*'종목 기본정보'!E$2*'종목 기본정보'!E$3</f>
        <v>98068080000</v>
      </c>
      <c r="F31" s="2">
        <f ca="1">'일자별 주가'!F31*'종목 기본정보'!F$2*'종목 기본정보'!F$3</f>
        <v>474849000000</v>
      </c>
      <c r="G31" s="2">
        <f t="shared" ca="1" si="0"/>
        <v>1234669380000</v>
      </c>
      <c r="H31" s="5">
        <f t="shared" ca="1" si="1"/>
        <v>99.170231325301202</v>
      </c>
    </row>
    <row r="32" spans="1:8" x14ac:dyDescent="0.3">
      <c r="A32">
        <v>31</v>
      </c>
      <c r="B32" s="2">
        <f ca="1">'일자별 주가'!B32*'종목 기본정보'!B$2*'종목 기본정보'!B$3</f>
        <v>85702500000</v>
      </c>
      <c r="C32" s="2">
        <f ca="1">'일자별 주가'!C32*'종목 기본정보'!C$2*'종목 기본정보'!C$3</f>
        <v>84739500000</v>
      </c>
      <c r="D32" s="2">
        <f ca="1">'일자별 주가'!D32*'종목 기본정보'!D$2*'종목 기본정보'!D$3</f>
        <v>498379600000</v>
      </c>
      <c r="E32" s="2">
        <f ca="1">'일자별 주가'!E32*'종목 기본정보'!E$2*'종목 기본정보'!E$3</f>
        <v>99399520000</v>
      </c>
      <c r="F32" s="2">
        <f ca="1">'일자별 주가'!F32*'종목 기본정보'!F$2*'종목 기본정보'!F$3</f>
        <v>485342500000</v>
      </c>
      <c r="G32" s="2">
        <f t="shared" ca="1" si="0"/>
        <v>1253563620000</v>
      </c>
      <c r="H32" s="5">
        <f t="shared" ca="1" si="1"/>
        <v>100.68784096385541</v>
      </c>
    </row>
    <row r="33" spans="1:8" x14ac:dyDescent="0.3">
      <c r="A33">
        <v>32</v>
      </c>
      <c r="B33" s="2">
        <f ca="1">'일자별 주가'!B33*'종목 기본정보'!B$2*'종목 기본정보'!B$3</f>
        <v>84127500000</v>
      </c>
      <c r="C33" s="2">
        <f ca="1">'일자별 주가'!C33*'종목 기본정보'!C$2*'종목 기본정보'!C$3</f>
        <v>84118500000</v>
      </c>
      <c r="D33" s="2">
        <f ca="1">'일자별 주가'!D33*'종목 기본정보'!D$2*'종목 기본정보'!D$3</f>
        <v>495640800000</v>
      </c>
      <c r="E33" s="2">
        <f ca="1">'일자별 주가'!E33*'종목 기본정보'!E$2*'종목 기본정보'!E$3</f>
        <v>100408000000</v>
      </c>
      <c r="F33" s="2">
        <f ca="1">'일자별 주가'!F33*'종목 기본정보'!F$2*'종목 기본정보'!F$3</f>
        <v>481243000000</v>
      </c>
      <c r="G33" s="2">
        <f t="shared" ca="1" si="0"/>
        <v>1245537800000</v>
      </c>
      <c r="H33" s="5">
        <f t="shared" ca="1" si="1"/>
        <v>100.04319678714859</v>
      </c>
    </row>
    <row r="34" spans="1:8" x14ac:dyDescent="0.3">
      <c r="A34">
        <v>33</v>
      </c>
      <c r="B34" s="2">
        <f ca="1">'일자별 주가'!B34*'종목 기본정보'!B$2*'종목 기본정보'!B$3</f>
        <v>83205000000</v>
      </c>
      <c r="C34" s="2">
        <f ca="1">'일자별 주가'!C34*'종목 기본정보'!C$2*'종목 기본정보'!C$3</f>
        <v>81684000000</v>
      </c>
      <c r="D34" s="2">
        <f ca="1">'일자별 주가'!D34*'종목 기본정보'!D$2*'종목 기본정보'!D$3</f>
        <v>491557200000</v>
      </c>
      <c r="E34" s="2">
        <f ca="1">'일자별 주가'!E34*'종목 기본정보'!E$2*'종목 기본정보'!E$3</f>
        <v>98454400000</v>
      </c>
      <c r="F34" s="2">
        <f ca="1">'일자별 주가'!F34*'종목 기본정보'!F$2*'종목 기본정보'!F$3</f>
        <v>474851500000</v>
      </c>
      <c r="G34" s="2">
        <f t="shared" ca="1" si="0"/>
        <v>1229752100000</v>
      </c>
      <c r="H34" s="5">
        <f t="shared" ca="1" si="1"/>
        <v>98.775269076305221</v>
      </c>
    </row>
    <row r="35" spans="1:8" x14ac:dyDescent="0.3">
      <c r="A35">
        <v>34</v>
      </c>
      <c r="B35" s="2">
        <f ca="1">'일자별 주가'!B35*'종목 기본정보'!B$2*'종목 기본정보'!B$3</f>
        <v>84090000000</v>
      </c>
      <c r="C35" s="2">
        <f ca="1">'일자별 주가'!C35*'종목 기본정보'!C$2*'종목 기본정보'!C$3</f>
        <v>82458000000</v>
      </c>
      <c r="D35" s="2">
        <f ca="1">'일자별 주가'!D35*'종목 기본정보'!D$2*'종목 기본정보'!D$3</f>
        <v>488326400000</v>
      </c>
      <c r="E35" s="2">
        <f ca="1">'일자별 주가'!E35*'종목 기본정보'!E$2*'종목 기본정보'!E$3</f>
        <v>97965120000</v>
      </c>
      <c r="F35" s="2">
        <f ca="1">'일자별 주가'!F35*'종목 기본정보'!F$2*'종목 기본정보'!F$3</f>
        <v>481269000000</v>
      </c>
      <c r="G35" s="2">
        <f t="shared" ca="1" si="0"/>
        <v>1234108520000</v>
      </c>
      <c r="H35" s="5">
        <f t="shared" ca="1" si="1"/>
        <v>99.125182329317269</v>
      </c>
    </row>
    <row r="36" spans="1:8" x14ac:dyDescent="0.3">
      <c r="A36">
        <v>35</v>
      </c>
      <c r="B36" s="2">
        <f ca="1">'일자별 주가'!B36*'종목 기본정보'!B$2*'종목 기본정보'!B$3</f>
        <v>83805000000</v>
      </c>
      <c r="C36" s="2">
        <f ca="1">'일자별 주가'!C36*'종목 기본정보'!C$2*'종목 기본정보'!C$3</f>
        <v>80302500000</v>
      </c>
      <c r="D36" s="2">
        <f ca="1">'일자별 주가'!D36*'종목 기본정보'!D$2*'종목 기본정보'!D$3</f>
        <v>478814400000</v>
      </c>
      <c r="E36" s="2">
        <f ca="1">'일자별 주가'!E36*'종목 기본정보'!E$2*'종목 기본정보'!E$3</f>
        <v>95806480000</v>
      </c>
      <c r="F36" s="2">
        <f ca="1">'일자별 주가'!F36*'종목 기본정보'!F$2*'종목 기본정보'!F$3</f>
        <v>473442500000</v>
      </c>
      <c r="G36" s="2">
        <f t="shared" ca="1" si="0"/>
        <v>1212170880000</v>
      </c>
      <c r="H36" s="5">
        <f t="shared" ca="1" si="1"/>
        <v>97.363122891566263</v>
      </c>
    </row>
    <row r="37" spans="1:8" x14ac:dyDescent="0.3">
      <c r="A37">
        <v>36</v>
      </c>
      <c r="B37" s="2">
        <f ca="1">'일자별 주가'!B37*'종목 기본정보'!B$2*'종목 기본정보'!B$3</f>
        <v>82875000000</v>
      </c>
      <c r="C37" s="2">
        <f ca="1">'일자별 주가'!C37*'종목 기본정보'!C$2*'종목 기본정보'!C$3</f>
        <v>80829000000</v>
      </c>
      <c r="D37" s="2">
        <f ca="1">'일자별 주가'!D37*'종목 기본정보'!D$2*'종목 기본정보'!D$3</f>
        <v>478765200000</v>
      </c>
      <c r="E37" s="2">
        <f ca="1">'일자별 주가'!E37*'종목 기본정보'!E$2*'종목 기본정보'!E$3</f>
        <v>94666000000</v>
      </c>
      <c r="F37" s="2">
        <f ca="1">'일자별 주가'!F37*'종목 기본정보'!F$2*'종목 기본정보'!F$3</f>
        <v>485947500000</v>
      </c>
      <c r="G37" s="2">
        <f t="shared" ca="1" si="0"/>
        <v>1223082700000</v>
      </c>
      <c r="H37" s="5">
        <f t="shared" ca="1" si="1"/>
        <v>98.239574297188753</v>
      </c>
    </row>
    <row r="38" spans="1:8" x14ac:dyDescent="0.3">
      <c r="A38">
        <v>37</v>
      </c>
      <c r="B38" s="2">
        <f ca="1">'일자별 주가'!B38*'종목 기본정보'!B$2*'종목 기본정보'!B$3</f>
        <v>82095000000</v>
      </c>
      <c r="C38" s="2">
        <f ca="1">'일자별 주가'!C38*'종목 기본정보'!C$2*'종목 기본정보'!C$3</f>
        <v>82678500000</v>
      </c>
      <c r="D38" s="2">
        <f ca="1">'일자별 주가'!D38*'종목 기본정보'!D$2*'종목 기본정보'!D$3</f>
        <v>490737200000</v>
      </c>
      <c r="E38" s="2">
        <f ca="1">'일자별 주가'!E38*'종목 기본정보'!E$2*'종목 기본정보'!E$3</f>
        <v>93972560000</v>
      </c>
      <c r="F38" s="2">
        <f ca="1">'일자별 주가'!F38*'종목 기본정보'!F$2*'종목 기본정보'!F$3</f>
        <v>488936000000</v>
      </c>
      <c r="G38" s="2">
        <f t="shared" ca="1" si="0"/>
        <v>1238419260000</v>
      </c>
      <c r="H38" s="5">
        <f t="shared" ca="1" si="1"/>
        <v>99.471426506024102</v>
      </c>
    </row>
    <row r="39" spans="1:8" x14ac:dyDescent="0.3">
      <c r="A39">
        <v>38</v>
      </c>
      <c r="B39" s="2">
        <f ca="1">'일자별 주가'!B39*'종목 기본정보'!B$2*'종목 기본정보'!B$3</f>
        <v>79785000000</v>
      </c>
      <c r="C39" s="2">
        <f ca="1">'일자별 주가'!C39*'종목 기본정보'!C$2*'종목 기본정보'!C$3</f>
        <v>83767500000</v>
      </c>
      <c r="D39" s="2">
        <f ca="1">'일자별 주가'!D39*'종목 기본정보'!D$2*'종목 기본정보'!D$3</f>
        <v>484767600000</v>
      </c>
      <c r="E39" s="2">
        <f ca="1">'일자별 주가'!E39*'종목 기본정보'!E$2*'종목 기본정보'!E$3</f>
        <v>92939440000</v>
      </c>
      <c r="F39" s="2">
        <f ca="1">'일자별 주가'!F39*'종목 기본정보'!F$2*'종목 기본정보'!F$3</f>
        <v>491372500000</v>
      </c>
      <c r="G39" s="2">
        <f t="shared" ca="1" si="0"/>
        <v>1232632040000</v>
      </c>
      <c r="H39" s="5">
        <f t="shared" ca="1" si="1"/>
        <v>99.006589558232932</v>
      </c>
    </row>
    <row r="40" spans="1:8" x14ac:dyDescent="0.3">
      <c r="A40">
        <v>39</v>
      </c>
      <c r="B40" s="2">
        <f ca="1">'일자별 주가'!B40*'종목 기본정보'!B$2*'종목 기본정보'!B$3</f>
        <v>79132500000</v>
      </c>
      <c r="C40" s="2">
        <f ca="1">'일자별 주가'!C40*'종목 기본정보'!C$2*'종목 기본정보'!C$3</f>
        <v>84244500000</v>
      </c>
      <c r="D40" s="2">
        <f ca="1">'일자별 주가'!D40*'종목 기본정보'!D$2*'종목 기본정보'!D$3</f>
        <v>485112000000</v>
      </c>
      <c r="E40" s="2">
        <f ca="1">'일자별 주가'!E40*'종목 기본정보'!E$2*'종목 기본정보'!E$3</f>
        <v>92694800000</v>
      </c>
      <c r="F40" s="2">
        <f ca="1">'일자별 주가'!F40*'종목 기본정보'!F$2*'종목 기본정보'!F$3</f>
        <v>492405000000</v>
      </c>
      <c r="G40" s="2">
        <f t="shared" ca="1" si="0"/>
        <v>1233588800000</v>
      </c>
      <c r="H40" s="5">
        <f t="shared" ca="1" si="1"/>
        <v>99.083437751004013</v>
      </c>
    </row>
    <row r="41" spans="1:8" x14ac:dyDescent="0.3">
      <c r="A41">
        <v>40</v>
      </c>
      <c r="B41" s="2">
        <f ca="1">'일자별 주가'!B41*'종목 기본정보'!B$2*'종목 기본정보'!B$3</f>
        <v>81472500000</v>
      </c>
      <c r="C41" s="2">
        <f ca="1">'일자별 주가'!C41*'종목 기본정보'!C$2*'종목 기본정보'!C$3</f>
        <v>84285000000</v>
      </c>
      <c r="D41" s="2">
        <f ca="1">'일자별 주가'!D41*'종목 기본정보'!D$2*'종목 기본정보'!D$3</f>
        <v>491557200000</v>
      </c>
      <c r="E41" s="2">
        <f ca="1">'일자별 주가'!E41*'종목 기본정보'!E$2*'종목 기본정보'!E$3</f>
        <v>93362720000</v>
      </c>
      <c r="F41" s="2">
        <f ca="1">'일자별 주가'!F41*'종목 기본정보'!F$2*'종목 기본정보'!F$3</f>
        <v>483991500000</v>
      </c>
      <c r="G41" s="2">
        <f t="shared" ca="1" si="0"/>
        <v>1234668920000</v>
      </c>
      <c r="H41" s="5">
        <f t="shared" ca="1" si="1"/>
        <v>99.170194377510029</v>
      </c>
    </row>
    <row r="42" spans="1:8" x14ac:dyDescent="0.3">
      <c r="A42">
        <v>41</v>
      </c>
      <c r="B42" s="2">
        <f ca="1">'일자별 주가'!B42*'종목 기본정보'!B$2*'종목 기본정보'!B$3</f>
        <v>82387500000</v>
      </c>
      <c r="C42" s="2">
        <f ca="1">'일자별 주가'!C42*'종목 기본정보'!C$2*'종목 기본정보'!C$3</f>
        <v>83826000000</v>
      </c>
      <c r="D42" s="2">
        <f ca="1">'일자별 주가'!D42*'종목 기본정보'!D$2*'종목 기본정보'!D$3</f>
        <v>505234800000</v>
      </c>
      <c r="E42" s="2">
        <f ca="1">'일자별 주가'!E42*'종목 기본정보'!E$2*'종목 기본정보'!E$3</f>
        <v>96411040000</v>
      </c>
      <c r="F42" s="2">
        <f ca="1">'일자별 주가'!F42*'종목 기본정보'!F$2*'종목 기본정보'!F$3</f>
        <v>487885000000</v>
      </c>
      <c r="G42" s="2">
        <f t="shared" ca="1" si="0"/>
        <v>1255744340000</v>
      </c>
      <c r="H42" s="5">
        <f t="shared" ca="1" si="1"/>
        <v>100.86299919678714</v>
      </c>
    </row>
    <row r="43" spans="1:8" x14ac:dyDescent="0.3">
      <c r="A43">
        <v>42</v>
      </c>
      <c r="B43" s="2">
        <f ca="1">'일자별 주가'!B43*'종목 기본정보'!B$2*'종목 기본정보'!B$3</f>
        <v>82365000000</v>
      </c>
      <c r="C43" s="2">
        <f ca="1">'일자별 주가'!C43*'종목 기본정보'!C$2*'종목 기본정보'!C$3</f>
        <v>83682000000</v>
      </c>
      <c r="D43" s="2">
        <f ca="1">'일자별 주가'!D43*'종목 기본정보'!D$2*'종목 기본정보'!D$3</f>
        <v>515812799999.99994</v>
      </c>
      <c r="E43" s="2">
        <f ca="1">'일자별 주가'!E43*'종목 기본정보'!E$2*'종목 기본정보'!E$3</f>
        <v>96756880000</v>
      </c>
      <c r="F43" s="2">
        <f ca="1">'일자별 주가'!F43*'종목 기본정보'!F$2*'종목 기본정보'!F$3</f>
        <v>485490000000</v>
      </c>
      <c r="G43" s="2">
        <f t="shared" ca="1" si="0"/>
        <v>1264106680000</v>
      </c>
      <c r="H43" s="5">
        <f t="shared" ca="1" si="1"/>
        <v>101.53467309236947</v>
      </c>
    </row>
    <row r="44" spans="1:8" x14ac:dyDescent="0.3">
      <c r="A44">
        <v>43</v>
      </c>
      <c r="B44" s="2">
        <f ca="1">'일자별 주가'!B44*'종목 기본정보'!B$2*'종목 기본정보'!B$3</f>
        <v>82350000000</v>
      </c>
      <c r="C44" s="2">
        <f ca="1">'일자별 주가'!C44*'종목 기본정보'!C$2*'종목 기본정보'!C$3</f>
        <v>84870000000</v>
      </c>
      <c r="D44" s="2">
        <f ca="1">'일자별 주가'!D44*'종목 기본정보'!D$2*'종목 기본정보'!D$3</f>
        <v>530687599999.99994</v>
      </c>
      <c r="E44" s="2">
        <f ca="1">'일자별 주가'!E44*'종목 기본정보'!E$2*'종목 기본정보'!E$3</f>
        <v>99013200000</v>
      </c>
      <c r="F44" s="2">
        <f ca="1">'일자별 주가'!F44*'종목 기본정보'!F$2*'종목 기본정보'!F$3</f>
        <v>497363500000</v>
      </c>
      <c r="G44" s="2">
        <f t="shared" ca="1" si="0"/>
        <v>1294284300000</v>
      </c>
      <c r="H44" s="5">
        <f t="shared" ca="1" si="1"/>
        <v>103.95857831325301</v>
      </c>
    </row>
    <row r="45" spans="1:8" x14ac:dyDescent="0.3">
      <c r="A45">
        <v>44</v>
      </c>
      <c r="B45" s="2">
        <f ca="1">'일자별 주가'!B45*'종목 기본정보'!B$2*'종목 기본정보'!B$3</f>
        <v>85027500000</v>
      </c>
      <c r="C45" s="2">
        <f ca="1">'일자별 주가'!C45*'종목 기본정보'!C$2*'종목 기본정보'!C$3</f>
        <v>86323500000</v>
      </c>
      <c r="D45" s="2">
        <f ca="1">'일자별 주가'!D45*'종목 기본정보'!D$2*'종목 기본정보'!D$3</f>
        <v>527883199999.99994</v>
      </c>
      <c r="E45" s="2">
        <f ca="1">'일자별 주가'!E45*'종목 기본정보'!E$2*'종목 기본정보'!E$3</f>
        <v>99374880000</v>
      </c>
      <c r="F45" s="2">
        <f ca="1">'일자별 주가'!F45*'종목 기본정보'!F$2*'종목 기본정보'!F$3</f>
        <v>498272000000</v>
      </c>
      <c r="G45" s="2">
        <f t="shared" ca="1" si="0"/>
        <v>1296881080000</v>
      </c>
      <c r="H45" s="5">
        <f t="shared" ca="1" si="1"/>
        <v>104.16715502008032</v>
      </c>
    </row>
    <row r="46" spans="1:8" x14ac:dyDescent="0.3">
      <c r="A46">
        <v>45</v>
      </c>
      <c r="B46" s="2">
        <f ca="1">'일자별 주가'!B46*'종목 기본정보'!B$2*'종목 기본정보'!B$3</f>
        <v>85845000000</v>
      </c>
      <c r="C46" s="2">
        <f ca="1">'일자별 주가'!C46*'종목 기본정보'!C$2*'종목 기본정보'!C$3</f>
        <v>86238000000</v>
      </c>
      <c r="D46" s="2">
        <f ca="1">'일자별 주가'!D46*'종목 기본정보'!D$2*'종목 기본정보'!D$3</f>
        <v>535361599999.99994</v>
      </c>
      <c r="E46" s="2">
        <f ca="1">'일자별 주가'!E46*'종목 기본정보'!E$2*'종목 기본정보'!E$3</f>
        <v>101146320000</v>
      </c>
      <c r="F46" s="2">
        <f ca="1">'일자별 주가'!F46*'종목 기본정보'!F$2*'종목 기본정보'!F$3</f>
        <v>506171500000</v>
      </c>
      <c r="G46" s="2">
        <f t="shared" ca="1" si="0"/>
        <v>1314762420000</v>
      </c>
      <c r="H46" s="5">
        <f t="shared" ca="1" si="1"/>
        <v>105.60340722891566</v>
      </c>
    </row>
    <row r="47" spans="1:8" x14ac:dyDescent="0.3">
      <c r="A47">
        <v>46</v>
      </c>
      <c r="B47" s="2">
        <f ca="1">'일자별 주가'!B47*'종목 기본정보'!B$2*'종목 기본정보'!B$3</f>
        <v>84472500000</v>
      </c>
      <c r="C47" s="2">
        <f ca="1">'일자별 주가'!C47*'종목 기본정보'!C$2*'종목 기본정보'!C$3</f>
        <v>88776000000</v>
      </c>
      <c r="D47" s="2">
        <f ca="1">'일자별 주가'!D47*'종목 기본정보'!D$2*'종목 기본정보'!D$3</f>
        <v>523569999999.99994</v>
      </c>
      <c r="E47" s="2">
        <f ca="1">'일자별 주가'!E47*'종목 기본정보'!E$2*'종목 기본정보'!E$3</f>
        <v>102219920000</v>
      </c>
      <c r="F47" s="2">
        <f ca="1">'일자별 주가'!F47*'종목 기본정보'!F$2*'종목 기본정보'!F$3</f>
        <v>493106500000</v>
      </c>
      <c r="G47" s="2">
        <f t="shared" ca="1" si="0"/>
        <v>1292144920000</v>
      </c>
      <c r="H47" s="5">
        <f t="shared" ca="1" si="1"/>
        <v>103.78674056224899</v>
      </c>
    </row>
    <row r="48" spans="1:8" x14ac:dyDescent="0.3">
      <c r="A48">
        <v>47</v>
      </c>
      <c r="B48" s="2">
        <f ca="1">'일자별 주가'!B48*'종목 기본정보'!B$2*'종목 기본정보'!B$3</f>
        <v>82867500000</v>
      </c>
      <c r="C48" s="2">
        <f ca="1">'일자별 주가'!C48*'종목 기본정보'!C$2*'종목 기본정보'!C$3</f>
        <v>88528500000</v>
      </c>
      <c r="D48" s="2">
        <f ca="1">'일자별 주가'!D48*'종목 기본정보'!D$2*'종목 기본정보'!D$3</f>
        <v>538001999999.99994</v>
      </c>
      <c r="E48" s="2">
        <f ca="1">'일자별 주가'!E48*'종목 기본정보'!E$2*'종목 기본정보'!E$3</f>
        <v>104746400000</v>
      </c>
      <c r="F48" s="2">
        <f ca="1">'일자별 주가'!F48*'종목 기본정보'!F$2*'종목 기본정보'!F$3</f>
        <v>508940500000</v>
      </c>
      <c r="G48" s="2">
        <f t="shared" ca="1" si="0"/>
        <v>1323084900000</v>
      </c>
      <c r="H48" s="5">
        <f t="shared" ca="1" si="1"/>
        <v>106.27187951807228</v>
      </c>
    </row>
    <row r="49" spans="1:8" x14ac:dyDescent="0.3">
      <c r="A49">
        <v>48</v>
      </c>
      <c r="B49" s="2">
        <f ca="1">'일자별 주가'!B49*'종목 기본정보'!B$2*'종목 기본정보'!B$3</f>
        <v>84847500000</v>
      </c>
      <c r="C49" s="2">
        <f ca="1">'일자별 주가'!C49*'종목 기본정보'!C$2*'종목 기본정보'!C$3</f>
        <v>86274000000</v>
      </c>
      <c r="D49" s="2">
        <f ca="1">'일자별 주가'!D49*'종목 기본정보'!D$2*'종목 기본정보'!D$3</f>
        <v>548120799999.99994</v>
      </c>
      <c r="E49" s="2">
        <f ca="1">'일자별 주가'!E49*'종목 기본정보'!E$2*'종목 기본정보'!E$3</f>
        <v>106739600000</v>
      </c>
      <c r="F49" s="2">
        <f ca="1">'일자별 주가'!F49*'종목 기본정보'!F$2*'종목 기본정보'!F$3</f>
        <v>520444000000</v>
      </c>
      <c r="G49" s="2">
        <f t="shared" ca="1" si="0"/>
        <v>1346425900000</v>
      </c>
      <c r="H49" s="5">
        <f t="shared" ca="1" si="1"/>
        <v>108.14665863453816</v>
      </c>
    </row>
    <row r="50" spans="1:8" x14ac:dyDescent="0.3">
      <c r="A50">
        <v>49</v>
      </c>
      <c r="B50" s="2">
        <f ca="1">'일자별 주가'!B50*'종목 기본정보'!B$2*'종목 기본정보'!B$3</f>
        <v>86707500000</v>
      </c>
      <c r="C50" s="2">
        <f ca="1">'일자별 주가'!C50*'종목 기본정보'!C$2*'종목 기본정보'!C$3</f>
        <v>87219000000</v>
      </c>
      <c r="D50" s="2">
        <f ca="1">'일자별 주가'!D50*'종목 기본정보'!D$2*'종목 기본정보'!D$3</f>
        <v>559141600000</v>
      </c>
      <c r="E50" s="2">
        <f ca="1">'일자별 주가'!E50*'종목 기본정보'!E$2*'종목 기본정보'!E$3</f>
        <v>109763280000</v>
      </c>
      <c r="F50" s="2">
        <f ca="1">'일자별 주가'!F50*'종목 기본정보'!F$2*'종목 기본정보'!F$3</f>
        <v>518266000000</v>
      </c>
      <c r="G50" s="2">
        <f t="shared" ca="1" si="0"/>
        <v>1361097380000</v>
      </c>
      <c r="H50" s="5">
        <f t="shared" ca="1" si="1"/>
        <v>109.32509076305222</v>
      </c>
    </row>
    <row r="51" spans="1:8" x14ac:dyDescent="0.3">
      <c r="A51">
        <v>50</v>
      </c>
      <c r="B51" s="2">
        <f ca="1">'일자별 주가'!B51*'종목 기본정보'!B$2*'종목 기본정보'!B$3</f>
        <v>89257500000</v>
      </c>
      <c r="C51" s="2">
        <f ca="1">'일자별 주가'!C51*'종목 기본정보'!C$2*'종목 기본정보'!C$3</f>
        <v>87781500000</v>
      </c>
      <c r="D51" s="2">
        <f ca="1">'일자별 주가'!D51*'종목 기본정보'!D$2*'종목 기본정보'!D$3</f>
        <v>568014000000</v>
      </c>
      <c r="E51" s="2">
        <f ca="1">'일자별 주가'!E51*'종목 기본정보'!E$2*'종목 기본정보'!E$3</f>
        <v>108410720000</v>
      </c>
      <c r="F51" s="2">
        <f ca="1">'일자별 주가'!F51*'종목 기본정보'!F$2*'종목 기본정보'!F$3</f>
        <v>520963000000</v>
      </c>
      <c r="G51" s="2">
        <f t="shared" ca="1" si="0"/>
        <v>1374426720000</v>
      </c>
      <c r="H51" s="5">
        <f t="shared" ca="1" si="1"/>
        <v>110.39572048192771</v>
      </c>
    </row>
    <row r="52" spans="1:8" x14ac:dyDescent="0.3">
      <c r="A52">
        <v>51</v>
      </c>
      <c r="B52" s="2">
        <f ca="1">'일자별 주가'!B52*'종목 기본정보'!B$2*'종목 기본정보'!B$3</f>
        <v>89617500000</v>
      </c>
      <c r="C52" s="2">
        <f ca="1">'일자별 주가'!C52*'종목 기본정보'!C$2*'종목 기본정보'!C$3</f>
        <v>88753500000</v>
      </c>
      <c r="D52" s="2">
        <f ca="1">'일자별 주가'!D52*'종목 기본정보'!D$2*'종목 기본정보'!D$3</f>
        <v>563192400000</v>
      </c>
      <c r="E52" s="2">
        <f ca="1">'일자별 주가'!E52*'종목 기본정보'!E$2*'종목 기본정보'!E$3</f>
        <v>111178320000</v>
      </c>
      <c r="F52" s="2">
        <f ca="1">'일자별 주가'!F52*'종목 기본정보'!F$2*'종목 기본정보'!F$3</f>
        <v>537514000000</v>
      </c>
      <c r="G52" s="2">
        <f t="shared" ca="1" si="0"/>
        <v>1390255720000</v>
      </c>
      <c r="H52" s="5">
        <f t="shared" ca="1" si="1"/>
        <v>111.66712610441766</v>
      </c>
    </row>
    <row r="53" spans="1:8" x14ac:dyDescent="0.3">
      <c r="A53">
        <v>52</v>
      </c>
      <c r="B53" s="2">
        <f ca="1">'일자별 주가'!B53*'종목 기본정보'!B$2*'종목 기본정보'!B$3</f>
        <v>92085000000</v>
      </c>
      <c r="C53" s="2">
        <f ca="1">'일자별 주가'!C53*'종목 기본정보'!C$2*'종목 기본정보'!C$3</f>
        <v>86755500000</v>
      </c>
      <c r="D53" s="2">
        <f ca="1">'일자별 주가'!D53*'종목 기본정보'!D$2*'종목 기본정보'!D$3</f>
        <v>581691600000</v>
      </c>
      <c r="E53" s="2">
        <f ca="1">'일자별 주가'!E53*'종목 기본정보'!E$2*'종목 기본정보'!E$3</f>
        <v>114342800000</v>
      </c>
      <c r="F53" s="2">
        <f ca="1">'일자별 주가'!F53*'종목 기본정보'!F$2*'종목 기본정보'!F$3</f>
        <v>526662500000</v>
      </c>
      <c r="G53" s="2">
        <f t="shared" ca="1" si="0"/>
        <v>1401537400000</v>
      </c>
      <c r="H53" s="5">
        <f t="shared" ca="1" si="1"/>
        <v>112.57328514056223</v>
      </c>
    </row>
    <row r="54" spans="1:8" x14ac:dyDescent="0.3">
      <c r="A54">
        <v>53</v>
      </c>
      <c r="B54" s="2">
        <f ca="1">'일자별 주가'!B54*'종목 기본정보'!B$2*'종목 기본정보'!B$3</f>
        <v>93907500000</v>
      </c>
      <c r="C54" s="2">
        <f ca="1">'일자별 주가'!C54*'종목 기본정보'!C$2*'종목 기본정보'!C$3</f>
        <v>86593500000</v>
      </c>
      <c r="D54" s="2">
        <f ca="1">'일자별 주가'!D54*'종목 기본정보'!D$2*'종목 기본정보'!D$3</f>
        <v>583134800000</v>
      </c>
      <c r="E54" s="2">
        <f ca="1">'일자별 주가'!E54*'종목 기본정보'!E$2*'종목 기본정보'!E$3</f>
        <v>111392160000</v>
      </c>
      <c r="F54" s="2">
        <f ca="1">'일자별 주가'!F54*'종목 기본정보'!F$2*'종목 기본정보'!F$3</f>
        <v>529820500000</v>
      </c>
      <c r="G54" s="2">
        <f t="shared" ca="1" si="0"/>
        <v>1404848460000</v>
      </c>
      <c r="H54" s="5">
        <f t="shared" ca="1" si="1"/>
        <v>112.83923373493975</v>
      </c>
    </row>
    <row r="55" spans="1:8" x14ac:dyDescent="0.3">
      <c r="A55">
        <v>54</v>
      </c>
      <c r="B55" s="2">
        <f ca="1">'일자별 주가'!B55*'종목 기본정보'!B$2*'종목 기본정보'!B$3</f>
        <v>95190000000</v>
      </c>
      <c r="C55" s="2">
        <f ca="1">'일자별 주가'!C55*'종목 기본정보'!C$2*'종목 기본정보'!C$3</f>
        <v>88636500000</v>
      </c>
      <c r="D55" s="2">
        <f ca="1">'일자별 주가'!D55*'종목 기본정보'!D$2*'종목 기본정보'!D$3</f>
        <v>594270400000</v>
      </c>
      <c r="E55" s="2">
        <f ca="1">'일자별 주가'!E55*'종목 기본정보'!E$2*'종목 기본정보'!E$3</f>
        <v>108161680000</v>
      </c>
      <c r="F55" s="2">
        <f ca="1">'일자별 주가'!F55*'종목 기본정보'!F$2*'종목 기본정보'!F$3</f>
        <v>528608000000</v>
      </c>
      <c r="G55" s="2">
        <f t="shared" ca="1" si="0"/>
        <v>1414866580000</v>
      </c>
      <c r="H55" s="5">
        <f t="shared" ca="1" si="1"/>
        <v>113.64390200803214</v>
      </c>
    </row>
    <row r="56" spans="1:8" x14ac:dyDescent="0.3">
      <c r="A56">
        <v>55</v>
      </c>
      <c r="B56" s="2">
        <f ca="1">'일자별 주가'!B56*'종목 기본정보'!B$2*'종목 기본정보'!B$3</f>
        <v>93097500000</v>
      </c>
      <c r="C56" s="2">
        <f ca="1">'일자별 주가'!C56*'종목 기본정보'!C$2*'종목 기본정보'!C$3</f>
        <v>90936000000</v>
      </c>
      <c r="D56" s="2">
        <f ca="1">'일자별 주가'!D56*'종목 기본정보'!D$2*'종목 기본정보'!D$3</f>
        <v>603126400000</v>
      </c>
      <c r="E56" s="2">
        <f ca="1">'일자별 주가'!E56*'종목 기본정보'!E$2*'종목 기본정보'!E$3</f>
        <v>111084160000</v>
      </c>
      <c r="F56" s="2">
        <f ca="1">'일자별 주가'!F56*'종목 기본정보'!F$2*'종목 기본정보'!F$3</f>
        <v>538128500000</v>
      </c>
      <c r="G56" s="2">
        <f t="shared" ca="1" si="0"/>
        <v>1436372560000</v>
      </c>
      <c r="H56" s="5">
        <f t="shared" ca="1" si="1"/>
        <v>115.37128995983936</v>
      </c>
    </row>
    <row r="57" spans="1:8" x14ac:dyDescent="0.3">
      <c r="A57">
        <v>56</v>
      </c>
      <c r="B57" s="2">
        <f ca="1">'일자별 주가'!B57*'종목 기본정보'!B$2*'종목 기본정보'!B$3</f>
        <v>93322500000</v>
      </c>
      <c r="C57" s="2">
        <f ca="1">'일자별 주가'!C57*'종목 기본정보'!C$2*'종목 기본정보'!C$3</f>
        <v>92745000000</v>
      </c>
      <c r="D57" s="2">
        <f ca="1">'일자별 주가'!D57*'종목 기본정보'!D$2*'종목 기본정보'!D$3</f>
        <v>613130400000</v>
      </c>
      <c r="E57" s="2">
        <f ca="1">'일자별 주가'!E57*'종목 기본정보'!E$2*'종목 기본정보'!E$3</f>
        <v>114207280000</v>
      </c>
      <c r="F57" s="2">
        <f ca="1">'일자별 주가'!F57*'종목 기본정보'!F$2*'종목 기본정보'!F$3</f>
        <v>542587500000</v>
      </c>
      <c r="G57" s="2">
        <f t="shared" ca="1" si="0"/>
        <v>1455992680000</v>
      </c>
      <c r="H57" s="5">
        <f t="shared" ca="1" si="1"/>
        <v>116.94720321285142</v>
      </c>
    </row>
    <row r="58" spans="1:8" x14ac:dyDescent="0.3">
      <c r="A58">
        <v>57</v>
      </c>
      <c r="B58" s="2">
        <f ca="1">'일자별 주가'!B58*'종목 기본정보'!B$2*'종목 기본정보'!B$3</f>
        <v>95475000000</v>
      </c>
      <c r="C58" s="2">
        <f ca="1">'일자별 주가'!C58*'종목 기본정보'!C$2*'종목 기본정보'!C$3</f>
        <v>92956500000</v>
      </c>
      <c r="D58" s="2">
        <f ca="1">'일자별 주가'!D58*'종목 기본정보'!D$2*'종목 기본정보'!D$3</f>
        <v>629399200000</v>
      </c>
      <c r="E58" s="2">
        <f ca="1">'일자별 주가'!E58*'종목 기본정보'!E$2*'종목 기본정보'!E$3</f>
        <v>115191120000</v>
      </c>
      <c r="F58" s="2">
        <f ca="1">'일자별 주가'!F58*'종목 기본정보'!F$2*'종목 기본정보'!F$3</f>
        <v>534877000000</v>
      </c>
      <c r="G58" s="2">
        <f t="shared" ca="1" si="0"/>
        <v>1467898820000</v>
      </c>
      <c r="H58" s="5">
        <f t="shared" ca="1" si="1"/>
        <v>117.90351967871486</v>
      </c>
    </row>
    <row r="59" spans="1:8" x14ac:dyDescent="0.3">
      <c r="A59">
        <v>58</v>
      </c>
      <c r="B59" s="2">
        <f ca="1">'일자별 주가'!B59*'종목 기본정보'!B$2*'종목 기본정보'!B$3</f>
        <v>92715000000</v>
      </c>
      <c r="C59" s="2">
        <f ca="1">'일자별 주가'!C59*'종목 기본정보'!C$2*'종목 기본정보'!C$3</f>
        <v>90837000000</v>
      </c>
      <c r="D59" s="2">
        <f ca="1">'일자별 주가'!D59*'종목 기본정보'!D$2*'종목 기본정보'!D$3</f>
        <v>611752800000</v>
      </c>
      <c r="E59" s="2">
        <f ca="1">'일자별 주가'!E59*'종목 기본정보'!E$2*'종목 기본정보'!E$3</f>
        <v>114846160000</v>
      </c>
      <c r="F59" s="2">
        <f ca="1">'일자별 주가'!F59*'종목 기본정보'!F$2*'종목 기본정보'!F$3</f>
        <v>543264500000</v>
      </c>
      <c r="G59" s="2">
        <f t="shared" ca="1" si="0"/>
        <v>1453415460000</v>
      </c>
      <c r="H59" s="5">
        <f t="shared" ca="1" si="1"/>
        <v>116.74019759036145</v>
      </c>
    </row>
    <row r="60" spans="1:8" x14ac:dyDescent="0.3">
      <c r="A60">
        <v>59</v>
      </c>
      <c r="B60" s="2">
        <f ca="1">'일자별 주가'!B60*'종목 기본정보'!B$2*'종목 기본정보'!B$3</f>
        <v>94635000000</v>
      </c>
      <c r="C60" s="2">
        <f ca="1">'일자별 주가'!C60*'종목 기본정보'!C$2*'종목 기본정보'!C$3</f>
        <v>88663500000</v>
      </c>
      <c r="D60" s="2">
        <f ca="1">'일자별 주가'!D60*'종목 기본정보'!D$2*'종목 기본정보'!D$3</f>
        <v>620740000000</v>
      </c>
      <c r="E60" s="2">
        <f ca="1">'일자별 주가'!E60*'종목 기본정보'!E$2*'종목 기본정보'!E$3</f>
        <v>117116560000</v>
      </c>
      <c r="F60" s="2">
        <f ca="1">'일자별 주가'!F60*'종목 기본정보'!F$2*'종목 기본정보'!F$3</f>
        <v>550953500000</v>
      </c>
      <c r="G60" s="2">
        <f t="shared" ca="1" si="0"/>
        <v>1472108560000</v>
      </c>
      <c r="H60" s="5">
        <f t="shared" ca="1" si="1"/>
        <v>118.24165140562248</v>
      </c>
    </row>
    <row r="61" spans="1:8" x14ac:dyDescent="0.3">
      <c r="A61">
        <v>60</v>
      </c>
      <c r="B61" s="2">
        <f ca="1">'일자별 주가'!B61*'종목 기본정보'!B$2*'종목 기본정보'!B$3</f>
        <v>94237500000</v>
      </c>
      <c r="C61" s="2">
        <f ca="1">'일자별 주가'!C61*'종목 기본정보'!C$2*'종목 기본정보'!C$3</f>
        <v>89491500000</v>
      </c>
      <c r="D61" s="2">
        <f ca="1">'일자별 주가'!D61*'종목 기본정보'!D$2*'종목 기본정보'!D$3</f>
        <v>639682000000</v>
      </c>
      <c r="E61" s="2">
        <f ca="1">'일자별 주가'!E61*'종목 기본정보'!E$2*'종목 기본정보'!E$3</f>
        <v>118140880000</v>
      </c>
      <c r="F61" s="2">
        <f ca="1">'일자별 주가'!F61*'종목 기본정보'!F$2*'종목 기본정보'!F$3</f>
        <v>547758000000</v>
      </c>
      <c r="G61" s="2">
        <f t="shared" ca="1" si="0"/>
        <v>1489309880000</v>
      </c>
      <c r="H61" s="5">
        <f t="shared" ca="1" si="1"/>
        <v>119.62328353413653</v>
      </c>
    </row>
    <row r="62" spans="1:8" x14ac:dyDescent="0.3">
      <c r="A62">
        <v>61</v>
      </c>
      <c r="B62" s="2">
        <f ca="1">'일자별 주가'!B62*'종목 기본정보'!B$2*'종목 기본정보'!B$3</f>
        <v>92850000000</v>
      </c>
      <c r="C62" s="2">
        <f ca="1">'일자별 주가'!C62*'종목 기본정보'!C$2*'종목 기본정보'!C$3</f>
        <v>90774000000</v>
      </c>
      <c r="D62" s="2">
        <f ca="1">'일자별 주가'!D62*'종목 기본정보'!D$2*'종목 기본정보'!D$3</f>
        <v>658099200000</v>
      </c>
      <c r="E62" s="2">
        <f ca="1">'일자별 주가'!E62*'종목 기본정보'!E$2*'종목 기본정보'!E$3</f>
        <v>115550160000</v>
      </c>
      <c r="F62" s="2">
        <f ca="1">'일자별 주가'!F62*'종목 기본정보'!F$2*'종목 기본정보'!F$3</f>
        <v>548671000000</v>
      </c>
      <c r="G62" s="2">
        <f t="shared" ca="1" si="0"/>
        <v>1505944360000</v>
      </c>
      <c r="H62" s="5">
        <f t="shared" ca="1" si="1"/>
        <v>120.95938634538153</v>
      </c>
    </row>
    <row r="63" spans="1:8" x14ac:dyDescent="0.3">
      <c r="A63">
        <v>62</v>
      </c>
      <c r="B63" s="2">
        <f ca="1">'일자별 주가'!B63*'종목 기본정보'!B$2*'종목 기본정보'!B$3</f>
        <v>92077500000</v>
      </c>
      <c r="C63" s="2">
        <f ca="1">'일자별 주가'!C63*'종목 기본정보'!C$2*'종목 기본정보'!C$3</f>
        <v>88834500000</v>
      </c>
      <c r="D63" s="2">
        <f ca="1">'일자별 주가'!D63*'종목 기본정보'!D$2*'종목 기본정보'!D$3</f>
        <v>640551200000</v>
      </c>
      <c r="E63" s="2">
        <f ca="1">'일자별 주가'!E63*'종목 기본정보'!E$2*'종목 기본정보'!E$3</f>
        <v>113590400000</v>
      </c>
      <c r="F63" s="2">
        <f ca="1">'일자별 주가'!F63*'종목 기본정보'!F$2*'종목 기본정보'!F$3</f>
        <v>564393000000</v>
      </c>
      <c r="G63" s="2">
        <f t="shared" ca="1" si="0"/>
        <v>1499446600000</v>
      </c>
      <c r="H63" s="5">
        <f t="shared" ca="1" si="1"/>
        <v>120.43747791164658</v>
      </c>
    </row>
    <row r="64" spans="1:8" x14ac:dyDescent="0.3">
      <c r="A64">
        <v>63</v>
      </c>
      <c r="B64" s="2">
        <f ca="1">'일자별 주가'!B64*'종목 기본정보'!B$2*'종목 기본정보'!B$3</f>
        <v>94582500000</v>
      </c>
      <c r="C64" s="2">
        <f ca="1">'일자별 주가'!C64*'종목 기본정보'!C$2*'종목 기본정보'!C$3</f>
        <v>91093500000</v>
      </c>
      <c r="D64" s="2">
        <f ca="1">'일자별 주가'!D64*'종목 기본정보'!D$2*'종목 기본정보'!D$3</f>
        <v>648341200000</v>
      </c>
      <c r="E64" s="2">
        <f ca="1">'일자별 주가'!E64*'종목 기본정보'!E$2*'종목 기본정보'!E$3</f>
        <v>114921840000</v>
      </c>
      <c r="F64" s="2">
        <f ca="1">'일자별 주가'!F64*'종목 기본정보'!F$2*'종목 기본정보'!F$3</f>
        <v>574780500000</v>
      </c>
      <c r="G64" s="2">
        <f t="shared" ca="1" si="0"/>
        <v>1523719540000</v>
      </c>
      <c r="H64" s="5">
        <f t="shared" ca="1" si="1"/>
        <v>122.38711164658636</v>
      </c>
    </row>
    <row r="65" spans="1:8" x14ac:dyDescent="0.3">
      <c r="A65">
        <v>64</v>
      </c>
      <c r="B65" s="2">
        <f ca="1">'일자별 주가'!B65*'종목 기본정보'!B$2*'종목 기본정보'!B$3</f>
        <v>95340000000</v>
      </c>
      <c r="C65" s="2">
        <f ca="1">'일자별 주가'!C65*'종목 기본정보'!C$2*'종목 기본정보'!C$3</f>
        <v>89428500000</v>
      </c>
      <c r="D65" s="2">
        <f ca="1">'일자별 주가'!D65*'종목 기본정보'!D$2*'종목 기본정보'!D$3</f>
        <v>664823200000</v>
      </c>
      <c r="E65" s="2">
        <f ca="1">'일자별 주가'!E65*'종목 기본정보'!E$2*'종목 기본정보'!E$3</f>
        <v>116427520000</v>
      </c>
      <c r="F65" s="2">
        <f ca="1">'일자별 주가'!F65*'종목 기본정보'!F$2*'종목 기본정보'!F$3</f>
        <v>585757500000</v>
      </c>
      <c r="G65" s="2">
        <f t="shared" ca="1" si="0"/>
        <v>1551776720000</v>
      </c>
      <c r="H65" s="5">
        <f t="shared" ca="1" si="1"/>
        <v>124.64070040160642</v>
      </c>
    </row>
    <row r="66" spans="1:8" x14ac:dyDescent="0.3">
      <c r="A66">
        <v>65</v>
      </c>
      <c r="B66" s="2">
        <f ca="1">'일자별 주가'!B66*'종목 기본정보'!B$2*'종목 기본정보'!B$3</f>
        <v>96757500000</v>
      </c>
      <c r="C66" s="2">
        <f ca="1">'일자별 주가'!C66*'종목 기본정보'!C$2*'종목 기본정보'!C$3</f>
        <v>91278000000</v>
      </c>
      <c r="D66" s="2">
        <f ca="1">'일자별 주가'!D66*'종목 기본정보'!D$2*'종목 기본정보'!D$3</f>
        <v>680419600000</v>
      </c>
      <c r="E66" s="2">
        <f ca="1">'일자별 주가'!E66*'종목 기본정보'!E$2*'종목 기본정보'!E$3</f>
        <v>115119840000</v>
      </c>
      <c r="F66" s="2">
        <f ca="1">'일자별 주가'!F66*'종목 기본정보'!F$2*'종목 기본정보'!F$3</f>
        <v>579157000000</v>
      </c>
      <c r="G66" s="2">
        <f t="shared" ca="1" si="0"/>
        <v>1562731940000</v>
      </c>
      <c r="H66" s="5">
        <f t="shared" ca="1" si="1"/>
        <v>125.52063775100402</v>
      </c>
    </row>
    <row r="67" spans="1:8" x14ac:dyDescent="0.3">
      <c r="A67">
        <v>66</v>
      </c>
      <c r="B67" s="2">
        <f ca="1">'일자별 주가'!B67*'종목 기본정보'!B$2*'종목 기본정보'!B$3</f>
        <v>94890000000</v>
      </c>
      <c r="C67" s="2">
        <f ca="1">'일자별 주가'!C67*'종목 기본정보'!C$2*'종목 기본정보'!C$3</f>
        <v>92349000000</v>
      </c>
      <c r="D67" s="2">
        <f ca="1">'일자별 주가'!D67*'종목 기본정보'!D$2*'종목 기본정보'!D$3</f>
        <v>690538400000</v>
      </c>
      <c r="E67" s="2">
        <f ca="1">'일자별 주가'!E67*'종목 기본정보'!E$2*'종목 기본정보'!E$3</f>
        <v>117389360000</v>
      </c>
      <c r="F67" s="2">
        <f ca="1">'일자별 주가'!F67*'종목 기본정보'!F$2*'종목 기본정보'!F$3</f>
        <v>570681000000</v>
      </c>
      <c r="G67" s="2">
        <f t="shared" ref="G67:G130" ca="1" si="2">SUM(B67:F67)</f>
        <v>1565847760000</v>
      </c>
      <c r="H67" s="5">
        <f t="shared" ref="H67:H130" ca="1" si="3">G67/G$2*100</f>
        <v>125.77090441767069</v>
      </c>
    </row>
    <row r="68" spans="1:8" x14ac:dyDescent="0.3">
      <c r="A68">
        <v>67</v>
      </c>
      <c r="B68" s="2">
        <f ca="1">'일자별 주가'!B68*'종목 기본정보'!B$2*'종목 기본정보'!B$3</f>
        <v>96232500000</v>
      </c>
      <c r="C68" s="2">
        <f ca="1">'일자별 주가'!C68*'종목 기본정보'!C$2*'종목 기본정보'!C$3</f>
        <v>92362500000</v>
      </c>
      <c r="D68" s="2">
        <f ca="1">'일자별 주가'!D68*'종목 기본정보'!D$2*'종목 기본정보'!D$3</f>
        <v>690735200000</v>
      </c>
      <c r="E68" s="2">
        <f ca="1">'일자별 주가'!E68*'종목 기본정보'!E$2*'종목 기본정보'!E$3</f>
        <v>114099040000</v>
      </c>
      <c r="F68" s="2">
        <f ca="1">'일자별 주가'!F68*'종목 기본정보'!F$2*'종목 기본정보'!F$3</f>
        <v>557600000000</v>
      </c>
      <c r="G68" s="2">
        <f t="shared" ca="1" si="2"/>
        <v>1551029240000</v>
      </c>
      <c r="H68" s="5">
        <f t="shared" ca="1" si="3"/>
        <v>124.58066184738956</v>
      </c>
    </row>
    <row r="69" spans="1:8" x14ac:dyDescent="0.3">
      <c r="A69">
        <v>68</v>
      </c>
      <c r="B69" s="2">
        <f ca="1">'일자별 주가'!B69*'종목 기본정보'!B$2*'종목 기본정보'!B$3</f>
        <v>93952500000</v>
      </c>
      <c r="C69" s="2">
        <f ca="1">'일자별 주가'!C69*'종목 기본정보'!C$2*'종목 기본정보'!C$3</f>
        <v>91071000000</v>
      </c>
      <c r="D69" s="2">
        <f ca="1">'일자별 주가'!D69*'종목 기본정보'!D$2*'종목 기본정보'!D$3</f>
        <v>695507600000</v>
      </c>
      <c r="E69" s="2">
        <f ca="1">'일자별 주가'!E69*'종목 기본정보'!E$2*'종목 기본정보'!E$3</f>
        <v>113818320000</v>
      </c>
      <c r="F69" s="2">
        <f ca="1">'일자별 주가'!F69*'종목 기본정보'!F$2*'종목 기본정보'!F$3</f>
        <v>551895000000</v>
      </c>
      <c r="G69" s="2">
        <f t="shared" ca="1" si="2"/>
        <v>1546244420000</v>
      </c>
      <c r="H69" s="5">
        <f t="shared" ca="1" si="3"/>
        <v>124.19633895582329</v>
      </c>
    </row>
    <row r="70" spans="1:8" x14ac:dyDescent="0.3">
      <c r="A70">
        <v>69</v>
      </c>
      <c r="B70" s="2">
        <f ca="1">'일자별 주가'!B70*'종목 기본정보'!B$2*'종목 기본정보'!B$3</f>
        <v>95917500000</v>
      </c>
      <c r="C70" s="2">
        <f ca="1">'일자별 주가'!C70*'종목 기본정보'!C$2*'종목 기본정보'!C$3</f>
        <v>92862000000</v>
      </c>
      <c r="D70" s="2">
        <f ca="1">'일자별 주가'!D70*'종목 기본정보'!D$2*'종목 기본정보'!D$3</f>
        <v>706331600000</v>
      </c>
      <c r="E70" s="2">
        <f ca="1">'일자별 주가'!E70*'종목 기본정보'!E$2*'종목 기본정보'!E$3</f>
        <v>114918320000</v>
      </c>
      <c r="F70" s="2">
        <f ca="1">'일자별 주가'!F70*'종목 기본정보'!F$2*'종목 기본정보'!F$3</f>
        <v>566157000000</v>
      </c>
      <c r="G70" s="2">
        <f t="shared" ca="1" si="2"/>
        <v>1576186420000</v>
      </c>
      <c r="H70" s="5">
        <f t="shared" ca="1" si="3"/>
        <v>126.60131887550202</v>
      </c>
    </row>
    <row r="71" spans="1:8" x14ac:dyDescent="0.3">
      <c r="A71">
        <v>70</v>
      </c>
      <c r="B71" s="2">
        <f ca="1">'일자별 주가'!B71*'종목 기본정보'!B$2*'종목 기본정보'!B$3</f>
        <v>94147500000</v>
      </c>
      <c r="C71" s="2">
        <f ca="1">'일자별 주가'!C71*'종목 기본정보'!C$2*'종목 기본정보'!C$3</f>
        <v>93969000000</v>
      </c>
      <c r="D71" s="2">
        <f ca="1">'일자별 주가'!D71*'종목 기본정보'!D$2*'종목 기본정보'!D$3</f>
        <v>720878400000</v>
      </c>
      <c r="E71" s="2">
        <f ca="1">'일자별 주가'!E71*'종목 기본정보'!E$2*'종목 기본정보'!E$3</f>
        <v>115697120000</v>
      </c>
      <c r="F71" s="2">
        <f ca="1">'일자별 주가'!F71*'종목 기본정보'!F$2*'종목 기본정보'!F$3</f>
        <v>552829000000</v>
      </c>
      <c r="G71" s="2">
        <f t="shared" ca="1" si="2"/>
        <v>1577521020000</v>
      </c>
      <c r="H71" s="5">
        <f t="shared" ca="1" si="3"/>
        <v>126.7085156626506</v>
      </c>
    </row>
    <row r="72" spans="1:8" x14ac:dyDescent="0.3">
      <c r="A72">
        <v>71</v>
      </c>
      <c r="B72" s="2">
        <f ca="1">'일자별 주가'!B72*'종목 기본정보'!B$2*'종목 기본정보'!B$3</f>
        <v>92512500000</v>
      </c>
      <c r="C72" s="2">
        <f ca="1">'일자별 주가'!C72*'종목 기본정보'!C$2*'종목 기본정보'!C$3</f>
        <v>96889500000</v>
      </c>
      <c r="D72" s="2">
        <f ca="1">'일자별 주가'!D72*'종목 기본정보'!D$2*'종목 기본정보'!D$3</f>
        <v>729521200000</v>
      </c>
      <c r="E72" s="2">
        <f ca="1">'일자별 주가'!E72*'종목 기본정보'!E$2*'종목 기본정보'!E$3</f>
        <v>113310560000</v>
      </c>
      <c r="F72" s="2">
        <f ca="1">'일자별 주가'!F72*'종목 기본정보'!F$2*'종목 기본정보'!F$3</f>
        <v>553146500000</v>
      </c>
      <c r="G72" s="2">
        <f t="shared" ca="1" si="2"/>
        <v>1585380260000</v>
      </c>
      <c r="H72" s="5">
        <f t="shared" ca="1" si="3"/>
        <v>127.3397799196787</v>
      </c>
    </row>
    <row r="73" spans="1:8" x14ac:dyDescent="0.3">
      <c r="A73">
        <v>72</v>
      </c>
      <c r="B73" s="2">
        <f ca="1">'일자별 주가'!B73*'종목 기본정보'!B$2*'종목 기본정보'!B$3</f>
        <v>94950000000</v>
      </c>
      <c r="C73" s="2">
        <f ca="1">'일자별 주가'!C73*'종목 기본정보'!C$2*'종목 기본정보'!C$3</f>
        <v>94270500000</v>
      </c>
      <c r="D73" s="2">
        <f ca="1">'일자별 주가'!D73*'종목 기본정보'!D$2*'종목 기본정보'!D$3</f>
        <v>744576400000</v>
      </c>
      <c r="E73" s="2">
        <f ca="1">'일자별 주가'!E73*'종목 기본정보'!E$2*'종목 기본정보'!E$3</f>
        <v>111870000000</v>
      </c>
      <c r="F73" s="2">
        <f ca="1">'일자별 주가'!F73*'종목 기본정보'!F$2*'종목 기본정보'!F$3</f>
        <v>553252000000</v>
      </c>
      <c r="G73" s="2">
        <f t="shared" ca="1" si="2"/>
        <v>1598918900000</v>
      </c>
      <c r="H73" s="5">
        <f t="shared" ca="1" si="3"/>
        <v>128.42722088353412</v>
      </c>
    </row>
    <row r="74" spans="1:8" x14ac:dyDescent="0.3">
      <c r="A74">
        <v>73</v>
      </c>
      <c r="B74" s="2">
        <f ca="1">'일자별 주가'!B74*'종목 기본정보'!B$2*'종목 기본정보'!B$3</f>
        <v>93975000000</v>
      </c>
      <c r="C74" s="2">
        <f ca="1">'일자별 주가'!C74*'종목 기본정보'!C$2*'종목 기본정보'!C$3</f>
        <v>97258500000</v>
      </c>
      <c r="D74" s="2">
        <f ca="1">'일자별 주가'!D74*'종목 기본정보'!D$2*'종목 기본정보'!D$3</f>
        <v>725290000000</v>
      </c>
      <c r="E74" s="2">
        <f ca="1">'일자별 주가'!E74*'종목 기본정보'!E$2*'종목 기본정보'!E$3</f>
        <v>110083600000</v>
      </c>
      <c r="F74" s="2">
        <f ca="1">'일자별 주가'!F74*'종목 기본정보'!F$2*'종목 기본정보'!F$3</f>
        <v>561356000000</v>
      </c>
      <c r="G74" s="2">
        <f t="shared" ca="1" si="2"/>
        <v>1587963100000</v>
      </c>
      <c r="H74" s="5">
        <f t="shared" ca="1" si="3"/>
        <v>127.54723694779115</v>
      </c>
    </row>
    <row r="75" spans="1:8" x14ac:dyDescent="0.3">
      <c r="A75">
        <v>74</v>
      </c>
      <c r="B75" s="2">
        <f ca="1">'일자별 주가'!B75*'종목 기본정보'!B$2*'종목 기본정보'!B$3</f>
        <v>95617500000</v>
      </c>
      <c r="C75" s="2">
        <f ca="1">'일자별 주가'!C75*'종목 기본정보'!C$2*'종목 기본정보'!C$3</f>
        <v>97506000000</v>
      </c>
      <c r="D75" s="2">
        <f ca="1">'일자별 주가'!D75*'종목 기본정보'!D$2*'종목 기본정보'!D$3</f>
        <v>707627200000</v>
      </c>
      <c r="E75" s="2">
        <f ca="1">'일자별 주가'!E75*'종목 기본정보'!E$2*'종목 기본정보'!E$3</f>
        <v>110475200000</v>
      </c>
      <c r="F75" s="2">
        <f ca="1">'일자별 주가'!F75*'종목 기본정보'!F$2*'종목 기본정보'!F$3</f>
        <v>569225000000</v>
      </c>
      <c r="G75" s="2">
        <f t="shared" ca="1" si="2"/>
        <v>1580450900000</v>
      </c>
      <c r="H75" s="5">
        <f t="shared" ca="1" si="3"/>
        <v>126.94384738955824</v>
      </c>
    </row>
    <row r="76" spans="1:8" x14ac:dyDescent="0.3">
      <c r="A76">
        <v>75</v>
      </c>
      <c r="B76" s="2">
        <f ca="1">'일자별 주가'!B76*'종목 기본정보'!B$2*'종목 기본정보'!B$3</f>
        <v>97320000000</v>
      </c>
      <c r="C76" s="2">
        <f ca="1">'일자별 주가'!C76*'종목 기본정보'!C$2*'종목 기본정보'!C$3</f>
        <v>99945000000</v>
      </c>
      <c r="D76" s="2">
        <f ca="1">'일자별 주가'!D76*'종목 기본정보'!D$2*'종목 기본정보'!D$3</f>
        <v>716860400000</v>
      </c>
      <c r="E76" s="2">
        <f ca="1">'일자별 주가'!E76*'종목 기본정보'!E$2*'종목 기본정보'!E$3</f>
        <v>112822160000</v>
      </c>
      <c r="F76" s="2">
        <f ca="1">'일자별 주가'!F76*'종목 기본정보'!F$2*'종목 기본정보'!F$3</f>
        <v>568881000000</v>
      </c>
      <c r="G76" s="2">
        <f t="shared" ca="1" si="2"/>
        <v>1595828560000</v>
      </c>
      <c r="H76" s="5">
        <f t="shared" ca="1" si="3"/>
        <v>128.17900080321286</v>
      </c>
    </row>
    <row r="77" spans="1:8" x14ac:dyDescent="0.3">
      <c r="A77">
        <v>76</v>
      </c>
      <c r="B77" s="2">
        <f ca="1">'일자별 주가'!B77*'종목 기본정보'!B$2*'종목 기본정보'!B$3</f>
        <v>94522500000</v>
      </c>
      <c r="C77" s="2">
        <f ca="1">'일자별 주가'!C77*'종목 기본정보'!C$2*'종목 기본정보'!C$3</f>
        <v>97501500000</v>
      </c>
      <c r="D77" s="2">
        <f ca="1">'일자별 주가'!D77*'종목 기본정보'!D$2*'종목 기본정보'!D$3</f>
        <v>736491200000</v>
      </c>
      <c r="E77" s="2">
        <f ca="1">'일자별 주가'!E77*'종목 기본정보'!E$2*'종목 기본정보'!E$3</f>
        <v>115470080000</v>
      </c>
      <c r="F77" s="2">
        <f ca="1">'일자별 주가'!F77*'종목 기본정보'!F$2*'종목 기본정보'!F$3</f>
        <v>570360500000</v>
      </c>
      <c r="G77" s="2">
        <f t="shared" ca="1" si="2"/>
        <v>1614345780000</v>
      </c>
      <c r="H77" s="5">
        <f t="shared" ca="1" si="3"/>
        <v>129.66632771084338</v>
      </c>
    </row>
    <row r="78" spans="1:8" x14ac:dyDescent="0.3">
      <c r="A78">
        <v>77</v>
      </c>
      <c r="B78" s="2">
        <f ca="1">'일자별 주가'!B78*'종목 기본정보'!B$2*'종목 기본정보'!B$3</f>
        <v>92377500000</v>
      </c>
      <c r="C78" s="2">
        <f ca="1">'일자별 주가'!C78*'종목 기본정보'!C$2*'종목 기본정보'!C$3</f>
        <v>96534000000</v>
      </c>
      <c r="D78" s="2">
        <f ca="1">'일자별 주가'!D78*'종목 기본정보'!D$2*'종목 기본정보'!D$3</f>
        <v>756679600000</v>
      </c>
      <c r="E78" s="2">
        <f ca="1">'일자별 주가'!E78*'종목 기본정보'!E$2*'종목 기본정보'!E$3</f>
        <v>116840240000</v>
      </c>
      <c r="F78" s="2">
        <f ca="1">'일자별 주가'!F78*'종목 기본정보'!F$2*'종목 기본정보'!F$3</f>
        <v>561263000000</v>
      </c>
      <c r="G78" s="2">
        <f t="shared" ca="1" si="2"/>
        <v>1623694340000</v>
      </c>
      <c r="H78" s="5">
        <f t="shared" ca="1" si="3"/>
        <v>130.41721606425702</v>
      </c>
    </row>
    <row r="79" spans="1:8" x14ac:dyDescent="0.3">
      <c r="A79">
        <v>78</v>
      </c>
      <c r="B79" s="2">
        <f ca="1">'일자별 주가'!B79*'종목 기본정보'!B$2*'종목 기본정보'!B$3</f>
        <v>93472500000</v>
      </c>
      <c r="C79" s="2">
        <f ca="1">'일자별 주가'!C79*'종목 기본정보'!C$2*'종목 기본정보'!C$3</f>
        <v>94095000000</v>
      </c>
      <c r="D79" s="2">
        <f ca="1">'일자별 주가'!D79*'종목 기본정보'!D$2*'종목 기본정보'!D$3</f>
        <v>738196800000</v>
      </c>
      <c r="E79" s="2">
        <f ca="1">'일자별 주가'!E79*'종목 기본정보'!E$2*'종목 기본정보'!E$3</f>
        <v>116678320000</v>
      </c>
      <c r="F79" s="2">
        <f ca="1">'일자별 주가'!F79*'종목 기본정보'!F$2*'종목 기본정보'!F$3</f>
        <v>566964000000</v>
      </c>
      <c r="G79" s="2">
        <f t="shared" ca="1" si="2"/>
        <v>1609406620000</v>
      </c>
      <c r="H79" s="5">
        <f t="shared" ca="1" si="3"/>
        <v>129.26960803212853</v>
      </c>
    </row>
    <row r="80" spans="1:8" x14ac:dyDescent="0.3">
      <c r="A80">
        <v>79</v>
      </c>
      <c r="B80" s="2">
        <f ca="1">'일자별 주가'!B80*'종목 기본정보'!B$2*'종목 기본정보'!B$3</f>
        <v>93330000000</v>
      </c>
      <c r="C80" s="2">
        <f ca="1">'일자별 주가'!C80*'종목 기본정보'!C$2*'종목 기본정보'!C$3</f>
        <v>93825000000</v>
      </c>
      <c r="D80" s="2">
        <f ca="1">'일자별 주가'!D80*'종목 기본정보'!D$2*'종목 기본정보'!D$3</f>
        <v>735966400000</v>
      </c>
      <c r="E80" s="2">
        <f ca="1">'일자별 주가'!E80*'종목 기본정보'!E$2*'종목 기본정보'!E$3</f>
        <v>116810320000</v>
      </c>
      <c r="F80" s="2">
        <f ca="1">'일자별 주가'!F80*'종목 기본정보'!F$2*'종목 기본정보'!F$3</f>
        <v>585517500000</v>
      </c>
      <c r="G80" s="2">
        <f t="shared" ca="1" si="2"/>
        <v>1625449220000</v>
      </c>
      <c r="H80" s="5">
        <f t="shared" ca="1" si="3"/>
        <v>130.55817028112452</v>
      </c>
    </row>
    <row r="81" spans="1:8" x14ac:dyDescent="0.3">
      <c r="A81">
        <v>80</v>
      </c>
      <c r="B81" s="2">
        <f ca="1">'일자별 주가'!B81*'종목 기본정보'!B$2*'종목 기본정보'!B$3</f>
        <v>95520000000</v>
      </c>
      <c r="C81" s="2">
        <f ca="1">'일자별 주가'!C81*'종목 기본정보'!C$2*'종목 기본정보'!C$3</f>
        <v>95184000000</v>
      </c>
      <c r="D81" s="2">
        <f ca="1">'일자별 주가'!D81*'종목 기본정보'!D$2*'종목 기본정보'!D$3</f>
        <v>746068800000</v>
      </c>
      <c r="E81" s="2">
        <f ca="1">'일자별 주가'!E81*'종목 기본정보'!E$2*'종목 기본정보'!E$3</f>
        <v>115398800000</v>
      </c>
      <c r="F81" s="2">
        <f ca="1">'일자별 주가'!F81*'종목 기본정보'!F$2*'종목 기본정보'!F$3</f>
        <v>601571500000</v>
      </c>
      <c r="G81" s="2">
        <f t="shared" ca="1" si="2"/>
        <v>1653743100000</v>
      </c>
      <c r="H81" s="5">
        <f t="shared" ca="1" si="3"/>
        <v>132.83077108433733</v>
      </c>
    </row>
    <row r="82" spans="1:8" x14ac:dyDescent="0.3">
      <c r="A82">
        <v>81</v>
      </c>
      <c r="B82" s="2">
        <f ca="1">'일자별 주가'!B82*'종목 기본정보'!B$2*'종목 기본정보'!B$3</f>
        <v>96480000000</v>
      </c>
      <c r="C82" s="2">
        <f ca="1">'일자별 주가'!C82*'종목 기본정보'!C$2*'종목 기본정보'!C$3</f>
        <v>97177500000</v>
      </c>
      <c r="D82" s="2">
        <f ca="1">'일자별 주가'!D82*'종목 기본정보'!D$2*'종목 기본정보'!D$3</f>
        <v>724880000000</v>
      </c>
      <c r="E82" s="2">
        <f ca="1">'일자별 주가'!E82*'종목 기본정보'!E$2*'종목 기본정보'!E$3</f>
        <v>116402880000</v>
      </c>
      <c r="F82" s="2">
        <f ca="1">'일자별 주가'!F82*'종목 기본정보'!F$2*'종목 기본정보'!F$3</f>
        <v>591882500000</v>
      </c>
      <c r="G82" s="2">
        <f t="shared" ca="1" si="2"/>
        <v>1626822880000</v>
      </c>
      <c r="H82" s="5">
        <f t="shared" ca="1" si="3"/>
        <v>130.66850441767068</v>
      </c>
    </row>
    <row r="83" spans="1:8" x14ac:dyDescent="0.3">
      <c r="A83">
        <v>82</v>
      </c>
      <c r="B83" s="2">
        <f ca="1">'일자별 주가'!B83*'종목 기본정보'!B$2*'종목 기본정보'!B$3</f>
        <v>98115000000</v>
      </c>
      <c r="C83" s="2">
        <f ca="1">'일자별 주가'!C83*'종목 기본정보'!C$2*'종목 기본정보'!C$3</f>
        <v>99436500000</v>
      </c>
      <c r="D83" s="2">
        <f ca="1">'일자별 주가'!D83*'종목 기본정보'!D$2*'종목 기본정보'!D$3</f>
        <v>708168400000</v>
      </c>
      <c r="E83" s="2">
        <f ca="1">'일자별 주가'!E83*'종목 기본정보'!E$2*'종목 기본정보'!E$3</f>
        <v>118286960000</v>
      </c>
      <c r="F83" s="2">
        <f ca="1">'일자별 주가'!F83*'종목 기본정보'!F$2*'종목 기본정보'!F$3</f>
        <v>586802000000</v>
      </c>
      <c r="G83" s="2">
        <f t="shared" ca="1" si="2"/>
        <v>1610808860000</v>
      </c>
      <c r="H83" s="5">
        <f t="shared" ca="1" si="3"/>
        <v>129.38223775100403</v>
      </c>
    </row>
    <row r="84" spans="1:8" x14ac:dyDescent="0.3">
      <c r="A84">
        <v>83</v>
      </c>
      <c r="B84" s="2">
        <f ca="1">'일자별 주가'!B84*'종목 기본정보'!B$2*'종목 기본정보'!B$3</f>
        <v>100567500000</v>
      </c>
      <c r="C84" s="2">
        <f ca="1">'일자별 주가'!C84*'종목 기본정보'!C$2*'종목 기본정보'!C$3</f>
        <v>101088000000</v>
      </c>
      <c r="D84" s="2">
        <f ca="1">'일자별 주가'!D84*'종목 기본정보'!D$2*'종목 기본정보'!D$3</f>
        <v>699542000000</v>
      </c>
      <c r="E84" s="2">
        <f ca="1">'일자별 주가'!E84*'종목 기본정보'!E$2*'종목 기본정보'!E$3</f>
        <v>121481360000</v>
      </c>
      <c r="F84" s="2">
        <f ca="1">'일자별 주가'!F84*'종목 기본정보'!F$2*'종목 기본정보'!F$3</f>
        <v>601452000000</v>
      </c>
      <c r="G84" s="2">
        <f t="shared" ca="1" si="2"/>
        <v>1624130860000</v>
      </c>
      <c r="H84" s="5">
        <f t="shared" ca="1" si="3"/>
        <v>130.4522779116466</v>
      </c>
    </row>
    <row r="85" spans="1:8" x14ac:dyDescent="0.3">
      <c r="A85">
        <v>84</v>
      </c>
      <c r="B85" s="2">
        <f ca="1">'일자별 주가'!B85*'종목 기본정보'!B$2*'종목 기본정보'!B$3</f>
        <v>98617500000</v>
      </c>
      <c r="C85" s="2">
        <f ca="1">'일자별 주가'!C85*'종목 기본정보'!C$2*'종목 기본정보'!C$3</f>
        <v>102483000000</v>
      </c>
      <c r="D85" s="2">
        <f ca="1">'일자별 주가'!D85*'종목 기본정보'!D$2*'종목 기본정보'!D$3</f>
        <v>693916800000</v>
      </c>
      <c r="E85" s="2">
        <f ca="1">'일자별 주가'!E85*'종목 기본정보'!E$2*'종목 기본정보'!E$3</f>
        <v>121732160000</v>
      </c>
      <c r="F85" s="2">
        <f ca="1">'일자별 주가'!F85*'종목 기본정보'!F$2*'종목 기본정보'!F$3</f>
        <v>604894000000</v>
      </c>
      <c r="G85" s="2">
        <f t="shared" ca="1" si="2"/>
        <v>1621643460000</v>
      </c>
      <c r="H85" s="5">
        <f t="shared" ca="1" si="3"/>
        <v>130.25248674698796</v>
      </c>
    </row>
    <row r="86" spans="1:8" x14ac:dyDescent="0.3">
      <c r="A86">
        <v>85</v>
      </c>
      <c r="B86" s="2">
        <f ca="1">'일자별 주가'!B86*'종목 기본정보'!B$2*'종목 기본정보'!B$3</f>
        <v>98670000000</v>
      </c>
      <c r="C86" s="2">
        <f ca="1">'일자별 주가'!C86*'종목 기본정보'!C$2*'종목 기본정보'!C$3</f>
        <v>100030500000</v>
      </c>
      <c r="D86" s="2">
        <f ca="1">'일자별 주가'!D86*'종목 기본정보'!D$2*'종목 기본정보'!D$3</f>
        <v>692162000000</v>
      </c>
      <c r="E86" s="2">
        <f ca="1">'일자별 주가'!E86*'종목 기본정보'!E$2*'종목 기본정보'!E$3</f>
        <v>122657040000</v>
      </c>
      <c r="F86" s="2">
        <f ca="1">'일자별 주가'!F86*'종목 기본정보'!F$2*'종목 기본정보'!F$3</f>
        <v>622356500000</v>
      </c>
      <c r="G86" s="2">
        <f t="shared" ca="1" si="2"/>
        <v>1635876040000</v>
      </c>
      <c r="H86" s="5">
        <f t="shared" ca="1" si="3"/>
        <v>131.39566586345381</v>
      </c>
    </row>
    <row r="87" spans="1:8" x14ac:dyDescent="0.3">
      <c r="A87">
        <v>86</v>
      </c>
      <c r="B87" s="2">
        <f ca="1">'일자별 주가'!B87*'종목 기본정보'!B$2*'종목 기본정보'!B$3</f>
        <v>100605000000</v>
      </c>
      <c r="C87" s="2">
        <f ca="1">'일자별 주가'!C87*'종목 기본정보'!C$2*'종목 기본정보'!C$3</f>
        <v>102438000000</v>
      </c>
      <c r="D87" s="2">
        <f ca="1">'일자별 주가'!D87*'종목 기본정보'!D$2*'종목 기본정보'!D$3</f>
        <v>691916000000</v>
      </c>
      <c r="E87" s="2">
        <f ca="1">'일자별 주가'!E87*'종목 기본정보'!E$2*'종목 기본정보'!E$3</f>
        <v>122917520000</v>
      </c>
      <c r="F87" s="2">
        <f ca="1">'일자별 주가'!F87*'종목 기본정보'!F$2*'종목 기본정보'!F$3</f>
        <v>612335000000</v>
      </c>
      <c r="G87" s="2">
        <f t="shared" ca="1" si="2"/>
        <v>1630211520000</v>
      </c>
      <c r="H87" s="5">
        <f t="shared" ca="1" si="3"/>
        <v>130.94068433734941</v>
      </c>
    </row>
    <row r="88" spans="1:8" x14ac:dyDescent="0.3">
      <c r="A88">
        <v>87</v>
      </c>
      <c r="B88" s="2">
        <f ca="1">'일자별 주가'!B88*'종목 기본정보'!B$2*'종목 기본정보'!B$3</f>
        <v>98550000000</v>
      </c>
      <c r="C88" s="2">
        <f ca="1">'일자별 주가'!C88*'종목 기본정보'!C$2*'종목 기본정보'!C$3</f>
        <v>101241000000</v>
      </c>
      <c r="D88" s="2">
        <f ca="1">'일자별 주가'!D88*'종목 기본정보'!D$2*'종목 기본정보'!D$3</f>
        <v>687406000000</v>
      </c>
      <c r="E88" s="2">
        <f ca="1">'일자별 주가'!E88*'종목 기본정보'!E$2*'종목 기본정보'!E$3</f>
        <v>120439440000</v>
      </c>
      <c r="F88" s="2">
        <f ca="1">'일자별 주가'!F88*'종목 기본정보'!F$2*'종목 기본정보'!F$3</f>
        <v>596899000000</v>
      </c>
      <c r="G88" s="2">
        <f t="shared" ca="1" si="2"/>
        <v>1604535440000</v>
      </c>
      <c r="H88" s="5">
        <f t="shared" ca="1" si="3"/>
        <v>128.87834859437751</v>
      </c>
    </row>
    <row r="89" spans="1:8" x14ac:dyDescent="0.3">
      <c r="A89">
        <v>88</v>
      </c>
      <c r="B89" s="2">
        <f ca="1">'일자별 주가'!B89*'종목 기본정보'!B$2*'종목 기본정보'!B$3</f>
        <v>101400000000</v>
      </c>
      <c r="C89" s="2">
        <f ca="1">'일자별 주가'!C89*'종목 기본정보'!C$2*'종목 기본정보'!C$3</f>
        <v>103693500000</v>
      </c>
      <c r="D89" s="2">
        <f ca="1">'일자별 주가'!D89*'종목 기본정보'!D$2*'종목 기본정보'!D$3</f>
        <v>666791200000</v>
      </c>
      <c r="E89" s="2">
        <f ca="1">'일자별 주가'!E89*'종목 기본정보'!E$2*'종목 기본정보'!E$3</f>
        <v>117111280000</v>
      </c>
      <c r="F89" s="2">
        <f ca="1">'일자별 주가'!F89*'종목 기본정보'!F$2*'종목 기본정보'!F$3</f>
        <v>610994500000</v>
      </c>
      <c r="G89" s="2">
        <f t="shared" ca="1" si="2"/>
        <v>1599990480000</v>
      </c>
      <c r="H89" s="5">
        <f t="shared" ca="1" si="3"/>
        <v>128.51329156626505</v>
      </c>
    </row>
    <row r="90" spans="1:8" x14ac:dyDescent="0.3">
      <c r="A90">
        <v>89</v>
      </c>
      <c r="B90" s="2">
        <f ca="1">'일자별 주가'!B90*'종목 기본정보'!B$2*'종목 기본정보'!B$3</f>
        <v>102067500000</v>
      </c>
      <c r="C90" s="2">
        <f ca="1">'일자별 주가'!C90*'종목 기본정보'!C$2*'종목 기본정보'!C$3</f>
        <v>101340000000</v>
      </c>
      <c r="D90" s="2">
        <f ca="1">'일자별 주가'!D90*'종목 기본정보'!D$2*'종목 기본정보'!D$3</f>
        <v>650834000000</v>
      </c>
      <c r="E90" s="2">
        <f ca="1">'일자별 주가'!E90*'종목 기본정보'!E$2*'종목 기본정보'!E$3</f>
        <v>119057840000</v>
      </c>
      <c r="F90" s="2">
        <f ca="1">'일자별 주가'!F90*'종목 기본정보'!F$2*'종목 기본정보'!F$3</f>
        <v>613259500000</v>
      </c>
      <c r="G90" s="2">
        <f t="shared" ca="1" si="2"/>
        <v>1586558840000</v>
      </c>
      <c r="H90" s="5">
        <f t="shared" ca="1" si="3"/>
        <v>127.43444497991968</v>
      </c>
    </row>
    <row r="91" spans="1:8" x14ac:dyDescent="0.3">
      <c r="A91">
        <v>90</v>
      </c>
      <c r="B91" s="2">
        <f ca="1">'일자별 주가'!B91*'종목 기본정보'!B$2*'종목 기본정보'!B$3</f>
        <v>99525000000</v>
      </c>
      <c r="C91" s="2">
        <f ca="1">'일자별 주가'!C91*'종목 기본정보'!C$2*'종목 기본정보'!C$3</f>
        <v>102960000000</v>
      </c>
      <c r="D91" s="2">
        <f ca="1">'일자별 주가'!D91*'종목 기본정보'!D$2*'종목 기본정보'!D$3</f>
        <v>671563600000</v>
      </c>
      <c r="E91" s="2">
        <f ca="1">'일자별 주가'!E91*'종목 기본정보'!E$2*'종목 기본정보'!E$3</f>
        <v>115710320000</v>
      </c>
      <c r="F91" s="2">
        <f ca="1">'일자별 주가'!F91*'종목 기본정보'!F$2*'종목 기본정보'!F$3</f>
        <v>598160500000</v>
      </c>
      <c r="G91" s="2">
        <f t="shared" ca="1" si="2"/>
        <v>1587919420000</v>
      </c>
      <c r="H91" s="5">
        <f t="shared" ca="1" si="3"/>
        <v>127.54372851405623</v>
      </c>
    </row>
    <row r="92" spans="1:8" x14ac:dyDescent="0.3">
      <c r="A92">
        <v>91</v>
      </c>
      <c r="B92" s="2">
        <f ca="1">'일자별 주가'!B92*'종목 기본정보'!B$2*'종목 기본정보'!B$3</f>
        <v>99165000000</v>
      </c>
      <c r="C92" s="2">
        <f ca="1">'일자별 주가'!C92*'종목 기본정보'!C$2*'종목 기본정보'!C$3</f>
        <v>104719500000</v>
      </c>
      <c r="D92" s="2">
        <f ca="1">'일자별 주가'!D92*'종목 기본정보'!D$2*'종목 기본정보'!D$3</f>
        <v>652014800000</v>
      </c>
      <c r="E92" s="2">
        <f ca="1">'일자별 주가'!E92*'종목 기본정보'!E$2*'종목 기본정보'!E$3</f>
        <v>116914160000</v>
      </c>
      <c r="F92" s="2">
        <f ca="1">'일자별 주가'!F92*'종목 기본정보'!F$2*'종목 기본정보'!F$3</f>
        <v>600295000000</v>
      </c>
      <c r="G92" s="2">
        <f t="shared" ca="1" si="2"/>
        <v>1573108460000</v>
      </c>
      <c r="H92" s="5">
        <f t="shared" ca="1" si="3"/>
        <v>126.35409317269077</v>
      </c>
    </row>
    <row r="93" spans="1:8" x14ac:dyDescent="0.3">
      <c r="A93">
        <v>92</v>
      </c>
      <c r="B93" s="2">
        <f ca="1">'일자별 주가'!B93*'종목 기본정보'!B$2*'종목 기본정보'!B$3</f>
        <v>100905000000</v>
      </c>
      <c r="C93" s="2">
        <f ca="1">'일자별 주가'!C93*'종목 기본정보'!C$2*'종목 기본정보'!C$3</f>
        <v>104719500000</v>
      </c>
      <c r="D93" s="2">
        <f ca="1">'일자별 주가'!D93*'종목 기본정보'!D$2*'종목 기본정보'!D$3</f>
        <v>663117600000</v>
      </c>
      <c r="E93" s="2">
        <f ca="1">'일자별 주가'!E93*'종목 기본정보'!E$2*'종목 기본정보'!E$3</f>
        <v>118917040000</v>
      </c>
      <c r="F93" s="2">
        <f ca="1">'일자별 주가'!F93*'종목 기본정보'!F$2*'종목 기본정보'!F$3</f>
        <v>602719500000</v>
      </c>
      <c r="G93" s="2">
        <f t="shared" ca="1" si="2"/>
        <v>1590378640000</v>
      </c>
      <c r="H93" s="5">
        <f t="shared" ca="1" si="3"/>
        <v>127.7412562248996</v>
      </c>
    </row>
    <row r="94" spans="1:8" x14ac:dyDescent="0.3">
      <c r="A94">
        <v>93</v>
      </c>
      <c r="B94" s="2">
        <f ca="1">'일자별 주가'!B94*'종목 기본정보'!B$2*'종목 기본정보'!B$3</f>
        <v>100800000000</v>
      </c>
      <c r="C94" s="2">
        <f ca="1">'일자별 주가'!C94*'종목 기본정보'!C$2*'종목 기본정보'!C$3</f>
        <v>105232500000</v>
      </c>
      <c r="D94" s="2">
        <f ca="1">'일자별 주가'!D94*'종목 기본정보'!D$2*'종목 기본정보'!D$3</f>
        <v>676516400000</v>
      </c>
      <c r="E94" s="2">
        <f ca="1">'일자별 주가'!E94*'종목 기본정보'!E$2*'종목 기본정보'!E$3</f>
        <v>117370000000</v>
      </c>
      <c r="F94" s="2">
        <f ca="1">'일자별 주가'!F94*'종목 기본정보'!F$2*'종목 기본정보'!F$3</f>
        <v>606419000000</v>
      </c>
      <c r="G94" s="2">
        <f t="shared" ca="1" si="2"/>
        <v>1606337900000</v>
      </c>
      <c r="H94" s="5">
        <f t="shared" ca="1" si="3"/>
        <v>129.02312449799197</v>
      </c>
    </row>
    <row r="95" spans="1:8" x14ac:dyDescent="0.3">
      <c r="A95">
        <v>94</v>
      </c>
      <c r="B95" s="2">
        <f ca="1">'일자별 주가'!B95*'종목 기본정보'!B$2*'종목 기본정보'!B$3</f>
        <v>103102500000</v>
      </c>
      <c r="C95" s="2">
        <f ca="1">'일자별 주가'!C95*'종목 기본정보'!C$2*'종목 기본정보'!C$3</f>
        <v>103045500000</v>
      </c>
      <c r="D95" s="2">
        <f ca="1">'일자별 주가'!D95*'종목 기본정보'!D$2*'종목 기본정보'!D$3</f>
        <v>664954400000</v>
      </c>
      <c r="E95" s="2">
        <f ca="1">'일자별 주가'!E95*'종목 기본정보'!E$2*'종목 기본정보'!E$3</f>
        <v>120853920000</v>
      </c>
      <c r="F95" s="2">
        <f ca="1">'일자별 주가'!F95*'종목 기본정보'!F$2*'종목 기본정보'!F$3</f>
        <v>609082500000</v>
      </c>
      <c r="G95" s="2">
        <f t="shared" ca="1" si="2"/>
        <v>1601038820000</v>
      </c>
      <c r="H95" s="5">
        <f t="shared" ca="1" si="3"/>
        <v>128.59749558232932</v>
      </c>
    </row>
    <row r="96" spans="1:8" x14ac:dyDescent="0.3">
      <c r="A96">
        <v>95</v>
      </c>
      <c r="B96" s="2">
        <f ca="1">'일자별 주가'!B96*'종목 기본정보'!B$2*'종목 기본정보'!B$3</f>
        <v>102187500000</v>
      </c>
      <c r="C96" s="2">
        <f ca="1">'일자별 주가'!C96*'종목 기본정보'!C$2*'종목 기본정보'!C$3</f>
        <v>105579000000</v>
      </c>
      <c r="D96" s="2">
        <f ca="1">'일자별 주가'!D96*'종목 기본정보'!D$2*'종목 기본정보'!D$3</f>
        <v>654392800000</v>
      </c>
      <c r="E96" s="2">
        <f ca="1">'일자별 주가'!E96*'종목 기본정보'!E$2*'종목 기본정보'!E$3</f>
        <v>123193840000</v>
      </c>
      <c r="F96" s="2">
        <f ca="1">'일자별 주가'!F96*'종목 기본정보'!F$2*'종목 기본정보'!F$3</f>
        <v>618669000000</v>
      </c>
      <c r="G96" s="2">
        <f t="shared" ca="1" si="2"/>
        <v>1604022140000</v>
      </c>
      <c r="H96" s="5">
        <f t="shared" ca="1" si="3"/>
        <v>128.83711967871486</v>
      </c>
    </row>
    <row r="97" spans="1:8" x14ac:dyDescent="0.3">
      <c r="A97">
        <v>96</v>
      </c>
      <c r="B97" s="2">
        <f ca="1">'일자별 주가'!B97*'종목 기본정보'!B$2*'종목 기본정보'!B$3</f>
        <v>101940000000</v>
      </c>
      <c r="C97" s="2">
        <f ca="1">'일자별 주가'!C97*'종목 기본정보'!C$2*'종목 기본정보'!C$3</f>
        <v>107361000000</v>
      </c>
      <c r="D97" s="2">
        <f ca="1">'일자별 주가'!D97*'종목 기본정보'!D$2*'종목 기본정보'!D$3</f>
        <v>643552400000</v>
      </c>
      <c r="E97" s="2">
        <f ca="1">'일자별 주가'!E97*'종목 기본정보'!E$2*'종목 기본정보'!E$3</f>
        <v>120729840000</v>
      </c>
      <c r="F97" s="2">
        <f ca="1">'일자별 주가'!F97*'종목 기본정보'!F$2*'종목 기본정보'!F$3</f>
        <v>601406000000</v>
      </c>
      <c r="G97" s="2">
        <f t="shared" ca="1" si="2"/>
        <v>1574989240000</v>
      </c>
      <c r="H97" s="5">
        <f t="shared" ca="1" si="3"/>
        <v>126.50515983935745</v>
      </c>
    </row>
    <row r="98" spans="1:8" x14ac:dyDescent="0.3">
      <c r="A98">
        <v>97</v>
      </c>
      <c r="B98" s="2">
        <f ca="1">'일자별 주가'!B98*'종목 기본정보'!B$2*'종목 기본정보'!B$3</f>
        <v>101662500000</v>
      </c>
      <c r="C98" s="2">
        <f ca="1">'일자별 주가'!C98*'종목 기본정보'!C$2*'종목 기본정보'!C$3</f>
        <v>110421000000</v>
      </c>
      <c r="D98" s="2">
        <f ca="1">'일자별 주가'!D98*'종목 기본정보'!D$2*'종목 기본정보'!D$3</f>
        <v>647603200000</v>
      </c>
      <c r="E98" s="2">
        <f ca="1">'일자별 주가'!E98*'종목 기본정보'!E$2*'종목 기본정보'!E$3</f>
        <v>122281280000</v>
      </c>
      <c r="F98" s="2">
        <f ca="1">'일자별 주가'!F98*'종목 기본정보'!F$2*'종목 기본정보'!F$3</f>
        <v>596053500000</v>
      </c>
      <c r="G98" s="2">
        <f t="shared" ca="1" si="2"/>
        <v>1578021480000</v>
      </c>
      <c r="H98" s="5">
        <f t="shared" ca="1" si="3"/>
        <v>126.74871325301204</v>
      </c>
    </row>
    <row r="99" spans="1:8" x14ac:dyDescent="0.3">
      <c r="A99">
        <v>98</v>
      </c>
      <c r="B99" s="2">
        <f ca="1">'일자별 주가'!B99*'종목 기본정보'!B$2*'종목 기본정보'!B$3</f>
        <v>102375000000</v>
      </c>
      <c r="C99" s="2">
        <f ca="1">'일자별 주가'!C99*'종목 기본정보'!C$2*'종목 기본정보'!C$3</f>
        <v>109786500000</v>
      </c>
      <c r="D99" s="2">
        <f ca="1">'일자별 주가'!D99*'종목 기본정보'!D$2*'종목 기본정보'!D$3</f>
        <v>655491600000</v>
      </c>
      <c r="E99" s="2">
        <f ca="1">'일자별 주가'!E99*'종목 기본정보'!E$2*'종목 기본정보'!E$3</f>
        <v>120583760000</v>
      </c>
      <c r="F99" s="2">
        <f ca="1">'일자별 주가'!F99*'종목 기본정보'!F$2*'종목 기본정보'!F$3</f>
        <v>614542000000</v>
      </c>
      <c r="G99" s="2">
        <f t="shared" ca="1" si="2"/>
        <v>1602778860000</v>
      </c>
      <c r="H99" s="5">
        <f t="shared" ca="1" si="3"/>
        <v>128.73725783132531</v>
      </c>
    </row>
    <row r="100" spans="1:8" x14ac:dyDescent="0.3">
      <c r="A100">
        <v>99</v>
      </c>
      <c r="B100" s="2">
        <f ca="1">'일자별 주가'!B100*'종목 기본정보'!B$2*'종목 기본정보'!B$3</f>
        <v>101415000000</v>
      </c>
      <c r="C100" s="2">
        <f ca="1">'일자별 주가'!C100*'종목 기본정보'!C$2*'종목 기본정보'!C$3</f>
        <v>110200500000</v>
      </c>
      <c r="D100" s="2">
        <f ca="1">'일자별 주가'!D100*'종목 기본정보'!D$2*'종목 기본정보'!D$3</f>
        <v>651375200000</v>
      </c>
      <c r="E100" s="2">
        <f ca="1">'일자별 주가'!E100*'종목 기본정보'!E$2*'종목 기본정보'!E$3</f>
        <v>119590240000</v>
      </c>
      <c r="F100" s="2">
        <f ca="1">'일자별 주가'!F100*'종목 기본정보'!F$2*'종목 기본정보'!F$3</f>
        <v>629746500000</v>
      </c>
      <c r="G100" s="2">
        <f t="shared" ca="1" si="2"/>
        <v>1612327440000</v>
      </c>
      <c r="H100" s="5">
        <f t="shared" ca="1" si="3"/>
        <v>129.50421204819278</v>
      </c>
    </row>
    <row r="101" spans="1:8" x14ac:dyDescent="0.3">
      <c r="A101">
        <v>100</v>
      </c>
      <c r="B101" s="2">
        <f ca="1">'일자별 주가'!B101*'종목 기본정보'!B$2*'종목 기본정보'!B$3</f>
        <v>102015000000</v>
      </c>
      <c r="C101" s="2">
        <f ca="1">'일자별 주가'!C101*'종목 기본정보'!C$2*'종목 기본정보'!C$3</f>
        <v>113616000000</v>
      </c>
      <c r="D101" s="2">
        <f ca="1">'일자별 주가'!D101*'종목 기본정보'!D$2*'종목 기본정보'!D$3</f>
        <v>637878000000</v>
      </c>
      <c r="E101" s="2">
        <f ca="1">'일자별 주가'!E101*'종목 기본정보'!E$2*'종목 기본정보'!E$3</f>
        <v>122578720000</v>
      </c>
      <c r="F101" s="2">
        <f ca="1">'일자별 주가'!F101*'종목 기본정보'!F$2*'종목 기본정보'!F$3</f>
        <v>647765000000</v>
      </c>
      <c r="G101" s="2">
        <f t="shared" ca="1" si="2"/>
        <v>1623852720000</v>
      </c>
      <c r="H101" s="5">
        <f t="shared" ca="1" si="3"/>
        <v>130.42993734939759</v>
      </c>
    </row>
    <row r="102" spans="1:8" x14ac:dyDescent="0.3">
      <c r="A102">
        <v>101</v>
      </c>
      <c r="B102" s="2">
        <f ca="1">'일자별 주가'!B102*'종목 기본정보'!B$2*'종목 기본정보'!B$3</f>
        <v>101767500000</v>
      </c>
      <c r="C102" s="2">
        <f ca="1">'일자별 주가'!C102*'종목 기본정보'!C$2*'종목 기본정보'!C$3</f>
        <v>113305500000</v>
      </c>
      <c r="D102" s="2">
        <f ca="1">'일자별 주가'!D102*'종목 기본정보'!D$2*'종목 기본정보'!D$3</f>
        <v>626217600000</v>
      </c>
      <c r="E102" s="2">
        <f ca="1">'일자별 주가'!E102*'종목 기본정보'!E$2*'종목 기본정보'!E$3</f>
        <v>123769360000</v>
      </c>
      <c r="F102" s="2">
        <f ca="1">'일자별 주가'!F102*'종목 기본정보'!F$2*'종목 기본정보'!F$3</f>
        <v>638122000000</v>
      </c>
      <c r="G102" s="2">
        <f t="shared" ca="1" si="2"/>
        <v>1603181960000</v>
      </c>
      <c r="H102" s="5">
        <f t="shared" ca="1" si="3"/>
        <v>128.76963534136544</v>
      </c>
    </row>
    <row r="103" spans="1:8" x14ac:dyDescent="0.3">
      <c r="A103">
        <v>102</v>
      </c>
      <c r="B103" s="2">
        <f ca="1">'일자별 주가'!B103*'종목 기본정보'!B$2*'종목 기본정보'!B$3</f>
        <v>98790000000</v>
      </c>
      <c r="C103" s="2">
        <f ca="1">'일자별 주가'!C103*'종목 기본정보'!C$2*'종목 기본정보'!C$3</f>
        <v>110182500000</v>
      </c>
      <c r="D103" s="2">
        <f ca="1">'일자별 주가'!D103*'종목 기본정보'!D$2*'종목 기본정보'!D$3</f>
        <v>636894000000</v>
      </c>
      <c r="E103" s="2">
        <f ca="1">'일자별 주가'!E103*'종목 기본정보'!E$2*'종목 기본정보'!E$3</f>
        <v>127385280000</v>
      </c>
      <c r="F103" s="2">
        <f ca="1">'일자별 주가'!F103*'종목 기본정보'!F$2*'종목 기본정보'!F$3</f>
        <v>652978500000</v>
      </c>
      <c r="G103" s="2">
        <f t="shared" ca="1" si="2"/>
        <v>1626230280000</v>
      </c>
      <c r="H103" s="5">
        <f t="shared" ca="1" si="3"/>
        <v>130.6209060240964</v>
      </c>
    </row>
    <row r="104" spans="1:8" x14ac:dyDescent="0.3">
      <c r="A104">
        <v>103</v>
      </c>
      <c r="B104" s="2">
        <f ca="1">'일자별 주가'!B104*'종목 기본정보'!B$2*'종목 기본정보'!B$3</f>
        <v>100380000000</v>
      </c>
      <c r="C104" s="2">
        <f ca="1">'일자별 주가'!C104*'종목 기본정보'!C$2*'종목 기본정보'!C$3</f>
        <v>109732500000</v>
      </c>
      <c r="D104" s="2">
        <f ca="1">'일자별 주가'!D104*'종목 기본정보'!D$2*'종목 기본정보'!D$3</f>
        <v>650686400000</v>
      </c>
      <c r="E104" s="2">
        <f ca="1">'일자별 주가'!E104*'종목 기본정보'!E$2*'종목 기본정보'!E$3</f>
        <v>126418160000</v>
      </c>
      <c r="F104" s="2">
        <f ca="1">'일자별 주가'!F104*'종목 기본정보'!F$2*'종목 기본정보'!F$3</f>
        <v>652581500000</v>
      </c>
      <c r="G104" s="2">
        <f t="shared" ca="1" si="2"/>
        <v>1639798560000</v>
      </c>
      <c r="H104" s="5">
        <f t="shared" ca="1" si="3"/>
        <v>131.71072771084337</v>
      </c>
    </row>
    <row r="105" spans="1:8" x14ac:dyDescent="0.3">
      <c r="A105">
        <v>104</v>
      </c>
      <c r="B105" s="2">
        <f ca="1">'일자별 주가'!B105*'종목 기본정보'!B$2*'종목 기본정보'!B$3</f>
        <v>98520000000</v>
      </c>
      <c r="C105" s="2">
        <f ca="1">'일자별 주가'!C105*'종목 기본정보'!C$2*'종목 기본정보'!C$3</f>
        <v>109233000000</v>
      </c>
      <c r="D105" s="2">
        <f ca="1">'일자별 주가'!D105*'종목 기본정보'!D$2*'종목 기본정보'!D$3</f>
        <v>648866000000</v>
      </c>
      <c r="E105" s="2">
        <f ca="1">'일자별 주가'!E105*'종목 기본정보'!E$2*'종목 기본정보'!E$3</f>
        <v>129165520000</v>
      </c>
      <c r="F105" s="2">
        <f ca="1">'일자별 주가'!F105*'종목 기본정보'!F$2*'종목 기본정보'!F$3</f>
        <v>656692000000</v>
      </c>
      <c r="G105" s="2">
        <f t="shared" ca="1" si="2"/>
        <v>1642476520000</v>
      </c>
      <c r="H105" s="5">
        <f t="shared" ca="1" si="3"/>
        <v>131.92582489959838</v>
      </c>
    </row>
    <row r="106" spans="1:8" x14ac:dyDescent="0.3">
      <c r="A106">
        <v>105</v>
      </c>
      <c r="B106" s="2">
        <f ca="1">'일자별 주가'!B106*'종목 기본정보'!B$2*'종목 기본정보'!B$3</f>
        <v>100545000000</v>
      </c>
      <c r="C106" s="2">
        <f ca="1">'일자별 주가'!C106*'종목 기본정보'!C$2*'종목 기본정보'!C$3</f>
        <v>108265500000</v>
      </c>
      <c r="D106" s="2">
        <f ca="1">'일자별 주가'!D106*'종목 기본정보'!D$2*'종목 기본정보'!D$3</f>
        <v>663134000000</v>
      </c>
      <c r="E106" s="2">
        <f ca="1">'일자별 주가'!E106*'종목 기본정보'!E$2*'종목 기본정보'!E$3</f>
        <v>132822800000</v>
      </c>
      <c r="F106" s="2">
        <f ca="1">'일자별 주가'!F106*'종목 기본정보'!F$2*'종목 기본정보'!F$3</f>
        <v>663416500000</v>
      </c>
      <c r="G106" s="2">
        <f t="shared" ca="1" si="2"/>
        <v>1668183800000</v>
      </c>
      <c r="H106" s="5">
        <f t="shared" ca="1" si="3"/>
        <v>133.99066666666667</v>
      </c>
    </row>
    <row r="107" spans="1:8" x14ac:dyDescent="0.3">
      <c r="A107">
        <v>106</v>
      </c>
      <c r="B107" s="2">
        <f ca="1">'일자별 주가'!B107*'종목 기본정보'!B$2*'종목 기본정보'!B$3</f>
        <v>101820000000</v>
      </c>
      <c r="C107" s="2">
        <f ca="1">'일자별 주가'!C107*'종목 기본정보'!C$2*'종목 기본정보'!C$3</f>
        <v>110047500000</v>
      </c>
      <c r="D107" s="2">
        <f ca="1">'일자별 주가'!D107*'종목 기본정보'!D$2*'종목 기본정보'!D$3</f>
        <v>659772000000</v>
      </c>
      <c r="E107" s="2">
        <f ca="1">'일자별 주가'!E107*'종목 기본정보'!E$2*'종목 기본정보'!E$3</f>
        <v>133867360000</v>
      </c>
      <c r="F107" s="2">
        <f ca="1">'일자별 주가'!F107*'종목 기본정보'!F$2*'종목 기본정보'!F$3</f>
        <v>674564000000</v>
      </c>
      <c r="G107" s="2">
        <f t="shared" ca="1" si="2"/>
        <v>1680070860000</v>
      </c>
      <c r="H107" s="5">
        <f t="shared" ca="1" si="3"/>
        <v>134.94545060240964</v>
      </c>
    </row>
    <row r="108" spans="1:8" x14ac:dyDescent="0.3">
      <c r="A108">
        <v>107</v>
      </c>
      <c r="B108" s="2">
        <f ca="1">'일자별 주가'!B108*'종목 기본정보'!B$2*'종목 기본정보'!B$3</f>
        <v>99915000000</v>
      </c>
      <c r="C108" s="2">
        <f ca="1">'일자별 주가'!C108*'종목 기본정보'!C$2*'종목 기본정보'!C$3</f>
        <v>112909500000</v>
      </c>
      <c r="D108" s="2">
        <f ca="1">'일자별 주가'!D108*'종목 기본정보'!D$2*'종목 기본정보'!D$3</f>
        <v>673252800000</v>
      </c>
      <c r="E108" s="2">
        <f ca="1">'일자별 주가'!E108*'종목 기본정보'!E$2*'종목 기본정보'!E$3</f>
        <v>132322960000</v>
      </c>
      <c r="F108" s="2">
        <f ca="1">'일자별 주가'!F108*'종목 기본정보'!F$2*'종목 기본정보'!F$3</f>
        <v>673575000000</v>
      </c>
      <c r="G108" s="2">
        <f t="shared" ca="1" si="2"/>
        <v>1691975260000</v>
      </c>
      <c r="H108" s="5">
        <f t="shared" ca="1" si="3"/>
        <v>135.90162730923694</v>
      </c>
    </row>
    <row r="109" spans="1:8" x14ac:dyDescent="0.3">
      <c r="A109">
        <v>108</v>
      </c>
      <c r="B109" s="2">
        <f ca="1">'일자별 주가'!B109*'종목 기본정보'!B$2*'종목 기본정보'!B$3</f>
        <v>98002500000</v>
      </c>
      <c r="C109" s="2">
        <f ca="1">'일자별 주가'!C109*'종목 기본정보'!C$2*'종목 기본정보'!C$3</f>
        <v>110610000000</v>
      </c>
      <c r="D109" s="2">
        <f ca="1">'일자별 주가'!D109*'종목 기본정보'!D$2*'종목 기본정보'!D$3</f>
        <v>662822400000</v>
      </c>
      <c r="E109" s="2">
        <f ca="1">'일자별 주가'!E109*'종목 기본정보'!E$2*'종목 기본정보'!E$3</f>
        <v>132532400000</v>
      </c>
      <c r="F109" s="2">
        <f ca="1">'일자별 주가'!F109*'종목 기본정보'!F$2*'종목 기본정보'!F$3</f>
        <v>681692500000</v>
      </c>
      <c r="G109" s="2">
        <f t="shared" ca="1" si="2"/>
        <v>1685659800000</v>
      </c>
      <c r="H109" s="5">
        <f t="shared" ca="1" si="3"/>
        <v>135.39436144578315</v>
      </c>
    </row>
    <row r="110" spans="1:8" x14ac:dyDescent="0.3">
      <c r="A110">
        <v>109</v>
      </c>
      <c r="B110" s="2">
        <f ca="1">'일자별 주가'!B110*'종목 기본정보'!B$2*'종목 기본정보'!B$3</f>
        <v>100830000000</v>
      </c>
      <c r="C110" s="2">
        <f ca="1">'일자별 주가'!C110*'종목 기본정보'!C$2*'종목 기본정보'!C$3</f>
        <v>113548500000</v>
      </c>
      <c r="D110" s="2">
        <f ca="1">'일자별 주가'!D110*'종목 기본정보'!D$2*'종목 기본정보'!D$3</f>
        <v>681469200000</v>
      </c>
      <c r="E110" s="2">
        <f ca="1">'일자별 주가'!E110*'종목 기본정보'!E$2*'종목 기본정보'!E$3</f>
        <v>135132800000</v>
      </c>
      <c r="F110" s="2">
        <f ca="1">'일자별 주가'!F110*'종목 기본정보'!F$2*'종목 기본정보'!F$3</f>
        <v>694809500000</v>
      </c>
      <c r="G110" s="2">
        <f t="shared" ca="1" si="2"/>
        <v>1725790000000</v>
      </c>
      <c r="H110" s="5">
        <f t="shared" ca="1" si="3"/>
        <v>138.61767068273093</v>
      </c>
    </row>
    <row r="111" spans="1:8" x14ac:dyDescent="0.3">
      <c r="A111">
        <v>110</v>
      </c>
      <c r="B111" s="2">
        <f ca="1">'일자별 주가'!B111*'종목 기본정보'!B$2*'종목 기본정보'!B$3</f>
        <v>102772500000</v>
      </c>
      <c r="C111" s="2">
        <f ca="1">'일자별 주가'!C111*'종목 기본정보'!C$2*'종목 기본정보'!C$3</f>
        <v>116230500000</v>
      </c>
      <c r="D111" s="2">
        <f ca="1">'일자별 주가'!D111*'종목 기본정보'!D$2*'종목 기본정보'!D$3</f>
        <v>695048400000</v>
      </c>
      <c r="E111" s="2">
        <f ca="1">'일자별 주가'!E111*'종목 기본정보'!E$2*'종목 기본정보'!E$3</f>
        <v>134032800000</v>
      </c>
      <c r="F111" s="2">
        <f ca="1">'일자별 주가'!F111*'종목 기본정보'!F$2*'종목 기본정보'!F$3</f>
        <v>687507000000</v>
      </c>
      <c r="G111" s="2">
        <f t="shared" ca="1" si="2"/>
        <v>1735591200000</v>
      </c>
      <c r="H111" s="5">
        <f t="shared" ca="1" si="3"/>
        <v>139.40491566265061</v>
      </c>
    </row>
    <row r="112" spans="1:8" x14ac:dyDescent="0.3">
      <c r="A112">
        <v>111</v>
      </c>
      <c r="B112" s="2">
        <f ca="1">'일자별 주가'!B112*'종목 기본정보'!B$2*'종목 기본정보'!B$3</f>
        <v>100875000000</v>
      </c>
      <c r="C112" s="2">
        <f ca="1">'일자별 주가'!C112*'종목 기본정보'!C$2*'종목 기본정보'!C$3</f>
        <v>115843500000</v>
      </c>
      <c r="D112" s="2">
        <f ca="1">'일자별 주가'!D112*'종목 기본정보'!D$2*'종목 기본정보'!D$3</f>
        <v>688176800000</v>
      </c>
      <c r="E112" s="2">
        <f ca="1">'일자별 주가'!E112*'종목 기본정보'!E$2*'종목 기본정보'!E$3</f>
        <v>130357920000</v>
      </c>
      <c r="F112" s="2">
        <f ca="1">'일자별 주가'!F112*'종목 기본정보'!F$2*'종목 기본정보'!F$3</f>
        <v>695236000000</v>
      </c>
      <c r="G112" s="2">
        <f t="shared" ca="1" si="2"/>
        <v>1730489220000</v>
      </c>
      <c r="H112" s="5">
        <f t="shared" ca="1" si="3"/>
        <v>138.99511807228916</v>
      </c>
    </row>
    <row r="113" spans="1:8" x14ac:dyDescent="0.3">
      <c r="A113">
        <v>112</v>
      </c>
      <c r="B113" s="2">
        <f ca="1">'일자별 주가'!B113*'종목 기본정보'!B$2*'종목 기본정보'!B$3</f>
        <v>103710000000</v>
      </c>
      <c r="C113" s="2">
        <f ca="1">'일자별 주가'!C113*'종목 기본정보'!C$2*'종목 기본정보'!C$3</f>
        <v>117801000000</v>
      </c>
      <c r="D113" s="2">
        <f ca="1">'일자별 주가'!D113*'종목 기본정보'!D$2*'종목 기본정보'!D$3</f>
        <v>673925200000</v>
      </c>
      <c r="E113" s="2">
        <f ca="1">'일자별 주가'!E113*'종목 기본정보'!E$2*'종목 기본정보'!E$3</f>
        <v>128135040000</v>
      </c>
      <c r="F113" s="2">
        <f ca="1">'일자별 주가'!F113*'종목 기본정보'!F$2*'종목 기본정보'!F$3</f>
        <v>684256500000</v>
      </c>
      <c r="G113" s="2">
        <f t="shared" ca="1" si="2"/>
        <v>1707827740000</v>
      </c>
      <c r="H113" s="5">
        <f t="shared" ca="1" si="3"/>
        <v>137.17491887550202</v>
      </c>
    </row>
    <row r="114" spans="1:8" x14ac:dyDescent="0.3">
      <c r="A114">
        <v>113</v>
      </c>
      <c r="B114" s="2">
        <f ca="1">'일자별 주가'!B114*'종목 기본정보'!B$2*'종목 기본정보'!B$3</f>
        <v>104580000000</v>
      </c>
      <c r="C114" s="2">
        <f ca="1">'일자별 주가'!C114*'종목 기본정보'!C$2*'종목 기본정보'!C$3</f>
        <v>119988000000</v>
      </c>
      <c r="D114" s="2">
        <f ca="1">'일자별 주가'!D114*'종목 기본정보'!D$2*'종목 기본정보'!D$3</f>
        <v>684864000000</v>
      </c>
      <c r="E114" s="2">
        <f ca="1">'일자별 주가'!E114*'종목 기본정보'!E$2*'종목 기본정보'!E$3</f>
        <v>125843520000</v>
      </c>
      <c r="F114" s="2">
        <f ca="1">'일자별 주가'!F114*'종목 기본정보'!F$2*'종목 기본정보'!F$3</f>
        <v>697831000000</v>
      </c>
      <c r="G114" s="2">
        <f t="shared" ca="1" si="2"/>
        <v>1733106520000</v>
      </c>
      <c r="H114" s="5">
        <f t="shared" ca="1" si="3"/>
        <v>139.20534297188755</v>
      </c>
    </row>
    <row r="115" spans="1:8" x14ac:dyDescent="0.3">
      <c r="A115">
        <v>114</v>
      </c>
      <c r="B115" s="2">
        <f ca="1">'일자별 주가'!B115*'종목 기본정보'!B$2*'종목 기본정보'!B$3</f>
        <v>105487500000</v>
      </c>
      <c r="C115" s="2">
        <f ca="1">'일자별 주가'!C115*'종목 기본정보'!C$2*'종목 기본정보'!C$3</f>
        <v>119857500000</v>
      </c>
      <c r="D115" s="2">
        <f ca="1">'일자별 주가'!D115*'종목 기본정보'!D$2*'종목 기본정보'!D$3</f>
        <v>699181200000</v>
      </c>
      <c r="E115" s="2">
        <f ca="1">'일자별 주가'!E115*'종목 기본정보'!E$2*'종목 기본정보'!E$3</f>
        <v>126438400000</v>
      </c>
      <c r="F115" s="2">
        <f ca="1">'일자별 주가'!F115*'종목 기본정보'!F$2*'종목 기본정보'!F$3</f>
        <v>679605500000</v>
      </c>
      <c r="G115" s="2">
        <f t="shared" ca="1" si="2"/>
        <v>1730570100000</v>
      </c>
      <c r="H115" s="5">
        <f t="shared" ca="1" si="3"/>
        <v>139.00161445783132</v>
      </c>
    </row>
    <row r="116" spans="1:8" x14ac:dyDescent="0.3">
      <c r="A116">
        <v>115</v>
      </c>
      <c r="B116" s="2">
        <f ca="1">'일자별 주가'!B116*'종목 기본정보'!B$2*'종목 기본정보'!B$3</f>
        <v>107857500000</v>
      </c>
      <c r="C116" s="2">
        <f ca="1">'일자별 주가'!C116*'종목 기본정보'!C$2*'종목 기본정보'!C$3</f>
        <v>118872000000</v>
      </c>
      <c r="D116" s="2">
        <f ca="1">'일자별 주가'!D116*'종목 기본정보'!D$2*'종목 기본정보'!D$3</f>
        <v>709660800000</v>
      </c>
      <c r="E116" s="2">
        <f ca="1">'일자별 주가'!E116*'종목 기본정보'!E$2*'종목 기본정보'!E$3</f>
        <v>122778480000</v>
      </c>
      <c r="F116" s="2">
        <f ca="1">'일자별 주가'!F116*'종목 기본정보'!F$2*'종목 기본정보'!F$3</f>
        <v>691396000000</v>
      </c>
      <c r="G116" s="2">
        <f t="shared" ca="1" si="2"/>
        <v>1750564780000</v>
      </c>
      <c r="H116" s="5">
        <f t="shared" ca="1" si="3"/>
        <v>140.60761285140561</v>
      </c>
    </row>
    <row r="117" spans="1:8" x14ac:dyDescent="0.3">
      <c r="A117">
        <v>116</v>
      </c>
      <c r="B117" s="2">
        <f ca="1">'일자별 주가'!B117*'종목 기본정보'!B$2*'종목 기본정보'!B$3</f>
        <v>110977500000</v>
      </c>
      <c r="C117" s="2">
        <f ca="1">'일자별 주가'!C117*'종목 기본정보'!C$2*'종목 기본정보'!C$3</f>
        <v>122719500000</v>
      </c>
      <c r="D117" s="2">
        <f ca="1">'일자별 주가'!D117*'종목 기본정보'!D$2*'종목 기본정보'!D$3</f>
        <v>715138400000</v>
      </c>
      <c r="E117" s="2">
        <f ca="1">'일자별 주가'!E117*'종목 기본정보'!E$2*'종목 기본정보'!E$3</f>
        <v>119621040000</v>
      </c>
      <c r="F117" s="2">
        <f ca="1">'일자별 주가'!F117*'종목 기본정보'!F$2*'종목 기본정보'!F$3</f>
        <v>705131000000</v>
      </c>
      <c r="G117" s="2">
        <f t="shared" ca="1" si="2"/>
        <v>1773587440000</v>
      </c>
      <c r="H117" s="5">
        <f t="shared" ca="1" si="3"/>
        <v>142.45682248995985</v>
      </c>
    </row>
    <row r="118" spans="1:8" x14ac:dyDescent="0.3">
      <c r="A118">
        <v>117</v>
      </c>
      <c r="B118" s="2">
        <f ca="1">'일자별 주가'!B118*'종목 기본정보'!B$2*'종목 기본정보'!B$3</f>
        <v>111787500000</v>
      </c>
      <c r="C118" s="2">
        <f ca="1">'일자별 주가'!C118*'종목 기본정보'!C$2*'종목 기본정보'!C$3</f>
        <v>125064000000</v>
      </c>
      <c r="D118" s="2">
        <f ca="1">'일자별 주가'!D118*'종목 기본정보'!D$2*'종목 기본정보'!D$3</f>
        <v>725814800000</v>
      </c>
      <c r="E118" s="2">
        <f ca="1">'일자별 주가'!E118*'종목 기본정보'!E$2*'종목 기본정보'!E$3</f>
        <v>121410960000</v>
      </c>
      <c r="F118" s="2">
        <f ca="1">'일자별 주가'!F118*'종목 기본정보'!F$2*'종목 기본정보'!F$3</f>
        <v>702143000000</v>
      </c>
      <c r="G118" s="2">
        <f t="shared" ca="1" si="2"/>
        <v>1786220260000</v>
      </c>
      <c r="H118" s="5">
        <f t="shared" ca="1" si="3"/>
        <v>143.47150682730924</v>
      </c>
    </row>
    <row r="119" spans="1:8" x14ac:dyDescent="0.3">
      <c r="A119">
        <v>118</v>
      </c>
      <c r="B119" s="2">
        <f ca="1">'일자별 주가'!B119*'종목 기본정보'!B$2*'종목 기본정보'!B$3</f>
        <v>111937500000</v>
      </c>
      <c r="C119" s="2">
        <f ca="1">'일자별 주가'!C119*'종목 기본정보'!C$2*'종목 기본정보'!C$3</f>
        <v>125307000000</v>
      </c>
      <c r="D119" s="2">
        <f ca="1">'일자별 주가'!D119*'종목 기본정보'!D$2*'종목 기본정보'!D$3</f>
        <v>742920000000</v>
      </c>
      <c r="E119" s="2">
        <f ca="1">'일자별 주가'!E119*'종목 기본정보'!E$2*'종목 기본정보'!E$3</f>
        <v>124990800000</v>
      </c>
      <c r="F119" s="2">
        <f ca="1">'일자별 주가'!F119*'종목 기본정보'!F$2*'종목 기본정보'!F$3</f>
        <v>695036000000</v>
      </c>
      <c r="G119" s="2">
        <f t="shared" ca="1" si="2"/>
        <v>1800191300000</v>
      </c>
      <c r="H119" s="5">
        <f t="shared" ca="1" si="3"/>
        <v>144.59367871485944</v>
      </c>
    </row>
    <row r="120" spans="1:8" x14ac:dyDescent="0.3">
      <c r="A120">
        <v>119</v>
      </c>
      <c r="B120" s="2">
        <f ca="1">'일자별 주가'!B120*'종목 기본정보'!B$2*'종목 기본정보'!B$3</f>
        <v>111427500000</v>
      </c>
      <c r="C120" s="2">
        <f ca="1">'일자별 주가'!C120*'종목 기본정보'!C$2*'종목 기본정보'!C$3</f>
        <v>124195500000</v>
      </c>
      <c r="D120" s="2">
        <f ca="1">'일자별 주가'!D120*'종목 기본정보'!D$2*'종목 기본정보'!D$3</f>
        <v>729619600000</v>
      </c>
      <c r="E120" s="2">
        <f ca="1">'일자별 주가'!E120*'종목 기본정보'!E$2*'종목 기본정보'!E$3</f>
        <v>121704880000</v>
      </c>
      <c r="F120" s="2">
        <f ca="1">'일자별 주가'!F120*'종목 기본정보'!F$2*'종목 기본정보'!F$3</f>
        <v>680896000000</v>
      </c>
      <c r="G120" s="2">
        <f t="shared" ca="1" si="2"/>
        <v>1767843480000</v>
      </c>
      <c r="H120" s="5">
        <f t="shared" ca="1" si="3"/>
        <v>141.99546024096387</v>
      </c>
    </row>
    <row r="121" spans="1:8" x14ac:dyDescent="0.3">
      <c r="A121">
        <v>120</v>
      </c>
      <c r="B121" s="2">
        <f ca="1">'일자별 주가'!B121*'종목 기본정보'!B$2*'종목 기본정보'!B$3</f>
        <v>113827500000</v>
      </c>
      <c r="C121" s="2">
        <f ca="1">'일자별 주가'!C121*'종목 기본정보'!C$2*'종목 기본정보'!C$3</f>
        <v>127786500000</v>
      </c>
      <c r="D121" s="2">
        <f ca="1">'일자별 주가'!D121*'종목 기본정보'!D$2*'종목 기본정보'!D$3</f>
        <v>715614000000</v>
      </c>
      <c r="E121" s="2">
        <f ca="1">'일자별 주가'!E121*'종목 기본정보'!E$2*'종목 기본정보'!E$3</f>
        <v>123931280000</v>
      </c>
      <c r="F121" s="2">
        <f ca="1">'일자별 주가'!F121*'종목 기본정보'!F$2*'종목 기본정보'!F$3</f>
        <v>676537500000</v>
      </c>
      <c r="G121" s="2">
        <f t="shared" ca="1" si="2"/>
        <v>1757696780000</v>
      </c>
      <c r="H121" s="5">
        <f t="shared" ca="1" si="3"/>
        <v>141.18046425702809</v>
      </c>
    </row>
    <row r="122" spans="1:8" x14ac:dyDescent="0.3">
      <c r="A122">
        <v>121</v>
      </c>
      <c r="B122" s="2">
        <f ca="1">'일자별 주가'!B122*'종목 기본정보'!B$2*'종목 기본정보'!B$3</f>
        <v>115920000000</v>
      </c>
      <c r="C122" s="2">
        <f ca="1">'일자별 주가'!C122*'종목 기본정보'!C$2*'종목 기본정보'!C$3</f>
        <v>131260500000</v>
      </c>
      <c r="D122" s="2">
        <f ca="1">'일자별 주가'!D122*'종목 기본정보'!D$2*'종목 기본정보'!D$3</f>
        <v>723896000000</v>
      </c>
      <c r="E122" s="2">
        <f ca="1">'일자별 주가'!E122*'종목 기본정보'!E$2*'종목 기본정보'!E$3</f>
        <v>127522560000</v>
      </c>
      <c r="F122" s="2">
        <f ca="1">'일자별 주가'!F122*'종목 기본정보'!F$2*'종목 기본정보'!F$3</f>
        <v>666400500000</v>
      </c>
      <c r="G122" s="2">
        <f t="shared" ca="1" si="2"/>
        <v>1764999560000</v>
      </c>
      <c r="H122" s="5">
        <f t="shared" ca="1" si="3"/>
        <v>141.7670329317269</v>
      </c>
    </row>
    <row r="123" spans="1:8" x14ac:dyDescent="0.3">
      <c r="A123">
        <v>122</v>
      </c>
      <c r="B123" s="2">
        <f ca="1">'일자별 주가'!B123*'종목 기본정보'!B$2*'종목 기본정보'!B$3</f>
        <v>113805000000</v>
      </c>
      <c r="C123" s="2">
        <f ca="1">'일자별 주가'!C123*'종목 기본정보'!C$2*'종목 기본정보'!C$3</f>
        <v>128547000000</v>
      </c>
      <c r="D123" s="2">
        <f ca="1">'일자별 주가'!D123*'종목 기본정보'!D$2*'종목 기본정보'!D$3</f>
        <v>707446800000</v>
      </c>
      <c r="E123" s="2">
        <f ca="1">'일자별 주가'!E123*'종목 기본정보'!E$2*'종목 기본정보'!E$3</f>
        <v>130257600000</v>
      </c>
      <c r="F123" s="2">
        <f ca="1">'일자별 주가'!F123*'종목 기본정보'!F$2*'종목 기본정보'!F$3</f>
        <v>674840000000</v>
      </c>
      <c r="G123" s="2">
        <f t="shared" ca="1" si="2"/>
        <v>1754896400000</v>
      </c>
      <c r="H123" s="5">
        <f t="shared" ca="1" si="3"/>
        <v>140.95553413654619</v>
      </c>
    </row>
    <row r="124" spans="1:8" x14ac:dyDescent="0.3">
      <c r="A124">
        <v>123</v>
      </c>
      <c r="B124" s="2">
        <f ca="1">'일자별 주가'!B124*'종목 기본정보'!B$2*'종목 기본정보'!B$3</f>
        <v>113985000000</v>
      </c>
      <c r="C124" s="2">
        <f ca="1">'일자별 주가'!C124*'종목 기본정보'!C$2*'종목 기본정보'!C$3</f>
        <v>132453000000</v>
      </c>
      <c r="D124" s="2">
        <f ca="1">'일자별 주가'!D124*'종목 기본정보'!D$2*'종목 기본정보'!D$3</f>
        <v>702920400000</v>
      </c>
      <c r="E124" s="2">
        <f ca="1">'일자별 주가'!E124*'종목 기본정보'!E$2*'종목 기본정보'!E$3</f>
        <v>129973360000</v>
      </c>
      <c r="F124" s="2">
        <f ca="1">'일자별 주가'!F124*'종목 기본정보'!F$2*'종목 기본정보'!F$3</f>
        <v>655719500000</v>
      </c>
      <c r="G124" s="2">
        <f t="shared" ca="1" si="2"/>
        <v>1735051260000</v>
      </c>
      <c r="H124" s="5">
        <f t="shared" ca="1" si="3"/>
        <v>139.36154698795181</v>
      </c>
    </row>
    <row r="125" spans="1:8" x14ac:dyDescent="0.3">
      <c r="A125">
        <v>124</v>
      </c>
      <c r="B125" s="2">
        <f ca="1">'일자별 주가'!B125*'종목 기본정보'!B$2*'종목 기본정보'!B$3</f>
        <v>116482500000</v>
      </c>
      <c r="C125" s="2">
        <f ca="1">'일자별 주가'!C125*'종목 기본정보'!C$2*'종목 기본정보'!C$3</f>
        <v>136138500000</v>
      </c>
      <c r="D125" s="2">
        <f ca="1">'일자별 주가'!D125*'종목 기본정보'!D$2*'종목 기본정보'!D$3</f>
        <v>711382800000</v>
      </c>
      <c r="E125" s="2">
        <f ca="1">'일자별 주가'!E125*'종목 기본정보'!E$2*'종목 기본정보'!E$3</f>
        <v>129738400000</v>
      </c>
      <c r="F125" s="2">
        <f ca="1">'일자별 주가'!F125*'종목 기본정보'!F$2*'종목 기본정보'!F$3</f>
        <v>654963000000</v>
      </c>
      <c r="G125" s="2">
        <f t="shared" ca="1" si="2"/>
        <v>1748705200000</v>
      </c>
      <c r="H125" s="5">
        <f t="shared" ca="1" si="3"/>
        <v>140.45824899598392</v>
      </c>
    </row>
    <row r="126" spans="1:8" x14ac:dyDescent="0.3">
      <c r="A126">
        <v>125</v>
      </c>
      <c r="B126" s="2">
        <f ca="1">'일자별 주가'!B126*'종목 기본정보'!B$2*'종목 기본정보'!B$3</f>
        <v>115920000000</v>
      </c>
      <c r="C126" s="2">
        <f ca="1">'일자별 주가'!C126*'종목 기본정보'!C$2*'종목 기본정보'!C$3</f>
        <v>133101000000</v>
      </c>
      <c r="D126" s="2">
        <f ca="1">'일자별 주가'!D126*'종목 기본정보'!D$2*'종목 기본정보'!D$3</f>
        <v>723387600000</v>
      </c>
      <c r="E126" s="2">
        <f ca="1">'일자별 주가'!E126*'종목 기본정보'!E$2*'종목 기본정보'!E$3</f>
        <v>130336800000</v>
      </c>
      <c r="F126" s="2">
        <f ca="1">'일자별 주가'!F126*'종목 기본정보'!F$2*'종목 기본정보'!F$3</f>
        <v>671172000000</v>
      </c>
      <c r="G126" s="2">
        <f t="shared" ca="1" si="2"/>
        <v>1773917400000</v>
      </c>
      <c r="H126" s="5">
        <f t="shared" ca="1" si="3"/>
        <v>142.48332530120481</v>
      </c>
    </row>
    <row r="127" spans="1:8" x14ac:dyDescent="0.3">
      <c r="A127">
        <v>126</v>
      </c>
      <c r="B127" s="2">
        <f ca="1">'일자별 주가'!B127*'종목 기본정보'!B$2*'종목 기본정보'!B$3</f>
        <v>118620000000</v>
      </c>
      <c r="C127" s="2">
        <f ca="1">'일자별 주가'!C127*'종목 기본정보'!C$2*'종목 기본정보'!C$3</f>
        <v>135108000000</v>
      </c>
      <c r="D127" s="2">
        <f ca="1">'일자별 주가'!D127*'종목 기본정보'!D$2*'종목 기본정보'!D$3</f>
        <v>738360800000</v>
      </c>
      <c r="E127" s="2">
        <f ca="1">'일자별 주가'!E127*'종목 기본정보'!E$2*'종목 기본정보'!E$3</f>
        <v>127616720000</v>
      </c>
      <c r="F127" s="2">
        <f ca="1">'일자별 주가'!F127*'종목 기본정보'!F$2*'종목 기본정보'!F$3</f>
        <v>657607000000</v>
      </c>
      <c r="G127" s="2">
        <f t="shared" ca="1" si="2"/>
        <v>1777312520000</v>
      </c>
      <c r="H127" s="5">
        <f t="shared" ca="1" si="3"/>
        <v>142.75602570281126</v>
      </c>
    </row>
    <row r="128" spans="1:8" x14ac:dyDescent="0.3">
      <c r="A128">
        <v>127</v>
      </c>
      <c r="B128" s="2">
        <f ca="1">'일자별 주가'!B128*'종목 기본정보'!B$2*'종목 기본정보'!B$3</f>
        <v>116850000000</v>
      </c>
      <c r="C128" s="2">
        <f ca="1">'일자별 주가'!C128*'종목 기본정보'!C$2*'종목 기본정보'!C$3</f>
        <v>132174000000</v>
      </c>
      <c r="D128" s="2">
        <f ca="1">'일자별 주가'!D128*'종목 기본정보'!D$2*'종목 기본정보'!D$3</f>
        <v>747134800000</v>
      </c>
      <c r="E128" s="2">
        <f ca="1">'일자별 주가'!E128*'종목 기본정보'!E$2*'종목 기본정보'!E$3</f>
        <v>127809440000</v>
      </c>
      <c r="F128" s="2">
        <f ca="1">'일자별 주가'!F128*'종목 기본정보'!F$2*'종목 기본정보'!F$3</f>
        <v>642962500000</v>
      </c>
      <c r="G128" s="2">
        <f t="shared" ca="1" si="2"/>
        <v>1766930740000</v>
      </c>
      <c r="H128" s="5">
        <f t="shared" ca="1" si="3"/>
        <v>141.92214779116466</v>
      </c>
    </row>
    <row r="129" spans="1:8" x14ac:dyDescent="0.3">
      <c r="A129">
        <v>128</v>
      </c>
      <c r="B129" s="2">
        <f ca="1">'일자별 주가'!B129*'종목 기본정보'!B$2*'종목 기본정보'!B$3</f>
        <v>116610000000</v>
      </c>
      <c r="C129" s="2">
        <f ca="1">'일자별 주가'!C129*'종목 기본정보'!C$2*'종목 기본정보'!C$3</f>
        <v>131283000000</v>
      </c>
      <c r="D129" s="2">
        <f ca="1">'일자별 주가'!D129*'종목 기본정보'!D$2*'종목 기본정보'!D$3</f>
        <v>768897600000</v>
      </c>
      <c r="E129" s="2">
        <f ca="1">'일자별 주가'!E129*'종목 기본정보'!E$2*'종목 기본정보'!E$3</f>
        <v>124740880000</v>
      </c>
      <c r="F129" s="2">
        <f ca="1">'일자별 주가'!F129*'종목 기본정보'!F$2*'종목 기본정보'!F$3</f>
        <v>654941500000</v>
      </c>
      <c r="G129" s="2">
        <f t="shared" ca="1" si="2"/>
        <v>1796472980000</v>
      </c>
      <c r="H129" s="5">
        <f t="shared" ca="1" si="3"/>
        <v>144.2950184738956</v>
      </c>
    </row>
    <row r="130" spans="1:8" x14ac:dyDescent="0.3">
      <c r="A130">
        <v>129</v>
      </c>
      <c r="B130" s="2">
        <f ca="1">'일자별 주가'!B130*'종목 기본정보'!B$2*'종목 기본정보'!B$3</f>
        <v>116430000000</v>
      </c>
      <c r="C130" s="2">
        <f ca="1">'일자별 주가'!C130*'종목 기본정보'!C$2*'종목 기본정보'!C$3</f>
        <v>133191000000</v>
      </c>
      <c r="D130" s="2">
        <f ca="1">'일자별 주가'!D130*'종목 기본정보'!D$2*'종목 기본정보'!D$3</f>
        <v>792989200000</v>
      </c>
      <c r="E130" s="2">
        <f ca="1">'일자별 주가'!E130*'종목 기본정보'!E$2*'종목 기본정보'!E$3</f>
        <v>123355760000</v>
      </c>
      <c r="F130" s="2">
        <f ca="1">'일자별 주가'!F130*'종목 기본정보'!F$2*'종목 기본정보'!F$3</f>
        <v>666926000000</v>
      </c>
      <c r="G130" s="2">
        <f t="shared" ca="1" si="2"/>
        <v>1832891960000</v>
      </c>
      <c r="H130" s="5">
        <f t="shared" ca="1" si="3"/>
        <v>147.22023775100402</v>
      </c>
    </row>
    <row r="131" spans="1:8" x14ac:dyDescent="0.3">
      <c r="A131">
        <v>130</v>
      </c>
      <c r="B131" s="2">
        <f ca="1">'일자별 주가'!B131*'종목 기본정보'!B$2*'종목 기본정보'!B$3</f>
        <v>118335000000</v>
      </c>
      <c r="C131" s="2">
        <f ca="1">'일자별 주가'!C131*'종목 기본정보'!C$2*'종목 기본정보'!C$3</f>
        <v>135760500000</v>
      </c>
      <c r="D131" s="2">
        <f ca="1">'일자별 주가'!D131*'종목 기본정보'!D$2*'종목 기본정보'!D$3</f>
        <v>775129600000</v>
      </c>
      <c r="E131" s="2">
        <f ca="1">'일자별 주가'!E131*'종목 기본정보'!E$2*'종목 기본정보'!E$3</f>
        <v>122891120000</v>
      </c>
      <c r="F131" s="2">
        <f ca="1">'일자별 주가'!F131*'종목 기본정보'!F$2*'종목 기본정보'!F$3</f>
        <v>681479000000</v>
      </c>
      <c r="G131" s="2">
        <f t="shared" ref="G131:G194" ca="1" si="4">SUM(B131:F131)</f>
        <v>1833595220000</v>
      </c>
      <c r="H131" s="5">
        <f t="shared" ref="H131:H194" ca="1" si="5">G131/G$2*100</f>
        <v>147.27672449799195</v>
      </c>
    </row>
    <row r="132" spans="1:8" x14ac:dyDescent="0.3">
      <c r="A132">
        <v>131</v>
      </c>
      <c r="B132" s="2">
        <f ca="1">'일자별 주가'!B132*'종목 기본정보'!B$2*'종목 기본정보'!B$3</f>
        <v>118102500000</v>
      </c>
      <c r="C132" s="2">
        <f ca="1">'일자별 주가'!C132*'종목 기본정보'!C$2*'종목 기본정보'!C$3</f>
        <v>133362000000</v>
      </c>
      <c r="D132" s="2">
        <f ca="1">'일자별 주가'!D132*'종목 기본정보'!D$2*'종목 기본정보'!D$3</f>
        <v>771603600000</v>
      </c>
      <c r="E132" s="2">
        <f ca="1">'일자별 주가'!E132*'종목 기본정보'!E$2*'종목 기본정보'!E$3</f>
        <v>124625600000</v>
      </c>
      <c r="F132" s="2">
        <f ca="1">'일자별 주가'!F132*'종목 기본정보'!F$2*'종목 기본정보'!F$3</f>
        <v>670760500000</v>
      </c>
      <c r="G132" s="2">
        <f t="shared" ca="1" si="4"/>
        <v>1818454200000</v>
      </c>
      <c r="H132" s="5">
        <f t="shared" ca="1" si="5"/>
        <v>146.06057831325302</v>
      </c>
    </row>
    <row r="133" spans="1:8" x14ac:dyDescent="0.3">
      <c r="A133">
        <v>132</v>
      </c>
      <c r="B133" s="2">
        <f ca="1">'일자별 주가'!B133*'종목 기본정보'!B$2*'종목 기본정보'!B$3</f>
        <v>120825000000</v>
      </c>
      <c r="C133" s="2">
        <f ca="1">'일자별 주가'!C133*'종목 기본정보'!C$2*'종목 기본정보'!C$3</f>
        <v>136300500000</v>
      </c>
      <c r="D133" s="2">
        <f ca="1">'일자별 주가'!D133*'종목 기본정보'!D$2*'종목 기본정보'!D$3</f>
        <v>774473600000</v>
      </c>
      <c r="E133" s="2">
        <f ca="1">'일자별 주가'!E133*'종목 기본정보'!E$2*'종목 기본정보'!E$3</f>
        <v>121090640000</v>
      </c>
      <c r="F133" s="2">
        <f ca="1">'일자별 주가'!F133*'종목 기본정보'!F$2*'종목 기본정보'!F$3</f>
        <v>661808500000</v>
      </c>
      <c r="G133" s="2">
        <f t="shared" ca="1" si="4"/>
        <v>1814498240000</v>
      </c>
      <c r="H133" s="5">
        <f t="shared" ca="1" si="5"/>
        <v>145.74283052208835</v>
      </c>
    </row>
    <row r="134" spans="1:8" x14ac:dyDescent="0.3">
      <c r="A134">
        <v>133</v>
      </c>
      <c r="B134" s="2">
        <f ca="1">'일자별 주가'!B134*'종목 기본정보'!B$2*'종목 기본정보'!B$3</f>
        <v>121867500000</v>
      </c>
      <c r="C134" s="2">
        <f ca="1">'일자별 주가'!C134*'종목 기본정보'!C$2*'종목 기본정보'!C$3</f>
        <v>140391000000</v>
      </c>
      <c r="D134" s="2">
        <f ca="1">'일자별 주가'!D134*'종목 기본정보'!D$2*'종목 기본정보'!D$3</f>
        <v>755958000000</v>
      </c>
      <c r="E134" s="2">
        <f ca="1">'일자별 주가'!E134*'종목 기본정보'!E$2*'종목 기본정보'!E$3</f>
        <v>123612720000</v>
      </c>
      <c r="F134" s="2">
        <f ca="1">'일자별 주가'!F134*'종목 기본정보'!F$2*'종목 기본정보'!F$3</f>
        <v>671956000000</v>
      </c>
      <c r="G134" s="2">
        <f t="shared" ca="1" si="4"/>
        <v>1813785220000</v>
      </c>
      <c r="H134" s="5">
        <f t="shared" ca="1" si="5"/>
        <v>145.68555983935744</v>
      </c>
    </row>
    <row r="135" spans="1:8" x14ac:dyDescent="0.3">
      <c r="A135">
        <v>134</v>
      </c>
      <c r="B135" s="2">
        <f ca="1">'일자별 주가'!B135*'종목 기본정보'!B$2*'종목 기본정보'!B$3</f>
        <v>118860000000</v>
      </c>
      <c r="C135" s="2">
        <f ca="1">'일자별 주가'!C135*'종목 기본정보'!C$2*'종목 기본정보'!C$3</f>
        <v>144571500000</v>
      </c>
      <c r="D135" s="2">
        <f ca="1">'일자별 주가'!D135*'종목 기본정보'!D$2*'종목 기본정보'!D$3</f>
        <v>748758400000</v>
      </c>
      <c r="E135" s="2">
        <f ca="1">'일자별 주가'!E135*'종목 기본정보'!E$2*'종목 기본정보'!E$3</f>
        <v>127017440000</v>
      </c>
      <c r="F135" s="2">
        <f ca="1">'일자별 주가'!F135*'종목 기본정보'!F$2*'종목 기본정보'!F$3</f>
        <v>688255000000</v>
      </c>
      <c r="G135" s="2">
        <f t="shared" ca="1" si="4"/>
        <v>1827462340000</v>
      </c>
      <c r="H135" s="5">
        <f t="shared" ca="1" si="5"/>
        <v>146.78412369477911</v>
      </c>
    </row>
    <row r="136" spans="1:8" x14ac:dyDescent="0.3">
      <c r="A136">
        <v>135</v>
      </c>
      <c r="B136" s="2">
        <f ca="1">'일자별 주가'!B136*'종목 기본정보'!B$2*'종목 기본정보'!B$3</f>
        <v>120045000000</v>
      </c>
      <c r="C136" s="2">
        <f ca="1">'일자별 주가'!C136*'종목 기본정보'!C$2*'종목 기본정보'!C$3</f>
        <v>148999500000</v>
      </c>
      <c r="D136" s="2">
        <f ca="1">'일자별 주가'!D136*'종목 기본정보'!D$2*'종목 기본정보'!D$3</f>
        <v>761894800000</v>
      </c>
      <c r="E136" s="2">
        <f ca="1">'일자별 주가'!E136*'종목 기본정보'!E$2*'종목 기본정보'!E$3</f>
        <v>126560720000</v>
      </c>
      <c r="F136" s="2">
        <f ca="1">'일자별 주가'!F136*'종목 기본정보'!F$2*'종목 기본정보'!F$3</f>
        <v>686718000000</v>
      </c>
      <c r="G136" s="2">
        <f t="shared" ca="1" si="4"/>
        <v>1844218020000</v>
      </c>
      <c r="H136" s="5">
        <f t="shared" ca="1" si="5"/>
        <v>148.12996144578315</v>
      </c>
    </row>
    <row r="137" spans="1:8" x14ac:dyDescent="0.3">
      <c r="A137">
        <v>136</v>
      </c>
      <c r="B137" s="2">
        <f ca="1">'일자별 주가'!B137*'종목 기본정보'!B$2*'종목 기본정보'!B$3</f>
        <v>118065000000</v>
      </c>
      <c r="C137" s="2">
        <f ca="1">'일자별 주가'!C137*'종목 기본정보'!C$2*'종목 기본정보'!C$3</f>
        <v>149778000000</v>
      </c>
      <c r="D137" s="2">
        <f ca="1">'일자별 주가'!D137*'종목 기본정보'!D$2*'종목 기본정보'!D$3</f>
        <v>765781600000</v>
      </c>
      <c r="E137" s="2">
        <f ca="1">'일자별 주가'!E137*'종목 기본정보'!E$2*'종목 기본정보'!E$3</f>
        <v>126184080000</v>
      </c>
      <c r="F137" s="2">
        <f ca="1">'일자별 주가'!F137*'종목 기본정보'!F$2*'종목 기본정보'!F$3</f>
        <v>709308000000</v>
      </c>
      <c r="G137" s="2">
        <f t="shared" ca="1" si="4"/>
        <v>1869116680000</v>
      </c>
      <c r="H137" s="5">
        <f t="shared" ca="1" si="5"/>
        <v>150.12985381526104</v>
      </c>
    </row>
    <row r="138" spans="1:8" x14ac:dyDescent="0.3">
      <c r="A138">
        <v>137</v>
      </c>
      <c r="B138" s="2">
        <f ca="1">'일자별 주가'!B138*'종목 기본정보'!B$2*'종목 기본정보'!B$3</f>
        <v>120472500000</v>
      </c>
      <c r="C138" s="2">
        <f ca="1">'일자별 주가'!C138*'종목 기본정보'!C$2*'종목 기본정보'!C$3</f>
        <v>145539000000</v>
      </c>
      <c r="D138" s="2">
        <f ca="1">'일자별 주가'!D138*'종목 기본정보'!D$2*'종목 기본정보'!D$3</f>
        <v>783674000000</v>
      </c>
      <c r="E138" s="2">
        <f ca="1">'일자별 주가'!E138*'종목 기본정보'!E$2*'종목 기본정보'!E$3</f>
        <v>123295920000</v>
      </c>
      <c r="F138" s="2">
        <f ca="1">'일자별 주가'!F138*'종목 기본정보'!F$2*'종목 기본정보'!F$3</f>
        <v>692744000000</v>
      </c>
      <c r="G138" s="2">
        <f t="shared" ca="1" si="4"/>
        <v>1865725420000</v>
      </c>
      <c r="H138" s="5">
        <f t="shared" ca="1" si="5"/>
        <v>149.85746345381526</v>
      </c>
    </row>
    <row r="139" spans="1:8" x14ac:dyDescent="0.3">
      <c r="A139">
        <v>138</v>
      </c>
      <c r="B139" s="2">
        <f ca="1">'일자별 주가'!B139*'종목 기본정보'!B$2*'종목 기본정보'!B$3</f>
        <v>121545000000</v>
      </c>
      <c r="C139" s="2">
        <f ca="1">'일자별 주가'!C139*'종목 기본정보'!C$2*'종목 기본정보'!C$3</f>
        <v>144558000000</v>
      </c>
      <c r="D139" s="2">
        <f ca="1">'일자별 주가'!D139*'종목 기본정보'!D$2*'종목 기본정보'!D$3</f>
        <v>766814800000</v>
      </c>
      <c r="E139" s="2">
        <f ca="1">'일자별 주가'!E139*'종목 기본정보'!E$2*'종목 기본정보'!E$3</f>
        <v>125279440000</v>
      </c>
      <c r="F139" s="2">
        <f ca="1">'일자별 주가'!F139*'종목 기본정보'!F$2*'종목 기본정보'!F$3</f>
        <v>702394500000</v>
      </c>
      <c r="G139" s="2">
        <f t="shared" ca="1" si="4"/>
        <v>1860591740000</v>
      </c>
      <c r="H139" s="5">
        <f t="shared" ca="1" si="5"/>
        <v>149.44511967871486</v>
      </c>
    </row>
    <row r="140" spans="1:8" x14ac:dyDescent="0.3">
      <c r="A140">
        <v>139</v>
      </c>
      <c r="B140" s="2">
        <f ca="1">'일자별 주가'!B140*'종목 기본정보'!B$2*'종목 기본정보'!B$3</f>
        <v>119310000000</v>
      </c>
      <c r="C140" s="2">
        <f ca="1">'일자별 주가'!C140*'종목 기본정보'!C$2*'종목 기본정보'!C$3</f>
        <v>141309000000</v>
      </c>
      <c r="D140" s="2">
        <f ca="1">'일자별 주가'!D140*'종목 기본정보'!D$2*'종목 기본정보'!D$3</f>
        <v>768504000000</v>
      </c>
      <c r="E140" s="2">
        <f ca="1">'일자별 주가'!E140*'종목 기본정보'!E$2*'종목 기본정보'!E$3</f>
        <v>126758720000</v>
      </c>
      <c r="F140" s="2">
        <f ca="1">'일자별 주가'!F140*'종목 기본정보'!F$2*'종목 기본정보'!F$3</f>
        <v>688047500000</v>
      </c>
      <c r="G140" s="2">
        <f t="shared" ca="1" si="4"/>
        <v>1843929220000</v>
      </c>
      <c r="H140" s="5">
        <f t="shared" ca="1" si="5"/>
        <v>148.10676465863455</v>
      </c>
    </row>
    <row r="141" spans="1:8" x14ac:dyDescent="0.3">
      <c r="A141">
        <v>140</v>
      </c>
      <c r="B141" s="2">
        <f ca="1">'일자별 주가'!B141*'종목 기본정보'!B$2*'종목 기본정보'!B$3</f>
        <v>121965000000</v>
      </c>
      <c r="C141" s="2">
        <f ca="1">'일자별 주가'!C141*'종목 기본정보'!C$2*'종목 기본정보'!C$3</f>
        <v>138991500000</v>
      </c>
      <c r="D141" s="2">
        <f ca="1">'일자별 주가'!D141*'종목 기본정보'!D$2*'종목 기본정보'!D$3</f>
        <v>767815200000</v>
      </c>
      <c r="E141" s="2">
        <f ca="1">'일자별 주가'!E141*'종목 기본정보'!E$2*'종목 기본정보'!E$3</f>
        <v>124114320000</v>
      </c>
      <c r="F141" s="2">
        <f ca="1">'일자별 주가'!F141*'종목 기본정보'!F$2*'종목 기본정보'!F$3</f>
        <v>692573500000</v>
      </c>
      <c r="G141" s="2">
        <f t="shared" ca="1" si="4"/>
        <v>1845459520000</v>
      </c>
      <c r="H141" s="5">
        <f t="shared" ca="1" si="5"/>
        <v>148.22968032128514</v>
      </c>
    </row>
    <row r="142" spans="1:8" x14ac:dyDescent="0.3">
      <c r="A142">
        <v>141</v>
      </c>
      <c r="B142" s="2">
        <f ca="1">'일자별 주가'!B142*'종목 기본정보'!B$2*'종목 기본정보'!B$3</f>
        <v>119325000000</v>
      </c>
      <c r="C142" s="2">
        <f ca="1">'일자별 주가'!C142*'종목 기본정보'!C$2*'종목 기본정보'!C$3</f>
        <v>136669500000</v>
      </c>
      <c r="D142" s="2">
        <f ca="1">'일자별 주가'!D142*'종목 기본정보'!D$2*'종목 기본정보'!D$3</f>
        <v>744871600000</v>
      </c>
      <c r="E142" s="2">
        <f ca="1">'일자별 주가'!E142*'종목 기본정보'!E$2*'종목 기본정보'!E$3</f>
        <v>125361280000</v>
      </c>
      <c r="F142" s="2">
        <f ca="1">'일자별 주가'!F142*'종목 기본정보'!F$2*'종목 기본정보'!F$3</f>
        <v>703319000000</v>
      </c>
      <c r="G142" s="2">
        <f t="shared" ca="1" si="4"/>
        <v>1829546380000</v>
      </c>
      <c r="H142" s="5">
        <f t="shared" ca="1" si="5"/>
        <v>146.95151646586345</v>
      </c>
    </row>
    <row r="143" spans="1:8" x14ac:dyDescent="0.3">
      <c r="A143">
        <v>142</v>
      </c>
      <c r="B143" s="2">
        <f ca="1">'일자별 주가'!B143*'종목 기본정보'!B$2*'종목 기본정보'!B$3</f>
        <v>119992500000</v>
      </c>
      <c r="C143" s="2">
        <f ca="1">'일자별 주가'!C143*'종목 기본정보'!C$2*'종목 기본정보'!C$3</f>
        <v>135972000000</v>
      </c>
      <c r="D143" s="2">
        <f ca="1">'일자별 주가'!D143*'종목 기본정보'!D$2*'종목 기본정보'!D$3</f>
        <v>755826800000</v>
      </c>
      <c r="E143" s="2">
        <f ca="1">'일자별 주가'!E143*'종목 기본정보'!E$2*'종목 기본정보'!E$3</f>
        <v>125927120000</v>
      </c>
      <c r="F143" s="2">
        <f ca="1">'일자별 주가'!F143*'종목 기본정보'!F$2*'종목 기본정보'!F$3</f>
        <v>685642000000</v>
      </c>
      <c r="G143" s="2">
        <f t="shared" ca="1" si="4"/>
        <v>1823360420000</v>
      </c>
      <c r="H143" s="5">
        <f t="shared" ca="1" si="5"/>
        <v>146.45465220883534</v>
      </c>
    </row>
    <row r="144" spans="1:8" x14ac:dyDescent="0.3">
      <c r="A144">
        <v>143</v>
      </c>
      <c r="B144" s="2">
        <f ca="1">'일자별 주가'!B144*'종목 기본정보'!B$2*'종목 기본정보'!B$3</f>
        <v>119527500000</v>
      </c>
      <c r="C144" s="2">
        <f ca="1">'일자별 주가'!C144*'종목 기본정보'!C$2*'종목 기본정보'!C$3</f>
        <v>135778500000</v>
      </c>
      <c r="D144" s="2">
        <f ca="1">'일자별 주가'!D144*'종목 기본정보'!D$2*'종목 기본정보'!D$3</f>
        <v>775178800000</v>
      </c>
      <c r="E144" s="2">
        <f ca="1">'일자별 주가'!E144*'종목 기본정보'!E$2*'종목 기본정보'!E$3</f>
        <v>122308560000</v>
      </c>
      <c r="F144" s="2">
        <f ca="1">'일자별 주가'!F144*'종목 기본정보'!F$2*'종목 기본정보'!F$3</f>
        <v>698272500000</v>
      </c>
      <c r="G144" s="2">
        <f t="shared" ca="1" si="4"/>
        <v>1851065860000</v>
      </c>
      <c r="H144" s="5">
        <f t="shared" ca="1" si="5"/>
        <v>148.67998875502008</v>
      </c>
    </row>
    <row r="145" spans="1:8" x14ac:dyDescent="0.3">
      <c r="A145">
        <v>144</v>
      </c>
      <c r="B145" s="2">
        <f ca="1">'일자별 주가'!B145*'종목 기본정보'!B$2*'종목 기본정보'!B$3</f>
        <v>120855000000</v>
      </c>
      <c r="C145" s="2">
        <f ca="1">'일자별 주가'!C145*'종목 기본정보'!C$2*'종목 기본정보'!C$3</f>
        <v>134221500000</v>
      </c>
      <c r="D145" s="2">
        <f ca="1">'일자별 주가'!D145*'종목 기본정보'!D$2*'종목 기본정보'!D$3</f>
        <v>760533600000</v>
      </c>
      <c r="E145" s="2">
        <f ca="1">'일자별 주가'!E145*'종목 기본정보'!E$2*'종목 기본정보'!E$3</f>
        <v>125143920000</v>
      </c>
      <c r="F145" s="2">
        <f ca="1">'일자별 주가'!F145*'종목 기본정보'!F$2*'종목 기본정보'!F$3</f>
        <v>697376000000</v>
      </c>
      <c r="G145" s="2">
        <f t="shared" ca="1" si="4"/>
        <v>1838130020000</v>
      </c>
      <c r="H145" s="5">
        <f t="shared" ca="1" si="5"/>
        <v>147.6409654618474</v>
      </c>
    </row>
    <row r="146" spans="1:8" x14ac:dyDescent="0.3">
      <c r="A146">
        <v>145</v>
      </c>
      <c r="B146" s="2">
        <f ca="1">'일자별 주가'!B146*'종목 기본정보'!B$2*'종목 기본정보'!B$3</f>
        <v>120495000000</v>
      </c>
      <c r="C146" s="2">
        <f ca="1">'일자별 주가'!C146*'종목 기본정보'!C$2*'종목 기본정보'!C$3</f>
        <v>132448500000</v>
      </c>
      <c r="D146" s="2">
        <f ca="1">'일자별 주가'!D146*'종목 기본정보'!D$2*'종목 기본정보'!D$3</f>
        <v>771177200000</v>
      </c>
      <c r="E146" s="2">
        <f ca="1">'일자별 주가'!E146*'종목 기본정보'!E$2*'종목 기본정보'!E$3</f>
        <v>124911600000</v>
      </c>
      <c r="F146" s="2">
        <f ca="1">'일자별 주가'!F146*'종목 기본정보'!F$2*'종목 기본정보'!F$3</f>
        <v>679622500000</v>
      </c>
      <c r="G146" s="2">
        <f t="shared" ca="1" si="4"/>
        <v>1828654800000</v>
      </c>
      <c r="H146" s="5">
        <f t="shared" ca="1" si="5"/>
        <v>146.87990361445785</v>
      </c>
    </row>
    <row r="147" spans="1:8" x14ac:dyDescent="0.3">
      <c r="A147">
        <v>146</v>
      </c>
      <c r="B147" s="2">
        <f ca="1">'일자별 주가'!B147*'종목 기본정보'!B$2*'종목 기본정보'!B$3</f>
        <v>122032500000</v>
      </c>
      <c r="C147" s="2">
        <f ca="1">'일자별 주가'!C147*'종목 기본정보'!C$2*'종목 기본정보'!C$3</f>
        <v>131278500000</v>
      </c>
      <c r="D147" s="2">
        <f ca="1">'일자별 주가'!D147*'종목 기본정보'!D$2*'종목 기본정보'!D$3</f>
        <v>766667200000</v>
      </c>
      <c r="E147" s="2">
        <f ca="1">'일자별 주가'!E147*'종목 기본정보'!E$2*'종목 기본정보'!E$3</f>
        <v>123237840000</v>
      </c>
      <c r="F147" s="2">
        <f ca="1">'일자별 주가'!F147*'종목 기본정보'!F$2*'종목 기본정보'!F$3</f>
        <v>684483000000</v>
      </c>
      <c r="G147" s="2">
        <f t="shared" ca="1" si="4"/>
        <v>1827699040000</v>
      </c>
      <c r="H147" s="5">
        <f t="shared" ca="1" si="5"/>
        <v>146.80313574297188</v>
      </c>
    </row>
    <row r="148" spans="1:8" x14ac:dyDescent="0.3">
      <c r="A148">
        <v>147</v>
      </c>
      <c r="B148" s="2">
        <f ca="1">'일자별 주가'!B148*'종목 기본정보'!B$2*'종목 기본정보'!B$3</f>
        <v>120772500000</v>
      </c>
      <c r="C148" s="2">
        <f ca="1">'일자별 주가'!C148*'종목 기본정보'!C$2*'종목 기본정보'!C$3</f>
        <v>128340000000</v>
      </c>
      <c r="D148" s="2">
        <f ca="1">'일자별 주가'!D148*'종목 기본정보'!D$2*'종목 기본정보'!D$3</f>
        <v>764945200000</v>
      </c>
      <c r="E148" s="2">
        <f ca="1">'일자별 주가'!E148*'종목 기본정보'!E$2*'종목 기본정보'!E$3</f>
        <v>120680560000</v>
      </c>
      <c r="F148" s="2">
        <f ca="1">'일자별 주가'!F148*'종목 기본정보'!F$2*'종목 기본정보'!F$3</f>
        <v>696036000000</v>
      </c>
      <c r="G148" s="2">
        <f t="shared" ca="1" si="4"/>
        <v>1830774260000</v>
      </c>
      <c r="H148" s="5">
        <f t="shared" ca="1" si="5"/>
        <v>147.05014136546183</v>
      </c>
    </row>
    <row r="149" spans="1:8" x14ac:dyDescent="0.3">
      <c r="A149">
        <v>148</v>
      </c>
      <c r="B149" s="2">
        <f ca="1">'일자별 주가'!B149*'종목 기본정보'!B$2*'종목 기본정보'!B$3</f>
        <v>123547500000</v>
      </c>
      <c r="C149" s="2">
        <f ca="1">'일자별 주가'!C149*'종목 기본정보'!C$2*'종목 기본정보'!C$3</f>
        <v>129730500000</v>
      </c>
      <c r="D149" s="2">
        <f ca="1">'일자별 주가'!D149*'종목 기본정보'!D$2*'종목 기본정보'!D$3</f>
        <v>788397200000</v>
      </c>
      <c r="E149" s="2">
        <f ca="1">'일자별 주가'!E149*'종목 기본정보'!E$2*'종목 기본정보'!E$3</f>
        <v>120121760000</v>
      </c>
      <c r="F149" s="2">
        <f ca="1">'일자별 주가'!F149*'종목 기본정보'!F$2*'종목 기본정보'!F$3</f>
        <v>710636500000</v>
      </c>
      <c r="G149" s="2">
        <f t="shared" ca="1" si="4"/>
        <v>1872433460000</v>
      </c>
      <c r="H149" s="5">
        <f t="shared" ca="1" si="5"/>
        <v>150.39626184738955</v>
      </c>
    </row>
    <row r="150" spans="1:8" x14ac:dyDescent="0.3">
      <c r="A150">
        <v>149</v>
      </c>
      <c r="B150" s="2">
        <f ca="1">'일자별 주가'!B150*'종목 기본정보'!B$2*'종목 기본정보'!B$3</f>
        <v>124702500000</v>
      </c>
      <c r="C150" s="2">
        <f ca="1">'일자별 주가'!C150*'종목 기본정보'!C$2*'종목 기본정보'!C$3</f>
        <v>128565000000</v>
      </c>
      <c r="D150" s="2">
        <f ca="1">'일자별 주가'!D150*'종목 기본정보'!D$2*'종목 기본정보'!D$3</f>
        <v>790578400000</v>
      </c>
      <c r="E150" s="2">
        <f ca="1">'일자별 주가'!E150*'종목 기본정보'!E$2*'종목 기본정보'!E$3</f>
        <v>121444400000</v>
      </c>
      <c r="F150" s="2">
        <f ca="1">'일자별 주가'!F150*'종목 기본정보'!F$2*'종목 기본정보'!F$3</f>
        <v>694759000000</v>
      </c>
      <c r="G150" s="2">
        <f t="shared" ca="1" si="4"/>
        <v>1860049300000</v>
      </c>
      <c r="H150" s="5">
        <f t="shared" ca="1" si="5"/>
        <v>149.4015502008032</v>
      </c>
    </row>
    <row r="151" spans="1:8" x14ac:dyDescent="0.3">
      <c r="A151">
        <v>150</v>
      </c>
      <c r="B151" s="2">
        <f ca="1">'일자별 주가'!B151*'종목 기본정보'!B$2*'종목 기본정보'!B$3</f>
        <v>121830000000</v>
      </c>
      <c r="C151" s="2">
        <f ca="1">'일자별 주가'!C151*'종목 기본정보'!C$2*'종목 기본정보'!C$3</f>
        <v>130203000000</v>
      </c>
      <c r="D151" s="2">
        <f ca="1">'일자별 주가'!D151*'종목 기본정보'!D$2*'종목 기본정보'!D$3</f>
        <v>783526400000</v>
      </c>
      <c r="E151" s="2">
        <f ca="1">'일자별 주가'!E151*'종목 기본정보'!E$2*'종목 기본정보'!E$3</f>
        <v>120337360000</v>
      </c>
      <c r="F151" s="2">
        <f ca="1">'일자별 주가'!F151*'종목 기본정보'!F$2*'종목 기본정보'!F$3</f>
        <v>694421500000</v>
      </c>
      <c r="G151" s="2">
        <f t="shared" ca="1" si="4"/>
        <v>1850318260000</v>
      </c>
      <c r="H151" s="5">
        <f t="shared" ca="1" si="5"/>
        <v>148.61994056224898</v>
      </c>
    </row>
    <row r="152" spans="1:8" x14ac:dyDescent="0.3">
      <c r="A152">
        <v>151</v>
      </c>
      <c r="B152" s="2">
        <f ca="1">'일자별 주가'!B152*'종목 기본정보'!B$2*'종목 기본정보'!B$3</f>
        <v>120000000000</v>
      </c>
      <c r="C152" s="2">
        <f ca="1">'일자별 주가'!C152*'종목 기본정보'!C$2*'종목 기본정보'!C$3</f>
        <v>133173000000</v>
      </c>
      <c r="D152" s="2">
        <f ca="1">'일자별 주가'!D152*'종목 기본정보'!D$2*'종목 기본정보'!D$3</f>
        <v>769209200000</v>
      </c>
      <c r="E152" s="2">
        <f ca="1">'일자별 주가'!E152*'종목 기본정보'!E$2*'종목 기본정보'!E$3</f>
        <v>117493200000</v>
      </c>
      <c r="F152" s="2">
        <f ca="1">'일자별 주가'!F152*'종목 기본정보'!F$2*'종목 기본정보'!F$3</f>
        <v>702714500000</v>
      </c>
      <c r="G152" s="2">
        <f t="shared" ca="1" si="4"/>
        <v>1842589900000</v>
      </c>
      <c r="H152" s="5">
        <f t="shared" ca="1" si="5"/>
        <v>147.99918875502007</v>
      </c>
    </row>
    <row r="153" spans="1:8" x14ac:dyDescent="0.3">
      <c r="A153">
        <v>152</v>
      </c>
      <c r="B153" s="2">
        <f ca="1">'일자별 주가'!B153*'종목 기본정보'!B$2*'종목 기본정보'!B$3</f>
        <v>118387500000</v>
      </c>
      <c r="C153" s="2">
        <f ca="1">'일자별 주가'!C153*'종목 기본정보'!C$2*'종목 기본정보'!C$3</f>
        <v>133938000000</v>
      </c>
      <c r="D153" s="2">
        <f ca="1">'일자별 주가'!D153*'종목 기본정보'!D$2*'종목 기본정보'!D$3</f>
        <v>787200000000</v>
      </c>
      <c r="E153" s="2">
        <f ca="1">'일자별 주가'!E153*'종목 기본정보'!E$2*'종목 기본정보'!E$3</f>
        <v>117653360000</v>
      </c>
      <c r="F153" s="2">
        <f ca="1">'일자별 주가'!F153*'종목 기본정보'!F$2*'종목 기본정보'!F$3</f>
        <v>705345500000</v>
      </c>
      <c r="G153" s="2">
        <f t="shared" ca="1" si="4"/>
        <v>1862524360000</v>
      </c>
      <c r="H153" s="5">
        <f t="shared" ca="1" si="5"/>
        <v>149.60035020080323</v>
      </c>
    </row>
    <row r="154" spans="1:8" x14ac:dyDescent="0.3">
      <c r="A154">
        <v>153</v>
      </c>
      <c r="B154" s="2">
        <f ca="1">'일자별 주가'!B154*'종목 기본정보'!B$2*'종목 기본정보'!B$3</f>
        <v>120757500000</v>
      </c>
      <c r="C154" s="2">
        <f ca="1">'일자별 주가'!C154*'종목 기본정보'!C$2*'종목 기본정보'!C$3</f>
        <v>133884000000</v>
      </c>
      <c r="D154" s="2">
        <f ca="1">'일자별 주가'!D154*'종목 기본정보'!D$2*'종목 기본정보'!D$3</f>
        <v>774752400000</v>
      </c>
      <c r="E154" s="2">
        <f ca="1">'일자별 주가'!E154*'종목 기본정보'!E$2*'종목 기본정보'!E$3</f>
        <v>115513200000</v>
      </c>
      <c r="F154" s="2">
        <f ca="1">'일자별 주가'!F154*'종목 기본정보'!F$2*'종목 기본정보'!F$3</f>
        <v>718822500000</v>
      </c>
      <c r="G154" s="2">
        <f t="shared" ca="1" si="4"/>
        <v>1863729600000</v>
      </c>
      <c r="H154" s="5">
        <f t="shared" ca="1" si="5"/>
        <v>149.69715662650603</v>
      </c>
    </row>
    <row r="155" spans="1:8" x14ac:dyDescent="0.3">
      <c r="A155">
        <v>154</v>
      </c>
      <c r="B155" s="2">
        <f ca="1">'일자별 주가'!B155*'종목 기본정보'!B$2*'종목 기본정보'!B$3</f>
        <v>121762500000</v>
      </c>
      <c r="C155" s="2">
        <f ca="1">'일자별 주가'!C155*'종목 기본정보'!C$2*'종목 기본정보'!C$3</f>
        <v>136786500000</v>
      </c>
      <c r="D155" s="2">
        <f ca="1">'일자별 주가'!D155*'종목 기본정보'!D$2*'종목 기본정보'!D$3</f>
        <v>774932800000</v>
      </c>
      <c r="E155" s="2">
        <f ca="1">'일자별 주가'!E155*'종목 기본정보'!E$2*'종목 기본정보'!E$3</f>
        <v>114414960000</v>
      </c>
      <c r="F155" s="2">
        <f ca="1">'일자별 주가'!F155*'종목 기본정보'!F$2*'종목 기본정보'!F$3</f>
        <v>705310500000</v>
      </c>
      <c r="G155" s="2">
        <f t="shared" ca="1" si="4"/>
        <v>1853207260000</v>
      </c>
      <c r="H155" s="5">
        <f t="shared" ca="1" si="5"/>
        <v>148.85198875502007</v>
      </c>
    </row>
    <row r="156" spans="1:8" x14ac:dyDescent="0.3">
      <c r="A156">
        <v>155</v>
      </c>
      <c r="B156" s="2">
        <f ca="1">'일자별 주가'!B156*'종목 기본정보'!B$2*'종목 기본정보'!B$3</f>
        <v>121020000000</v>
      </c>
      <c r="C156" s="2">
        <f ca="1">'일자별 주가'!C156*'종목 기본정보'!C$2*'종목 기본정보'!C$3</f>
        <v>140085000000</v>
      </c>
      <c r="D156" s="2">
        <f ca="1">'일자별 주가'!D156*'종목 기본정보'!D$2*'종목 기본정보'!D$3</f>
        <v>789512400000</v>
      </c>
      <c r="E156" s="2">
        <f ca="1">'일자별 주가'!E156*'종목 기본정보'!E$2*'종목 기본정보'!E$3</f>
        <v>116974000000</v>
      </c>
      <c r="F156" s="2">
        <f ca="1">'일자별 주가'!F156*'종목 기본정보'!F$2*'종목 기본정보'!F$3</f>
        <v>696017000000</v>
      </c>
      <c r="G156" s="2">
        <f t="shared" ca="1" si="4"/>
        <v>1863608400000</v>
      </c>
      <c r="H156" s="5">
        <f t="shared" ca="1" si="5"/>
        <v>149.68742168674697</v>
      </c>
    </row>
    <row r="157" spans="1:8" x14ac:dyDescent="0.3">
      <c r="A157">
        <v>156</v>
      </c>
      <c r="B157" s="2">
        <f ca="1">'일자별 주가'!B157*'종목 기본정보'!B$2*'종목 기본정보'!B$3</f>
        <v>123960000000</v>
      </c>
      <c r="C157" s="2">
        <f ca="1">'일자별 주가'!C157*'종목 기본정보'!C$2*'종목 기본정보'!C$3</f>
        <v>140044500000</v>
      </c>
      <c r="D157" s="2">
        <f ca="1">'일자별 주가'!D157*'종목 기본정보'!D$2*'종목 기본정보'!D$3</f>
        <v>789742000000</v>
      </c>
      <c r="E157" s="2">
        <f ca="1">'일자별 주가'!E157*'종목 기본정보'!E$2*'종목 기본정보'!E$3</f>
        <v>115560720000</v>
      </c>
      <c r="F157" s="2">
        <f ca="1">'일자별 주가'!F157*'종목 기본정보'!F$2*'종목 기본정보'!F$3</f>
        <v>700690000000</v>
      </c>
      <c r="G157" s="2">
        <f t="shared" ca="1" si="4"/>
        <v>1869997220000</v>
      </c>
      <c r="H157" s="5">
        <f t="shared" ca="1" si="5"/>
        <v>150.20057991967872</v>
      </c>
    </row>
    <row r="158" spans="1:8" x14ac:dyDescent="0.3">
      <c r="A158">
        <v>157</v>
      </c>
      <c r="B158" s="2">
        <f ca="1">'일자별 주가'!B158*'종목 기본정보'!B$2*'종목 기본정보'!B$3</f>
        <v>124650000000</v>
      </c>
      <c r="C158" s="2">
        <f ca="1">'일자별 주가'!C158*'종목 기본정보'!C$2*'종목 기본정보'!C$3</f>
        <v>139086000000</v>
      </c>
      <c r="D158" s="2">
        <f ca="1">'일자별 주가'!D158*'종목 기본정보'!D$2*'종목 기본정보'!D$3</f>
        <v>794202800000</v>
      </c>
      <c r="E158" s="2">
        <f ca="1">'일자별 주가'!E158*'종목 기본정보'!E$2*'종목 기본정보'!E$3</f>
        <v>117352400000</v>
      </c>
      <c r="F158" s="2">
        <f ca="1">'일자별 주가'!F158*'종목 기본정보'!F$2*'종목 기본정보'!F$3</f>
        <v>720485500000</v>
      </c>
      <c r="G158" s="2">
        <f t="shared" ca="1" si="4"/>
        <v>1895776700000</v>
      </c>
      <c r="H158" s="5">
        <f t="shared" ca="1" si="5"/>
        <v>152.27122088353414</v>
      </c>
    </row>
    <row r="159" spans="1:8" x14ac:dyDescent="0.3">
      <c r="A159">
        <v>158</v>
      </c>
      <c r="B159" s="2">
        <f ca="1">'일자별 주가'!B159*'종목 기본정보'!B$2*'종목 기본정보'!B$3</f>
        <v>121162500000</v>
      </c>
      <c r="C159" s="2">
        <f ca="1">'일자별 주가'!C159*'종목 기본정보'!C$2*'종목 기본정보'!C$3</f>
        <v>135778500000</v>
      </c>
      <c r="D159" s="2">
        <f ca="1">'일자별 주가'!D159*'종목 기본정보'!D$2*'종목 기본정보'!D$3</f>
        <v>820377200000</v>
      </c>
      <c r="E159" s="2">
        <f ca="1">'일자별 주가'!E159*'종목 기본정보'!E$2*'종목 기본정보'!E$3</f>
        <v>115197280000</v>
      </c>
      <c r="F159" s="2">
        <f ca="1">'일자별 주가'!F159*'종목 기본정보'!F$2*'종목 기본정보'!F$3</f>
        <v>734554500000</v>
      </c>
      <c r="G159" s="2">
        <f t="shared" ca="1" si="4"/>
        <v>1927069980000</v>
      </c>
      <c r="H159" s="5">
        <f t="shared" ca="1" si="5"/>
        <v>154.7847373493976</v>
      </c>
    </row>
    <row r="160" spans="1:8" x14ac:dyDescent="0.3">
      <c r="A160">
        <v>159</v>
      </c>
      <c r="B160" s="2">
        <f ca="1">'일자별 주가'!B160*'종목 기본정보'!B$2*'종목 기본정보'!B$3</f>
        <v>119017500000</v>
      </c>
      <c r="C160" s="2">
        <f ca="1">'일자별 주가'!C160*'종목 기본정보'!C$2*'종목 기본정보'!C$3</f>
        <v>139558500000</v>
      </c>
      <c r="D160" s="2">
        <f ca="1">'일자별 주가'!D160*'종목 기본정보'!D$2*'종목 기본정보'!D$3</f>
        <v>829971200000</v>
      </c>
      <c r="E160" s="2">
        <f ca="1">'일자별 주가'!E160*'종목 기본정보'!E$2*'종목 기본정보'!E$3</f>
        <v>116105440000</v>
      </c>
      <c r="F160" s="2">
        <f ca="1">'일자별 주가'!F160*'종목 기본정보'!F$2*'종목 기본정보'!F$3</f>
        <v>723182500000</v>
      </c>
      <c r="G160" s="2">
        <f t="shared" ca="1" si="4"/>
        <v>1927835140000</v>
      </c>
      <c r="H160" s="5">
        <f t="shared" ca="1" si="5"/>
        <v>154.84619598393573</v>
      </c>
    </row>
    <row r="161" spans="1:8" x14ac:dyDescent="0.3">
      <c r="A161">
        <v>160</v>
      </c>
      <c r="B161" s="2">
        <f ca="1">'일자별 주가'!B161*'종목 기본정보'!B$2*'종목 기본정보'!B$3</f>
        <v>121290000000</v>
      </c>
      <c r="C161" s="2">
        <f ca="1">'일자별 주가'!C161*'종목 기본정보'!C$2*'종목 기본정보'!C$3</f>
        <v>136687500000</v>
      </c>
      <c r="D161" s="2">
        <f ca="1">'일자별 주가'!D161*'종목 기본정보'!D$2*'종목 기본정보'!D$3</f>
        <v>825248000000</v>
      </c>
      <c r="E161" s="2">
        <f ca="1">'일자별 주가'!E161*'종목 기본정보'!E$2*'종목 기본정보'!E$3</f>
        <v>119811120000</v>
      </c>
      <c r="F161" s="2">
        <f ca="1">'일자별 주가'!F161*'종목 기본정보'!F$2*'종목 기본정보'!F$3</f>
        <v>719235500000</v>
      </c>
      <c r="G161" s="2">
        <f t="shared" ca="1" si="4"/>
        <v>1922272120000</v>
      </c>
      <c r="H161" s="5">
        <f t="shared" ca="1" si="5"/>
        <v>154.39936706827308</v>
      </c>
    </row>
    <row r="162" spans="1:8" x14ac:dyDescent="0.3">
      <c r="A162">
        <v>161</v>
      </c>
      <c r="B162" s="2">
        <f ca="1">'일자별 주가'!B162*'종목 기본정보'!B$2*'종목 기본정보'!B$3</f>
        <v>118732500000</v>
      </c>
      <c r="C162" s="2">
        <f ca="1">'일자별 주가'!C162*'종목 기본정보'!C$2*'종목 기본정보'!C$3</f>
        <v>133258500000</v>
      </c>
      <c r="D162" s="2">
        <f ca="1">'일자별 주가'!D162*'종목 기본정보'!D$2*'종목 기본정보'!D$3</f>
        <v>820246000000</v>
      </c>
      <c r="E162" s="2">
        <f ca="1">'일자별 주가'!E162*'종목 기본정보'!E$2*'종목 기본정보'!E$3</f>
        <v>122143120000</v>
      </c>
      <c r="F162" s="2">
        <f ca="1">'일자별 주가'!F162*'종목 기본정보'!F$2*'종목 기본정보'!F$3</f>
        <v>719288000000</v>
      </c>
      <c r="G162" s="2">
        <f t="shared" ca="1" si="4"/>
        <v>1913668120000</v>
      </c>
      <c r="H162" s="5">
        <f t="shared" ca="1" si="5"/>
        <v>153.70828273092368</v>
      </c>
    </row>
    <row r="163" spans="1:8" x14ac:dyDescent="0.3">
      <c r="A163">
        <v>162</v>
      </c>
      <c r="B163" s="2">
        <f ca="1">'일자별 주가'!B163*'종목 기본정보'!B$2*'종목 기본정보'!B$3</f>
        <v>121845000000</v>
      </c>
      <c r="C163" s="2">
        <f ca="1">'일자별 주가'!C163*'종목 기본정보'!C$2*'종목 기본정보'!C$3</f>
        <v>133074000000</v>
      </c>
      <c r="D163" s="2">
        <f ca="1">'일자별 주가'!D163*'종목 기본정보'!D$2*'종목 기본정보'!D$3</f>
        <v>807732800000</v>
      </c>
      <c r="E163" s="2">
        <f ca="1">'일자별 주가'!E163*'종목 기본정보'!E$2*'종목 기본정보'!E$3</f>
        <v>119926400000</v>
      </c>
      <c r="F163" s="2">
        <f ca="1">'일자별 주가'!F163*'종목 기본정보'!F$2*'종목 기본정보'!F$3</f>
        <v>717456000000</v>
      </c>
      <c r="G163" s="2">
        <f t="shared" ca="1" si="4"/>
        <v>1900034200000</v>
      </c>
      <c r="H163" s="5">
        <f t="shared" ca="1" si="5"/>
        <v>152.61318875502008</v>
      </c>
    </row>
    <row r="164" spans="1:8" x14ac:dyDescent="0.3">
      <c r="A164">
        <v>163</v>
      </c>
      <c r="B164" s="2">
        <f ca="1">'일자별 주가'!B164*'종목 기본정보'!B$2*'종목 기본정보'!B$3</f>
        <v>122955000000</v>
      </c>
      <c r="C164" s="2">
        <f ca="1">'일자별 주가'!C164*'종목 기본정보'!C$2*'종목 기본정보'!C$3</f>
        <v>137160000000</v>
      </c>
      <c r="D164" s="2">
        <f ca="1">'일자별 주가'!D164*'종목 기본정보'!D$2*'종목 기본정보'!D$3</f>
        <v>799450800000</v>
      </c>
      <c r="E164" s="2">
        <f ca="1">'일자별 주가'!E164*'종목 기본정보'!E$2*'종목 기본정보'!E$3</f>
        <v>117565360000</v>
      </c>
      <c r="F164" s="2">
        <f ca="1">'일자별 주가'!F164*'종목 기본정보'!F$2*'종목 기본정보'!F$3</f>
        <v>721658000000</v>
      </c>
      <c r="G164" s="2">
        <f t="shared" ca="1" si="4"/>
        <v>1898789160000</v>
      </c>
      <c r="H164" s="5">
        <f t="shared" ca="1" si="5"/>
        <v>152.51318554216869</v>
      </c>
    </row>
    <row r="165" spans="1:8" x14ac:dyDescent="0.3">
      <c r="A165">
        <v>164</v>
      </c>
      <c r="B165" s="2">
        <f ca="1">'일자별 주가'!B165*'종목 기본정보'!B$2*'종목 기본정보'!B$3</f>
        <v>122115000000</v>
      </c>
      <c r="C165" s="2">
        <f ca="1">'일자별 주가'!C165*'종목 기본정보'!C$2*'종목 기본정보'!C$3</f>
        <v>139590000000</v>
      </c>
      <c r="D165" s="2">
        <f ca="1">'일자별 주가'!D165*'종목 기본정보'!D$2*'종목 기본정보'!D$3</f>
        <v>778688400000</v>
      </c>
      <c r="E165" s="2">
        <f ca="1">'일자별 주가'!E165*'종목 기본정보'!E$2*'종목 기본정보'!E$3</f>
        <v>118500800000</v>
      </c>
      <c r="F165" s="2">
        <f ca="1">'일자별 주가'!F165*'종목 기본정보'!F$2*'종목 기본정보'!F$3</f>
        <v>717453000000</v>
      </c>
      <c r="G165" s="2">
        <f t="shared" ca="1" si="4"/>
        <v>1876347200000</v>
      </c>
      <c r="H165" s="5">
        <f t="shared" ca="1" si="5"/>
        <v>150.71061847389558</v>
      </c>
    </row>
    <row r="166" spans="1:8" x14ac:dyDescent="0.3">
      <c r="A166">
        <v>165</v>
      </c>
      <c r="B166" s="2">
        <f ca="1">'일자별 주가'!B166*'종목 기본정보'!B$2*'종목 기본정보'!B$3</f>
        <v>123802500000</v>
      </c>
      <c r="C166" s="2">
        <f ca="1">'일자별 주가'!C166*'종목 기본정보'!C$2*'종목 기본정보'!C$3</f>
        <v>136948500000</v>
      </c>
      <c r="D166" s="2">
        <f ca="1">'일자별 주가'!D166*'종목 기본정보'!D$2*'종목 기본정보'!D$3</f>
        <v>765683200000</v>
      </c>
      <c r="E166" s="2">
        <f ca="1">'일자별 주가'!E166*'종목 기본정보'!E$2*'종목 기본정보'!E$3</f>
        <v>117687680000</v>
      </c>
      <c r="F166" s="2">
        <f ca="1">'일자별 주가'!F166*'종목 기본정보'!F$2*'종목 기본정보'!F$3</f>
        <v>725301500000</v>
      </c>
      <c r="G166" s="2">
        <f t="shared" ca="1" si="4"/>
        <v>1869423380000</v>
      </c>
      <c r="H166" s="5">
        <f t="shared" ca="1" si="5"/>
        <v>150.15448835341365</v>
      </c>
    </row>
    <row r="167" spans="1:8" x14ac:dyDescent="0.3">
      <c r="A167">
        <v>166</v>
      </c>
      <c r="B167" s="2">
        <f ca="1">'일자별 주가'!B167*'종목 기본정보'!B$2*'종목 기본정보'!B$3</f>
        <v>121552500000</v>
      </c>
      <c r="C167" s="2">
        <f ca="1">'일자별 주가'!C167*'종목 기본정보'!C$2*'종목 기본정보'!C$3</f>
        <v>133812000000</v>
      </c>
      <c r="D167" s="2">
        <f ca="1">'일자별 주가'!D167*'종목 기본정보'!D$2*'종목 기본정보'!D$3</f>
        <v>767372400000</v>
      </c>
      <c r="E167" s="2">
        <f ca="1">'일자별 주가'!E167*'종목 기본정보'!E$2*'종목 기본정보'!E$3</f>
        <v>114186160000</v>
      </c>
      <c r="F167" s="2">
        <f ca="1">'일자별 주가'!F167*'종목 기본정보'!F$2*'종목 기본정보'!F$3</f>
        <v>748589000000</v>
      </c>
      <c r="G167" s="2">
        <f t="shared" ca="1" si="4"/>
        <v>1885512060000</v>
      </c>
      <c r="H167" s="5">
        <f t="shared" ca="1" si="5"/>
        <v>151.44675180722891</v>
      </c>
    </row>
    <row r="168" spans="1:8" x14ac:dyDescent="0.3">
      <c r="A168">
        <v>167</v>
      </c>
      <c r="B168" s="2">
        <f ca="1">'일자별 주가'!B168*'종목 기본정보'!B$2*'종목 기본정보'!B$3</f>
        <v>124605000000</v>
      </c>
      <c r="C168" s="2">
        <f ca="1">'일자별 주가'!C168*'종목 기본정보'!C$2*'종목 기본정보'!C$3</f>
        <v>130140000000</v>
      </c>
      <c r="D168" s="2">
        <f ca="1">'일자별 주가'!D168*'종목 기본정보'!D$2*'종목 기본정보'!D$3</f>
        <v>746003200000</v>
      </c>
      <c r="E168" s="2">
        <f ca="1">'일자별 주가'!E168*'종목 기본정보'!E$2*'종목 기본정보'!E$3</f>
        <v>111816320000</v>
      </c>
      <c r="F168" s="2">
        <f ca="1">'일자별 주가'!F168*'종목 기본정보'!F$2*'종목 기본정보'!F$3</f>
        <v>740670500000</v>
      </c>
      <c r="G168" s="2">
        <f t="shared" ca="1" si="4"/>
        <v>1853235020000</v>
      </c>
      <c r="H168" s="5">
        <f t="shared" ca="1" si="5"/>
        <v>148.85421847389557</v>
      </c>
    </row>
    <row r="169" spans="1:8" x14ac:dyDescent="0.3">
      <c r="A169">
        <v>168</v>
      </c>
      <c r="B169" s="2">
        <f ca="1">'일자별 주가'!B169*'종목 기본정보'!B$2*'종목 기본정보'!B$3</f>
        <v>122295000000</v>
      </c>
      <c r="C169" s="2">
        <f ca="1">'일자별 주가'!C169*'종목 기본정보'!C$2*'종목 기본정보'!C$3</f>
        <v>132673500000</v>
      </c>
      <c r="D169" s="2">
        <f ca="1">'일자별 주가'!D169*'종목 기본정보'!D$2*'종목 기본정보'!D$3</f>
        <v>726503600000</v>
      </c>
      <c r="E169" s="2">
        <f ca="1">'일자별 주가'!E169*'종목 기본정보'!E$2*'종목 기본정보'!E$3</f>
        <v>114390320000</v>
      </c>
      <c r="F169" s="2">
        <f ca="1">'일자별 주가'!F169*'종목 기본정보'!F$2*'종목 기본정보'!F$3</f>
        <v>745293500000</v>
      </c>
      <c r="G169" s="2">
        <f t="shared" ca="1" si="4"/>
        <v>1841155920000</v>
      </c>
      <c r="H169" s="5">
        <f t="shared" ca="1" si="5"/>
        <v>147.8840096385542</v>
      </c>
    </row>
    <row r="170" spans="1:8" x14ac:dyDescent="0.3">
      <c r="A170">
        <v>169</v>
      </c>
      <c r="B170" s="2">
        <f ca="1">'일자별 주가'!B170*'종목 기본정보'!B$2*'종목 기본정보'!B$3</f>
        <v>124657500000</v>
      </c>
      <c r="C170" s="2">
        <f ca="1">'일자별 주가'!C170*'종목 기본정보'!C$2*'종목 기본정보'!C$3</f>
        <v>129195000000</v>
      </c>
      <c r="D170" s="2">
        <f ca="1">'일자별 주가'!D170*'종목 기본정보'!D$2*'종목 기본정보'!D$3</f>
        <v>746150800000</v>
      </c>
      <c r="E170" s="2">
        <f ca="1">'일자별 주가'!E170*'종목 기본정보'!E$2*'종목 기본정보'!E$3</f>
        <v>113338720000</v>
      </c>
      <c r="F170" s="2">
        <f ca="1">'일자별 주가'!F170*'종목 기본정보'!F$2*'종목 기본정보'!F$3</f>
        <v>738329500000</v>
      </c>
      <c r="G170" s="2">
        <f t="shared" ca="1" si="4"/>
        <v>1851671520000</v>
      </c>
      <c r="H170" s="5">
        <f t="shared" ca="1" si="5"/>
        <v>148.72863614457833</v>
      </c>
    </row>
    <row r="171" spans="1:8" x14ac:dyDescent="0.3">
      <c r="A171">
        <v>170</v>
      </c>
      <c r="B171" s="2">
        <f ca="1">'일자별 주가'!B171*'종목 기본정보'!B$2*'종목 기본정보'!B$3</f>
        <v>122550000000</v>
      </c>
      <c r="C171" s="2">
        <f ca="1">'일자별 주가'!C171*'종목 기본정보'!C$2*'종목 기본정보'!C$3</f>
        <v>129550500000</v>
      </c>
      <c r="D171" s="2">
        <f ca="1">'일자별 주가'!D171*'종목 기본정보'!D$2*'종목 기본정보'!D$3</f>
        <v>743477600000</v>
      </c>
      <c r="E171" s="2">
        <f ca="1">'일자별 주가'!E171*'종목 기본정보'!E$2*'종목 기본정보'!E$3</f>
        <v>113769040000</v>
      </c>
      <c r="F171" s="2">
        <f ca="1">'일자별 주가'!F171*'종목 기본정보'!F$2*'종목 기본정보'!F$3</f>
        <v>736582000000</v>
      </c>
      <c r="G171" s="2">
        <f t="shared" ca="1" si="4"/>
        <v>1845929140000</v>
      </c>
      <c r="H171" s="5">
        <f t="shared" ca="1" si="5"/>
        <v>148.26740080321287</v>
      </c>
    </row>
    <row r="172" spans="1:8" x14ac:dyDescent="0.3">
      <c r="A172">
        <v>171</v>
      </c>
      <c r="B172" s="2">
        <f ca="1">'일자별 주가'!B172*'종목 기본정보'!B$2*'종목 기본정보'!B$3</f>
        <v>125872500000</v>
      </c>
      <c r="C172" s="2">
        <f ca="1">'일자별 주가'!C172*'종목 기본정보'!C$2*'종목 기본정보'!C$3</f>
        <v>127314000000</v>
      </c>
      <c r="D172" s="2">
        <f ca="1">'일자별 주가'!D172*'종목 기본정보'!D$2*'종목 기본정보'!D$3</f>
        <v>760697600000</v>
      </c>
      <c r="E172" s="2">
        <f ca="1">'일자별 주가'!E172*'종목 기본정보'!E$2*'종목 기본정보'!E$3</f>
        <v>113058880000</v>
      </c>
      <c r="F172" s="2">
        <f ca="1">'일자별 주가'!F172*'종목 기본정보'!F$2*'종목 기본정보'!F$3</f>
        <v>732662500000</v>
      </c>
      <c r="G172" s="2">
        <f t="shared" ca="1" si="4"/>
        <v>1859605480000</v>
      </c>
      <c r="H172" s="5">
        <f t="shared" ca="1" si="5"/>
        <v>149.36590200803212</v>
      </c>
    </row>
    <row r="173" spans="1:8" x14ac:dyDescent="0.3">
      <c r="A173">
        <v>172</v>
      </c>
      <c r="B173" s="2">
        <f ca="1">'일자별 주가'!B173*'종목 기본정보'!B$2*'종목 기본정보'!B$3</f>
        <v>124350000000</v>
      </c>
      <c r="C173" s="2">
        <f ca="1">'일자별 주가'!C173*'종목 기본정보'!C$2*'종목 기본정보'!C$3</f>
        <v>129735000000</v>
      </c>
      <c r="D173" s="2">
        <f ca="1">'일자별 주가'!D173*'종목 기본정보'!D$2*'종목 기본정보'!D$3</f>
        <v>763928400000</v>
      </c>
      <c r="E173" s="2">
        <f ca="1">'일자별 주가'!E173*'종목 기본정보'!E$2*'종목 기본정보'!E$3</f>
        <v>113848240000</v>
      </c>
      <c r="F173" s="2">
        <f ca="1">'일자별 주가'!F173*'종목 기본정보'!F$2*'종목 기본정보'!F$3</f>
        <v>730258500000</v>
      </c>
      <c r="G173" s="2">
        <f t="shared" ca="1" si="4"/>
        <v>1862120140000</v>
      </c>
      <c r="H173" s="5">
        <f t="shared" ca="1" si="5"/>
        <v>149.56788273092369</v>
      </c>
    </row>
    <row r="174" spans="1:8" x14ac:dyDescent="0.3">
      <c r="A174">
        <v>173</v>
      </c>
      <c r="B174" s="2">
        <f ca="1">'일자별 주가'!B174*'종목 기본정보'!B$2*'종목 기본정보'!B$3</f>
        <v>123592500000</v>
      </c>
      <c r="C174" s="2">
        <f ca="1">'일자별 주가'!C174*'종목 기본정보'!C$2*'종목 기본정보'!C$3</f>
        <v>133470000000</v>
      </c>
      <c r="D174" s="2">
        <f ca="1">'일자별 주가'!D174*'종목 기본정보'!D$2*'종목 기본정보'!D$3</f>
        <v>778983600000</v>
      </c>
      <c r="E174" s="2">
        <f ca="1">'일자별 주가'!E174*'종목 기본정보'!E$2*'종목 기본정보'!E$3</f>
        <v>112456080000</v>
      </c>
      <c r="F174" s="2">
        <f ca="1">'일자별 주가'!F174*'종목 기본정보'!F$2*'종목 기본정보'!F$3</f>
        <v>738598000000</v>
      </c>
      <c r="G174" s="2">
        <f t="shared" ca="1" si="4"/>
        <v>1887100180000</v>
      </c>
      <c r="H174" s="5">
        <f t="shared" ca="1" si="5"/>
        <v>151.57431164658635</v>
      </c>
    </row>
    <row r="175" spans="1:8" x14ac:dyDescent="0.3">
      <c r="A175">
        <v>174</v>
      </c>
      <c r="B175" s="2">
        <f ca="1">'일자별 주가'!B175*'종목 기본정보'!B$2*'종목 기본정보'!B$3</f>
        <v>121905000000</v>
      </c>
      <c r="C175" s="2">
        <f ca="1">'일자별 주가'!C175*'종목 기본정보'!C$2*'종목 기본정보'!C$3</f>
        <v>133875000000</v>
      </c>
      <c r="D175" s="2">
        <f ca="1">'일자별 주가'!D175*'종목 기본정보'!D$2*'종목 기본정보'!D$3</f>
        <v>764732000000</v>
      </c>
      <c r="E175" s="2">
        <f ca="1">'일자별 주가'!E175*'종목 기본정보'!E$2*'종목 기본정보'!E$3</f>
        <v>114508240000</v>
      </c>
      <c r="F175" s="2">
        <f ca="1">'일자별 주가'!F175*'종목 기본정보'!F$2*'종목 기본정보'!F$3</f>
        <v>729776000000</v>
      </c>
      <c r="G175" s="2">
        <f t="shared" ca="1" si="4"/>
        <v>1864796240000</v>
      </c>
      <c r="H175" s="5">
        <f t="shared" ca="1" si="5"/>
        <v>149.78283052208837</v>
      </c>
    </row>
    <row r="176" spans="1:8" x14ac:dyDescent="0.3">
      <c r="A176">
        <v>175</v>
      </c>
      <c r="B176" s="2">
        <f ca="1">'일자별 주가'!B176*'종목 기본정보'!B$2*'종목 기본정보'!B$3</f>
        <v>122685000000</v>
      </c>
      <c r="C176" s="2">
        <f ca="1">'일자별 주가'!C176*'종목 기본정보'!C$2*'종목 기본정보'!C$3</f>
        <v>131013000000</v>
      </c>
      <c r="D176" s="2">
        <f ca="1">'일자별 주가'!D176*'종목 기본정보'!D$2*'종목 기본정보'!D$3</f>
        <v>769553600000</v>
      </c>
      <c r="E176" s="2">
        <f ca="1">'일자별 주가'!E176*'종목 기본정보'!E$2*'종목 기본정보'!E$3</f>
        <v>118107440000</v>
      </c>
      <c r="F176" s="2">
        <f ca="1">'일자별 주가'!F176*'종목 기본정보'!F$2*'종목 기본정보'!F$3</f>
        <v>742444000000</v>
      </c>
      <c r="G176" s="2">
        <f t="shared" ca="1" si="4"/>
        <v>1883803040000</v>
      </c>
      <c r="H176" s="5">
        <f t="shared" ca="1" si="5"/>
        <v>151.30948112449801</v>
      </c>
    </row>
    <row r="177" spans="1:8" x14ac:dyDescent="0.3">
      <c r="A177">
        <v>176</v>
      </c>
      <c r="B177" s="2">
        <f ca="1">'일자별 주가'!B177*'종목 기본정보'!B$2*'종목 기본정보'!B$3</f>
        <v>122632500000</v>
      </c>
      <c r="C177" s="2">
        <f ca="1">'일자별 주가'!C177*'종목 기본정보'!C$2*'종목 기본정보'!C$3</f>
        <v>127296000000</v>
      </c>
      <c r="D177" s="2">
        <f ca="1">'일자별 주가'!D177*'종목 기본정보'!D$2*'종목 기본정보'!D$3</f>
        <v>762600000000</v>
      </c>
      <c r="E177" s="2">
        <f ca="1">'일자별 주가'!E177*'종목 기본정보'!E$2*'종목 기본정보'!E$3</f>
        <v>115055600000</v>
      </c>
      <c r="F177" s="2">
        <f ca="1">'일자별 주가'!F177*'종목 기본정보'!F$2*'종목 기본정보'!F$3</f>
        <v>742740000000</v>
      </c>
      <c r="G177" s="2">
        <f t="shared" ca="1" si="4"/>
        <v>1870324100000</v>
      </c>
      <c r="H177" s="5">
        <f t="shared" ca="1" si="5"/>
        <v>150.22683534136547</v>
      </c>
    </row>
    <row r="178" spans="1:8" x14ac:dyDescent="0.3">
      <c r="A178">
        <v>177</v>
      </c>
      <c r="B178" s="2">
        <f ca="1">'일자별 주가'!B178*'종목 기본정보'!B$2*'종목 기본정보'!B$3</f>
        <v>123450000000</v>
      </c>
      <c r="C178" s="2">
        <f ca="1">'일자별 주가'!C178*'종목 기본정보'!C$2*'종목 기본정보'!C$3</f>
        <v>125838000000</v>
      </c>
      <c r="D178" s="2">
        <f ca="1">'일자별 주가'!D178*'종목 기본정보'!D$2*'종목 기본정보'!D$3</f>
        <v>775834800000</v>
      </c>
      <c r="E178" s="2">
        <f ca="1">'일자별 주가'!E178*'종목 기본정보'!E$2*'종목 기본정보'!E$3</f>
        <v>113864960000</v>
      </c>
      <c r="F178" s="2">
        <f ca="1">'일자별 주가'!F178*'종목 기본정보'!F$2*'종목 기본정보'!F$3</f>
        <v>766408500000</v>
      </c>
      <c r="G178" s="2">
        <f t="shared" ca="1" si="4"/>
        <v>1905396260000</v>
      </c>
      <c r="H178" s="5">
        <f t="shared" ca="1" si="5"/>
        <v>153.04387630522089</v>
      </c>
    </row>
    <row r="179" spans="1:8" x14ac:dyDescent="0.3">
      <c r="A179">
        <v>178</v>
      </c>
      <c r="B179" s="2">
        <f ca="1">'일자별 주가'!B179*'종목 기본정보'!B$2*'종목 기본정보'!B$3</f>
        <v>122497500000</v>
      </c>
      <c r="C179" s="2">
        <f ca="1">'일자별 주가'!C179*'종목 기본정보'!C$2*'종목 기본정보'!C$3</f>
        <v>123696000000</v>
      </c>
      <c r="D179" s="2">
        <f ca="1">'일자별 주가'!D179*'종목 기본정보'!D$2*'종목 기본정보'!D$3</f>
        <v>798663600000</v>
      </c>
      <c r="E179" s="2">
        <f ca="1">'일자별 주가'!E179*'종목 기본정보'!E$2*'종목 기본정보'!E$3</f>
        <v>110624800000</v>
      </c>
      <c r="F179" s="2">
        <f ca="1">'일자별 주가'!F179*'종목 기본정보'!F$2*'종목 기본정보'!F$3</f>
        <v>744477000000</v>
      </c>
      <c r="G179" s="2">
        <f t="shared" ca="1" si="4"/>
        <v>1899958900000</v>
      </c>
      <c r="H179" s="5">
        <f t="shared" ca="1" si="5"/>
        <v>152.60714056224899</v>
      </c>
    </row>
    <row r="180" spans="1:8" x14ac:dyDescent="0.3">
      <c r="A180">
        <v>179</v>
      </c>
      <c r="B180" s="2">
        <f ca="1">'일자별 주가'!B180*'종목 기본정보'!B$2*'종목 기본정보'!B$3</f>
        <v>119557500000</v>
      </c>
      <c r="C180" s="2">
        <f ca="1">'일자별 주가'!C180*'종목 기본정보'!C$2*'종목 기본정보'!C$3</f>
        <v>123624000000</v>
      </c>
      <c r="D180" s="2">
        <f ca="1">'일자별 주가'!D180*'종목 기본정보'!D$2*'종목 기본정보'!D$3</f>
        <v>800812000000</v>
      </c>
      <c r="E180" s="2">
        <f ca="1">'일자별 주가'!E180*'종목 기본정보'!E$2*'종목 기본정보'!E$3</f>
        <v>108288400000</v>
      </c>
      <c r="F180" s="2">
        <f ca="1">'일자별 주가'!F180*'종목 기본정보'!F$2*'종목 기본정보'!F$3</f>
        <v>766742500000</v>
      </c>
      <c r="G180" s="2">
        <f t="shared" ca="1" si="4"/>
        <v>1919024400000</v>
      </c>
      <c r="H180" s="5">
        <f t="shared" ca="1" si="5"/>
        <v>154.13850602409639</v>
      </c>
    </row>
    <row r="181" spans="1:8" x14ac:dyDescent="0.3">
      <c r="A181">
        <v>180</v>
      </c>
      <c r="B181" s="2">
        <f ca="1">'일자별 주가'!B181*'종목 기본정보'!B$2*'종목 기본정보'!B$3</f>
        <v>122175000000</v>
      </c>
      <c r="C181" s="2">
        <f ca="1">'일자별 주가'!C181*'종목 기본정보'!C$2*'종목 기본정보'!C$3</f>
        <v>120523500000</v>
      </c>
      <c r="D181" s="2">
        <f ca="1">'일자별 주가'!D181*'종목 기본정보'!D$2*'종목 기본정보'!D$3</f>
        <v>805289200000</v>
      </c>
      <c r="E181" s="2">
        <f ca="1">'일자별 주가'!E181*'종목 기본정보'!E$2*'종목 기본정보'!E$3</f>
        <v>109979760000</v>
      </c>
      <c r="F181" s="2">
        <f ca="1">'일자별 주가'!F181*'종목 기본정보'!F$2*'종목 기본정보'!F$3</f>
        <v>767554000000</v>
      </c>
      <c r="G181" s="2">
        <f t="shared" ca="1" si="4"/>
        <v>1925521460000</v>
      </c>
      <c r="H181" s="5">
        <f t="shared" ca="1" si="5"/>
        <v>154.66035823293171</v>
      </c>
    </row>
    <row r="182" spans="1:8" x14ac:dyDescent="0.3">
      <c r="A182">
        <v>181</v>
      </c>
      <c r="B182" s="2">
        <f ca="1">'일자별 주가'!B182*'종목 기본정보'!B$2*'종목 기본정보'!B$3</f>
        <v>122737500000</v>
      </c>
      <c r="C182" s="2">
        <f ca="1">'일자별 주가'!C182*'종목 기본정보'!C$2*'종목 기본정보'!C$3</f>
        <v>124029000000</v>
      </c>
      <c r="D182" s="2">
        <f ca="1">'일자별 주가'!D182*'종목 기본정보'!D$2*'종목 기본정보'!D$3</f>
        <v>791152400000</v>
      </c>
      <c r="E182" s="2">
        <f ca="1">'일자별 주가'!E182*'종목 기본정보'!E$2*'종목 기본정보'!E$3</f>
        <v>112111120000</v>
      </c>
      <c r="F182" s="2">
        <f ca="1">'일자별 주가'!F182*'종목 기본정보'!F$2*'종목 기본정보'!F$3</f>
        <v>753597000000</v>
      </c>
      <c r="G182" s="2">
        <f t="shared" ca="1" si="4"/>
        <v>1903627020000</v>
      </c>
      <c r="H182" s="5">
        <f t="shared" ca="1" si="5"/>
        <v>152.90176867469881</v>
      </c>
    </row>
    <row r="183" spans="1:8" x14ac:dyDescent="0.3">
      <c r="A183">
        <v>182</v>
      </c>
      <c r="B183" s="2">
        <f ca="1">'일자별 주가'!B183*'종목 기본정보'!B$2*'종목 기본정보'!B$3</f>
        <v>124095000000</v>
      </c>
      <c r="C183" s="2">
        <f ca="1">'일자별 주가'!C183*'종목 기본정보'!C$2*'종목 기본정보'!C$3</f>
        <v>121540500000</v>
      </c>
      <c r="D183" s="2">
        <f ca="1">'일자별 주가'!D183*'종목 기본정보'!D$2*'종목 기본정보'!D$3</f>
        <v>769520800000</v>
      </c>
      <c r="E183" s="2">
        <f ca="1">'일자별 주가'!E183*'종목 기본정보'!E$2*'종목 기본정보'!E$3</f>
        <v>115640800000</v>
      </c>
      <c r="F183" s="2">
        <f ca="1">'일자별 주가'!F183*'종목 기본정보'!F$2*'종목 기본정보'!F$3</f>
        <v>748554000000</v>
      </c>
      <c r="G183" s="2">
        <f t="shared" ca="1" si="4"/>
        <v>1879351100000</v>
      </c>
      <c r="H183" s="5">
        <f t="shared" ca="1" si="5"/>
        <v>150.95189558232931</v>
      </c>
    </row>
    <row r="184" spans="1:8" x14ac:dyDescent="0.3">
      <c r="A184">
        <v>183</v>
      </c>
      <c r="B184" s="2">
        <f ca="1">'일자별 주가'!B184*'종목 기본정보'!B$2*'종목 기본정보'!B$3</f>
        <v>128190000000</v>
      </c>
      <c r="C184" s="2">
        <f ca="1">'일자별 주가'!C184*'종목 기본정보'!C$2*'종목 기본정보'!C$3</f>
        <v>123759000000</v>
      </c>
      <c r="D184" s="2">
        <f ca="1">'일자별 주가'!D184*'종목 기본정보'!D$2*'종목 기본정보'!D$3</f>
        <v>748069600000</v>
      </c>
      <c r="E184" s="2">
        <f ca="1">'일자별 주가'!E184*'종목 기본정보'!E$2*'종목 기본정보'!E$3</f>
        <v>116104560000</v>
      </c>
      <c r="F184" s="2">
        <f ca="1">'일자별 주가'!F184*'종목 기본정보'!F$2*'종목 기본정보'!F$3</f>
        <v>761432500000</v>
      </c>
      <c r="G184" s="2">
        <f t="shared" ca="1" si="4"/>
        <v>1877555660000</v>
      </c>
      <c r="H184" s="5">
        <f t="shared" ca="1" si="5"/>
        <v>150.80768353413654</v>
      </c>
    </row>
    <row r="185" spans="1:8" x14ac:dyDescent="0.3">
      <c r="A185">
        <v>184</v>
      </c>
      <c r="B185" s="2">
        <f ca="1">'일자별 주가'!B185*'종목 기본정보'!B$2*'종목 기본정보'!B$3</f>
        <v>124687500000</v>
      </c>
      <c r="C185" s="2">
        <f ca="1">'일자별 주가'!C185*'종목 기본정보'!C$2*'종목 기본정보'!C$3</f>
        <v>124321500000</v>
      </c>
      <c r="D185" s="2">
        <f ca="1">'일자별 주가'!D185*'종목 기본정보'!D$2*'종목 기본정보'!D$3</f>
        <v>763944800000</v>
      </c>
      <c r="E185" s="2">
        <f ca="1">'일자별 주가'!E185*'종목 기본정보'!E$2*'종목 기본정보'!E$3</f>
        <v>116673040000</v>
      </c>
      <c r="F185" s="2">
        <f ca="1">'일자별 주가'!F185*'종목 기본정보'!F$2*'종목 기본정보'!F$3</f>
        <v>762136500000</v>
      </c>
      <c r="G185" s="2">
        <f t="shared" ca="1" si="4"/>
        <v>1891763340000</v>
      </c>
      <c r="H185" s="5">
        <f t="shared" ca="1" si="5"/>
        <v>151.94886265060242</v>
      </c>
    </row>
    <row r="186" spans="1:8" x14ac:dyDescent="0.3">
      <c r="A186">
        <v>185</v>
      </c>
      <c r="B186" s="2">
        <f ca="1">'일자별 주가'!B186*'종목 기본정보'!B$2*'종목 기본정보'!B$3</f>
        <v>127882500000</v>
      </c>
      <c r="C186" s="2">
        <f ca="1">'일자별 주가'!C186*'종목 기본정보'!C$2*'종목 기본정보'!C$3</f>
        <v>128295000000</v>
      </c>
      <c r="D186" s="2">
        <f ca="1">'일자별 주가'!D186*'종목 기본정보'!D$2*'종목 기본정보'!D$3</f>
        <v>783362400000</v>
      </c>
      <c r="E186" s="2">
        <f ca="1">'일자별 주가'!E186*'종목 기본정보'!E$2*'종목 기본정보'!E$3</f>
        <v>116543680000</v>
      </c>
      <c r="F186" s="2">
        <f ca="1">'일자별 주가'!F186*'종목 기본정보'!F$2*'종목 기본정보'!F$3</f>
        <v>784144000000</v>
      </c>
      <c r="G186" s="2">
        <f t="shared" ca="1" si="4"/>
        <v>1940227580000</v>
      </c>
      <c r="H186" s="5">
        <f t="shared" ca="1" si="5"/>
        <v>155.84157269076303</v>
      </c>
    </row>
    <row r="187" spans="1:8" x14ac:dyDescent="0.3">
      <c r="A187">
        <v>186</v>
      </c>
      <c r="B187" s="2">
        <f ca="1">'일자별 주가'!B187*'종목 기본정보'!B$2*'종목 기본정보'!B$3</f>
        <v>131077500000</v>
      </c>
      <c r="C187" s="2">
        <f ca="1">'일자별 주가'!C187*'종목 기본정보'!C$2*'종목 기본정보'!C$3</f>
        <v>128142000000</v>
      </c>
      <c r="D187" s="2">
        <f ca="1">'일자별 주가'!D187*'종목 기본정보'!D$2*'종목 기본정보'!D$3</f>
        <v>767569200000</v>
      </c>
      <c r="E187" s="2">
        <f ca="1">'일자별 주가'!E187*'종목 기본정보'!E$2*'종목 기본정보'!E$3</f>
        <v>115685680000</v>
      </c>
      <c r="F187" s="2">
        <f ca="1">'일자별 주가'!F187*'종목 기본정보'!F$2*'종목 기본정보'!F$3</f>
        <v>795267500000</v>
      </c>
      <c r="G187" s="2">
        <f t="shared" ca="1" si="4"/>
        <v>1937741880000</v>
      </c>
      <c r="H187" s="5">
        <f t="shared" ca="1" si="5"/>
        <v>155.64191807228914</v>
      </c>
    </row>
    <row r="188" spans="1:8" x14ac:dyDescent="0.3">
      <c r="A188">
        <v>187</v>
      </c>
      <c r="B188" s="2">
        <f ca="1">'일자별 주가'!B188*'종목 기본정보'!B$2*'종목 기본정보'!B$3</f>
        <v>133590000000</v>
      </c>
      <c r="C188" s="2">
        <f ca="1">'일자별 주가'!C188*'종목 기본정보'!C$2*'종목 기본정보'!C$3</f>
        <v>125856000000</v>
      </c>
      <c r="D188" s="2">
        <f ca="1">'일자별 주가'!D188*'종목 기본정보'!D$2*'종목 기본정보'!D$3</f>
        <v>787200000000</v>
      </c>
      <c r="E188" s="2">
        <f ca="1">'일자별 주가'!E188*'종목 기본정보'!E$2*'종목 기본정보'!E$3</f>
        <v>112632960000</v>
      </c>
      <c r="F188" s="2">
        <f ca="1">'일자별 주가'!F188*'종목 기본정보'!F$2*'종목 기본정보'!F$3</f>
        <v>801954500000</v>
      </c>
      <c r="G188" s="2">
        <f t="shared" ca="1" si="4"/>
        <v>1961233460000</v>
      </c>
      <c r="H188" s="5">
        <f t="shared" ca="1" si="5"/>
        <v>157.52879196787148</v>
      </c>
    </row>
    <row r="189" spans="1:8" x14ac:dyDescent="0.3">
      <c r="A189">
        <v>188</v>
      </c>
      <c r="B189" s="2">
        <f ca="1">'일자별 주가'!B189*'종목 기본정보'!B$2*'종목 기본정보'!B$3</f>
        <v>132810000000</v>
      </c>
      <c r="C189" s="2">
        <f ca="1">'일자별 주가'!C189*'종목 기본정보'!C$2*'종목 기본정보'!C$3</f>
        <v>124402500000</v>
      </c>
      <c r="D189" s="2">
        <f ca="1">'일자별 주가'!D189*'종목 기본정보'!D$2*'종목 기본정보'!D$3</f>
        <v>786691600000</v>
      </c>
      <c r="E189" s="2">
        <f ca="1">'일자별 주가'!E189*'종목 기본정보'!E$2*'종목 기본정보'!E$3</f>
        <v>111306800000</v>
      </c>
      <c r="F189" s="2">
        <f ca="1">'일자별 주가'!F189*'종목 기본정보'!F$2*'종목 기본정보'!F$3</f>
        <v>798594000000</v>
      </c>
      <c r="G189" s="2">
        <f t="shared" ca="1" si="4"/>
        <v>1953804900000</v>
      </c>
      <c r="H189" s="5">
        <f t="shared" ca="1" si="5"/>
        <v>156.93212048192771</v>
      </c>
    </row>
    <row r="190" spans="1:8" x14ac:dyDescent="0.3">
      <c r="A190">
        <v>189</v>
      </c>
      <c r="B190" s="2">
        <f ca="1">'일자별 주가'!B190*'종목 기본정보'!B$2*'종목 기본정보'!B$3</f>
        <v>137092500000</v>
      </c>
      <c r="C190" s="2">
        <f ca="1">'일자별 주가'!C190*'종목 기본정보'!C$2*'종목 기본정보'!C$3</f>
        <v>121041000000</v>
      </c>
      <c r="D190" s="2">
        <f ca="1">'일자별 주가'!D190*'종목 기본정보'!D$2*'종목 기본정보'!D$3</f>
        <v>768077600000</v>
      </c>
      <c r="E190" s="2">
        <f ca="1">'일자별 주가'!E190*'종목 기본정보'!E$2*'종목 기본정보'!E$3</f>
        <v>112677840000</v>
      </c>
      <c r="F190" s="2">
        <f ca="1">'일자별 주가'!F190*'종목 기본정보'!F$2*'종목 기본정보'!F$3</f>
        <v>790301500000</v>
      </c>
      <c r="G190" s="2">
        <f t="shared" ca="1" si="4"/>
        <v>1929190440000</v>
      </c>
      <c r="H190" s="5">
        <f t="shared" ca="1" si="5"/>
        <v>154.95505542168675</v>
      </c>
    </row>
    <row r="191" spans="1:8" x14ac:dyDescent="0.3">
      <c r="A191">
        <v>190</v>
      </c>
      <c r="B191" s="2">
        <f ca="1">'일자별 주가'!B191*'종목 기본정보'!B$2*'종목 기본정보'!B$3</f>
        <v>134265000000</v>
      </c>
      <c r="C191" s="2">
        <f ca="1">'일자별 주가'!C191*'종목 기본정보'!C$2*'종목 기본정보'!C$3</f>
        <v>122364000000</v>
      </c>
      <c r="D191" s="2">
        <f ca="1">'일자별 주가'!D191*'종목 기본정보'!D$2*'종목 기본정보'!D$3</f>
        <v>751333200000</v>
      </c>
      <c r="E191" s="2">
        <f ca="1">'일자별 주가'!E191*'종목 기본정보'!E$2*'종목 기본정보'!E$3</f>
        <v>111102640000</v>
      </c>
      <c r="F191" s="2">
        <f ca="1">'일자별 주가'!F191*'종목 기본정보'!F$2*'종목 기본정보'!F$3</f>
        <v>779036000000</v>
      </c>
      <c r="G191" s="2">
        <f t="shared" ca="1" si="4"/>
        <v>1898100840000</v>
      </c>
      <c r="H191" s="5">
        <f t="shared" ca="1" si="5"/>
        <v>152.45789879518071</v>
      </c>
    </row>
    <row r="192" spans="1:8" x14ac:dyDescent="0.3">
      <c r="A192">
        <v>191</v>
      </c>
      <c r="B192" s="2">
        <f ca="1">'일자별 주가'!B192*'종목 기본정보'!B$2*'종목 기본정보'!B$3</f>
        <v>138630000000</v>
      </c>
      <c r="C192" s="2">
        <f ca="1">'일자별 주가'!C192*'종목 기본정보'!C$2*'종목 기본정보'!C$3</f>
        <v>118773000000</v>
      </c>
      <c r="D192" s="2">
        <f ca="1">'일자별 주가'!D192*'종목 기본정보'!D$2*'종목 기본정보'!D$3</f>
        <v>740984800000</v>
      </c>
      <c r="E192" s="2">
        <f ca="1">'일자별 주가'!E192*'종목 기본정보'!E$2*'종목 기본정보'!E$3</f>
        <v>111731840000</v>
      </c>
      <c r="F192" s="2">
        <f ca="1">'일자별 주가'!F192*'종목 기본정보'!F$2*'종목 기본정보'!F$3</f>
        <v>803298500000</v>
      </c>
      <c r="G192" s="2">
        <f t="shared" ca="1" si="4"/>
        <v>1913418140000</v>
      </c>
      <c r="H192" s="5">
        <f t="shared" ca="1" si="5"/>
        <v>153.68820401606428</v>
      </c>
    </row>
    <row r="193" spans="1:8" x14ac:dyDescent="0.3">
      <c r="A193">
        <v>192</v>
      </c>
      <c r="B193" s="2">
        <f ca="1">'일자별 주가'!B193*'종목 기본정보'!B$2*'종목 기본정보'!B$3</f>
        <v>139620000000</v>
      </c>
      <c r="C193" s="2">
        <f ca="1">'일자별 주가'!C193*'종목 기본정보'!C$2*'종목 기본정보'!C$3</f>
        <v>122269500000</v>
      </c>
      <c r="D193" s="2">
        <f ca="1">'일자별 주가'!D193*'종목 기본정보'!D$2*'종목 기본정보'!D$3</f>
        <v>750086800000</v>
      </c>
      <c r="E193" s="2">
        <f ca="1">'일자별 주가'!E193*'종목 기본정보'!E$2*'종목 기본정보'!E$3</f>
        <v>110595760000</v>
      </c>
      <c r="F193" s="2">
        <f ca="1">'일자별 주가'!F193*'종목 기본정보'!F$2*'종목 기본정보'!F$3</f>
        <v>785883000000</v>
      </c>
      <c r="G193" s="2">
        <f t="shared" ca="1" si="4"/>
        <v>1908455060000</v>
      </c>
      <c r="H193" s="5">
        <f t="shared" ca="1" si="5"/>
        <v>153.28956305220885</v>
      </c>
    </row>
    <row r="194" spans="1:8" x14ac:dyDescent="0.3">
      <c r="A194">
        <v>193</v>
      </c>
      <c r="B194" s="2">
        <f ca="1">'일자별 주가'!B194*'종목 기본정보'!B$2*'종목 기본정보'!B$3</f>
        <v>140550000000</v>
      </c>
      <c r="C194" s="2">
        <f ca="1">'일자별 주가'!C194*'종목 기본정보'!C$2*'종목 기본정보'!C$3</f>
        <v>123606000000</v>
      </c>
      <c r="D194" s="2">
        <f ca="1">'일자별 주가'!D194*'종목 기본정보'!D$2*'종목 기본정보'!D$3</f>
        <v>730259200000</v>
      </c>
      <c r="E194" s="2">
        <f ca="1">'일자별 주가'!E194*'종목 기본정보'!E$2*'종목 기본정보'!E$3</f>
        <v>113757600000</v>
      </c>
      <c r="F194" s="2">
        <f ca="1">'일자별 주가'!F194*'종목 기본정보'!F$2*'종목 기본정보'!F$3</f>
        <v>774252500000</v>
      </c>
      <c r="G194" s="2">
        <f t="shared" ca="1" si="4"/>
        <v>1882425300000</v>
      </c>
      <c r="H194" s="5">
        <f t="shared" ca="1" si="5"/>
        <v>151.19881927710844</v>
      </c>
    </row>
    <row r="195" spans="1:8" x14ac:dyDescent="0.3">
      <c r="A195">
        <v>194</v>
      </c>
      <c r="B195" s="2">
        <f ca="1">'일자별 주가'!B195*'종목 기본정보'!B$2*'종목 기본정보'!B$3</f>
        <v>137355000000</v>
      </c>
      <c r="C195" s="2">
        <f ca="1">'일자별 주가'!C195*'종목 기본정보'!C$2*'종목 기본정보'!C$3</f>
        <v>127683000000</v>
      </c>
      <c r="D195" s="2">
        <f ca="1">'일자별 주가'!D195*'종목 기본정보'!D$2*'종목 기본정보'!D$3</f>
        <v>718877600000</v>
      </c>
      <c r="E195" s="2">
        <f ca="1">'일자별 주가'!E195*'종목 기본정보'!E$2*'종목 기본정보'!E$3</f>
        <v>112411200000</v>
      </c>
      <c r="F195" s="2">
        <f ca="1">'일자별 주가'!F195*'종목 기본정보'!F$2*'종목 기본정보'!F$3</f>
        <v>793223000000</v>
      </c>
      <c r="G195" s="2">
        <f t="shared" ref="G195:G253" ca="1" si="6">SUM(B195:F195)</f>
        <v>1889549800000</v>
      </c>
      <c r="H195" s="5">
        <f t="shared" ref="H195:H253" ca="1" si="7">G195/G$2*100</f>
        <v>151.77106827309237</v>
      </c>
    </row>
    <row r="196" spans="1:8" x14ac:dyDescent="0.3">
      <c r="A196">
        <v>195</v>
      </c>
      <c r="B196" s="2">
        <f ca="1">'일자별 주가'!B196*'종목 기본정보'!B$2*'종목 기본정보'!B$3</f>
        <v>135360000000</v>
      </c>
      <c r="C196" s="2">
        <f ca="1">'일자별 주가'!C196*'종목 기본정보'!C$2*'종목 기본정보'!C$3</f>
        <v>126670500000</v>
      </c>
      <c r="D196" s="2">
        <f ca="1">'일자별 주가'!D196*'종목 기본정보'!D$2*'종목 기본정보'!D$3</f>
        <v>734523200000</v>
      </c>
      <c r="E196" s="2">
        <f ca="1">'일자별 주가'!E196*'종목 기본정보'!E$2*'종목 기본정보'!E$3</f>
        <v>111822480000</v>
      </c>
      <c r="F196" s="2">
        <f ca="1">'일자별 주가'!F196*'종목 기본정보'!F$2*'종목 기본정보'!F$3</f>
        <v>774057000000</v>
      </c>
      <c r="G196" s="2">
        <f t="shared" ca="1" si="6"/>
        <v>1882433180000</v>
      </c>
      <c r="H196" s="5">
        <f t="shared" ca="1" si="7"/>
        <v>151.19945220883534</v>
      </c>
    </row>
    <row r="197" spans="1:8" x14ac:dyDescent="0.3">
      <c r="A197">
        <v>196</v>
      </c>
      <c r="B197" s="2">
        <f ca="1">'일자별 주가'!B197*'종목 기본정보'!B$2*'종목 기본정보'!B$3</f>
        <v>133605000000</v>
      </c>
      <c r="C197" s="2">
        <f ca="1">'일자별 주가'!C197*'종목 기본정보'!C$2*'종목 기본정보'!C$3</f>
        <v>125725500000</v>
      </c>
      <c r="D197" s="2">
        <f ca="1">'일자별 주가'!D197*'종목 기본정보'!D$2*'종목 기본정보'!D$3</f>
        <v>745429200000</v>
      </c>
      <c r="E197" s="2">
        <f ca="1">'일자별 주가'!E197*'종목 기본정보'!E$2*'종목 기본정보'!E$3</f>
        <v>110822800000</v>
      </c>
      <c r="F197" s="2">
        <f ca="1">'일자별 주가'!F197*'종목 기본정보'!F$2*'종목 기본정보'!F$3</f>
        <v>767840500000</v>
      </c>
      <c r="G197" s="2">
        <f t="shared" ca="1" si="6"/>
        <v>1883423000000</v>
      </c>
      <c r="H197" s="5">
        <f t="shared" ca="1" si="7"/>
        <v>151.27895582329319</v>
      </c>
    </row>
    <row r="198" spans="1:8" x14ac:dyDescent="0.3">
      <c r="A198">
        <v>197</v>
      </c>
      <c r="B198" s="2">
        <f ca="1">'일자별 주가'!B198*'종목 기본정보'!B$2*'종목 기본정보'!B$3</f>
        <v>130350000000</v>
      </c>
      <c r="C198" s="2">
        <f ca="1">'일자별 주가'!C198*'종목 기본정보'!C$2*'종목 기본정보'!C$3</f>
        <v>129280500000</v>
      </c>
      <c r="D198" s="2">
        <f ca="1">'일자별 주가'!D198*'종목 기본정보'!D$2*'종목 기본정보'!D$3</f>
        <v>750480400000</v>
      </c>
      <c r="E198" s="2">
        <f ca="1">'일자별 주가'!E198*'종목 기본정보'!E$2*'종목 기본정보'!E$3</f>
        <v>108449440000</v>
      </c>
      <c r="F198" s="2">
        <f ca="1">'일자별 주가'!F198*'종목 기본정보'!F$2*'종목 기본정보'!F$3</f>
        <v>772392500000</v>
      </c>
      <c r="G198" s="2">
        <f t="shared" ca="1" si="6"/>
        <v>1890952840000</v>
      </c>
      <c r="H198" s="5">
        <f t="shared" ca="1" si="7"/>
        <v>151.88376224899599</v>
      </c>
    </row>
    <row r="199" spans="1:8" x14ac:dyDescent="0.3">
      <c r="A199">
        <v>198</v>
      </c>
      <c r="B199" s="2">
        <f ca="1">'일자별 주가'!B199*'종목 기본정보'!B$2*'종목 기본정보'!B$3</f>
        <v>130252500000</v>
      </c>
      <c r="C199" s="2">
        <f ca="1">'일자별 주가'!C199*'종목 기본정보'!C$2*'종목 기본정보'!C$3</f>
        <v>126985500000</v>
      </c>
      <c r="D199" s="2">
        <f ca="1">'일자별 주가'!D199*'종목 기본정보'!D$2*'종목 기본정보'!D$3</f>
        <v>767356000000</v>
      </c>
      <c r="E199" s="2">
        <f ca="1">'일자별 주가'!E199*'종목 기본정보'!E$2*'종목 기본정보'!E$3</f>
        <v>110189200000</v>
      </c>
      <c r="F199" s="2">
        <f ca="1">'일자별 주가'!F199*'종목 기본정보'!F$2*'종목 기본정보'!F$3</f>
        <v>753779500000</v>
      </c>
      <c r="G199" s="2">
        <f t="shared" ca="1" si="6"/>
        <v>1888562700000</v>
      </c>
      <c r="H199" s="5">
        <f t="shared" ca="1" si="7"/>
        <v>151.69178313253011</v>
      </c>
    </row>
    <row r="200" spans="1:8" x14ac:dyDescent="0.3">
      <c r="A200">
        <v>199</v>
      </c>
      <c r="B200" s="2">
        <f ca="1">'일자별 주가'!B200*'종목 기본정보'!B$2*'종목 기본정보'!B$3</f>
        <v>133432500000</v>
      </c>
      <c r="C200" s="2">
        <f ca="1">'일자별 주가'!C200*'종목 기본정보'!C$2*'종목 기본정보'!C$3</f>
        <v>129681000000</v>
      </c>
      <c r="D200" s="2">
        <f ca="1">'일자별 주가'!D200*'종목 기본정보'!D$2*'종목 기본정보'!D$3</f>
        <v>780312000000</v>
      </c>
      <c r="E200" s="2">
        <f ca="1">'일자별 주가'!E200*'종목 기본정보'!E$2*'종목 기본정보'!E$3</f>
        <v>111935120000</v>
      </c>
      <c r="F200" s="2">
        <f ca="1">'일자별 주가'!F200*'종목 기본정보'!F$2*'종목 기본정보'!F$3</f>
        <v>759459000000</v>
      </c>
      <c r="G200" s="2">
        <f t="shared" ca="1" si="6"/>
        <v>1914819620000</v>
      </c>
      <c r="H200" s="5">
        <f t="shared" ca="1" si="7"/>
        <v>153.80077269076304</v>
      </c>
    </row>
    <row r="201" spans="1:8" x14ac:dyDescent="0.3">
      <c r="A201">
        <v>200</v>
      </c>
      <c r="B201" s="2">
        <f ca="1">'일자별 주가'!B201*'종목 기본정보'!B$2*'종목 기본정보'!B$3</f>
        <v>133935000000</v>
      </c>
      <c r="C201" s="2">
        <f ca="1">'일자별 주가'!C201*'종목 기본정보'!C$2*'종목 기본정보'!C$3</f>
        <v>129870000000</v>
      </c>
      <c r="D201" s="2">
        <f ca="1">'일자별 주가'!D201*'종목 기본정보'!D$2*'종목 기본정보'!D$3</f>
        <v>780869600000</v>
      </c>
      <c r="E201" s="2">
        <f ca="1">'일자별 주가'!E201*'종목 기본정보'!E$2*'종목 기본정보'!E$3</f>
        <v>114883120000</v>
      </c>
      <c r="F201" s="2">
        <f ca="1">'일자별 주가'!F201*'종목 기본정보'!F$2*'종목 기본정보'!F$3</f>
        <v>736937500000</v>
      </c>
      <c r="G201" s="2">
        <f t="shared" ca="1" si="6"/>
        <v>1896495220000</v>
      </c>
      <c r="H201" s="5">
        <f t="shared" ca="1" si="7"/>
        <v>152.32893333333334</v>
      </c>
    </row>
    <row r="202" spans="1:8" x14ac:dyDescent="0.3">
      <c r="A202">
        <v>201</v>
      </c>
      <c r="B202" s="2">
        <f ca="1">'일자별 주가'!B202*'종목 기본정보'!B$2*'종목 기본정보'!B$3</f>
        <v>130927500000</v>
      </c>
      <c r="C202" s="2">
        <f ca="1">'일자별 주가'!C202*'종목 기본정보'!C$2*'종목 기본정보'!C$3</f>
        <v>132786000000</v>
      </c>
      <c r="D202" s="2">
        <f ca="1">'일자별 주가'!D202*'종목 기본정보'!D$2*'종목 기본정보'!D$3</f>
        <v>782854000000</v>
      </c>
      <c r="E202" s="2">
        <f ca="1">'일자별 주가'!E202*'종목 기본정보'!E$2*'종목 기본정보'!E$3</f>
        <v>113481280000</v>
      </c>
      <c r="F202" s="2">
        <f ca="1">'일자별 주가'!F202*'종목 기본정보'!F$2*'종목 기본정보'!F$3</f>
        <v>742451000000</v>
      </c>
      <c r="G202" s="2">
        <f t="shared" ca="1" si="6"/>
        <v>1902499780000</v>
      </c>
      <c r="H202" s="5">
        <f t="shared" ca="1" si="7"/>
        <v>152.81122730923695</v>
      </c>
    </row>
    <row r="203" spans="1:8" x14ac:dyDescent="0.3">
      <c r="A203">
        <v>202</v>
      </c>
      <c r="B203" s="2">
        <f ca="1">'일자별 주가'!B203*'종목 기본정보'!B$2*'종목 기본정보'!B$3</f>
        <v>129502500000</v>
      </c>
      <c r="C203" s="2">
        <f ca="1">'일자별 주가'!C203*'종목 기본정보'!C$2*'종목 기본정보'!C$3</f>
        <v>130716000000</v>
      </c>
      <c r="D203" s="2">
        <f ca="1">'일자별 주가'!D203*'종목 기본정보'!D$2*'종목 기본정보'!D$3</f>
        <v>798220800000</v>
      </c>
      <c r="E203" s="2">
        <f ca="1">'일자별 주가'!E203*'종목 기본정보'!E$2*'종목 기본정보'!E$3</f>
        <v>110785840000</v>
      </c>
      <c r="F203" s="2">
        <f ca="1">'일자별 주가'!F203*'종목 기본정보'!F$2*'종목 기본정보'!F$3</f>
        <v>726693500000</v>
      </c>
      <c r="G203" s="2">
        <f t="shared" ca="1" si="6"/>
        <v>1895918640000</v>
      </c>
      <c r="H203" s="5">
        <f t="shared" ca="1" si="7"/>
        <v>152.28262168674698</v>
      </c>
    </row>
    <row r="204" spans="1:8" x14ac:dyDescent="0.3">
      <c r="A204">
        <v>203</v>
      </c>
      <c r="B204" s="2">
        <f ca="1">'일자별 주가'!B204*'종목 기본정보'!B$2*'종목 기본정보'!B$3</f>
        <v>131115000000</v>
      </c>
      <c r="C204" s="2">
        <f ca="1">'일자별 주가'!C204*'종목 기본정보'!C$2*'종목 기본정보'!C$3</f>
        <v>127327500000</v>
      </c>
      <c r="D204" s="2">
        <f ca="1">'일자별 주가'!D204*'종목 기본정보'!D$2*'종목 기본정보'!D$3</f>
        <v>796285600000</v>
      </c>
      <c r="E204" s="2">
        <f ca="1">'일자별 주가'!E204*'종목 기본정보'!E$2*'종목 기본정보'!E$3</f>
        <v>107546560000</v>
      </c>
      <c r="F204" s="2">
        <f ca="1">'일자별 주가'!F204*'종목 기본정보'!F$2*'종목 기본정보'!F$3</f>
        <v>726984500000</v>
      </c>
      <c r="G204" s="2">
        <f t="shared" ca="1" si="6"/>
        <v>1889259160000</v>
      </c>
      <c r="H204" s="5">
        <f t="shared" ca="1" si="7"/>
        <v>151.74772369477913</v>
      </c>
    </row>
    <row r="205" spans="1:8" x14ac:dyDescent="0.3">
      <c r="A205">
        <v>204</v>
      </c>
      <c r="B205" s="2">
        <f ca="1">'일자별 주가'!B205*'종목 기본정보'!B$2*'종목 기본정보'!B$3</f>
        <v>128137500000</v>
      </c>
      <c r="C205" s="2">
        <f ca="1">'일자별 주가'!C205*'종목 기본정보'!C$2*'종목 기본정보'!C$3</f>
        <v>123826500000</v>
      </c>
      <c r="D205" s="2">
        <f ca="1">'일자별 주가'!D205*'종목 기본정보'!D$2*'종목 기본정보'!D$3</f>
        <v>808388800000</v>
      </c>
      <c r="E205" s="2">
        <f ca="1">'일자별 주가'!E205*'종목 기본정보'!E$2*'종목 기본정보'!E$3</f>
        <v>111010240000</v>
      </c>
      <c r="F205" s="2">
        <f ca="1">'일자별 주가'!F205*'종목 기본정보'!F$2*'종목 기본정보'!F$3</f>
        <v>740873000000</v>
      </c>
      <c r="G205" s="2">
        <f t="shared" ca="1" si="6"/>
        <v>1912236040000</v>
      </c>
      <c r="H205" s="5">
        <f t="shared" ca="1" si="7"/>
        <v>153.59325622489959</v>
      </c>
    </row>
    <row r="206" spans="1:8" x14ac:dyDescent="0.3">
      <c r="A206">
        <v>205</v>
      </c>
      <c r="B206" s="2">
        <f ca="1">'일자별 주가'!B206*'종목 기본정보'!B$2*'종목 기본정보'!B$3</f>
        <v>132142500000</v>
      </c>
      <c r="C206" s="2">
        <f ca="1">'일자별 주가'!C206*'종목 기본정보'!C$2*'종목 기본정보'!C$3</f>
        <v>124974000000</v>
      </c>
      <c r="D206" s="2">
        <f ca="1">'일자별 주가'!D206*'종목 기본정보'!D$2*'종목 기본정보'!D$3</f>
        <v>804092000000</v>
      </c>
      <c r="E206" s="2">
        <f ca="1">'일자별 주가'!E206*'종목 기본정보'!E$2*'종목 기본정보'!E$3</f>
        <v>112128720000</v>
      </c>
      <c r="F206" s="2">
        <f ca="1">'일자별 주가'!F206*'종목 기본정보'!F$2*'종목 기본정보'!F$3</f>
        <v>765170500000</v>
      </c>
      <c r="G206" s="2">
        <f t="shared" ca="1" si="6"/>
        <v>1938507720000</v>
      </c>
      <c r="H206" s="5">
        <f t="shared" ca="1" si="7"/>
        <v>155.70343132530121</v>
      </c>
    </row>
    <row r="207" spans="1:8" x14ac:dyDescent="0.3">
      <c r="A207">
        <v>206</v>
      </c>
      <c r="B207" s="2">
        <f ca="1">'일자별 주가'!B207*'종목 기본정보'!B$2*'종목 기본정보'!B$3</f>
        <v>133425000000</v>
      </c>
      <c r="C207" s="2">
        <f ca="1">'일자별 주가'!C207*'종목 기본정보'!C$2*'종목 기본정보'!C$3</f>
        <v>124303500000</v>
      </c>
      <c r="D207" s="2">
        <f ca="1">'일자별 주가'!D207*'종목 기본정보'!D$2*'종목 기본정보'!D$3</f>
        <v>794858800000</v>
      </c>
      <c r="E207" s="2">
        <f ca="1">'일자별 주가'!E207*'종목 기본정보'!E$2*'종목 기본정보'!E$3</f>
        <v>112139280000</v>
      </c>
      <c r="F207" s="2">
        <f ca="1">'일자별 주가'!F207*'종목 기본정보'!F$2*'종목 기본정보'!F$3</f>
        <v>744706000000</v>
      </c>
      <c r="G207" s="2">
        <f t="shared" ca="1" si="6"/>
        <v>1909432580000</v>
      </c>
      <c r="H207" s="5">
        <f t="shared" ca="1" si="7"/>
        <v>153.36807871485945</v>
      </c>
    </row>
    <row r="208" spans="1:8" x14ac:dyDescent="0.3">
      <c r="A208">
        <v>207</v>
      </c>
      <c r="B208" s="2">
        <f ca="1">'일자별 주가'!B208*'종목 기본정보'!B$2*'종목 기본정보'!B$3</f>
        <v>133927500000</v>
      </c>
      <c r="C208" s="2">
        <f ca="1">'일자별 주가'!C208*'종목 기본정보'!C$2*'종목 기본정보'!C$3</f>
        <v>123529500000</v>
      </c>
      <c r="D208" s="2">
        <f ca="1">'일자별 주가'!D208*'종목 기본정보'!D$2*'종목 기본정보'!D$3</f>
        <v>812554400000</v>
      </c>
      <c r="E208" s="2">
        <f ca="1">'일자별 주가'!E208*'종목 기본정보'!E$2*'종목 기본정보'!E$3</f>
        <v>112742960000</v>
      </c>
      <c r="F208" s="2">
        <f ca="1">'일자별 주가'!F208*'종목 기본정보'!F$2*'종목 기본정보'!F$3</f>
        <v>750814500000</v>
      </c>
      <c r="G208" s="2">
        <f t="shared" ca="1" si="6"/>
        <v>1933568860000</v>
      </c>
      <c r="H208" s="5">
        <f t="shared" ca="1" si="7"/>
        <v>155.30673574297188</v>
      </c>
    </row>
    <row r="209" spans="1:8" x14ac:dyDescent="0.3">
      <c r="A209">
        <v>208</v>
      </c>
      <c r="B209" s="2">
        <f ca="1">'일자별 주가'!B209*'종목 기본정보'!B$2*'종목 기본정보'!B$3</f>
        <v>136245000000</v>
      </c>
      <c r="C209" s="2">
        <f ca="1">'일자별 주가'!C209*'종목 기본정보'!C$2*'종목 기본정보'!C$3</f>
        <v>121968000000</v>
      </c>
      <c r="D209" s="2">
        <f ca="1">'일자별 주가'!D209*'종목 기본정보'!D$2*'종목 기본정보'!D$3</f>
        <v>814719200000</v>
      </c>
      <c r="E209" s="2">
        <f ca="1">'일자별 주가'!E209*'종목 기본정보'!E$2*'종목 기본정보'!E$3</f>
        <v>113938880000</v>
      </c>
      <c r="F209" s="2">
        <f ca="1">'일자별 주가'!F209*'종목 기본정보'!F$2*'종목 기본정보'!F$3</f>
        <v>749540500000</v>
      </c>
      <c r="G209" s="2">
        <f t="shared" ca="1" si="6"/>
        <v>1936411580000</v>
      </c>
      <c r="H209" s="5">
        <f t="shared" ca="1" si="7"/>
        <v>155.53506666666667</v>
      </c>
    </row>
    <row r="210" spans="1:8" x14ac:dyDescent="0.3">
      <c r="A210">
        <v>209</v>
      </c>
      <c r="B210" s="2">
        <f ca="1">'일자별 주가'!B210*'종목 기본정보'!B$2*'종목 기본정보'!B$3</f>
        <v>133785000000</v>
      </c>
      <c r="C210" s="2">
        <f ca="1">'일자별 주가'!C210*'종목 기본정보'!C$2*'종목 기본정보'!C$3</f>
        <v>124893000000</v>
      </c>
      <c r="D210" s="2">
        <f ca="1">'일자별 주가'!D210*'종목 기본정보'!D$2*'종목 기본정보'!D$3</f>
        <v>826970000000</v>
      </c>
      <c r="E210" s="2">
        <f ca="1">'일자별 주가'!E210*'종목 기본정보'!E$2*'종목 기본정보'!E$3</f>
        <v>111899040000</v>
      </c>
      <c r="F210" s="2">
        <f ca="1">'일자별 주가'!F210*'종목 기본정보'!F$2*'종목 기본정보'!F$3</f>
        <v>728490500000</v>
      </c>
      <c r="G210" s="2">
        <f t="shared" ca="1" si="6"/>
        <v>1926037540000</v>
      </c>
      <c r="H210" s="5">
        <f t="shared" ca="1" si="7"/>
        <v>154.70181044176707</v>
      </c>
    </row>
    <row r="211" spans="1:8" x14ac:dyDescent="0.3">
      <c r="A211">
        <v>210</v>
      </c>
      <c r="B211" s="2">
        <f ca="1">'일자별 주가'!B211*'종목 기본정보'!B$2*'종목 기본정보'!B$3</f>
        <v>131340000000</v>
      </c>
      <c r="C211" s="2">
        <f ca="1">'일자별 주가'!C211*'종목 기본정보'!C$2*'종목 기본정보'!C$3</f>
        <v>124776000000</v>
      </c>
      <c r="D211" s="2">
        <f ca="1">'일자별 주가'!D211*'종목 기본정보'!D$2*'종목 기본정보'!D$3</f>
        <v>816933200000</v>
      </c>
      <c r="E211" s="2">
        <f ca="1">'일자별 주가'!E211*'종목 기본정보'!E$2*'종목 기본정보'!E$3</f>
        <v>115440160000</v>
      </c>
      <c r="F211" s="2">
        <f ca="1">'일자별 주가'!F211*'종목 기본정보'!F$2*'종목 기본정보'!F$3</f>
        <v>706804500000</v>
      </c>
      <c r="G211" s="2">
        <f t="shared" ca="1" si="6"/>
        <v>1895293860000</v>
      </c>
      <c r="H211" s="5">
        <f t="shared" ca="1" si="7"/>
        <v>152.23243855421686</v>
      </c>
    </row>
    <row r="212" spans="1:8" x14ac:dyDescent="0.3">
      <c r="A212">
        <v>211</v>
      </c>
      <c r="B212" s="2">
        <f ca="1">'일자별 주가'!B212*'종목 기본정보'!B$2*'종목 기본정보'!B$3</f>
        <v>131580000000</v>
      </c>
      <c r="C212" s="2">
        <f ca="1">'일자별 주가'!C212*'종목 기본정보'!C$2*'종목 기본정보'!C$3</f>
        <v>122067000000</v>
      </c>
      <c r="D212" s="2">
        <f ca="1">'일자별 주가'!D212*'종목 기본정보'!D$2*'종목 기본정보'!D$3</f>
        <v>842353200000</v>
      </c>
      <c r="E212" s="2">
        <f ca="1">'일자별 주가'!E212*'종목 기본정보'!E$2*'종목 기본정보'!E$3</f>
        <v>119041120000</v>
      </c>
      <c r="F212" s="2">
        <f ca="1">'일자별 주가'!F212*'종목 기본정보'!F$2*'종목 기본정보'!F$3</f>
        <v>713733000000</v>
      </c>
      <c r="G212" s="2">
        <f t="shared" ca="1" si="6"/>
        <v>1928774320000</v>
      </c>
      <c r="H212" s="5">
        <f t="shared" ca="1" si="7"/>
        <v>154.92163212851406</v>
      </c>
    </row>
    <row r="213" spans="1:8" x14ac:dyDescent="0.3">
      <c r="A213">
        <v>212</v>
      </c>
      <c r="B213" s="2">
        <f ca="1">'일자별 주가'!B213*'종목 기본정보'!B$2*'종목 기본정보'!B$3</f>
        <v>131490000000</v>
      </c>
      <c r="C213" s="2">
        <f ca="1">'일자별 주가'!C213*'종목 기본정보'!C$2*'종목 기본정보'!C$3</f>
        <v>122818500000</v>
      </c>
      <c r="D213" s="2">
        <f ca="1">'일자별 주가'!D213*'종목 기본정보'!D$2*'종목 기본정보'!D$3</f>
        <v>857982400000</v>
      </c>
      <c r="E213" s="2">
        <f ca="1">'일자별 주가'!E213*'종목 기본정보'!E$2*'종목 기본정보'!E$3</f>
        <v>118968080000</v>
      </c>
      <c r="F213" s="2">
        <f ca="1">'일자별 주가'!F213*'종목 기본정보'!F$2*'종목 기본정보'!F$3</f>
        <v>714298000000</v>
      </c>
      <c r="G213" s="2">
        <f t="shared" ca="1" si="6"/>
        <v>1945556980000</v>
      </c>
      <c r="H213" s="5">
        <f t="shared" ca="1" si="7"/>
        <v>156.26963694779116</v>
      </c>
    </row>
    <row r="214" spans="1:8" x14ac:dyDescent="0.3">
      <c r="A214">
        <v>213</v>
      </c>
      <c r="B214" s="2">
        <f ca="1">'일자별 주가'!B214*'종목 기본정보'!B$2*'종목 기본정보'!B$3</f>
        <v>133830000000</v>
      </c>
      <c r="C214" s="2">
        <f ca="1">'일자별 주가'!C214*'종목 기본정보'!C$2*'종목 기본정보'!C$3</f>
        <v>123367500000</v>
      </c>
      <c r="D214" s="2">
        <f ca="1">'일자별 주가'!D214*'종목 기본정보'!D$2*'종목 기본정보'!D$3</f>
        <v>862066000000</v>
      </c>
      <c r="E214" s="2">
        <f ca="1">'일자별 주가'!E214*'종목 기본정보'!E$2*'종목 기본정보'!E$3</f>
        <v>122831280000</v>
      </c>
      <c r="F214" s="2">
        <f ca="1">'일자별 주가'!F214*'종목 기본정보'!F$2*'종목 기본정보'!F$3</f>
        <v>731719000000</v>
      </c>
      <c r="G214" s="2">
        <f t="shared" ca="1" si="6"/>
        <v>1973813780000</v>
      </c>
      <c r="H214" s="5">
        <f t="shared" ca="1" si="7"/>
        <v>158.53925943775101</v>
      </c>
    </row>
    <row r="215" spans="1:8" x14ac:dyDescent="0.3">
      <c r="A215">
        <v>214</v>
      </c>
      <c r="B215" s="2">
        <f ca="1">'일자별 주가'!B215*'종목 기본정보'!B$2*'종목 기본정보'!B$3</f>
        <v>131242500000</v>
      </c>
      <c r="C215" s="2">
        <f ca="1">'일자별 주가'!C215*'종목 기본정보'!C$2*'종목 기본정보'!C$3</f>
        <v>123178500000</v>
      </c>
      <c r="D215" s="2">
        <f ca="1">'일자별 주가'!D215*'종목 기본정보'!D$2*'종목 기본정보'!D$3</f>
        <v>872480000000</v>
      </c>
      <c r="E215" s="2">
        <f ca="1">'일자별 주가'!E215*'종목 기본정보'!E$2*'종목 기본정보'!E$3</f>
        <v>124233120000</v>
      </c>
      <c r="F215" s="2">
        <f ca="1">'일자별 주가'!F215*'종목 기본정보'!F$2*'종목 기본정보'!F$3</f>
        <v>722850000000</v>
      </c>
      <c r="G215" s="2">
        <f t="shared" ca="1" si="6"/>
        <v>1973984120000</v>
      </c>
      <c r="H215" s="5">
        <f t="shared" ca="1" si="7"/>
        <v>158.55294136546186</v>
      </c>
    </row>
    <row r="216" spans="1:8" x14ac:dyDescent="0.3">
      <c r="A216">
        <v>215</v>
      </c>
      <c r="B216" s="2">
        <f ca="1">'일자별 주가'!B216*'종목 기본정보'!B$2*'종목 기본정보'!B$3</f>
        <v>133777500000</v>
      </c>
      <c r="C216" s="2">
        <f ca="1">'일자별 주가'!C216*'종목 기본정보'!C$2*'종목 기본정보'!C$3</f>
        <v>124308000000</v>
      </c>
      <c r="D216" s="2">
        <f ca="1">'일자별 주가'!D216*'종목 기본정보'!D$2*'종목 기본정보'!D$3</f>
        <v>852816400000</v>
      </c>
      <c r="E216" s="2">
        <f ca="1">'일자별 주가'!E216*'종목 기본정보'!E$2*'종목 기본정보'!E$3</f>
        <v>127980160000</v>
      </c>
      <c r="F216" s="2">
        <f ca="1">'일자별 주가'!F216*'종목 기본정보'!F$2*'종목 기본정보'!F$3</f>
        <v>736471000000</v>
      </c>
      <c r="G216" s="2">
        <f t="shared" ca="1" si="6"/>
        <v>1975353060000</v>
      </c>
      <c r="H216" s="5">
        <f t="shared" ca="1" si="7"/>
        <v>158.66289638554215</v>
      </c>
    </row>
    <row r="217" spans="1:8" x14ac:dyDescent="0.3">
      <c r="A217">
        <v>216</v>
      </c>
      <c r="B217" s="2">
        <f ca="1">'일자별 주가'!B217*'종목 기본정보'!B$2*'종목 기본정보'!B$3</f>
        <v>131370000000</v>
      </c>
      <c r="C217" s="2">
        <f ca="1">'일자별 주가'!C217*'종목 기본정보'!C$2*'종목 기본정보'!C$3</f>
        <v>123912000000</v>
      </c>
      <c r="D217" s="2">
        <f ca="1">'일자별 주가'!D217*'종목 기본정보'!D$2*'종목 기본정보'!D$3</f>
        <v>871496000000</v>
      </c>
      <c r="E217" s="2">
        <f ca="1">'일자별 주가'!E217*'종목 기본정보'!E$2*'종목 기본정보'!E$3</f>
        <v>132149600000</v>
      </c>
      <c r="F217" s="2">
        <f ca="1">'일자별 주가'!F217*'종목 기본정보'!F$2*'종목 기본정보'!F$3</f>
        <v>732552500000</v>
      </c>
      <c r="G217" s="2">
        <f t="shared" ca="1" si="6"/>
        <v>1991480100000</v>
      </c>
      <c r="H217" s="5">
        <f t="shared" ca="1" si="7"/>
        <v>159.95824096385542</v>
      </c>
    </row>
    <row r="218" spans="1:8" x14ac:dyDescent="0.3">
      <c r="A218">
        <v>217</v>
      </c>
      <c r="B218" s="2">
        <f ca="1">'일자별 주가'!B218*'종목 기본정보'!B$2*'종목 기본정보'!B$3</f>
        <v>132517500000</v>
      </c>
      <c r="C218" s="2">
        <f ca="1">'일자별 주가'!C218*'종목 기본정보'!C$2*'종목 기본정보'!C$3</f>
        <v>125874000000</v>
      </c>
      <c r="D218" s="2">
        <f ca="1">'일자별 주가'!D218*'종목 기본정보'!D$2*'종목 기본정보'!D$3</f>
        <v>884091200000</v>
      </c>
      <c r="E218" s="2">
        <f ca="1">'일자별 주가'!E218*'종목 기본정보'!E$2*'종목 기본정보'!E$3</f>
        <v>129959280000</v>
      </c>
      <c r="F218" s="2">
        <f ca="1">'일자별 주가'!F218*'종목 기본정보'!F$2*'종목 기본정보'!F$3</f>
        <v>739911000000</v>
      </c>
      <c r="G218" s="2">
        <f t="shared" ca="1" si="6"/>
        <v>2012352980000</v>
      </c>
      <c r="H218" s="5">
        <f t="shared" ca="1" si="7"/>
        <v>161.63477751004015</v>
      </c>
    </row>
    <row r="219" spans="1:8" x14ac:dyDescent="0.3">
      <c r="A219">
        <v>218</v>
      </c>
      <c r="B219" s="2">
        <f ca="1">'일자별 주가'!B219*'종목 기본정보'!B$2*'종목 기본정보'!B$3</f>
        <v>136612500000</v>
      </c>
      <c r="C219" s="2">
        <f ca="1">'일자별 주가'!C219*'종목 기본정보'!C$2*'종목 기본정보'!C$3</f>
        <v>127602000000</v>
      </c>
      <c r="D219" s="2">
        <f ca="1">'일자별 주가'!D219*'종목 기본정보'!D$2*'종목 기본정보'!D$3</f>
        <v>859163200000</v>
      </c>
      <c r="E219" s="2">
        <f ca="1">'일자별 주가'!E219*'종목 기본정보'!E$2*'종목 기본정보'!E$3</f>
        <v>130031440000</v>
      </c>
      <c r="F219" s="2">
        <f ca="1">'일자별 주가'!F219*'종목 기본정보'!F$2*'종목 기본정보'!F$3</f>
        <v>726243500000</v>
      </c>
      <c r="G219" s="2">
        <f t="shared" ca="1" si="6"/>
        <v>1979652640000</v>
      </c>
      <c r="H219" s="5">
        <f t="shared" ca="1" si="7"/>
        <v>159.00824417670682</v>
      </c>
    </row>
    <row r="220" spans="1:8" x14ac:dyDescent="0.3">
      <c r="A220">
        <v>219</v>
      </c>
      <c r="B220" s="2">
        <f ca="1">'일자별 주가'!B220*'종목 기본정보'!B$2*'종목 기본정보'!B$3</f>
        <v>140310000000</v>
      </c>
      <c r="C220" s="2">
        <f ca="1">'일자별 주가'!C220*'종목 기본정보'!C$2*'종목 기본정보'!C$3</f>
        <v>127017000000</v>
      </c>
      <c r="D220" s="2">
        <f ca="1">'일자별 주가'!D220*'종목 기본정보'!D$2*'종목 기본정보'!D$3</f>
        <v>861082000000</v>
      </c>
      <c r="E220" s="2">
        <f ca="1">'일자별 주가'!E220*'종목 기본정보'!E$2*'종목 기본정보'!E$3</f>
        <v>132822800000</v>
      </c>
      <c r="F220" s="2">
        <f ca="1">'일자별 주가'!F220*'종목 기본정보'!F$2*'종목 기본정보'!F$3</f>
        <v>726821000000</v>
      </c>
      <c r="G220" s="2">
        <f t="shared" ca="1" si="6"/>
        <v>1988052800000</v>
      </c>
      <c r="H220" s="5">
        <f t="shared" ca="1" si="7"/>
        <v>159.68295582329318</v>
      </c>
    </row>
    <row r="221" spans="1:8" x14ac:dyDescent="0.3">
      <c r="A221">
        <v>220</v>
      </c>
      <c r="B221" s="2">
        <f ca="1">'일자별 주가'!B221*'종목 기본정보'!B$2*'종목 기본정보'!B$3</f>
        <v>141442500000</v>
      </c>
      <c r="C221" s="2">
        <f ca="1">'일자별 주가'!C221*'종목 기본정보'!C$2*'종목 기본정보'!C$3</f>
        <v>128425500000</v>
      </c>
      <c r="D221" s="2">
        <f ca="1">'일자별 주가'!D221*'종목 기본정보'!D$2*'종목 기본정보'!D$3</f>
        <v>876694800000</v>
      </c>
      <c r="E221" s="2">
        <f ca="1">'일자별 주가'!E221*'종목 기본정보'!E$2*'종목 기본정보'!E$3</f>
        <v>128883040000</v>
      </c>
      <c r="F221" s="2">
        <f ca="1">'일자별 주가'!F221*'종목 기본정보'!F$2*'종목 기본정보'!F$3</f>
        <v>742488500000</v>
      </c>
      <c r="G221" s="2">
        <f t="shared" ca="1" si="6"/>
        <v>2017934340000</v>
      </c>
      <c r="H221" s="5">
        <f t="shared" ca="1" si="7"/>
        <v>162.08307951807228</v>
      </c>
    </row>
    <row r="222" spans="1:8" x14ac:dyDescent="0.3">
      <c r="A222">
        <v>221</v>
      </c>
      <c r="B222" s="2">
        <f ca="1">'일자별 주가'!B222*'종목 기본정보'!B$2*'종목 기본정보'!B$3</f>
        <v>140160000000</v>
      </c>
      <c r="C222" s="2">
        <f ca="1">'일자별 주가'!C222*'종목 기본정보'!C$2*'종목 기본정보'!C$3</f>
        <v>126945000000</v>
      </c>
      <c r="D222" s="2">
        <f ca="1">'일자별 주가'!D222*'종목 기본정보'!D$2*'종목 기본정보'!D$3</f>
        <v>890356000000</v>
      </c>
      <c r="E222" s="2">
        <f ca="1">'일자별 주가'!E222*'종목 기본정보'!E$2*'종목 기본정보'!E$3</f>
        <v>132438240000</v>
      </c>
      <c r="F222" s="2">
        <f ca="1">'일자별 주가'!F222*'종목 기본정보'!F$2*'종목 기본정보'!F$3</f>
        <v>720739500000</v>
      </c>
      <c r="G222" s="2">
        <f t="shared" ca="1" si="6"/>
        <v>2010638740000</v>
      </c>
      <c r="H222" s="5">
        <f t="shared" ca="1" si="7"/>
        <v>161.4970875502008</v>
      </c>
    </row>
    <row r="223" spans="1:8" x14ac:dyDescent="0.3">
      <c r="A223">
        <v>222</v>
      </c>
      <c r="B223" s="2">
        <f ca="1">'일자별 주가'!B223*'종목 기본정보'!B$2*'종목 기본정보'!B$3</f>
        <v>141202500000</v>
      </c>
      <c r="C223" s="2">
        <f ca="1">'일자별 주가'!C223*'종목 기본정보'!C$2*'종목 기본정보'!C$3</f>
        <v>129514500000</v>
      </c>
      <c r="D223" s="2">
        <f ca="1">'일자별 주가'!D223*'종목 기본정보'!D$2*'종목 기본정보'!D$3</f>
        <v>898096800000</v>
      </c>
      <c r="E223" s="2">
        <f ca="1">'일자별 주가'!E223*'종목 기본정보'!E$2*'종목 기본정보'!E$3</f>
        <v>128636640000</v>
      </c>
      <c r="F223" s="2">
        <f ca="1">'일자별 주가'!F223*'종목 기본정보'!F$2*'종목 기본정보'!F$3</f>
        <v>710736500000</v>
      </c>
      <c r="G223" s="2">
        <f t="shared" ca="1" si="6"/>
        <v>2008186940000</v>
      </c>
      <c r="H223" s="5">
        <f t="shared" ca="1" si="7"/>
        <v>161.30015582329318</v>
      </c>
    </row>
    <row r="224" spans="1:8" x14ac:dyDescent="0.3">
      <c r="A224">
        <v>223</v>
      </c>
      <c r="B224" s="2">
        <f ca="1">'일자별 주가'!B224*'종목 기본정보'!B$2*'종목 기본정보'!B$3</f>
        <v>138210000000</v>
      </c>
      <c r="C224" s="2">
        <f ca="1">'일자별 주가'!C224*'종목 기본정보'!C$2*'종목 기본정보'!C$3</f>
        <v>129051000000</v>
      </c>
      <c r="D224" s="2">
        <f ca="1">'일자별 주가'!D224*'종목 기본정보'!D$2*'종목 기본정보'!D$3</f>
        <v>910150800000</v>
      </c>
      <c r="E224" s="2">
        <f ca="1">'일자별 주가'!E224*'종목 기본정보'!E$2*'종목 기본정보'!E$3</f>
        <v>128354160000</v>
      </c>
      <c r="F224" s="2">
        <f ca="1">'일자별 주가'!F224*'종목 기본정보'!F$2*'종목 기본정보'!F$3</f>
        <v>705045000000</v>
      </c>
      <c r="G224" s="2">
        <f t="shared" ca="1" si="6"/>
        <v>2010810960000</v>
      </c>
      <c r="H224" s="5">
        <f t="shared" ca="1" si="7"/>
        <v>161.51092048192771</v>
      </c>
    </row>
    <row r="225" spans="1:8" x14ac:dyDescent="0.3">
      <c r="A225">
        <v>224</v>
      </c>
      <c r="B225" s="2">
        <f ca="1">'일자별 주가'!B225*'종목 기본정보'!B$2*'종목 기본정보'!B$3</f>
        <v>142530000000</v>
      </c>
      <c r="C225" s="2">
        <f ca="1">'일자별 주가'!C225*'종목 기본정보'!C$2*'종목 기본정보'!C$3</f>
        <v>126666000000</v>
      </c>
      <c r="D225" s="2">
        <f ca="1">'일자별 주가'!D225*'종목 기본정보'!D$2*'종목 기본정보'!D$3</f>
        <v>910938000000</v>
      </c>
      <c r="E225" s="2">
        <f ca="1">'일자별 주가'!E225*'종목 기본정보'!E$2*'종목 기본정보'!E$3</f>
        <v>127618480000</v>
      </c>
      <c r="F225" s="2">
        <f ca="1">'일자별 주가'!F225*'종목 기본정보'!F$2*'종목 기본정보'!F$3</f>
        <v>690551000000</v>
      </c>
      <c r="G225" s="2">
        <f t="shared" ca="1" si="6"/>
        <v>1998303480000</v>
      </c>
      <c r="H225" s="5">
        <f t="shared" ca="1" si="7"/>
        <v>160.50630361445783</v>
      </c>
    </row>
    <row r="226" spans="1:8" x14ac:dyDescent="0.3">
      <c r="A226">
        <v>225</v>
      </c>
      <c r="B226" s="2">
        <f ca="1">'일자별 주가'!B226*'종목 기본정보'!B$2*'종목 기본정보'!B$3</f>
        <v>142905000000</v>
      </c>
      <c r="C226" s="2">
        <f ca="1">'일자별 주가'!C226*'종목 기본정보'!C$2*'종목 기본정보'!C$3</f>
        <v>123273000000</v>
      </c>
      <c r="D226" s="2">
        <f ca="1">'일자별 주가'!D226*'종목 기본정보'!D$2*'종목 기본정보'!D$3</f>
        <v>895489200000</v>
      </c>
      <c r="E226" s="2">
        <f ca="1">'일자별 주가'!E226*'종목 기본정보'!E$2*'종목 기본정보'!E$3</f>
        <v>126075840000</v>
      </c>
      <c r="F226" s="2">
        <f ca="1">'일자별 주가'!F226*'종목 기본정보'!F$2*'종목 기본정보'!F$3</f>
        <v>699650000000</v>
      </c>
      <c r="G226" s="2">
        <f t="shared" ca="1" si="6"/>
        <v>1987393040000</v>
      </c>
      <c r="H226" s="5">
        <f t="shared" ca="1" si="7"/>
        <v>159.62996305220884</v>
      </c>
    </row>
    <row r="227" spans="1:8" x14ac:dyDescent="0.3">
      <c r="A227">
        <v>226</v>
      </c>
      <c r="B227" s="2">
        <f ca="1">'일자별 주가'!B227*'종목 기본정보'!B$2*'종목 기본정보'!B$3</f>
        <v>140055000000</v>
      </c>
      <c r="C227" s="2">
        <f ca="1">'일자별 주가'!C227*'종목 기본정보'!C$2*'종목 기본정보'!C$3</f>
        <v>126499500000</v>
      </c>
      <c r="D227" s="2">
        <f ca="1">'일자별 주가'!D227*'종목 기본정보'!D$2*'종목 기본정보'!D$3</f>
        <v>871545200000</v>
      </c>
      <c r="E227" s="2">
        <f ca="1">'일자별 주가'!E227*'종목 기본정보'!E$2*'종목 기본정보'!E$3</f>
        <v>125263600000</v>
      </c>
      <c r="F227" s="2">
        <f ca="1">'일자별 주가'!F227*'종목 기본정보'!F$2*'종목 기본정보'!F$3</f>
        <v>714719500000</v>
      </c>
      <c r="G227" s="2">
        <f t="shared" ca="1" si="6"/>
        <v>1978082800000</v>
      </c>
      <c r="H227" s="5">
        <f t="shared" ca="1" si="7"/>
        <v>158.88215261044175</v>
      </c>
    </row>
    <row r="228" spans="1:8" x14ac:dyDescent="0.3">
      <c r="A228">
        <v>227</v>
      </c>
      <c r="B228" s="2">
        <f ca="1">'일자별 주가'!B228*'종목 기본정보'!B$2*'종목 기본정보'!B$3</f>
        <v>136252500000</v>
      </c>
      <c r="C228" s="2">
        <f ca="1">'일자별 주가'!C228*'종목 기본정보'!C$2*'종목 기본정보'!C$3</f>
        <v>127435500000</v>
      </c>
      <c r="D228" s="2">
        <f ca="1">'일자별 주가'!D228*'종목 기본정보'!D$2*'종목 기본정보'!D$3</f>
        <v>870413600000</v>
      </c>
      <c r="E228" s="2">
        <f ca="1">'일자별 주가'!E228*'종목 기본정보'!E$2*'종목 기본정보'!E$3</f>
        <v>126722640000</v>
      </c>
      <c r="F228" s="2">
        <f ca="1">'일자별 주가'!F228*'종목 기본정보'!F$2*'종목 기본정보'!F$3</f>
        <v>719870500000</v>
      </c>
      <c r="G228" s="2">
        <f t="shared" ca="1" si="6"/>
        <v>1980694740000</v>
      </c>
      <c r="H228" s="5">
        <f t="shared" ca="1" si="7"/>
        <v>159.09194698795181</v>
      </c>
    </row>
    <row r="229" spans="1:8" x14ac:dyDescent="0.3">
      <c r="A229">
        <v>228</v>
      </c>
      <c r="B229" s="2">
        <f ca="1">'일자별 주가'!B229*'종목 기본정보'!B$2*'종목 기본정보'!B$3</f>
        <v>138067500000</v>
      </c>
      <c r="C229" s="2">
        <f ca="1">'일자별 주가'!C229*'종목 기본정보'!C$2*'종목 기본정보'!C$3</f>
        <v>131476500000</v>
      </c>
      <c r="D229" s="2">
        <f ca="1">'일자별 주가'!D229*'종목 기본정보'!D$2*'종목 기본정보'!D$3</f>
        <v>847781600000</v>
      </c>
      <c r="E229" s="2">
        <f ca="1">'일자별 주가'!E229*'종목 기본정보'!E$2*'종목 기본정보'!E$3</f>
        <v>123377760000</v>
      </c>
      <c r="F229" s="2">
        <f ca="1">'일자별 주가'!F229*'종목 기본정보'!F$2*'종목 기본정보'!F$3</f>
        <v>723204500000</v>
      </c>
      <c r="G229" s="2">
        <f t="shared" ca="1" si="6"/>
        <v>1963907860000</v>
      </c>
      <c r="H229" s="5">
        <f t="shared" ca="1" si="7"/>
        <v>157.74360321285141</v>
      </c>
    </row>
    <row r="230" spans="1:8" x14ac:dyDescent="0.3">
      <c r="A230">
        <v>229</v>
      </c>
      <c r="B230" s="2">
        <f ca="1">'일자별 주가'!B230*'종목 기본정보'!B$2*'종목 기본정보'!B$3</f>
        <v>135862500000</v>
      </c>
      <c r="C230" s="2">
        <f ca="1">'일자별 주가'!C230*'종목 기본정보'!C$2*'종목 기본정보'!C$3</f>
        <v>129987000000</v>
      </c>
      <c r="D230" s="2">
        <f ca="1">'일자별 주가'!D230*'종목 기본정보'!D$2*'종목 기본정보'!D$3</f>
        <v>863017200000</v>
      </c>
      <c r="E230" s="2">
        <f ca="1">'일자별 주가'!E230*'종목 기본정보'!E$2*'종목 기본정보'!E$3</f>
        <v>122362240000</v>
      </c>
      <c r="F230" s="2">
        <f ca="1">'일자별 주가'!F230*'종목 기본정보'!F$2*'종목 기본정보'!F$3</f>
        <v>737169500000</v>
      </c>
      <c r="G230" s="2">
        <f t="shared" ca="1" si="6"/>
        <v>1988398440000</v>
      </c>
      <c r="H230" s="5">
        <f t="shared" ca="1" si="7"/>
        <v>159.71071807228915</v>
      </c>
    </row>
    <row r="231" spans="1:8" x14ac:dyDescent="0.3">
      <c r="A231">
        <v>230</v>
      </c>
      <c r="B231" s="2">
        <f ca="1">'일자별 주가'!B231*'종목 기본정보'!B$2*'종목 기본정보'!B$3</f>
        <v>133357500000</v>
      </c>
      <c r="C231" s="2">
        <f ca="1">'일자별 주가'!C231*'종목 기본정보'!C$2*'종목 기본정보'!C$3</f>
        <v>132633000000</v>
      </c>
      <c r="D231" s="2">
        <f ca="1">'일자별 주가'!D231*'종목 기본정보'!D$2*'종목 기본정보'!D$3</f>
        <v>872562000000</v>
      </c>
      <c r="E231" s="2">
        <f ca="1">'일자별 주가'!E231*'종목 기본정보'!E$2*'종목 기본정보'!E$3</f>
        <v>120974480000</v>
      </c>
      <c r="F231" s="2">
        <f ca="1">'일자별 주가'!F231*'종목 기본정보'!F$2*'종목 기본정보'!F$3</f>
        <v>760825000000</v>
      </c>
      <c r="G231" s="2">
        <f t="shared" ca="1" si="6"/>
        <v>2020351980000</v>
      </c>
      <c r="H231" s="5">
        <f t="shared" ca="1" si="7"/>
        <v>162.27726746987952</v>
      </c>
    </row>
    <row r="232" spans="1:8" x14ac:dyDescent="0.3">
      <c r="A232">
        <v>231</v>
      </c>
      <c r="B232" s="2">
        <f ca="1">'일자별 주가'!B232*'종목 기본정보'!B$2*'종목 기본정보'!B$3</f>
        <v>133057500000</v>
      </c>
      <c r="C232" s="2">
        <f ca="1">'일자별 주가'!C232*'종목 기본정보'!C$2*'종목 기본정보'!C$3</f>
        <v>129712500000</v>
      </c>
      <c r="D232" s="2">
        <f ca="1">'일자별 주가'!D232*'종목 기본정보'!D$2*'종목 기본정보'!D$3</f>
        <v>863591200000</v>
      </c>
      <c r="E232" s="2">
        <f ca="1">'일자별 주가'!E232*'종목 기본정보'!E$2*'종목 기본정보'!E$3</f>
        <v>119083360000</v>
      </c>
      <c r="F232" s="2">
        <f ca="1">'일자별 주가'!F232*'종목 기본정보'!F$2*'종목 기본정보'!F$3</f>
        <v>763153500000</v>
      </c>
      <c r="G232" s="2">
        <f t="shared" ca="1" si="6"/>
        <v>2008598060000</v>
      </c>
      <c r="H232" s="5">
        <f t="shared" ca="1" si="7"/>
        <v>161.33317751004017</v>
      </c>
    </row>
    <row r="233" spans="1:8" x14ac:dyDescent="0.3">
      <c r="A233">
        <v>232</v>
      </c>
      <c r="B233" s="2">
        <f ca="1">'일자별 주가'!B233*'종목 기본정보'!B$2*'종목 기본정보'!B$3</f>
        <v>131850000000</v>
      </c>
      <c r="C233" s="2">
        <f ca="1">'일자별 주가'!C233*'종목 기본정보'!C$2*'종목 기본정보'!C$3</f>
        <v>126535500000</v>
      </c>
      <c r="D233" s="2">
        <f ca="1">'일자별 주가'!D233*'종목 기본정보'!D$2*'종목 기본정보'!D$3</f>
        <v>863755200000</v>
      </c>
      <c r="E233" s="2">
        <f ca="1">'일자별 주가'!E233*'종목 기본정보'!E$2*'종목 기본정보'!E$3</f>
        <v>118130320000</v>
      </c>
      <c r="F233" s="2">
        <f ca="1">'일자별 주가'!F233*'종목 기본정보'!F$2*'종목 기본정보'!F$3</f>
        <v>779921000000</v>
      </c>
      <c r="G233" s="2">
        <f t="shared" ca="1" si="6"/>
        <v>2020192020000</v>
      </c>
      <c r="H233" s="5">
        <f t="shared" ca="1" si="7"/>
        <v>162.26441927710843</v>
      </c>
    </row>
    <row r="234" spans="1:8" x14ac:dyDescent="0.3">
      <c r="A234">
        <v>233</v>
      </c>
      <c r="B234" s="2">
        <f ca="1">'일자별 주가'!B234*'종목 기본정보'!B$2*'종목 기본정보'!B$3</f>
        <v>129075000000</v>
      </c>
      <c r="C234" s="2">
        <f ca="1">'일자별 주가'!C234*'종목 기본정보'!C$2*'종목 기본정보'!C$3</f>
        <v>124938000000</v>
      </c>
      <c r="D234" s="2">
        <f ca="1">'일자별 주가'!D234*'종목 기본정보'!D$2*'종목 기본정보'!D$3</f>
        <v>888683200000</v>
      </c>
      <c r="E234" s="2">
        <f ca="1">'일자별 주가'!E234*'종목 기본정보'!E$2*'종목 기본정보'!E$3</f>
        <v>116410800000</v>
      </c>
      <c r="F234" s="2">
        <f ca="1">'일자별 주가'!F234*'종목 기본정보'!F$2*'종목 기본정보'!F$3</f>
        <v>765779500000</v>
      </c>
      <c r="G234" s="2">
        <f t="shared" ca="1" si="6"/>
        <v>2024886500000</v>
      </c>
      <c r="H234" s="5">
        <f t="shared" ca="1" si="7"/>
        <v>162.64148594377511</v>
      </c>
    </row>
    <row r="235" spans="1:8" x14ac:dyDescent="0.3">
      <c r="A235">
        <v>234</v>
      </c>
      <c r="B235" s="2">
        <f ca="1">'일자별 주가'!B235*'종목 기본정보'!B$2*'종목 기본정보'!B$3</f>
        <v>127822500000</v>
      </c>
      <c r="C235" s="2">
        <f ca="1">'일자별 주가'!C235*'종목 기본정보'!C$2*'종목 기본정보'!C$3</f>
        <v>128853000000</v>
      </c>
      <c r="D235" s="2">
        <f ca="1">'일자별 주가'!D235*'종목 기본정보'!D$2*'종목 기본정보'!D$3</f>
        <v>874366000000</v>
      </c>
      <c r="E235" s="2">
        <f ca="1">'일자별 주가'!E235*'종목 기본정보'!E$2*'종목 기본정보'!E$3</f>
        <v>113634400000</v>
      </c>
      <c r="F235" s="2">
        <f ca="1">'일자별 주가'!F235*'종목 기본정보'!F$2*'종목 기본정보'!F$3</f>
        <v>779550000000</v>
      </c>
      <c r="G235" s="2">
        <f t="shared" ca="1" si="6"/>
        <v>2024225900000</v>
      </c>
      <c r="H235" s="5">
        <f t="shared" ca="1" si="7"/>
        <v>162.58842570281124</v>
      </c>
    </row>
    <row r="236" spans="1:8" x14ac:dyDescent="0.3">
      <c r="A236">
        <v>235</v>
      </c>
      <c r="B236" s="2">
        <f ca="1">'일자별 주가'!B236*'종목 기본정보'!B$2*'종목 기본정보'!B$3</f>
        <v>130837500000</v>
      </c>
      <c r="C236" s="2">
        <f ca="1">'일자별 주가'!C236*'종목 기본정보'!C$2*'종목 기본정보'!C$3</f>
        <v>129987000000</v>
      </c>
      <c r="D236" s="2">
        <f ca="1">'일자별 주가'!D236*'종목 기본정보'!D$2*'종목 기본정보'!D$3</f>
        <v>883336800000</v>
      </c>
      <c r="E236" s="2">
        <f ca="1">'일자별 주가'!E236*'종목 기본정보'!E$2*'종목 기본정보'!E$3</f>
        <v>111594560000</v>
      </c>
      <c r="F236" s="2">
        <f ca="1">'일자별 주가'!F236*'종목 기본정보'!F$2*'종목 기본정보'!F$3</f>
        <v>762931500000</v>
      </c>
      <c r="G236" s="2">
        <f t="shared" ca="1" si="6"/>
        <v>2018687360000</v>
      </c>
      <c r="H236" s="5">
        <f t="shared" ca="1" si="7"/>
        <v>162.14356305220883</v>
      </c>
    </row>
    <row r="237" spans="1:8" x14ac:dyDescent="0.3">
      <c r="A237">
        <v>236</v>
      </c>
      <c r="B237" s="2">
        <f ca="1">'일자별 주가'!B237*'종목 기본정보'!B$2*'종목 기본정보'!B$3</f>
        <v>131182500000</v>
      </c>
      <c r="C237" s="2">
        <f ca="1">'일자별 주가'!C237*'종목 기본정보'!C$2*'종목 기본정보'!C$3</f>
        <v>133785000000</v>
      </c>
      <c r="D237" s="2">
        <f ca="1">'일자별 주가'!D237*'종목 기본정보'!D$2*'종목 기본정보'!D$3</f>
        <v>869675600000</v>
      </c>
      <c r="E237" s="2">
        <f ca="1">'일자별 주가'!E237*'종목 기본정보'!E$2*'종목 기본정보'!E$3</f>
        <v>110497200000</v>
      </c>
      <c r="F237" s="2">
        <f ca="1">'일자별 주가'!F237*'종목 기본정보'!F$2*'종목 기본정보'!F$3</f>
        <v>767780000000</v>
      </c>
      <c r="G237" s="2">
        <f t="shared" ca="1" si="6"/>
        <v>2012920300000</v>
      </c>
      <c r="H237" s="5">
        <f t="shared" ca="1" si="7"/>
        <v>161.68034538152611</v>
      </c>
    </row>
    <row r="238" spans="1:8" x14ac:dyDescent="0.3">
      <c r="A238">
        <v>237</v>
      </c>
      <c r="B238" s="2">
        <f ca="1">'일자별 주가'!B238*'종목 기본정보'!B$2*'종목 기본정보'!B$3</f>
        <v>131407500000</v>
      </c>
      <c r="C238" s="2">
        <f ca="1">'일자별 주가'!C238*'종목 기본정보'!C$2*'종목 기본정보'!C$3</f>
        <v>134878500000</v>
      </c>
      <c r="D238" s="2">
        <f ca="1">'일자별 주가'!D238*'종목 기본정보'!D$2*'종목 기본정보'!D$3</f>
        <v>873382000000</v>
      </c>
      <c r="E238" s="2">
        <f ca="1">'일자별 주가'!E238*'종목 기본정보'!E$2*'종목 기본정보'!E$3</f>
        <v>109067200000</v>
      </c>
      <c r="F238" s="2">
        <f ca="1">'일자별 주가'!F238*'종목 기본정보'!F$2*'종목 기본정보'!F$3</f>
        <v>747658500000</v>
      </c>
      <c r="G238" s="2">
        <f t="shared" ca="1" si="6"/>
        <v>1996393700000</v>
      </c>
      <c r="H238" s="5">
        <f t="shared" ca="1" si="7"/>
        <v>160.35290763052208</v>
      </c>
    </row>
    <row r="239" spans="1:8" x14ac:dyDescent="0.3">
      <c r="A239">
        <v>238</v>
      </c>
      <c r="B239" s="2">
        <f ca="1">'일자별 주가'!B239*'종목 기본정보'!B$2*'종목 기본정보'!B$3</f>
        <v>134257500000</v>
      </c>
      <c r="C239" s="2">
        <f ca="1">'일자별 주가'!C239*'종목 기본정보'!C$2*'종목 기본정보'!C$3</f>
        <v>137907000000</v>
      </c>
      <c r="D239" s="2">
        <f ca="1">'일자별 주가'!D239*'종목 기본정보'!D$2*'종목 기본정보'!D$3</f>
        <v>899343200000</v>
      </c>
      <c r="E239" s="2">
        <f ca="1">'일자별 주가'!E239*'종목 기본정보'!E$2*'종목 기본정보'!E$3</f>
        <v>108784720000</v>
      </c>
      <c r="F239" s="2">
        <f ca="1">'일자별 주가'!F239*'종목 기본정보'!F$2*'종목 기본정보'!F$3</f>
        <v>741403500000</v>
      </c>
      <c r="G239" s="2">
        <f t="shared" ca="1" si="6"/>
        <v>2021695920000</v>
      </c>
      <c r="H239" s="5">
        <f t="shared" ca="1" si="7"/>
        <v>162.38521445783132</v>
      </c>
    </row>
    <row r="240" spans="1:8" x14ac:dyDescent="0.3">
      <c r="A240">
        <v>239</v>
      </c>
      <c r="B240" s="2">
        <f ca="1">'일자별 주가'!B240*'종목 기본정보'!B$2*'종목 기본정보'!B$3</f>
        <v>130590000000</v>
      </c>
      <c r="C240" s="2">
        <f ca="1">'일자별 주가'!C240*'종목 기본정보'!C$2*'종목 기본정보'!C$3</f>
        <v>138550500000</v>
      </c>
      <c r="D240" s="2">
        <f ca="1">'일자별 주가'!D240*'종목 기본정보'!D$2*'종목 기본정보'!D$3</f>
        <v>917448800000</v>
      </c>
      <c r="E240" s="2">
        <f ca="1">'일자별 주가'!E240*'종목 기본정보'!E$2*'종목 기본정보'!E$3</f>
        <v>106936720000</v>
      </c>
      <c r="F240" s="2">
        <f ca="1">'일자별 주가'!F240*'종목 기본정보'!F$2*'종목 기본정보'!F$3</f>
        <v>734149000000</v>
      </c>
      <c r="G240" s="2">
        <f t="shared" ca="1" si="6"/>
        <v>2027675020000</v>
      </c>
      <c r="H240" s="5">
        <f t="shared" ca="1" si="7"/>
        <v>162.86546345381524</v>
      </c>
    </row>
    <row r="241" spans="1:8" x14ac:dyDescent="0.3">
      <c r="A241">
        <v>240</v>
      </c>
      <c r="B241" s="2">
        <f ca="1">'일자별 주가'!B241*'종목 기본정보'!B$2*'종목 기본정보'!B$3</f>
        <v>127200000000</v>
      </c>
      <c r="C241" s="2">
        <f ca="1">'일자별 주가'!C241*'종목 기본정보'!C$2*'종목 기본정보'!C$3</f>
        <v>140530500000</v>
      </c>
      <c r="D241" s="2">
        <f ca="1">'일자별 주가'!D241*'종목 기본정보'!D$2*'종목 기본정보'!D$3</f>
        <v>898556000000</v>
      </c>
      <c r="E241" s="2">
        <f ca="1">'일자별 주가'!E241*'종목 기본정보'!E$2*'종목 기본정보'!E$3</f>
        <v>104255360000</v>
      </c>
      <c r="F241" s="2">
        <f ca="1">'일자별 주가'!F241*'종목 기본정보'!F$2*'종목 기본정보'!F$3</f>
        <v>745241000000</v>
      </c>
      <c r="G241" s="2">
        <f t="shared" ca="1" si="6"/>
        <v>2015782860000</v>
      </c>
      <c r="H241" s="5">
        <f t="shared" ca="1" si="7"/>
        <v>161.91026987951807</v>
      </c>
    </row>
    <row r="242" spans="1:8" x14ac:dyDescent="0.3">
      <c r="A242">
        <v>241</v>
      </c>
      <c r="B242" s="2">
        <f ca="1">'일자별 주가'!B242*'종목 기본정보'!B$2*'종목 기본정보'!B$3</f>
        <v>130462500000</v>
      </c>
      <c r="C242" s="2">
        <f ca="1">'일자별 주가'!C242*'종목 기본정보'!C$2*'종목 기본정보'!C$3</f>
        <v>145111500000</v>
      </c>
      <c r="D242" s="2">
        <f ca="1">'일자별 주가'!D242*'종목 기본정보'!D$2*'종목 기본정보'!D$3</f>
        <v>916104000000</v>
      </c>
      <c r="E242" s="2">
        <f ca="1">'일자별 주가'!E242*'종목 기본정보'!E$2*'종목 기본정보'!E$3</f>
        <v>107100400000</v>
      </c>
      <c r="F242" s="2">
        <f ca="1">'일자별 주가'!F242*'종목 기본정보'!F$2*'종목 기본정보'!F$3</f>
        <v>754510500000</v>
      </c>
      <c r="G242" s="2">
        <f t="shared" ca="1" si="6"/>
        <v>2053288900000</v>
      </c>
      <c r="H242" s="5">
        <f t="shared" ca="1" si="7"/>
        <v>164.92280321285139</v>
      </c>
    </row>
    <row r="243" spans="1:8" x14ac:dyDescent="0.3">
      <c r="A243">
        <v>242</v>
      </c>
      <c r="B243" s="2">
        <f ca="1">'일자별 주가'!B243*'종목 기본정보'!B$2*'종목 기본정보'!B$3</f>
        <v>133042500000</v>
      </c>
      <c r="C243" s="2">
        <f ca="1">'일자별 주가'!C243*'종목 기본정보'!C$2*'종목 기본정보'!C$3</f>
        <v>149796000000</v>
      </c>
      <c r="D243" s="2">
        <f ca="1">'일자별 주가'!D243*'종목 기본정보'!D$2*'종목 기본정보'!D$3</f>
        <v>891848400000</v>
      </c>
      <c r="E243" s="2">
        <f ca="1">'일자별 주가'!E243*'종목 기본정보'!E$2*'종목 기본정보'!E$3</f>
        <v>104609120000</v>
      </c>
      <c r="F243" s="2">
        <f ca="1">'일자별 주가'!F243*'종목 기본정보'!F$2*'종목 기본정보'!F$3</f>
        <v>762175500000</v>
      </c>
      <c r="G243" s="2">
        <f t="shared" ca="1" si="6"/>
        <v>2041471520000</v>
      </c>
      <c r="H243" s="5">
        <f t="shared" ca="1" si="7"/>
        <v>163.97361606425702</v>
      </c>
    </row>
    <row r="244" spans="1:8" x14ac:dyDescent="0.3">
      <c r="A244">
        <v>243</v>
      </c>
      <c r="B244" s="2">
        <f ca="1">'일자별 주가'!B244*'종목 기본정보'!B$2*'종목 기본정보'!B$3</f>
        <v>129532500000</v>
      </c>
      <c r="C244" s="2">
        <f ca="1">'일자별 주가'!C244*'종목 기본정보'!C$2*'종목 기본정보'!C$3</f>
        <v>147784500000</v>
      </c>
      <c r="D244" s="2">
        <f ca="1">'일자별 주가'!D244*'종목 기본정보'!D$2*'종목 기본정보'!D$3</f>
        <v>904246800000</v>
      </c>
      <c r="E244" s="2">
        <f ca="1">'일자별 주가'!E244*'종목 기본정보'!E$2*'종목 기본정보'!E$3</f>
        <v>106119200000</v>
      </c>
      <c r="F244" s="2">
        <f ca="1">'일자별 주가'!F244*'종목 기본정보'!F$2*'종목 기본정보'!F$3</f>
        <v>776943000000</v>
      </c>
      <c r="G244" s="2">
        <f t="shared" ca="1" si="6"/>
        <v>2064626000000</v>
      </c>
      <c r="H244" s="5">
        <f t="shared" ca="1" si="7"/>
        <v>165.83341365461848</v>
      </c>
    </row>
    <row r="245" spans="1:8" x14ac:dyDescent="0.3">
      <c r="A245">
        <v>244</v>
      </c>
      <c r="B245" s="2">
        <f ca="1">'일자별 주가'!B245*'종목 기본정보'!B$2*'종목 기본정보'!B$3</f>
        <v>128017500000</v>
      </c>
      <c r="C245" s="2">
        <f ca="1">'일자별 주가'!C245*'종목 기본정보'!C$2*'종목 기본정보'!C$3</f>
        <v>150250500000</v>
      </c>
      <c r="D245" s="2">
        <f ca="1">'일자별 주가'!D245*'종목 기본정보'!D$2*'종목 기본정보'!D$3</f>
        <v>909740800000</v>
      </c>
      <c r="E245" s="2">
        <f ca="1">'일자별 주가'!E245*'종목 기본정보'!E$2*'종목 기본정보'!E$3</f>
        <v>108571760000</v>
      </c>
      <c r="F245" s="2">
        <f ca="1">'일자별 주가'!F245*'종목 기본정보'!F$2*'종목 기본정보'!F$3</f>
        <v>781611000000</v>
      </c>
      <c r="G245" s="2">
        <f t="shared" ca="1" si="6"/>
        <v>2078191560000</v>
      </c>
      <c r="H245" s="5">
        <f t="shared" ca="1" si="7"/>
        <v>166.9230168674699</v>
      </c>
    </row>
    <row r="246" spans="1:8" x14ac:dyDescent="0.3">
      <c r="A246">
        <v>245</v>
      </c>
      <c r="B246" s="2">
        <f ca="1">'일자별 주가'!B246*'종목 기본정보'!B$2*'종목 기본정보'!B$3</f>
        <v>127605000000</v>
      </c>
      <c r="C246" s="2">
        <f ca="1">'일자별 주가'!C246*'종목 기본정보'!C$2*'종목 기본정보'!C$3</f>
        <v>153369000000</v>
      </c>
      <c r="D246" s="2">
        <f ca="1">'일자별 주가'!D246*'종목 기본정보'!D$2*'종목 기본정보'!D$3</f>
        <v>886780800000</v>
      </c>
      <c r="E246" s="2">
        <f ca="1">'일자별 주가'!E246*'종목 기본정보'!E$2*'종목 기본정보'!E$3</f>
        <v>109362880000</v>
      </c>
      <c r="F246" s="2">
        <f ca="1">'일자별 주가'!F246*'종목 기본정보'!F$2*'종목 기본정보'!F$3</f>
        <v>760707500000</v>
      </c>
      <c r="G246" s="2">
        <f t="shared" ca="1" si="6"/>
        <v>2037825180000</v>
      </c>
      <c r="H246" s="5">
        <f t="shared" ca="1" si="7"/>
        <v>163.68073734939759</v>
      </c>
    </row>
    <row r="247" spans="1:8" x14ac:dyDescent="0.3">
      <c r="A247">
        <v>246</v>
      </c>
      <c r="B247" s="2">
        <f ca="1">'일자별 주가'!B247*'종목 기본정보'!B$2*'종목 기본정보'!B$3</f>
        <v>126082500000</v>
      </c>
      <c r="C247" s="2">
        <f ca="1">'일자별 주가'!C247*'종목 기본정보'!C$2*'종목 기본정보'!C$3</f>
        <v>155493000000</v>
      </c>
      <c r="D247" s="2">
        <f ca="1">'일자별 주가'!D247*'종목 기본정보'!D$2*'종목 기본정보'!D$3</f>
        <v>888617600000</v>
      </c>
      <c r="E247" s="2">
        <f ca="1">'일자별 주가'!E247*'종목 기본정보'!E$2*'종목 기본정보'!E$3</f>
        <v>108834000000</v>
      </c>
      <c r="F247" s="2">
        <f ca="1">'일자별 주가'!F247*'종목 기본정보'!F$2*'종목 기본정보'!F$3</f>
        <v>761021500000</v>
      </c>
      <c r="G247" s="2">
        <f t="shared" ca="1" si="6"/>
        <v>2040048600000</v>
      </c>
      <c r="H247" s="5">
        <f t="shared" ca="1" si="7"/>
        <v>163.85932530120482</v>
      </c>
    </row>
    <row r="248" spans="1:8" x14ac:dyDescent="0.3">
      <c r="A248">
        <v>247</v>
      </c>
      <c r="B248" s="2">
        <f ca="1">'일자별 주가'!B248*'종목 기본정보'!B$2*'종목 기본정보'!B$3</f>
        <v>126495000000</v>
      </c>
      <c r="C248" s="2">
        <f ca="1">'일자별 주가'!C248*'종목 기본정보'!C$2*'종목 기본정보'!C$3</f>
        <v>152734500000</v>
      </c>
      <c r="D248" s="2">
        <f ca="1">'일자별 주가'!D248*'종목 기본정보'!D$2*'종목 기본정보'!D$3</f>
        <v>879105600000</v>
      </c>
      <c r="E248" s="2">
        <f ca="1">'일자별 주가'!E248*'종목 기본정보'!E$2*'종목 기본정보'!E$3</f>
        <v>105903600000</v>
      </c>
      <c r="F248" s="2">
        <f ca="1">'일자별 주가'!F248*'종목 기본정보'!F$2*'종목 기본정보'!F$3</f>
        <v>752290000000</v>
      </c>
      <c r="G248" s="2">
        <f t="shared" ca="1" si="6"/>
        <v>2016528700000</v>
      </c>
      <c r="H248" s="5">
        <f t="shared" ca="1" si="7"/>
        <v>161.97017670682732</v>
      </c>
    </row>
    <row r="249" spans="1:8" x14ac:dyDescent="0.3">
      <c r="A249">
        <v>248</v>
      </c>
      <c r="B249" s="2">
        <f ca="1">'일자별 주가'!B249*'종목 기본정보'!B$2*'종목 기본정보'!B$3</f>
        <v>125077500000</v>
      </c>
      <c r="C249" s="2">
        <f ca="1">'일자별 주가'!C249*'종목 기본정보'!C$2*'종목 기본정보'!C$3</f>
        <v>150840000000</v>
      </c>
      <c r="D249" s="2">
        <f ca="1">'일자별 주가'!D249*'종목 기본정보'!D$2*'종목 기본정보'!D$3</f>
        <v>903541600000</v>
      </c>
      <c r="E249" s="2">
        <f ca="1">'일자별 주가'!E249*'종목 기본정보'!E$2*'종목 기본정보'!E$3</f>
        <v>108552400000</v>
      </c>
      <c r="F249" s="2">
        <f ca="1">'일자별 주가'!F249*'종목 기본정보'!F$2*'종목 기본정보'!F$3</f>
        <v>735649500000</v>
      </c>
      <c r="G249" s="2">
        <f t="shared" ca="1" si="6"/>
        <v>2023661000000</v>
      </c>
      <c r="H249" s="5">
        <f t="shared" ca="1" si="7"/>
        <v>162.54305220883535</v>
      </c>
    </row>
    <row r="250" spans="1:8" x14ac:dyDescent="0.3">
      <c r="A250">
        <v>249</v>
      </c>
      <c r="B250" s="2">
        <f ca="1">'일자별 주가'!B250*'종목 기본정보'!B$2*'종목 기본정보'!B$3</f>
        <v>127665000000</v>
      </c>
      <c r="C250" s="2">
        <f ca="1">'일자별 주가'!C250*'종목 기본정보'!C$2*'종목 기본정보'!C$3</f>
        <v>146421000000</v>
      </c>
      <c r="D250" s="2">
        <f ca="1">'일자별 주가'!D250*'종목 기본정보'!D$2*'종목 기본정보'!D$3</f>
        <v>898884000000</v>
      </c>
      <c r="E250" s="2">
        <f ca="1">'일자별 주가'!E250*'종목 기본정보'!E$2*'종목 기본정보'!E$3</f>
        <v>109011760000</v>
      </c>
      <c r="F250" s="2">
        <f ca="1">'일자별 주가'!F250*'종목 기본정보'!F$2*'종목 기본정보'!F$3</f>
        <v>729552500000</v>
      </c>
      <c r="G250" s="2">
        <f t="shared" ca="1" si="6"/>
        <v>2011534260000</v>
      </c>
      <c r="H250" s="5">
        <f t="shared" ca="1" si="7"/>
        <v>161.56901686746988</v>
      </c>
    </row>
    <row r="251" spans="1:8" x14ac:dyDescent="0.3">
      <c r="A251">
        <v>250</v>
      </c>
      <c r="B251" s="2">
        <f ca="1">'일자별 주가'!B251*'종목 기본정보'!B$2*'종목 기본정보'!B$3</f>
        <v>129547500000</v>
      </c>
      <c r="C251" s="2">
        <f ca="1">'일자별 주가'!C251*'종목 기본정보'!C$2*'종목 기본정보'!C$3</f>
        <v>149355000000</v>
      </c>
      <c r="D251" s="2">
        <f ca="1">'일자별 주가'!D251*'종목 기본정보'!D$2*'종목 기본정보'!D$3</f>
        <v>917563600000</v>
      </c>
      <c r="E251" s="2">
        <f ca="1">'일자별 주가'!E251*'종목 기본정보'!E$2*'종목 기본정보'!E$3</f>
        <v>109956000000</v>
      </c>
      <c r="F251" s="2">
        <f ca="1">'일자별 주가'!F251*'종목 기본정보'!F$2*'종목 기본정보'!F$3</f>
        <v>741110000000</v>
      </c>
      <c r="G251" s="2">
        <f t="shared" ca="1" si="6"/>
        <v>2047532100000</v>
      </c>
      <c r="H251" s="5">
        <f t="shared" ca="1" si="7"/>
        <v>164.46040963855421</v>
      </c>
    </row>
    <row r="252" spans="1:8" x14ac:dyDescent="0.3">
      <c r="A252">
        <v>251</v>
      </c>
      <c r="B252" s="2">
        <f ca="1">'일자별 주가'!B252*'종목 기본정보'!B$2*'종목 기본정보'!B$3</f>
        <v>131160000000</v>
      </c>
      <c r="C252" s="2">
        <f ca="1">'일자별 주가'!C252*'종목 기본정보'!C$2*'종목 기본정보'!C$3</f>
        <v>147429000000</v>
      </c>
      <c r="D252" s="2">
        <f ca="1">'일자별 주가'!D252*'종목 기본정보'!D$2*'종목 기본정보'!D$3</f>
        <v>894980800000</v>
      </c>
      <c r="E252" s="2">
        <f ca="1">'일자별 주가'!E252*'종목 기본정보'!E$2*'종목 기본정보'!E$3</f>
        <v>108112400000</v>
      </c>
      <c r="F252" s="2">
        <f ca="1">'일자별 주가'!F252*'종목 기본정보'!F$2*'종목 기본정보'!F$3</f>
        <v>760626000000</v>
      </c>
      <c r="G252" s="2">
        <f t="shared" ca="1" si="6"/>
        <v>2042308200000</v>
      </c>
      <c r="H252" s="5">
        <f t="shared" ca="1" si="7"/>
        <v>164.04081927710843</v>
      </c>
    </row>
    <row r="253" spans="1:8" x14ac:dyDescent="0.3">
      <c r="A253">
        <v>252</v>
      </c>
      <c r="B253" s="2">
        <f ca="1">'일자별 주가'!B253*'종목 기본정보'!B$2*'종목 기본정보'!B$3</f>
        <v>134625000000</v>
      </c>
      <c r="C253" s="2">
        <f ca="1">'일자별 주가'!C253*'종목 기본정보'!C$2*'종목 기본정보'!C$3</f>
        <v>151645500000</v>
      </c>
      <c r="D253" s="2">
        <f ca="1">'일자별 주가'!D253*'종목 기본정보'!D$2*'종목 기본정보'!D$3</f>
        <v>917990000000</v>
      </c>
      <c r="E253" s="2">
        <f ca="1">'일자별 주가'!E253*'종목 기본정보'!E$2*'종목 기본정보'!E$3</f>
        <v>105337760000</v>
      </c>
      <c r="F253" s="2">
        <f ca="1">'일자별 주가'!F253*'종목 기본정보'!F$2*'종목 기본정보'!F$3</f>
        <v>782671000000</v>
      </c>
      <c r="G253" s="2">
        <f t="shared" ca="1" si="6"/>
        <v>2092269260000</v>
      </c>
      <c r="H253" s="5">
        <f t="shared" ca="1" si="7"/>
        <v>168.05375582329319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64E6-7103-41C1-919A-9BF4CF597CF0}">
  <sheetPr>
    <tabColor theme="4"/>
  </sheetPr>
  <dimension ref="A1:I253"/>
  <sheetViews>
    <sheetView workbookViewId="0">
      <selection activeCell="J14" sqref="J14"/>
    </sheetView>
  </sheetViews>
  <sheetFormatPr defaultRowHeight="16.5" x14ac:dyDescent="0.3"/>
  <cols>
    <col min="3" max="3" width="19.625" bestFit="1" customWidth="1"/>
    <col min="4" max="4" width="13.625" bestFit="1" customWidth="1"/>
    <col min="5" max="5" width="19.625" bestFit="1" customWidth="1"/>
    <col min="6" max="6" width="11.75" bestFit="1" customWidth="1"/>
    <col min="7" max="8" width="11.375" bestFit="1" customWidth="1"/>
  </cols>
  <sheetData>
    <row r="1" spans="1:9" ht="17.25" thickBot="1" x14ac:dyDescent="0.35">
      <c r="A1" s="1" t="s">
        <v>8</v>
      </c>
      <c r="B1" s="4" t="s">
        <v>10</v>
      </c>
      <c r="C1" s="4" t="s">
        <v>11</v>
      </c>
      <c r="D1" s="6" t="s">
        <v>17</v>
      </c>
      <c r="E1" s="4" t="s">
        <v>18</v>
      </c>
      <c r="F1" s="6" t="s">
        <v>19</v>
      </c>
    </row>
    <row r="2" spans="1:9" x14ac:dyDescent="0.3">
      <c r="A2">
        <v>1</v>
      </c>
      <c r="B2">
        <f>'일자별 시가총액'!H2</f>
        <v>100</v>
      </c>
      <c r="C2">
        <f t="shared" ref="C2:C65" si="0">B2*EXP(($I$2-$I$3)*(($I$5-A2)/$I$4))</f>
        <v>100.18469415946785</v>
      </c>
      <c r="D2">
        <f>C2-B2</f>
        <v>0.18469415946785261</v>
      </c>
      <c r="E2">
        <f t="shared" ref="E2:E65" si="1">B2*EXP(($I$2-$I$3)*(($I$6-A2)/$I$4))</f>
        <v>100.37271667704235</v>
      </c>
      <c r="F2">
        <f>E2-B2</f>
        <v>0.37271667704234801</v>
      </c>
      <c r="H2" s="7" t="s">
        <v>12</v>
      </c>
      <c r="I2" s="8">
        <v>2.2499999999999999E-2</v>
      </c>
    </row>
    <row r="3" spans="1:9" x14ac:dyDescent="0.3">
      <c r="A3">
        <v>2</v>
      </c>
      <c r="B3">
        <f ca="1">'일자별 시가총액'!H3</f>
        <v>99.618065863453822</v>
      </c>
      <c r="C3">
        <f t="shared" ca="1" si="0"/>
        <v>99.79908435783446</v>
      </c>
      <c r="D3">
        <f t="shared" ref="D3:D66" ca="1" si="2">C3-B3</f>
        <v>0.18101849438063766</v>
      </c>
      <c r="E3">
        <f t="shared" ca="1" si="1"/>
        <v>99.986383178777317</v>
      </c>
      <c r="F3">
        <f t="shared" ref="F3:F66" ca="1" si="3">E3-B3</f>
        <v>0.36831731532349465</v>
      </c>
      <c r="H3" s="9" t="s">
        <v>13</v>
      </c>
      <c r="I3" s="10">
        <v>1.4999999999999999E-2</v>
      </c>
    </row>
    <row r="4" spans="1:9" x14ac:dyDescent="0.3">
      <c r="A4">
        <v>3</v>
      </c>
      <c r="B4">
        <f ca="1">'일자별 시가총액'!H4</f>
        <v>100.08569156626506</v>
      </c>
      <c r="C4">
        <f t="shared" ca="1" si="0"/>
        <v>100.2645756859194</v>
      </c>
      <c r="D4">
        <f t="shared" ca="1" si="2"/>
        <v>0.17888411965434159</v>
      </c>
      <c r="E4">
        <f t="shared" ca="1" si="1"/>
        <v>100.45274812186055</v>
      </c>
      <c r="F4">
        <f t="shared" ca="1" si="3"/>
        <v>0.36705655559549655</v>
      </c>
      <c r="H4" s="9" t="s">
        <v>16</v>
      </c>
      <c r="I4" s="11">
        <v>252</v>
      </c>
    </row>
    <row r="5" spans="1:9" x14ac:dyDescent="0.3">
      <c r="A5">
        <v>4</v>
      </c>
      <c r="B5">
        <f ca="1">'일자별 시가총액'!H5</f>
        <v>100.37131726907631</v>
      </c>
      <c r="C5">
        <f t="shared" ca="1" si="0"/>
        <v>100.54771935411885</v>
      </c>
      <c r="D5">
        <f t="shared" ca="1" si="2"/>
        <v>0.17640208504253962</v>
      </c>
      <c r="E5">
        <f t="shared" ca="1" si="1"/>
        <v>100.73642318246256</v>
      </c>
      <c r="F5">
        <f t="shared" ca="1" si="3"/>
        <v>0.36510591338624465</v>
      </c>
      <c r="H5" s="9" t="s">
        <v>14</v>
      </c>
      <c r="I5" s="11">
        <v>63</v>
      </c>
    </row>
    <row r="6" spans="1:9" ht="17.25" thickBot="1" x14ac:dyDescent="0.35">
      <c r="A6">
        <v>5</v>
      </c>
      <c r="B6">
        <f ca="1">'일자별 시가총액'!H6</f>
        <v>99.839060240963846</v>
      </c>
      <c r="C6">
        <f t="shared" ca="1" si="0"/>
        <v>100.01155030842826</v>
      </c>
      <c r="D6">
        <f t="shared" ca="1" si="2"/>
        <v>0.17249006746440898</v>
      </c>
      <c r="E6">
        <f t="shared" ca="1" si="1"/>
        <v>100.19924787673732</v>
      </c>
      <c r="F6">
        <f t="shared" ca="1" si="3"/>
        <v>0.36018763577347102</v>
      </c>
      <c r="H6" s="12" t="s">
        <v>15</v>
      </c>
      <c r="I6" s="13">
        <v>126</v>
      </c>
    </row>
    <row r="7" spans="1:9" x14ac:dyDescent="0.3">
      <c r="A7">
        <v>6</v>
      </c>
      <c r="B7">
        <f ca="1">'일자별 시가총액'!H7</f>
        <v>100.64984417670684</v>
      </c>
      <c r="C7">
        <f t="shared" ca="1" si="0"/>
        <v>100.8207343585883</v>
      </c>
      <c r="D7">
        <f t="shared" ca="1" si="2"/>
        <v>0.17089018188146099</v>
      </c>
      <c r="E7">
        <f t="shared" ca="1" si="1"/>
        <v>101.00995057027467</v>
      </c>
      <c r="F7">
        <f t="shared" ca="1" si="3"/>
        <v>0.36010639356783258</v>
      </c>
    </row>
    <row r="8" spans="1:9" x14ac:dyDescent="0.3">
      <c r="A8">
        <v>7</v>
      </c>
      <c r="B8">
        <f ca="1">'일자별 시가총액'!H8</f>
        <v>100.31003373493976</v>
      </c>
      <c r="C8">
        <f t="shared" ca="1" si="0"/>
        <v>100.47735652142127</v>
      </c>
      <c r="D8">
        <f t="shared" ca="1" si="2"/>
        <v>0.16732278648150611</v>
      </c>
      <c r="E8">
        <f t="shared" ca="1" si="1"/>
        <v>100.66592829569167</v>
      </c>
      <c r="F8">
        <f t="shared" ca="1" si="3"/>
        <v>0.3558945607519064</v>
      </c>
    </row>
    <row r="9" spans="1:9" x14ac:dyDescent="0.3">
      <c r="A9">
        <v>8</v>
      </c>
      <c r="B9">
        <f ca="1">'일자별 시가총액'!H9</f>
        <v>101.36965461847389</v>
      </c>
      <c r="C9">
        <f t="shared" ca="1" si="0"/>
        <v>101.53572297078877</v>
      </c>
      <c r="D9">
        <f t="shared" ca="1" si="2"/>
        <v>0.16606835231488049</v>
      </c>
      <c r="E9">
        <f t="shared" ca="1" si="1"/>
        <v>101.72628104372482</v>
      </c>
      <c r="F9">
        <f t="shared" ca="1" si="3"/>
        <v>0.35662642525093702</v>
      </c>
    </row>
    <row r="10" spans="1:9" x14ac:dyDescent="0.3">
      <c r="A10">
        <v>9</v>
      </c>
      <c r="B10">
        <f ca="1">'일자별 시가총액'!H10</f>
        <v>99.218568674698787</v>
      </c>
      <c r="C10">
        <f t="shared" ca="1" si="0"/>
        <v>99.378155293537745</v>
      </c>
      <c r="D10">
        <f t="shared" ca="1" si="2"/>
        <v>0.15958661883895786</v>
      </c>
      <c r="E10">
        <f t="shared" ca="1" si="1"/>
        <v>99.564664132108035</v>
      </c>
      <c r="F10">
        <f t="shared" ca="1" si="3"/>
        <v>0.3460954574092483</v>
      </c>
    </row>
    <row r="11" spans="1:9" x14ac:dyDescent="0.3">
      <c r="A11">
        <v>10</v>
      </c>
      <c r="B11">
        <f ca="1">'일자별 시가총액'!H11</f>
        <v>100.76220883534137</v>
      </c>
      <c r="C11">
        <f t="shared" ca="1" si="0"/>
        <v>100.92127464498584</v>
      </c>
      <c r="D11">
        <f t="shared" ca="1" si="2"/>
        <v>0.15906580964447414</v>
      </c>
      <c r="E11">
        <f t="shared" ca="1" si="1"/>
        <v>101.11067954655071</v>
      </c>
      <c r="F11">
        <f t="shared" ca="1" si="3"/>
        <v>0.34847071120934459</v>
      </c>
    </row>
    <row r="12" spans="1:9" x14ac:dyDescent="0.3">
      <c r="A12">
        <v>11</v>
      </c>
      <c r="B12">
        <f ca="1">'일자별 시가총액'!H12</f>
        <v>100.95027148594377</v>
      </c>
      <c r="C12">
        <f t="shared" ca="1" si="0"/>
        <v>101.10662500559313</v>
      </c>
      <c r="D12">
        <f t="shared" ca="1" si="2"/>
        <v>0.15635351964935751</v>
      </c>
      <c r="E12">
        <f t="shared" ca="1" si="1"/>
        <v>101.29637776509904</v>
      </c>
      <c r="F12">
        <f t="shared" ca="1" si="3"/>
        <v>0.34610627915526493</v>
      </c>
    </row>
    <row r="13" spans="1:9" x14ac:dyDescent="0.3">
      <c r="A13">
        <v>12</v>
      </c>
      <c r="B13">
        <f ca="1">'일자별 시가총액'!H13</f>
        <v>101.55044658634537</v>
      </c>
      <c r="C13">
        <f t="shared" ca="1" si="0"/>
        <v>101.70470269681059</v>
      </c>
      <c r="D13">
        <f t="shared" ca="1" si="2"/>
        <v>0.15425611046521226</v>
      </c>
      <c r="E13">
        <f t="shared" ca="1" si="1"/>
        <v>101.89557790395332</v>
      </c>
      <c r="F13">
        <f t="shared" ca="1" si="3"/>
        <v>0.3451313176079509</v>
      </c>
    </row>
    <row r="14" spans="1:9" x14ac:dyDescent="0.3">
      <c r="A14">
        <v>13</v>
      </c>
      <c r="B14">
        <f ca="1">'일자별 시가총액'!H14</f>
        <v>101.70004176706829</v>
      </c>
      <c r="C14">
        <f t="shared" ca="1" si="0"/>
        <v>101.85149377449319</v>
      </c>
      <c r="D14">
        <f t="shared" ca="1" si="2"/>
        <v>0.15145200742490772</v>
      </c>
      <c r="E14">
        <f t="shared" ca="1" si="1"/>
        <v>102.04264447309913</v>
      </c>
      <c r="F14">
        <f t="shared" ca="1" si="3"/>
        <v>0.34260270603084564</v>
      </c>
    </row>
    <row r="15" spans="1:9" x14ac:dyDescent="0.3">
      <c r="A15">
        <v>14</v>
      </c>
      <c r="B15">
        <f ca="1">'일자별 시가총액'!H15</f>
        <v>101.41542329317271</v>
      </c>
      <c r="C15">
        <f t="shared" ca="1" si="0"/>
        <v>101.56342867983899</v>
      </c>
      <c r="D15">
        <f t="shared" ca="1" si="2"/>
        <v>0.14800538666628427</v>
      </c>
      <c r="E15">
        <f t="shared" ca="1" si="1"/>
        <v>101.7540387497114</v>
      </c>
      <c r="F15">
        <f t="shared" ca="1" si="3"/>
        <v>0.3386154565386903</v>
      </c>
    </row>
    <row r="16" spans="1:9" x14ac:dyDescent="0.3">
      <c r="A16">
        <v>15</v>
      </c>
      <c r="B16">
        <f ca="1">'일자별 시가총액'!H16</f>
        <v>102.36170281124497</v>
      </c>
      <c r="C16">
        <f t="shared" ca="1" si="0"/>
        <v>102.5080383157344</v>
      </c>
      <c r="D16">
        <f t="shared" ca="1" si="2"/>
        <v>0.14633550448942856</v>
      </c>
      <c r="E16">
        <f t="shared" ca="1" si="1"/>
        <v>102.70042119015899</v>
      </c>
      <c r="F16">
        <f t="shared" ca="1" si="3"/>
        <v>0.33871837891402379</v>
      </c>
    </row>
    <row r="17" spans="1:6" x14ac:dyDescent="0.3">
      <c r="A17">
        <v>16</v>
      </c>
      <c r="B17">
        <f ca="1">'일자별 시가총액'!H17</f>
        <v>100.19071164658635</v>
      </c>
      <c r="C17">
        <f t="shared" ca="1" si="0"/>
        <v>100.33095743393849</v>
      </c>
      <c r="D17">
        <f t="shared" ca="1" si="2"/>
        <v>0.14024578735214277</v>
      </c>
      <c r="E17">
        <f t="shared" ca="1" si="1"/>
        <v>100.5192544524168</v>
      </c>
      <c r="F17">
        <f t="shared" ca="1" si="3"/>
        <v>0.32854280583045181</v>
      </c>
    </row>
    <row r="18" spans="1:6" x14ac:dyDescent="0.3">
      <c r="A18">
        <v>17</v>
      </c>
      <c r="B18">
        <f ca="1">'일자별 시가총액'!H18</f>
        <v>100.15996144578314</v>
      </c>
      <c r="C18">
        <f t="shared" ca="1" si="0"/>
        <v>100.29717910985036</v>
      </c>
      <c r="D18">
        <f t="shared" ca="1" si="2"/>
        <v>0.13721766406722224</v>
      </c>
      <c r="E18">
        <f t="shared" ca="1" si="1"/>
        <v>100.48541273455795</v>
      </c>
      <c r="F18">
        <f t="shared" ca="1" si="3"/>
        <v>0.32545128877481488</v>
      </c>
    </row>
    <row r="19" spans="1:6" x14ac:dyDescent="0.3">
      <c r="A19">
        <v>18</v>
      </c>
      <c r="B19">
        <f ca="1">'일자별 시가총액'!H19</f>
        <v>101.92721285140563</v>
      </c>
      <c r="C19">
        <f t="shared" ca="1" si="0"/>
        <v>102.06381396501619</v>
      </c>
      <c r="D19">
        <f t="shared" ca="1" si="2"/>
        <v>0.13660111361056693</v>
      </c>
      <c r="E19">
        <f t="shared" ca="1" si="1"/>
        <v>102.2553631374318</v>
      </c>
      <c r="F19">
        <f t="shared" ca="1" si="3"/>
        <v>0.32815028602617247</v>
      </c>
    </row>
    <row r="20" spans="1:6" x14ac:dyDescent="0.3">
      <c r="A20">
        <v>19</v>
      </c>
      <c r="B20">
        <f ca="1">'일자별 시가총액'!H20</f>
        <v>101.38886746987951</v>
      </c>
      <c r="C20">
        <f t="shared" ca="1" si="0"/>
        <v>101.52172557729344</v>
      </c>
      <c r="D20">
        <f t="shared" ca="1" si="2"/>
        <v>0.13285810741392368</v>
      </c>
      <c r="E20">
        <f t="shared" ca="1" si="1"/>
        <v>101.71225738049651</v>
      </c>
      <c r="F20">
        <f t="shared" ca="1" si="3"/>
        <v>0.32338991061699573</v>
      </c>
    </row>
    <row r="21" spans="1:6" x14ac:dyDescent="0.3">
      <c r="A21">
        <v>20</v>
      </c>
      <c r="B21">
        <f ca="1">'일자별 시가총액'!H21</f>
        <v>101.25431646586345</v>
      </c>
      <c r="C21">
        <f t="shared" ca="1" si="0"/>
        <v>101.38398083483216</v>
      </c>
      <c r="D21">
        <f t="shared" ca="1" si="2"/>
        <v>0.12966436896870448</v>
      </c>
      <c r="E21">
        <f t="shared" ca="1" si="1"/>
        <v>101.57425412436228</v>
      </c>
      <c r="F21">
        <f t="shared" ca="1" si="3"/>
        <v>0.31993765849883005</v>
      </c>
    </row>
    <row r="22" spans="1:6" x14ac:dyDescent="0.3">
      <c r="A22">
        <v>21</v>
      </c>
      <c r="B22">
        <f ca="1">'일자별 시가총액'!H22</f>
        <v>101.38948915662651</v>
      </c>
      <c r="C22">
        <f t="shared" ca="1" si="0"/>
        <v>101.5163052616254</v>
      </c>
      <c r="D22">
        <f t="shared" ca="1" si="2"/>
        <v>0.12681610499889473</v>
      </c>
      <c r="E22">
        <f t="shared" ca="1" si="1"/>
        <v>101.70682689220273</v>
      </c>
      <c r="F22">
        <f t="shared" ca="1" si="3"/>
        <v>0.31733773557621703</v>
      </c>
    </row>
    <row r="23" spans="1:6" x14ac:dyDescent="0.3">
      <c r="A23">
        <v>22</v>
      </c>
      <c r="B23">
        <f ca="1">'일자별 시가총액'!H23</f>
        <v>100.62960642570282</v>
      </c>
      <c r="C23">
        <f t="shared" ca="1" si="0"/>
        <v>100.75247345324054</v>
      </c>
      <c r="D23">
        <f t="shared" ca="1" si="2"/>
        <v>0.12286702753772261</v>
      </c>
      <c r="E23">
        <f t="shared" ca="1" si="1"/>
        <v>100.94156155566449</v>
      </c>
      <c r="F23">
        <f t="shared" ca="1" si="3"/>
        <v>0.31195512996167452</v>
      </c>
    </row>
    <row r="24" spans="1:6" x14ac:dyDescent="0.3">
      <c r="A24">
        <v>23</v>
      </c>
      <c r="B24">
        <f ca="1">'일자별 시가총액'!H24</f>
        <v>100.22625381526105</v>
      </c>
      <c r="C24">
        <f t="shared" ca="1" si="0"/>
        <v>100.34564183428571</v>
      </c>
      <c r="D24">
        <f t="shared" ca="1" si="2"/>
        <v>0.11938801902466878</v>
      </c>
      <c r="E24">
        <f t="shared" ca="1" si="1"/>
        <v>100.53396641184327</v>
      </c>
      <c r="F24">
        <f t="shared" ca="1" si="3"/>
        <v>0.3077125965822205</v>
      </c>
    </row>
    <row r="25" spans="1:6" x14ac:dyDescent="0.3">
      <c r="A25">
        <v>24</v>
      </c>
      <c r="B25">
        <f ca="1">'일자별 시가총액'!H25</f>
        <v>99.637672289156626</v>
      </c>
      <c r="C25">
        <f t="shared" ca="1" si="0"/>
        <v>99.753390303562341</v>
      </c>
      <c r="D25">
        <f t="shared" ca="1" si="2"/>
        <v>0.11571801440571505</v>
      </c>
      <c r="E25">
        <f t="shared" ca="1" si="1"/>
        <v>99.940603367781677</v>
      </c>
      <c r="F25">
        <f t="shared" ca="1" si="3"/>
        <v>0.30293107862505053</v>
      </c>
    </row>
    <row r="26" spans="1:6" x14ac:dyDescent="0.3">
      <c r="A26">
        <v>25</v>
      </c>
      <c r="B26">
        <f ca="1">'일자별 시가총액'!H26</f>
        <v>98.996215261044171</v>
      </c>
      <c r="C26">
        <f t="shared" ca="1" si="0"/>
        <v>99.108238600990134</v>
      </c>
      <c r="D26">
        <f t="shared" ca="1" si="2"/>
        <v>0.11202333994596358</v>
      </c>
      <c r="E26">
        <f t="shared" ca="1" si="1"/>
        <v>99.294240871002273</v>
      </c>
      <c r="F26">
        <f t="shared" ca="1" si="3"/>
        <v>0.29802560995810268</v>
      </c>
    </row>
    <row r="27" spans="1:6" x14ac:dyDescent="0.3">
      <c r="A27">
        <v>26</v>
      </c>
      <c r="B27">
        <f ca="1">'일자별 시가총액'!H27</f>
        <v>99.300138152610444</v>
      </c>
      <c r="C27">
        <f t="shared" ca="1" si="0"/>
        <v>99.409546747824109</v>
      </c>
      <c r="D27">
        <f t="shared" ca="1" si="2"/>
        <v>0.10940859521366519</v>
      </c>
      <c r="E27">
        <f t="shared" ca="1" si="1"/>
        <v>99.596114500585969</v>
      </c>
      <c r="F27">
        <f t="shared" ca="1" si="3"/>
        <v>0.2959763479755253</v>
      </c>
    </row>
    <row r="28" spans="1:6" x14ac:dyDescent="0.3">
      <c r="A28">
        <v>27</v>
      </c>
      <c r="B28">
        <f ca="1">'일자별 시가총액'!H28</f>
        <v>99.562637751004019</v>
      </c>
      <c r="C28">
        <f t="shared" ca="1" si="0"/>
        <v>99.6693691730745</v>
      </c>
      <c r="D28">
        <f t="shared" ca="1" si="2"/>
        <v>0.10673142207048159</v>
      </c>
      <c r="E28">
        <f t="shared" ca="1" si="1"/>
        <v>99.856424549888402</v>
      </c>
      <c r="F28">
        <f t="shared" ca="1" si="3"/>
        <v>0.29378679888438342</v>
      </c>
    </row>
    <row r="29" spans="1:6" x14ac:dyDescent="0.3">
      <c r="A29">
        <v>28</v>
      </c>
      <c r="B29">
        <f ca="1">'일자별 시가총액'!H29</f>
        <v>100.50910361445784</v>
      </c>
      <c r="C29">
        <f t="shared" ca="1" si="0"/>
        <v>100.61385514600704</v>
      </c>
      <c r="D29">
        <f t="shared" ca="1" si="2"/>
        <v>0.10475153154919781</v>
      </c>
      <c r="E29">
        <f t="shared" ca="1" si="1"/>
        <v>100.80268309528755</v>
      </c>
      <c r="F29">
        <f t="shared" ca="1" si="3"/>
        <v>0.29357948082970609</v>
      </c>
    </row>
    <row r="30" spans="1:6" x14ac:dyDescent="0.3">
      <c r="A30">
        <v>29</v>
      </c>
      <c r="B30">
        <f ca="1">'일자별 시가총액'!H30</f>
        <v>100.26306024096385</v>
      </c>
      <c r="C30">
        <f t="shared" ca="1" si="0"/>
        <v>100.36456825862645</v>
      </c>
      <c r="D30">
        <f t="shared" ca="1" si="2"/>
        <v>0.10150801766259576</v>
      </c>
      <c r="E30">
        <f t="shared" ca="1" si="1"/>
        <v>100.55292835651952</v>
      </c>
      <c r="F30">
        <f t="shared" ca="1" si="3"/>
        <v>0.28986811555566305</v>
      </c>
    </row>
    <row r="31" spans="1:6" x14ac:dyDescent="0.3">
      <c r="A31">
        <v>30</v>
      </c>
      <c r="B31">
        <f ca="1">'일자별 시가총액'!H31</f>
        <v>99.170231325301202</v>
      </c>
      <c r="C31">
        <f t="shared" ca="1" si="0"/>
        <v>99.26767850533129</v>
      </c>
      <c r="D31">
        <f t="shared" ca="1" si="2"/>
        <v>9.7447180030087566E-2</v>
      </c>
      <c r="E31">
        <f t="shared" ca="1" si="1"/>
        <v>99.453980005604777</v>
      </c>
      <c r="F31">
        <f t="shared" ca="1" si="3"/>
        <v>0.28374868030357447</v>
      </c>
    </row>
    <row r="32" spans="1:6" x14ac:dyDescent="0.3">
      <c r="A32">
        <v>31</v>
      </c>
      <c r="B32">
        <f ca="1">'일자별 시가총액'!H32</f>
        <v>100.68784096385541</v>
      </c>
      <c r="C32">
        <f t="shared" ca="1" si="0"/>
        <v>100.78377982364546</v>
      </c>
      <c r="D32">
        <f t="shared" ca="1" si="2"/>
        <v>9.5938859790052788E-2</v>
      </c>
      <c r="E32">
        <f t="shared" ca="1" si="1"/>
        <v>100.97292668057906</v>
      </c>
      <c r="F32">
        <f t="shared" ca="1" si="3"/>
        <v>0.2850857167236569</v>
      </c>
    </row>
    <row r="33" spans="1:6" x14ac:dyDescent="0.3">
      <c r="A33">
        <v>32</v>
      </c>
      <c r="B33">
        <f ca="1">'일자별 시가총액'!H33</f>
        <v>100.04319678714859</v>
      </c>
      <c r="C33">
        <f t="shared" ca="1" si="0"/>
        <v>100.13554113886754</v>
      </c>
      <c r="D33">
        <f t="shared" ca="1" si="2"/>
        <v>9.2344351718949724E-2</v>
      </c>
      <c r="E33">
        <f t="shared" ca="1" si="1"/>
        <v>100.32347140807261</v>
      </c>
      <c r="F33">
        <f t="shared" ca="1" si="3"/>
        <v>0.28027462092401834</v>
      </c>
    </row>
    <row r="34" spans="1:6" x14ac:dyDescent="0.3">
      <c r="A34">
        <v>33</v>
      </c>
      <c r="B34">
        <f ca="1">'일자별 시가총액'!H34</f>
        <v>98.775269076305221</v>
      </c>
      <c r="C34">
        <f t="shared" ca="1" si="0"/>
        <v>98.863500664077847</v>
      </c>
      <c r="D34">
        <f t="shared" ca="1" si="2"/>
        <v>8.823158777262563E-2</v>
      </c>
      <c r="E34">
        <f t="shared" ca="1" si="1"/>
        <v>99.049043619985881</v>
      </c>
      <c r="F34">
        <f t="shared" ca="1" si="3"/>
        <v>0.27377454368065912</v>
      </c>
    </row>
    <row r="35" spans="1:6" x14ac:dyDescent="0.3">
      <c r="A35">
        <v>34</v>
      </c>
      <c r="B35">
        <f ca="1">'일자별 시가총액'!H35</f>
        <v>99.125182329317269</v>
      </c>
      <c r="C35">
        <f t="shared" ca="1" si="0"/>
        <v>99.210773733614431</v>
      </c>
      <c r="D35">
        <f t="shared" ca="1" si="2"/>
        <v>8.5591404297161944E-2</v>
      </c>
      <c r="E35">
        <f t="shared" ca="1" si="1"/>
        <v>99.39696843735048</v>
      </c>
      <c r="F35">
        <f t="shared" ca="1" si="3"/>
        <v>0.27178610803321135</v>
      </c>
    </row>
    <row r="36" spans="1:6" x14ac:dyDescent="0.3">
      <c r="A36">
        <v>35</v>
      </c>
      <c r="B36">
        <f ca="1">'일자별 시가총액'!H36</f>
        <v>97.363122891566263</v>
      </c>
      <c r="C36">
        <f t="shared" ca="1" si="0"/>
        <v>97.444292643341825</v>
      </c>
      <c r="D36">
        <f t="shared" ca="1" si="2"/>
        <v>8.1169751775561849E-2</v>
      </c>
      <c r="E36">
        <f t="shared" ca="1" si="1"/>
        <v>97.627172087949447</v>
      </c>
      <c r="F36">
        <f t="shared" ca="1" si="3"/>
        <v>0.26404919638318347</v>
      </c>
    </row>
    <row r="37" spans="1:6" x14ac:dyDescent="0.3">
      <c r="A37">
        <v>36</v>
      </c>
      <c r="B37">
        <f ca="1">'일자별 시가총액'!H37</f>
        <v>98.239574297188753</v>
      </c>
      <c r="C37">
        <f t="shared" ca="1" si="0"/>
        <v>98.318548538721373</v>
      </c>
      <c r="D37">
        <f t="shared" ca="1" si="2"/>
        <v>7.8974241532620226E-2</v>
      </c>
      <c r="E37">
        <f t="shared" ca="1" si="1"/>
        <v>98.503068750871719</v>
      </c>
      <c r="F37">
        <f t="shared" ca="1" si="3"/>
        <v>0.26349445368296642</v>
      </c>
    </row>
    <row r="38" spans="1:6" x14ac:dyDescent="0.3">
      <c r="A38">
        <v>37</v>
      </c>
      <c r="B38">
        <f ca="1">'일자별 시가총액'!H38</f>
        <v>99.471426506024102</v>
      </c>
      <c r="C38">
        <f t="shared" ca="1" si="0"/>
        <v>99.54842823169345</v>
      </c>
      <c r="D38">
        <f t="shared" ca="1" si="2"/>
        <v>7.700172566934782E-2</v>
      </c>
      <c r="E38">
        <f t="shared" ca="1" si="1"/>
        <v>99.735256631517828</v>
      </c>
      <c r="F38">
        <f t="shared" ca="1" si="3"/>
        <v>0.26383012549372609</v>
      </c>
    </row>
    <row r="39" spans="1:6" x14ac:dyDescent="0.3">
      <c r="A39">
        <v>38</v>
      </c>
      <c r="B39">
        <f ca="1">'일자별 시가총액'!H39</f>
        <v>99.006589558232932</v>
      </c>
      <c r="C39">
        <f t="shared" ca="1" si="0"/>
        <v>99.080282587625547</v>
      </c>
      <c r="D39">
        <f t="shared" ca="1" si="2"/>
        <v>7.3693029392615017E-2</v>
      </c>
      <c r="E39">
        <f t="shared" ca="1" si="1"/>
        <v>99.266232390940459</v>
      </c>
      <c r="F39">
        <f t="shared" ca="1" si="3"/>
        <v>0.2596428327075273</v>
      </c>
    </row>
    <row r="40" spans="1:6" x14ac:dyDescent="0.3">
      <c r="A40">
        <v>39</v>
      </c>
      <c r="B40">
        <f ca="1">'일자별 시가총액'!H40</f>
        <v>99.083437751004013</v>
      </c>
      <c r="C40">
        <f t="shared" ca="1" si="0"/>
        <v>99.154236917518304</v>
      </c>
      <c r="D40">
        <f t="shared" ca="1" si="2"/>
        <v>7.0799166514291301E-2</v>
      </c>
      <c r="E40">
        <f t="shared" ca="1" si="1"/>
        <v>99.340325515280938</v>
      </c>
      <c r="F40">
        <f t="shared" ca="1" si="3"/>
        <v>0.25688776427692517</v>
      </c>
    </row>
    <row r="41" spans="1:6" x14ac:dyDescent="0.3">
      <c r="A41">
        <v>40</v>
      </c>
      <c r="B41">
        <f ca="1">'일자별 시가총액'!H41</f>
        <v>99.170194377510029</v>
      </c>
      <c r="C41">
        <f t="shared" ca="1" si="0"/>
        <v>99.238101976289002</v>
      </c>
      <c r="D41">
        <f t="shared" ca="1" si="2"/>
        <v>6.7907598778973011E-2</v>
      </c>
      <c r="E41">
        <f t="shared" ca="1" si="1"/>
        <v>99.424347968548034</v>
      </c>
      <c r="F41">
        <f t="shared" ca="1" si="3"/>
        <v>0.25415359103800483</v>
      </c>
    </row>
    <row r="42" spans="1:6" x14ac:dyDescent="0.3">
      <c r="A42">
        <v>41</v>
      </c>
      <c r="B42">
        <f ca="1">'일자별 시가총액'!H42</f>
        <v>100.86299919678714</v>
      </c>
      <c r="C42">
        <f t="shared" ca="1" si="0"/>
        <v>100.92906207162794</v>
      </c>
      <c r="D42">
        <f t="shared" ca="1" si="2"/>
        <v>6.6062874840795871E-2</v>
      </c>
      <c r="E42">
        <f t="shared" ca="1" si="1"/>
        <v>101.11848158831513</v>
      </c>
      <c r="F42">
        <f t="shared" ca="1" si="3"/>
        <v>0.25548239152799113</v>
      </c>
    </row>
    <row r="43" spans="1:6" x14ac:dyDescent="0.3">
      <c r="A43">
        <v>42</v>
      </c>
      <c r="B43">
        <f ca="1">'일자별 시가총액'!H43</f>
        <v>101.53467309236947</v>
      </c>
      <c r="C43">
        <f t="shared" ca="1" si="0"/>
        <v>101.59815209817513</v>
      </c>
      <c r="D43">
        <f t="shared" ca="1" si="2"/>
        <v>6.3479005805660904E-2</v>
      </c>
      <c r="E43">
        <f t="shared" ca="1" si="1"/>
        <v>101.78882733553237</v>
      </c>
      <c r="F43">
        <f t="shared" ca="1" si="3"/>
        <v>0.25415424316290114</v>
      </c>
    </row>
    <row r="44" spans="1:6" x14ac:dyDescent="0.3">
      <c r="A44">
        <v>43</v>
      </c>
      <c r="B44">
        <f ca="1">'일자별 시가총액'!H44</f>
        <v>103.95857831325301</v>
      </c>
      <c r="C44">
        <f t="shared" ca="1" si="0"/>
        <v>104.02047683974476</v>
      </c>
      <c r="D44">
        <f t="shared" ca="1" si="2"/>
        <v>6.1898526491745542E-2</v>
      </c>
      <c r="E44">
        <f t="shared" ca="1" si="1"/>
        <v>104.21569819664762</v>
      </c>
      <c r="F44">
        <f t="shared" ca="1" si="3"/>
        <v>0.25711988339460845</v>
      </c>
    </row>
    <row r="45" spans="1:6" x14ac:dyDescent="0.3">
      <c r="A45">
        <v>44</v>
      </c>
      <c r="B45">
        <f ca="1">'일자별 시가총액'!H45</f>
        <v>104.16715502008032</v>
      </c>
      <c r="C45">
        <f t="shared" ca="1" si="0"/>
        <v>104.22607572363125</v>
      </c>
      <c r="D45">
        <f t="shared" ca="1" si="2"/>
        <v>5.8920703550938924E-2</v>
      </c>
      <c r="E45">
        <f t="shared" ca="1" si="1"/>
        <v>104.42168294007166</v>
      </c>
      <c r="F45">
        <f t="shared" ca="1" si="3"/>
        <v>0.25452791999134661</v>
      </c>
    </row>
    <row r="46" spans="1:6" x14ac:dyDescent="0.3">
      <c r="A46">
        <v>45</v>
      </c>
      <c r="B46">
        <f ca="1">'일자별 시가총액'!H46</f>
        <v>105.60340722891566</v>
      </c>
      <c r="C46">
        <f t="shared" ca="1" si="0"/>
        <v>105.65999563904479</v>
      </c>
      <c r="D46">
        <f t="shared" ca="1" si="2"/>
        <v>5.6588410129137401E-2</v>
      </c>
      <c r="E46">
        <f t="shared" ca="1" si="1"/>
        <v>105.85829397746505</v>
      </c>
      <c r="F46">
        <f t="shared" ca="1" si="3"/>
        <v>0.25488674854939575</v>
      </c>
    </row>
    <row r="47" spans="1:6" x14ac:dyDescent="0.3">
      <c r="A47">
        <v>46</v>
      </c>
      <c r="B47">
        <f ca="1">'일자별 시가총액'!H47</f>
        <v>103.78674056224899</v>
      </c>
      <c r="C47">
        <f t="shared" ca="1" si="0"/>
        <v>103.83926499705869</v>
      </c>
      <c r="D47">
        <f t="shared" ca="1" si="2"/>
        <v>5.2524434809697595E-2</v>
      </c>
      <c r="E47">
        <f t="shared" ca="1" si="1"/>
        <v>104.03414626302092</v>
      </c>
      <c r="F47">
        <f t="shared" ca="1" si="3"/>
        <v>0.24740570077192103</v>
      </c>
    </row>
    <row r="48" spans="1:6" x14ac:dyDescent="0.3">
      <c r="A48">
        <v>47</v>
      </c>
      <c r="B48">
        <f ca="1">'일자별 시가총액'!H48</f>
        <v>106.27187951807228</v>
      </c>
      <c r="C48">
        <f t="shared" ca="1" si="0"/>
        <v>106.32249722586435</v>
      </c>
      <c r="D48">
        <f t="shared" ca="1" si="2"/>
        <v>5.0617707792071087E-2</v>
      </c>
      <c r="E48">
        <f t="shared" ca="1" si="1"/>
        <v>106.52203892004165</v>
      </c>
      <c r="F48">
        <f t="shared" ca="1" si="3"/>
        <v>0.25015940196936981</v>
      </c>
    </row>
    <row r="49" spans="1:6" x14ac:dyDescent="0.3">
      <c r="A49">
        <v>48</v>
      </c>
      <c r="B49">
        <f ca="1">'일자별 시가총액'!H49</f>
        <v>108.14665863453816</v>
      </c>
      <c r="C49">
        <f t="shared" ca="1" si="0"/>
        <v>108.19494917119277</v>
      </c>
      <c r="D49">
        <f t="shared" ca="1" si="2"/>
        <v>4.8290536654619132E-2</v>
      </c>
      <c r="E49">
        <f t="shared" ca="1" si="1"/>
        <v>108.3980050062451</v>
      </c>
      <c r="F49">
        <f t="shared" ca="1" si="3"/>
        <v>0.25134637170694418</v>
      </c>
    </row>
    <row r="50" spans="1:6" x14ac:dyDescent="0.3">
      <c r="A50">
        <v>49</v>
      </c>
      <c r="B50">
        <f ca="1">'일자별 시가총액'!H50</f>
        <v>109.32509076305222</v>
      </c>
      <c r="C50">
        <f t="shared" ca="1" si="0"/>
        <v>109.37065237554692</v>
      </c>
      <c r="D50">
        <f t="shared" ca="1" si="2"/>
        <v>4.556161249470847E-2</v>
      </c>
      <c r="E50">
        <f t="shared" ca="1" si="1"/>
        <v>109.57591472206549</v>
      </c>
      <c r="F50">
        <f t="shared" ca="1" si="3"/>
        <v>0.25082395901327459</v>
      </c>
    </row>
    <row r="51" spans="1:6" x14ac:dyDescent="0.3">
      <c r="A51">
        <v>50</v>
      </c>
      <c r="B51">
        <f ca="1">'일자별 시가총액'!H51</f>
        <v>110.39572048192771</v>
      </c>
      <c r="C51">
        <f t="shared" ca="1" si="0"/>
        <v>110.43844137580177</v>
      </c>
      <c r="D51">
        <f t="shared" ca="1" si="2"/>
        <v>4.2720893874061971E-2</v>
      </c>
      <c r="E51">
        <f t="shared" ca="1" si="1"/>
        <v>110.64570770484234</v>
      </c>
      <c r="F51">
        <f t="shared" ca="1" si="3"/>
        <v>0.24998722291462627</v>
      </c>
    </row>
    <row r="52" spans="1:6" x14ac:dyDescent="0.3">
      <c r="A52">
        <v>51</v>
      </c>
      <c r="B52">
        <f ca="1">'일자별 시가총액'!H52</f>
        <v>111.66712610441766</v>
      </c>
      <c r="C52">
        <f t="shared" ca="1" si="0"/>
        <v>111.70701434335935</v>
      </c>
      <c r="D52">
        <f t="shared" ca="1" si="2"/>
        <v>3.9888238941685472E-2</v>
      </c>
      <c r="E52">
        <f t="shared" ca="1" si="1"/>
        <v>111.91666147802185</v>
      </c>
      <c r="F52">
        <f t="shared" ca="1" si="3"/>
        <v>0.2495353736041892</v>
      </c>
    </row>
    <row r="53" spans="1:6" x14ac:dyDescent="0.3">
      <c r="A53">
        <v>52</v>
      </c>
      <c r="B53">
        <f ca="1">'일자별 시가총액'!H53</f>
        <v>112.57328514056223</v>
      </c>
      <c r="C53">
        <f t="shared" ca="1" si="0"/>
        <v>112.61014552322857</v>
      </c>
      <c r="D53">
        <f t="shared" ca="1" si="2"/>
        <v>3.686038266633318E-2</v>
      </c>
      <c r="E53">
        <f t="shared" ca="1" si="1"/>
        <v>112.82148761738127</v>
      </c>
      <c r="F53">
        <f t="shared" ca="1" si="3"/>
        <v>0.2482024768190314</v>
      </c>
    </row>
    <row r="54" spans="1:6" x14ac:dyDescent="0.3">
      <c r="A54">
        <v>53</v>
      </c>
      <c r="B54">
        <f ca="1">'일자별 시가총액'!H54</f>
        <v>112.83923373493975</v>
      </c>
      <c r="C54">
        <f t="shared" ca="1" si="0"/>
        <v>112.87282183819973</v>
      </c>
      <c r="D54">
        <f t="shared" ca="1" si="2"/>
        <v>3.3588103259972968E-2</v>
      </c>
      <c r="E54">
        <f t="shared" ca="1" si="1"/>
        <v>113.08465691246742</v>
      </c>
      <c r="F54">
        <f t="shared" ca="1" si="3"/>
        <v>0.24542317752766962</v>
      </c>
    </row>
    <row r="55" spans="1:6" x14ac:dyDescent="0.3">
      <c r="A55">
        <v>54</v>
      </c>
      <c r="B55">
        <f ca="1">'일자별 시가총액'!H55</f>
        <v>113.64390200803214</v>
      </c>
      <c r="C55">
        <f t="shared" ca="1" si="0"/>
        <v>113.6743464161212</v>
      </c>
      <c r="D55">
        <f t="shared" ca="1" si="2"/>
        <v>3.0444408089053354E-2</v>
      </c>
      <c r="E55">
        <f t="shared" ca="1" si="1"/>
        <v>113.88768575878342</v>
      </c>
      <c r="F55">
        <f t="shared" ca="1" si="3"/>
        <v>0.24378375075127678</v>
      </c>
    </row>
    <row r="56" spans="1:6" x14ac:dyDescent="0.3">
      <c r="A56">
        <v>55</v>
      </c>
      <c r="B56">
        <f ca="1">'일자별 시가총액'!H56</f>
        <v>115.37128995983936</v>
      </c>
      <c r="C56">
        <f t="shared" ca="1" si="0"/>
        <v>115.39876258501253</v>
      </c>
      <c r="D56">
        <f t="shared" ca="1" si="2"/>
        <v>2.7472625173174947E-2</v>
      </c>
      <c r="E56">
        <f t="shared" ca="1" si="1"/>
        <v>115.61533824108712</v>
      </c>
      <c r="F56">
        <f t="shared" ca="1" si="3"/>
        <v>0.2440482812477569</v>
      </c>
    </row>
    <row r="57" spans="1:6" x14ac:dyDescent="0.3">
      <c r="A57">
        <v>56</v>
      </c>
      <c r="B57">
        <f ca="1">'일자별 시가총액'!H57</f>
        <v>116.94720321285142</v>
      </c>
      <c r="C57">
        <f t="shared" ca="1" si="0"/>
        <v>116.97156975161374</v>
      </c>
      <c r="D57">
        <f t="shared" ca="1" si="2"/>
        <v>2.4366538762322421E-2</v>
      </c>
      <c r="E57">
        <f t="shared" ca="1" si="1"/>
        <v>117.19109718755455</v>
      </c>
      <c r="F57">
        <f t="shared" ca="1" si="3"/>
        <v>0.24389397470312701</v>
      </c>
    </row>
    <row r="58" spans="1:6" x14ac:dyDescent="0.3">
      <c r="A58">
        <v>57</v>
      </c>
      <c r="B58">
        <f ca="1">'일자별 시가총액'!H58</f>
        <v>117.90351967871486</v>
      </c>
      <c r="C58">
        <f t="shared" ca="1" si="0"/>
        <v>117.92457575860868</v>
      </c>
      <c r="D58">
        <f t="shared" ca="1" si="2"/>
        <v>2.1056079893824631E-2</v>
      </c>
      <c r="E58">
        <f t="shared" ca="1" si="1"/>
        <v>118.14589175706595</v>
      </c>
      <c r="F58">
        <f t="shared" ca="1" si="3"/>
        <v>0.24237207835109587</v>
      </c>
    </row>
    <row r="59" spans="1:6" x14ac:dyDescent="0.3">
      <c r="A59">
        <v>58</v>
      </c>
      <c r="B59">
        <f ca="1">'일자별 시가총액'!H59</f>
        <v>116.74019759036145</v>
      </c>
      <c r="C59">
        <f t="shared" ca="1" si="0"/>
        <v>116.7575709362019</v>
      </c>
      <c r="D59">
        <f t="shared" ca="1" si="2"/>
        <v>1.7373345840454135E-2</v>
      </c>
      <c r="E59">
        <f t="shared" ca="1" si="1"/>
        <v>116.9766967479588</v>
      </c>
      <c r="F59">
        <f t="shared" ca="1" si="3"/>
        <v>0.23649915759735052</v>
      </c>
    </row>
    <row r="60" spans="1:6" x14ac:dyDescent="0.3">
      <c r="A60">
        <v>59</v>
      </c>
      <c r="B60">
        <f ca="1">'일자별 시가총액'!H60</f>
        <v>118.24165140562248</v>
      </c>
      <c r="C60">
        <f t="shared" ca="1" si="0"/>
        <v>118.255728630608</v>
      </c>
      <c r="D60">
        <f t="shared" ca="1" si="2"/>
        <v>1.4077224985527437E-2</v>
      </c>
      <c r="E60">
        <f t="shared" ca="1" si="1"/>
        <v>118.47766612316893</v>
      </c>
      <c r="F60">
        <f t="shared" ca="1" si="3"/>
        <v>0.23601471754645331</v>
      </c>
    </row>
    <row r="61" spans="1:6" x14ac:dyDescent="0.3">
      <c r="A61">
        <v>60</v>
      </c>
      <c r="B61">
        <f ca="1">'일자별 시가총액'!H61</f>
        <v>119.62328353413653</v>
      </c>
      <c r="C61">
        <f t="shared" ca="1" si="0"/>
        <v>119.63396466128101</v>
      </c>
      <c r="D61">
        <f t="shared" ca="1" si="2"/>
        <v>1.0681127144479774E-2</v>
      </c>
      <c r="E61">
        <f t="shared" ca="1" si="1"/>
        <v>119.85848877059486</v>
      </c>
      <c r="F61">
        <f t="shared" ca="1" si="3"/>
        <v>0.23520523645832725</v>
      </c>
    </row>
    <row r="62" spans="1:6" x14ac:dyDescent="0.3">
      <c r="A62">
        <v>61</v>
      </c>
      <c r="B62">
        <f ca="1">'일자별 시가총액'!H62</f>
        <v>120.95938634538153</v>
      </c>
      <c r="C62">
        <f t="shared" ca="1" si="0"/>
        <v>120.96658652314335</v>
      </c>
      <c r="D62">
        <f t="shared" ca="1" si="2"/>
        <v>7.2001777618169172E-3</v>
      </c>
      <c r="E62">
        <f t="shared" ca="1" si="1"/>
        <v>121.19361164241231</v>
      </c>
      <c r="F62">
        <f t="shared" ca="1" si="3"/>
        <v>0.23422529703077544</v>
      </c>
    </row>
    <row r="63" spans="1:6" x14ac:dyDescent="0.3">
      <c r="A63">
        <v>62</v>
      </c>
      <c r="B63">
        <f ca="1">'일자별 시가총액'!H63</f>
        <v>120.43747791164658</v>
      </c>
      <c r="C63">
        <f t="shared" ca="1" si="0"/>
        <v>120.44106241373449</v>
      </c>
      <c r="D63">
        <f t="shared" ca="1" si="2"/>
        <v>3.5845020879037293E-3</v>
      </c>
      <c r="E63">
        <f t="shared" ca="1" si="1"/>
        <v>120.66710125094781</v>
      </c>
      <c r="F63">
        <f t="shared" ca="1" si="3"/>
        <v>0.22962333930122725</v>
      </c>
    </row>
    <row r="64" spans="1:6" x14ac:dyDescent="0.3">
      <c r="A64">
        <v>63</v>
      </c>
      <c r="B64">
        <f ca="1">'일자별 시가총액'!H64</f>
        <v>122.38711164658636</v>
      </c>
      <c r="C64">
        <f t="shared" ca="1" si="0"/>
        <v>122.38711164658636</v>
      </c>
      <c r="D64">
        <f t="shared" ca="1" si="2"/>
        <v>0</v>
      </c>
      <c r="E64">
        <f t="shared" ca="1" si="1"/>
        <v>122.61680274903995</v>
      </c>
      <c r="F64">
        <f t="shared" ca="1" si="3"/>
        <v>0.22969110245358593</v>
      </c>
    </row>
    <row r="65" spans="1:6" x14ac:dyDescent="0.3">
      <c r="A65">
        <v>64</v>
      </c>
      <c r="B65">
        <f ca="1">'일자별 시가총액'!H65</f>
        <v>124.64070040160642</v>
      </c>
      <c r="C65">
        <f t="shared" ca="1" si="0"/>
        <v>124.63699091215263</v>
      </c>
      <c r="D65">
        <f t="shared" ca="1" si="2"/>
        <v>-3.7094894537972323E-3</v>
      </c>
      <c r="E65">
        <f t="shared" ca="1" si="1"/>
        <v>124.87090449556801</v>
      </c>
      <c r="F65">
        <f t="shared" ca="1" si="3"/>
        <v>0.23020409396158925</v>
      </c>
    </row>
    <row r="66" spans="1:6" x14ac:dyDescent="0.3">
      <c r="A66">
        <v>65</v>
      </c>
      <c r="B66">
        <f ca="1">'일자별 시가총액'!H66</f>
        <v>125.52063775100402</v>
      </c>
      <c r="C66">
        <f t="shared" ref="C66:C129" ca="1" si="4">B66*EXP(($I$2-$I$3)*(($I$5-A66)/$I$4))</f>
        <v>125.51316650683189</v>
      </c>
      <c r="D66">
        <f t="shared" ca="1" si="2"/>
        <v>-7.4712441721231926E-3</v>
      </c>
      <c r="E66">
        <f t="shared" ref="E66:E129" ca="1" si="5">B66*EXP(($I$2-$I$3)*(($I$6-A66)/$I$4))</f>
        <v>125.74872446060274</v>
      </c>
      <c r="F66">
        <f t="shared" ca="1" si="3"/>
        <v>0.22808670959872757</v>
      </c>
    </row>
    <row r="67" spans="1:6" x14ac:dyDescent="0.3">
      <c r="A67">
        <v>66</v>
      </c>
      <c r="B67">
        <f ca="1">'일자별 시가총액'!H67</f>
        <v>125.77090441767069</v>
      </c>
      <c r="C67">
        <f t="shared" ca="1" si="4"/>
        <v>125.75967537393745</v>
      </c>
      <c r="D67">
        <f t="shared" ref="D67:D130" ca="1" si="6">C67-B67</f>
        <v>-1.1229043733237631E-2</v>
      </c>
      <c r="E67">
        <f t="shared" ca="1" si="5"/>
        <v>125.99569596542145</v>
      </c>
      <c r="F67">
        <f t="shared" ref="F67:F130" ca="1" si="7">E67-B67</f>
        <v>0.22479154775075472</v>
      </c>
    </row>
    <row r="68" spans="1:6" x14ac:dyDescent="0.3">
      <c r="A68">
        <v>67</v>
      </c>
      <c r="B68">
        <f ca="1">'일자별 시가총액'!H68</f>
        <v>124.58066184738956</v>
      </c>
      <c r="C68">
        <f t="shared" ca="1" si="4"/>
        <v>124.5658316989817</v>
      </c>
      <c r="D68">
        <f t="shared" ca="1" si="6"/>
        <v>-1.4830148407867227E-2</v>
      </c>
      <c r="E68">
        <f t="shared" ca="1" si="5"/>
        <v>124.79961173370963</v>
      </c>
      <c r="F68">
        <f t="shared" ca="1" si="7"/>
        <v>0.21894988632006118</v>
      </c>
    </row>
    <row r="69" spans="1:6" x14ac:dyDescent="0.3">
      <c r="A69">
        <v>68</v>
      </c>
      <c r="B69">
        <f ca="1">'일자별 시가총액'!H69</f>
        <v>124.19633895582329</v>
      </c>
      <c r="C69">
        <f t="shared" ca="1" si="4"/>
        <v>124.1778587328151</v>
      </c>
      <c r="D69">
        <f t="shared" ca="1" si="6"/>
        <v>-1.8480223008197072E-2</v>
      </c>
      <c r="E69">
        <f t="shared" ca="1" si="5"/>
        <v>124.41091063582127</v>
      </c>
      <c r="F69">
        <f t="shared" ca="1" si="7"/>
        <v>0.21457167999797377</v>
      </c>
    </row>
    <row r="70" spans="1:6" x14ac:dyDescent="0.3">
      <c r="A70">
        <v>69</v>
      </c>
      <c r="B70">
        <f ca="1">'일자별 시가총액'!H70</f>
        <v>126.60131887550202</v>
      </c>
      <c r="C70">
        <f t="shared" ca="1" si="4"/>
        <v>126.57871351552718</v>
      </c>
      <c r="D70">
        <f t="shared" ca="1" si="6"/>
        <v>-2.2605359974832595E-2</v>
      </c>
      <c r="E70">
        <f t="shared" ca="1" si="5"/>
        <v>126.81627124414238</v>
      </c>
      <c r="F70">
        <f t="shared" ca="1" si="7"/>
        <v>0.21495236864036826</v>
      </c>
    </row>
    <row r="71" spans="1:6" x14ac:dyDescent="0.3">
      <c r="A71">
        <v>70</v>
      </c>
      <c r="B71">
        <f ca="1">'일자별 시가총액'!H71</f>
        <v>126.7085156626506</v>
      </c>
      <c r="C71">
        <f t="shared" ca="1" si="4"/>
        <v>126.68212080478071</v>
      </c>
      <c r="D71">
        <f t="shared" ca="1" si="6"/>
        <v>-2.639485786988871E-2</v>
      </c>
      <c r="E71">
        <f t="shared" ca="1" si="5"/>
        <v>126.91987260394754</v>
      </c>
      <c r="F71">
        <f t="shared" ca="1" si="7"/>
        <v>0.21135694129694116</v>
      </c>
    </row>
    <row r="72" spans="1:6" x14ac:dyDescent="0.3">
      <c r="A72">
        <v>71</v>
      </c>
      <c r="B72">
        <f ca="1">'일자별 시가총액'!H72</f>
        <v>127.3397799196787</v>
      </c>
      <c r="C72">
        <f t="shared" ca="1" si="4"/>
        <v>127.30946453357748</v>
      </c>
      <c r="D72">
        <f t="shared" ca="1" si="6"/>
        <v>-3.0315386101221975E-2</v>
      </c>
      <c r="E72">
        <f t="shared" ca="1" si="5"/>
        <v>127.54839370567801</v>
      </c>
      <c r="F72">
        <f t="shared" ca="1" si="7"/>
        <v>0.20861378599930447</v>
      </c>
    </row>
    <row r="73" spans="1:6" x14ac:dyDescent="0.3">
      <c r="A73">
        <v>72</v>
      </c>
      <c r="B73">
        <f ca="1">'일자별 시가총액'!H73</f>
        <v>128.42722088353412</v>
      </c>
      <c r="C73">
        <f t="shared" ca="1" si="4"/>
        <v>128.39282534183457</v>
      </c>
      <c r="D73">
        <f t="shared" ca="1" si="6"/>
        <v>-3.4395541699552723E-2</v>
      </c>
      <c r="E73">
        <f t="shared" ca="1" si="5"/>
        <v>128.63378772098653</v>
      </c>
      <c r="F73">
        <f t="shared" ca="1" si="7"/>
        <v>0.20656683745241367</v>
      </c>
    </row>
    <row r="74" spans="1:6" x14ac:dyDescent="0.3">
      <c r="A74">
        <v>73</v>
      </c>
      <c r="B74">
        <f ca="1">'일자별 시가총액'!H74</f>
        <v>127.54723694779115</v>
      </c>
      <c r="C74">
        <f t="shared" ca="1" si="4"/>
        <v>127.50928210892596</v>
      </c>
      <c r="D74">
        <f t="shared" ca="1" si="6"/>
        <v>-3.7954838865189799E-2</v>
      </c>
      <c r="E74">
        <f t="shared" ca="1" si="5"/>
        <v>127.74858629044172</v>
      </c>
      <c r="F74">
        <f t="shared" ca="1" si="7"/>
        <v>0.20134934265057325</v>
      </c>
    </row>
    <row r="75" spans="1:6" x14ac:dyDescent="0.3">
      <c r="A75">
        <v>74</v>
      </c>
      <c r="B75">
        <f ca="1">'일자별 시가총액'!H75</f>
        <v>126.94384738955824</v>
      </c>
      <c r="C75">
        <f t="shared" ca="1" si="4"/>
        <v>126.90229519397076</v>
      </c>
      <c r="D75">
        <f t="shared" ca="1" si="6"/>
        <v>-4.155219558748513E-2</v>
      </c>
      <c r="E75">
        <f t="shared" ca="1" si="5"/>
        <v>127.14046020738462</v>
      </c>
      <c r="F75">
        <f t="shared" ca="1" si="7"/>
        <v>0.1966128178263773</v>
      </c>
    </row>
    <row r="76" spans="1:6" x14ac:dyDescent="0.3">
      <c r="A76">
        <v>75</v>
      </c>
      <c r="B76">
        <f ca="1">'일자별 시가총액'!H76</f>
        <v>128.17900080321286</v>
      </c>
      <c r="C76">
        <f t="shared" ca="1" si="4"/>
        <v>128.13323076234838</v>
      </c>
      <c r="D76">
        <f t="shared" ca="1" si="6"/>
        <v>-4.5770040864482553E-2</v>
      </c>
      <c r="E76">
        <f t="shared" ca="1" si="5"/>
        <v>128.37370594505987</v>
      </c>
      <c r="F76">
        <f t="shared" ca="1" si="7"/>
        <v>0.1947051418470096</v>
      </c>
    </row>
    <row r="77" spans="1:6" x14ac:dyDescent="0.3">
      <c r="A77">
        <v>76</v>
      </c>
      <c r="B77">
        <f ca="1">'일자별 시가총액'!H77</f>
        <v>129.66632771084338</v>
      </c>
      <c r="C77">
        <f t="shared" ca="1" si="4"/>
        <v>129.61616889516139</v>
      </c>
      <c r="D77">
        <f t="shared" ca="1" si="6"/>
        <v>-5.0158815681982105E-2</v>
      </c>
      <c r="E77">
        <f t="shared" ca="1" si="5"/>
        <v>129.85942719522905</v>
      </c>
      <c r="F77">
        <f t="shared" ca="1" si="7"/>
        <v>0.19309948438566948</v>
      </c>
    </row>
    <row r="78" spans="1:6" x14ac:dyDescent="0.3">
      <c r="A78">
        <v>77</v>
      </c>
      <c r="B78">
        <f ca="1">'일자별 시가총액'!H78</f>
        <v>130.41721606425702</v>
      </c>
      <c r="C78">
        <f t="shared" ca="1" si="4"/>
        <v>130.36288687693028</v>
      </c>
      <c r="D78">
        <f t="shared" ca="1" si="6"/>
        <v>-5.4329187326743522E-2</v>
      </c>
      <c r="E78">
        <f t="shared" ca="1" si="5"/>
        <v>130.60754658662472</v>
      </c>
      <c r="F78">
        <f t="shared" ca="1" si="7"/>
        <v>0.19033052236770232</v>
      </c>
    </row>
    <row r="79" spans="1:6" x14ac:dyDescent="0.3">
      <c r="A79">
        <v>78</v>
      </c>
      <c r="B79">
        <f ca="1">'일자별 시가총액'!H79</f>
        <v>129.26960803212853</v>
      </c>
      <c r="C79">
        <f t="shared" ca="1" si="4"/>
        <v>129.21191126538642</v>
      </c>
      <c r="D79">
        <f t="shared" ca="1" si="6"/>
        <v>-5.7696766742111549E-2</v>
      </c>
      <c r="E79">
        <f t="shared" ca="1" si="5"/>
        <v>129.45441087134481</v>
      </c>
      <c r="F79">
        <f t="shared" ca="1" si="7"/>
        <v>0.18480283921627461</v>
      </c>
    </row>
    <row r="80" spans="1:6" x14ac:dyDescent="0.3">
      <c r="A80">
        <v>79</v>
      </c>
      <c r="B80">
        <f ca="1">'일자별 시가총액'!H80</f>
        <v>130.55817028112452</v>
      </c>
      <c r="C80">
        <f t="shared" ca="1" si="4"/>
        <v>130.49601452401211</v>
      </c>
      <c r="D80">
        <f t="shared" ca="1" si="6"/>
        <v>-6.2155757112407173E-2</v>
      </c>
      <c r="E80">
        <f t="shared" ca="1" si="5"/>
        <v>130.7409240822046</v>
      </c>
      <c r="F80">
        <f t="shared" ca="1" si="7"/>
        <v>0.18275380108008221</v>
      </c>
    </row>
    <row r="81" spans="1:6" x14ac:dyDescent="0.3">
      <c r="A81">
        <v>80</v>
      </c>
      <c r="B81">
        <f ca="1">'일자별 시가총액'!H81</f>
        <v>132.83077108433733</v>
      </c>
      <c r="C81">
        <f t="shared" ca="1" si="4"/>
        <v>132.76358203810574</v>
      </c>
      <c r="D81">
        <f t="shared" ca="1" si="6"/>
        <v>-6.7189046231590055E-2</v>
      </c>
      <c r="E81">
        <f t="shared" ca="1" si="5"/>
        <v>133.01274727383804</v>
      </c>
      <c r="F81">
        <f t="shared" ca="1" si="7"/>
        <v>0.18197618950071615</v>
      </c>
    </row>
    <row r="82" spans="1:6" x14ac:dyDescent="0.3">
      <c r="A82">
        <v>81</v>
      </c>
      <c r="B82">
        <f ca="1">'일자별 시가총액'!H82</f>
        <v>130.66850441767068</v>
      </c>
      <c r="C82">
        <f t="shared" ca="1" si="4"/>
        <v>130.59852218007711</v>
      </c>
      <c r="D82">
        <f t="shared" ca="1" si="6"/>
        <v>-6.9982237593563923E-2</v>
      </c>
      <c r="E82">
        <f t="shared" ca="1" si="5"/>
        <v>130.84362412042663</v>
      </c>
      <c r="F82">
        <f t="shared" ca="1" si="7"/>
        <v>0.1751197027559499</v>
      </c>
    </row>
    <row r="83" spans="1:6" x14ac:dyDescent="0.3">
      <c r="A83">
        <v>82</v>
      </c>
      <c r="B83">
        <f ca="1">'일자별 시가총액'!H83</f>
        <v>129.38223775100403</v>
      </c>
      <c r="C83">
        <f t="shared" ca="1" si="4"/>
        <v>129.3090958580338</v>
      </c>
      <c r="D83">
        <f t="shared" ca="1" si="6"/>
        <v>-7.3141892970227218E-2</v>
      </c>
      <c r="E83">
        <f t="shared" ca="1" si="5"/>
        <v>129.55177785604252</v>
      </c>
      <c r="F83">
        <f t="shared" ca="1" si="7"/>
        <v>0.16954010503849304</v>
      </c>
    </row>
    <row r="84" spans="1:6" x14ac:dyDescent="0.3">
      <c r="A84">
        <v>83</v>
      </c>
      <c r="B84">
        <f ca="1">'일자별 시가총액'!H84</f>
        <v>130.4522779116466</v>
      </c>
      <c r="C84">
        <f t="shared" ca="1" si="4"/>
        <v>130.37465085180662</v>
      </c>
      <c r="D84">
        <f t="shared" ca="1" si="6"/>
        <v>-7.7627059839983303E-2</v>
      </c>
      <c r="E84">
        <f t="shared" ca="1" si="5"/>
        <v>130.61933263964573</v>
      </c>
      <c r="F84">
        <f t="shared" ca="1" si="7"/>
        <v>0.16705472799912968</v>
      </c>
    </row>
    <row r="85" spans="1:6" x14ac:dyDescent="0.3">
      <c r="A85">
        <v>84</v>
      </c>
      <c r="B85">
        <f ca="1">'일자별 시가총액'!H85</f>
        <v>130.25248674698796</v>
      </c>
      <c r="C85">
        <f t="shared" ca="1" si="4"/>
        <v>130.17110437741076</v>
      </c>
      <c r="D85">
        <f t="shared" ca="1" si="6"/>
        <v>-8.1382369577198688E-2</v>
      </c>
      <c r="E85">
        <f t="shared" ca="1" si="5"/>
        <v>130.41540415759013</v>
      </c>
      <c r="F85">
        <f t="shared" ca="1" si="7"/>
        <v>0.16291741060217646</v>
      </c>
    </row>
    <row r="86" spans="1:6" x14ac:dyDescent="0.3">
      <c r="A86">
        <v>85</v>
      </c>
      <c r="B86">
        <f ca="1">'일자별 시가총액'!H86</f>
        <v>131.39566586345381</v>
      </c>
      <c r="C86">
        <f t="shared" ca="1" si="4"/>
        <v>131.3096611463744</v>
      </c>
      <c r="D86">
        <f t="shared" ca="1" si="6"/>
        <v>-8.6004717079418924E-2</v>
      </c>
      <c r="E86">
        <f t="shared" ca="1" si="5"/>
        <v>131.55609772311632</v>
      </c>
      <c r="F86">
        <f t="shared" ca="1" si="7"/>
        <v>0.16043185966250917</v>
      </c>
    </row>
    <row r="87" spans="1:6" x14ac:dyDescent="0.3">
      <c r="A87">
        <v>86</v>
      </c>
      <c r="B87">
        <f ca="1">'일자별 시가총액'!H87</f>
        <v>130.94068433734941</v>
      </c>
      <c r="C87">
        <f t="shared" ca="1" si="4"/>
        <v>130.85108299191103</v>
      </c>
      <c r="D87">
        <f t="shared" ca="1" si="6"/>
        <v>-8.9601345438381941E-2</v>
      </c>
      <c r="E87">
        <f t="shared" ca="1" si="5"/>
        <v>131.0966589280149</v>
      </c>
      <c r="F87">
        <f t="shared" ca="1" si="7"/>
        <v>0.15597459066549391</v>
      </c>
    </row>
    <row r="88" spans="1:6" x14ac:dyDescent="0.3">
      <c r="A88">
        <v>87</v>
      </c>
      <c r="B88">
        <f ca="1">'일자별 시가총액'!H88</f>
        <v>128.87834859437751</v>
      </c>
      <c r="C88">
        <f t="shared" ca="1" si="4"/>
        <v>128.78632550039907</v>
      </c>
      <c r="D88">
        <f t="shared" ca="1" si="6"/>
        <v>-9.2023093978440329E-2</v>
      </c>
      <c r="E88">
        <f t="shared" ca="1" si="5"/>
        <v>129.02802638448034</v>
      </c>
      <c r="F88">
        <f t="shared" ca="1" si="7"/>
        <v>0.14967779010282811</v>
      </c>
    </row>
    <row r="89" spans="1:6" x14ac:dyDescent="0.3">
      <c r="A89">
        <v>88</v>
      </c>
      <c r="B89">
        <f ca="1">'일자별 시가총액'!H89</f>
        <v>128.51329156626505</v>
      </c>
      <c r="C89">
        <f t="shared" ca="1" si="4"/>
        <v>128.41770712175807</v>
      </c>
      <c r="D89">
        <f t="shared" ca="1" si="6"/>
        <v>-9.5584444506982891E-2</v>
      </c>
      <c r="E89">
        <f t="shared" ca="1" si="5"/>
        <v>128.65871619801223</v>
      </c>
      <c r="F89">
        <f t="shared" ca="1" si="7"/>
        <v>0.14542463174717568</v>
      </c>
    </row>
    <row r="90" spans="1:6" x14ac:dyDescent="0.3">
      <c r="A90">
        <v>89</v>
      </c>
      <c r="B90">
        <f ca="1">'일자별 시가총액'!H90</f>
        <v>127.43444497991968</v>
      </c>
      <c r="C90">
        <f t="shared" ca="1" si="4"/>
        <v>127.33587313556738</v>
      </c>
      <c r="D90">
        <f t="shared" ca="1" si="6"/>
        <v>-9.8571844352292715E-2</v>
      </c>
      <c r="E90">
        <f t="shared" ca="1" si="5"/>
        <v>127.57485187024704</v>
      </c>
      <c r="F90">
        <f t="shared" ca="1" si="7"/>
        <v>0.14040689032736964</v>
      </c>
    </row>
    <row r="91" spans="1:6" x14ac:dyDescent="0.3">
      <c r="A91">
        <v>90</v>
      </c>
      <c r="B91">
        <f ca="1">'일자별 시가총액'!H91</f>
        <v>127.54372851405623</v>
      </c>
      <c r="C91">
        <f t="shared" ca="1" si="4"/>
        <v>127.44127918611812</v>
      </c>
      <c r="D91">
        <f t="shared" ca="1" si="6"/>
        <v>-0.10244932793810335</v>
      </c>
      <c r="E91">
        <f t="shared" ca="1" si="5"/>
        <v>127.68045574254248</v>
      </c>
      <c r="F91">
        <f t="shared" ca="1" si="7"/>
        <v>0.13672722848625085</v>
      </c>
    </row>
    <row r="92" spans="1:6" x14ac:dyDescent="0.3">
      <c r="A92">
        <v>91</v>
      </c>
      <c r="B92">
        <f ca="1">'일자별 시가총액'!H92</f>
        <v>126.35409317269077</v>
      </c>
      <c r="C92">
        <f t="shared" ca="1" si="4"/>
        <v>126.24884195581149</v>
      </c>
      <c r="D92">
        <f t="shared" ca="1" si="6"/>
        <v>-0.10525121687928163</v>
      </c>
      <c r="E92">
        <f t="shared" ca="1" si="5"/>
        <v>126.4857805950373</v>
      </c>
      <c r="F92">
        <f t="shared" ca="1" si="7"/>
        <v>0.13168742234653052</v>
      </c>
    </row>
    <row r="93" spans="1:6" x14ac:dyDescent="0.3">
      <c r="A93">
        <v>92</v>
      </c>
      <c r="B93">
        <f ca="1">'일자별 시가총액'!H93</f>
        <v>127.7412562248996</v>
      </c>
      <c r="C93">
        <f t="shared" ca="1" si="4"/>
        <v>127.63105092062156</v>
      </c>
      <c r="D93">
        <f t="shared" ca="1" si="6"/>
        <v>-0.11020530427803976</v>
      </c>
      <c r="E93">
        <f t="shared" ca="1" si="5"/>
        <v>127.87058363283984</v>
      </c>
      <c r="F93">
        <f t="shared" ca="1" si="7"/>
        <v>0.129327407940238</v>
      </c>
    </row>
    <row r="94" spans="1:6" x14ac:dyDescent="0.3">
      <c r="A94">
        <v>93</v>
      </c>
      <c r="B94">
        <f ca="1">'일자별 시가총액'!H94</f>
        <v>129.02312449799197</v>
      </c>
      <c r="C94">
        <f t="shared" ca="1" si="4"/>
        <v>128.90797669261005</v>
      </c>
      <c r="D94">
        <f t="shared" ca="1" si="6"/>
        <v>-0.11514780538192326</v>
      </c>
      <c r="E94">
        <f t="shared" ca="1" si="5"/>
        <v>129.1499058866504</v>
      </c>
      <c r="F94">
        <f t="shared" ca="1" si="7"/>
        <v>0.12678138865842925</v>
      </c>
    </row>
    <row r="95" spans="1:6" x14ac:dyDescent="0.3">
      <c r="A95">
        <v>94</v>
      </c>
      <c r="B95">
        <f ca="1">'일자별 시가총액'!H95</f>
        <v>128.59749558232932</v>
      </c>
      <c r="C95">
        <f t="shared" ca="1" si="4"/>
        <v>128.47890379936024</v>
      </c>
      <c r="D95">
        <f t="shared" ca="1" si="6"/>
        <v>-0.11859178296907658</v>
      </c>
      <c r="E95">
        <f t="shared" ca="1" si="5"/>
        <v>128.72002772702447</v>
      </c>
      <c r="F95">
        <f t="shared" ca="1" si="7"/>
        <v>0.12253214469515683</v>
      </c>
    </row>
    <row r="96" spans="1:6" x14ac:dyDescent="0.3">
      <c r="A96">
        <v>95</v>
      </c>
      <c r="B96">
        <f ca="1">'일자별 시가총액'!H96</f>
        <v>128.83711967871486</v>
      </c>
      <c r="C96">
        <f t="shared" ca="1" si="4"/>
        <v>128.71447607096133</v>
      </c>
      <c r="D96">
        <f t="shared" ca="1" si="6"/>
        <v>-0.12264360775353111</v>
      </c>
      <c r="E96">
        <f t="shared" ca="1" si="5"/>
        <v>128.95604211098561</v>
      </c>
      <c r="F96">
        <f t="shared" ca="1" si="7"/>
        <v>0.11892243227075028</v>
      </c>
    </row>
    <row r="97" spans="1:6" x14ac:dyDescent="0.3">
      <c r="A97">
        <v>96</v>
      </c>
      <c r="B97">
        <f ca="1">'일자별 시가총액'!H97</f>
        <v>126.50515983935745</v>
      </c>
      <c r="C97">
        <f t="shared" ca="1" si="4"/>
        <v>126.3809746939887</v>
      </c>
      <c r="D97">
        <f t="shared" ca="1" si="6"/>
        <v>-0.1241851453687417</v>
      </c>
      <c r="E97">
        <f t="shared" ca="1" si="5"/>
        <v>126.61816131450841</v>
      </c>
      <c r="F97">
        <f t="shared" ca="1" si="7"/>
        <v>0.11300147515096626</v>
      </c>
    </row>
    <row r="98" spans="1:6" x14ac:dyDescent="0.3">
      <c r="A98">
        <v>97</v>
      </c>
      <c r="B98">
        <f ca="1">'일자별 시가총액'!H98</f>
        <v>126.74871325301204</v>
      </c>
      <c r="C98">
        <f t="shared" ca="1" si="4"/>
        <v>126.6205204968748</v>
      </c>
      <c r="D98">
        <f t="shared" ca="1" si="6"/>
        <v>-0.12819275613723846</v>
      </c>
      <c r="E98">
        <f t="shared" ca="1" si="5"/>
        <v>126.85815668711481</v>
      </c>
      <c r="F98">
        <f t="shared" ca="1" si="7"/>
        <v>0.10944343410277213</v>
      </c>
    </row>
    <row r="99" spans="1:6" x14ac:dyDescent="0.3">
      <c r="A99">
        <v>98</v>
      </c>
      <c r="B99">
        <f ca="1">'일자별 시가총액'!H99</f>
        <v>128.73725783132531</v>
      </c>
      <c r="C99">
        <f t="shared" ca="1" si="4"/>
        <v>128.60322634127155</v>
      </c>
      <c r="D99">
        <f t="shared" ca="1" si="6"/>
        <v>-0.13403149005375781</v>
      </c>
      <c r="E99">
        <f t="shared" ca="1" si="5"/>
        <v>128.84458359237422</v>
      </c>
      <c r="F99">
        <f t="shared" ca="1" si="7"/>
        <v>0.10732576104891223</v>
      </c>
    </row>
    <row r="100" spans="1:6" x14ac:dyDescent="0.3">
      <c r="A100">
        <v>99</v>
      </c>
      <c r="B100">
        <f ca="1">'일자별 시가총액'!H100</f>
        <v>129.50421204819278</v>
      </c>
      <c r="C100">
        <f t="shared" ca="1" si="4"/>
        <v>129.36553184151848</v>
      </c>
      <c r="D100">
        <f t="shared" ca="1" si="6"/>
        <v>-0.13868020667430869</v>
      </c>
      <c r="E100">
        <f t="shared" ca="1" si="5"/>
        <v>129.60831975626212</v>
      </c>
      <c r="F100">
        <f t="shared" ca="1" si="7"/>
        <v>0.10410770806933556</v>
      </c>
    </row>
    <row r="101" spans="1:6" x14ac:dyDescent="0.3">
      <c r="A101">
        <v>100</v>
      </c>
      <c r="B101">
        <f ca="1">'일자별 시가총액'!H101</f>
        <v>130.42993734939759</v>
      </c>
      <c r="C101">
        <f t="shared" ca="1" si="4"/>
        <v>130.28638819656419</v>
      </c>
      <c r="D101">
        <f t="shared" ca="1" si="6"/>
        <v>-0.14354915283340119</v>
      </c>
      <c r="E101">
        <f t="shared" ca="1" si="5"/>
        <v>130.5309043366785</v>
      </c>
      <c r="F101">
        <f t="shared" ca="1" si="7"/>
        <v>0.10096698728091269</v>
      </c>
    </row>
    <row r="102" spans="1:6" x14ac:dyDescent="0.3">
      <c r="A102">
        <v>101</v>
      </c>
      <c r="B102">
        <f ca="1">'일자별 시가총액'!H102</f>
        <v>128.76963534136544</v>
      </c>
      <c r="C102">
        <f t="shared" ca="1" si="4"/>
        <v>128.62408533625802</v>
      </c>
      <c r="D102">
        <f t="shared" ca="1" si="6"/>
        <v>-0.14555000510742389</v>
      </c>
      <c r="E102">
        <f t="shared" ca="1" si="5"/>
        <v>128.86548173466542</v>
      </c>
      <c r="F102">
        <f t="shared" ca="1" si="7"/>
        <v>9.5846393299979127E-2</v>
      </c>
    </row>
    <row r="103" spans="1:6" x14ac:dyDescent="0.3">
      <c r="A103">
        <v>102</v>
      </c>
      <c r="B103">
        <f ca="1">'일자별 시가총액'!H103</f>
        <v>130.6209060240964</v>
      </c>
      <c r="C103">
        <f t="shared" ca="1" si="4"/>
        <v>130.46938042843504</v>
      </c>
      <c r="D103">
        <f t="shared" ca="1" si="6"/>
        <v>-0.15152559566135437</v>
      </c>
      <c r="E103">
        <f t="shared" ca="1" si="5"/>
        <v>130.71424000085131</v>
      </c>
      <c r="F103">
        <f t="shared" ca="1" si="7"/>
        <v>9.3333976754905734E-2</v>
      </c>
    </row>
    <row r="104" spans="1:6" x14ac:dyDescent="0.3">
      <c r="A104">
        <v>103</v>
      </c>
      <c r="B104">
        <f ca="1">'일자별 시가총액'!H104</f>
        <v>131.71072771084337</v>
      </c>
      <c r="C104">
        <f t="shared" ca="1" si="4"/>
        <v>131.55402252087941</v>
      </c>
      <c r="D104">
        <f t="shared" ca="1" si="6"/>
        <v>-0.15670518996395799</v>
      </c>
      <c r="E104">
        <f t="shared" ca="1" si="5"/>
        <v>131.80091770500863</v>
      </c>
      <c r="F104">
        <f t="shared" ca="1" si="7"/>
        <v>9.0189994165257303E-2</v>
      </c>
    </row>
    <row r="105" spans="1:6" x14ac:dyDescent="0.3">
      <c r="A105">
        <v>104</v>
      </c>
      <c r="B105">
        <f ca="1">'일자별 시가총액'!H105</f>
        <v>131.92582489959838</v>
      </c>
      <c r="C105">
        <f t="shared" ca="1" si="4"/>
        <v>131.76494215989672</v>
      </c>
      <c r="D105">
        <f t="shared" ca="1" si="6"/>
        <v>-0.16088273970166256</v>
      </c>
      <c r="E105">
        <f t="shared" ca="1" si="5"/>
        <v>132.01223318933808</v>
      </c>
      <c r="F105">
        <f t="shared" ca="1" si="7"/>
        <v>8.6408289739694055E-2</v>
      </c>
    </row>
    <row r="106" spans="1:6" x14ac:dyDescent="0.3">
      <c r="A106">
        <v>105</v>
      </c>
      <c r="B106">
        <f ca="1">'일자별 시가총액'!H106</f>
        <v>133.99066666666667</v>
      </c>
      <c r="C106">
        <f t="shared" ca="1" si="4"/>
        <v>133.82328296993856</v>
      </c>
      <c r="D106">
        <f t="shared" ca="1" si="6"/>
        <v>-0.16738369672810904</v>
      </c>
      <c r="E106">
        <f t="shared" ca="1" si="5"/>
        <v>134.07443700883834</v>
      </c>
      <c r="F106">
        <f t="shared" ca="1" si="7"/>
        <v>8.3770342171675338E-2</v>
      </c>
    </row>
    <row r="107" spans="1:6" x14ac:dyDescent="0.3">
      <c r="A107">
        <v>106</v>
      </c>
      <c r="B107">
        <f ca="1">'일자별 시가총액'!H107</f>
        <v>134.94545060240964</v>
      </c>
      <c r="C107">
        <f t="shared" ca="1" si="4"/>
        <v>134.77286301457301</v>
      </c>
      <c r="D107">
        <f t="shared" ca="1" si="6"/>
        <v>-0.17258758783663097</v>
      </c>
      <c r="E107">
        <f t="shared" ca="1" si="5"/>
        <v>135.02579918628393</v>
      </c>
      <c r="F107">
        <f t="shared" ca="1" si="7"/>
        <v>8.0348583874297219E-2</v>
      </c>
    </row>
    <row r="108" spans="1:6" x14ac:dyDescent="0.3">
      <c r="A108">
        <v>107</v>
      </c>
      <c r="B108">
        <f ca="1">'일자별 시가총액'!H108</f>
        <v>135.90162730923694</v>
      </c>
      <c r="C108">
        <f t="shared" ca="1" si="4"/>
        <v>135.72377736730473</v>
      </c>
      <c r="D108">
        <f t="shared" ca="1" si="6"/>
        <v>-0.17784994193220882</v>
      </c>
      <c r="E108">
        <f t="shared" ca="1" si="5"/>
        <v>135.97849817600135</v>
      </c>
      <c r="F108">
        <f t="shared" ca="1" si="7"/>
        <v>7.6870866764409129E-2</v>
      </c>
    </row>
    <row r="109" spans="1:6" x14ac:dyDescent="0.3">
      <c r="A109">
        <v>108</v>
      </c>
      <c r="B109">
        <f ca="1">'일자별 시가총액'!H109</f>
        <v>135.39436144578315</v>
      </c>
      <c r="C109">
        <f t="shared" ca="1" si="4"/>
        <v>135.21315108501392</v>
      </c>
      <c r="D109">
        <f t="shared" ca="1" si="6"/>
        <v>-0.18121036076922792</v>
      </c>
      <c r="E109">
        <f t="shared" ca="1" si="5"/>
        <v>135.46691357128472</v>
      </c>
      <c r="F109">
        <f t="shared" ca="1" si="7"/>
        <v>7.2552125501573528E-2</v>
      </c>
    </row>
    <row r="110" spans="1:6" x14ac:dyDescent="0.3">
      <c r="A110">
        <v>109</v>
      </c>
      <c r="B110">
        <f ca="1">'일자별 시가총액'!H110</f>
        <v>138.61767068273093</v>
      </c>
      <c r="C110">
        <f t="shared" ca="1" si="4"/>
        <v>138.42802633641594</v>
      </c>
      <c r="D110">
        <f t="shared" ca="1" si="6"/>
        <v>-0.18964434631499216</v>
      </c>
      <c r="E110">
        <f t="shared" ca="1" si="5"/>
        <v>138.68782236846462</v>
      </c>
      <c r="F110">
        <f t="shared" ca="1" si="7"/>
        <v>7.0151685733691238E-2</v>
      </c>
    </row>
    <row r="111" spans="1:6" x14ac:dyDescent="0.3">
      <c r="A111">
        <v>110</v>
      </c>
      <c r="B111">
        <f ca="1">'일자별 시가총액'!H111</f>
        <v>139.40491566265061</v>
      </c>
      <c r="C111">
        <f t="shared" ca="1" si="4"/>
        <v>139.21005105996065</v>
      </c>
      <c r="D111">
        <f t="shared" ca="1" si="6"/>
        <v>-0.19486460268996098</v>
      </c>
      <c r="E111">
        <f t="shared" ca="1" si="5"/>
        <v>139.47131476387841</v>
      </c>
      <c r="F111">
        <f t="shared" ca="1" si="7"/>
        <v>6.6399101227801793E-2</v>
      </c>
    </row>
    <row r="112" spans="1:6" x14ac:dyDescent="0.3">
      <c r="A112">
        <v>111</v>
      </c>
      <c r="B112">
        <f ca="1">'일자별 시가총액'!H112</f>
        <v>138.99511807228916</v>
      </c>
      <c r="C112">
        <f t="shared" ca="1" si="4"/>
        <v>138.79669538213849</v>
      </c>
      <c r="D112">
        <f t="shared" ca="1" si="6"/>
        <v>-0.19842269015066449</v>
      </c>
      <c r="E112">
        <f t="shared" ca="1" si="5"/>
        <v>139.05718331710423</v>
      </c>
      <c r="F112">
        <f t="shared" ca="1" si="7"/>
        <v>6.2065244815073584E-2</v>
      </c>
    </row>
    <row r="113" spans="1:6" x14ac:dyDescent="0.3">
      <c r="A113">
        <v>112</v>
      </c>
      <c r="B113">
        <f ca="1">'일자별 시가총액'!H113</f>
        <v>137.17491887550202</v>
      </c>
      <c r="C113">
        <f t="shared" ca="1" si="4"/>
        <v>136.97501791535339</v>
      </c>
      <c r="D113">
        <f t="shared" ca="1" si="6"/>
        <v>-0.19990096014862502</v>
      </c>
      <c r="E113">
        <f t="shared" ca="1" si="5"/>
        <v>137.23208700089918</v>
      </c>
      <c r="F113">
        <f t="shared" ca="1" si="7"/>
        <v>5.7168125397168978E-2</v>
      </c>
    </row>
    <row r="114" spans="1:6" x14ac:dyDescent="0.3">
      <c r="A114">
        <v>113</v>
      </c>
      <c r="B114">
        <f ca="1">'일자별 시가총액'!H114</f>
        <v>139.20534297188755</v>
      </c>
      <c r="C114">
        <f t="shared" ca="1" si="4"/>
        <v>138.99834621753416</v>
      </c>
      <c r="D114">
        <f t="shared" ca="1" si="6"/>
        <v>-0.20699675435338349</v>
      </c>
      <c r="E114">
        <f t="shared" ca="1" si="5"/>
        <v>139.25921260250223</v>
      </c>
      <c r="F114">
        <f t="shared" ca="1" si="7"/>
        <v>5.3869630614684638E-2</v>
      </c>
    </row>
    <row r="115" spans="1:6" x14ac:dyDescent="0.3">
      <c r="A115">
        <v>114</v>
      </c>
      <c r="B115">
        <f ca="1">'일자별 시가총액'!H115</f>
        <v>139.00161445783132</v>
      </c>
      <c r="C115">
        <f t="shared" ca="1" si="4"/>
        <v>138.79078990571037</v>
      </c>
      <c r="D115">
        <f t="shared" ca="1" si="6"/>
        <v>-0.21082455212095397</v>
      </c>
      <c r="E115">
        <f t="shared" ca="1" si="5"/>
        <v>139.05126675752058</v>
      </c>
      <c r="F115">
        <f t="shared" ca="1" si="7"/>
        <v>4.9652299689256552E-2</v>
      </c>
    </row>
    <row r="116" spans="1:6" x14ac:dyDescent="0.3">
      <c r="A116">
        <v>115</v>
      </c>
      <c r="B116">
        <f ca="1">'일자별 시가총액'!H116</f>
        <v>140.60761285140561</v>
      </c>
      <c r="C116">
        <f t="shared" ca="1" si="4"/>
        <v>140.39017413106856</v>
      </c>
      <c r="D116">
        <f t="shared" ca="1" si="6"/>
        <v>-0.21743872033704292</v>
      </c>
      <c r="E116">
        <f t="shared" ca="1" si="5"/>
        <v>140.65365264147687</v>
      </c>
      <c r="F116">
        <f t="shared" ca="1" si="7"/>
        <v>4.6039790071262132E-2</v>
      </c>
    </row>
    <row r="117" spans="1:6" x14ac:dyDescent="0.3">
      <c r="A117">
        <v>116</v>
      </c>
      <c r="B117">
        <f ca="1">'일자별 시가총액'!H117</f>
        <v>142.45682248995985</v>
      </c>
      <c r="C117">
        <f t="shared" ca="1" si="4"/>
        <v>142.23229094407463</v>
      </c>
      <c r="D117">
        <f t="shared" ca="1" si="6"/>
        <v>-0.22453154588521329</v>
      </c>
      <c r="E117">
        <f t="shared" ca="1" si="5"/>
        <v>142.49922666362804</v>
      </c>
      <c r="F117">
        <f t="shared" ca="1" si="7"/>
        <v>4.2404173668188605E-2</v>
      </c>
    </row>
    <row r="118" spans="1:6" x14ac:dyDescent="0.3">
      <c r="A118">
        <v>117</v>
      </c>
      <c r="B118">
        <f ca="1">'일자별 시가총액'!H118</f>
        <v>143.47150682730924</v>
      </c>
      <c r="C118">
        <f t="shared" ca="1" si="4"/>
        <v>143.24111280755037</v>
      </c>
      <c r="D118">
        <f t="shared" ca="1" si="6"/>
        <v>-0.23039401975887586</v>
      </c>
      <c r="E118">
        <f t="shared" ca="1" si="5"/>
        <v>143.50994184252627</v>
      </c>
      <c r="F118">
        <f t="shared" ca="1" si="7"/>
        <v>3.8435015217032742E-2</v>
      </c>
    </row>
    <row r="119" spans="1:6" x14ac:dyDescent="0.3">
      <c r="A119">
        <v>118</v>
      </c>
      <c r="B119">
        <f ca="1">'일자별 시가총액'!H119</f>
        <v>144.59367871485944</v>
      </c>
      <c r="C119">
        <f t="shared" ca="1" si="4"/>
        <v>144.35718624426133</v>
      </c>
      <c r="D119">
        <f t="shared" ca="1" si="6"/>
        <v>-0.23649247059810818</v>
      </c>
      <c r="E119">
        <f t="shared" ca="1" si="5"/>
        <v>144.6281098800057</v>
      </c>
      <c r="F119">
        <f t="shared" ca="1" si="7"/>
        <v>3.4431165146258991E-2</v>
      </c>
    </row>
    <row r="120" spans="1:6" x14ac:dyDescent="0.3">
      <c r="A120">
        <v>119</v>
      </c>
      <c r="B120">
        <f ca="1">'일자별 시가총액'!H120</f>
        <v>141.99546024096387</v>
      </c>
      <c r="C120">
        <f t="shared" ca="1" si="4"/>
        <v>141.75899824696052</v>
      </c>
      <c r="D120">
        <f t="shared" ca="1" si="6"/>
        <v>-0.23646199400334922</v>
      </c>
      <c r="E120">
        <f t="shared" ca="1" si="5"/>
        <v>142.02504571022678</v>
      </c>
      <c r="F120">
        <f t="shared" ca="1" si="7"/>
        <v>2.9585469262912056E-2</v>
      </c>
    </row>
    <row r="121" spans="1:6" x14ac:dyDescent="0.3">
      <c r="A121">
        <v>120</v>
      </c>
      <c r="B121">
        <f ca="1">'일자별 시가총액'!H121</f>
        <v>141.18046425702809</v>
      </c>
      <c r="C121">
        <f t="shared" ca="1" si="4"/>
        <v>140.94116471841156</v>
      </c>
      <c r="D121">
        <f t="shared" ca="1" si="6"/>
        <v>-0.2392995386165353</v>
      </c>
      <c r="E121">
        <f t="shared" ca="1" si="5"/>
        <v>141.20567730531488</v>
      </c>
      <c r="F121">
        <f t="shared" ca="1" si="7"/>
        <v>2.5213048286786943E-2</v>
      </c>
    </row>
    <row r="122" spans="1:6" x14ac:dyDescent="0.3">
      <c r="A122">
        <v>121</v>
      </c>
      <c r="B122">
        <f ca="1">'일자별 시가총액'!H122</f>
        <v>141.7670329317269</v>
      </c>
      <c r="C122">
        <f t="shared" ca="1" si="4"/>
        <v>141.52252712215582</v>
      </c>
      <c r="D122">
        <f t="shared" ca="1" si="6"/>
        <v>-0.24450580957108059</v>
      </c>
      <c r="E122">
        <f t="shared" ca="1" si="5"/>
        <v>141.78813078613126</v>
      </c>
      <c r="F122">
        <f t="shared" ca="1" si="7"/>
        <v>2.109785440435985E-2</v>
      </c>
    </row>
    <row r="123" spans="1:6" x14ac:dyDescent="0.3">
      <c r="A123">
        <v>122</v>
      </c>
      <c r="B123">
        <f ca="1">'일자별 시가총액'!H123</f>
        <v>140.95553413654619</v>
      </c>
      <c r="C123">
        <f t="shared" ca="1" si="4"/>
        <v>140.70824011257736</v>
      </c>
      <c r="D123">
        <f t="shared" ca="1" si="6"/>
        <v>-0.24729402396883415</v>
      </c>
      <c r="E123">
        <f t="shared" ca="1" si="5"/>
        <v>140.97231555615093</v>
      </c>
      <c r="F123">
        <f t="shared" ca="1" si="7"/>
        <v>1.6781419604740222E-2</v>
      </c>
    </row>
    <row r="124" spans="1:6" x14ac:dyDescent="0.3">
      <c r="A124">
        <v>123</v>
      </c>
      <c r="B124">
        <f ca="1">'일자별 시가총액'!H124</f>
        <v>139.36154698795181</v>
      </c>
      <c r="C124">
        <f t="shared" ca="1" si="4"/>
        <v>139.11290914675953</v>
      </c>
      <c r="D124">
        <f t="shared" ca="1" si="6"/>
        <v>-0.24863784119227716</v>
      </c>
      <c r="E124">
        <f t="shared" ca="1" si="5"/>
        <v>139.37399053872599</v>
      </c>
      <c r="F124">
        <f t="shared" ca="1" si="7"/>
        <v>1.2443550774179357E-2</v>
      </c>
    </row>
    <row r="125" spans="1:6" x14ac:dyDescent="0.3">
      <c r="A125">
        <v>124</v>
      </c>
      <c r="B125">
        <f ca="1">'일자별 시가총액'!H125</f>
        <v>140.45824899598392</v>
      </c>
      <c r="C125">
        <f t="shared" ca="1" si="4"/>
        <v>140.20348172111167</v>
      </c>
      <c r="D125">
        <f t="shared" ca="1" si="6"/>
        <v>-0.25476727487225048</v>
      </c>
      <c r="E125">
        <f t="shared" ca="1" si="5"/>
        <v>140.46660985487583</v>
      </c>
      <c r="F125">
        <f t="shared" ca="1" si="7"/>
        <v>8.3608588919048543E-3</v>
      </c>
    </row>
    <row r="126" spans="1:6" x14ac:dyDescent="0.3">
      <c r="A126">
        <v>125</v>
      </c>
      <c r="B126">
        <f ca="1">'일자별 시가총액'!H126</f>
        <v>142.48332530120481</v>
      </c>
      <c r="C126">
        <f t="shared" ca="1" si="4"/>
        <v>142.22065206328685</v>
      </c>
      <c r="D126">
        <f t="shared" ca="1" si="6"/>
        <v>-0.26267323791796571</v>
      </c>
      <c r="E126">
        <f t="shared" ca="1" si="5"/>
        <v>142.487565939467</v>
      </c>
      <c r="F126">
        <f t="shared" ca="1" si="7"/>
        <v>4.2406382621891225E-3</v>
      </c>
    </row>
    <row r="127" spans="1:6" x14ac:dyDescent="0.3">
      <c r="A127">
        <v>126</v>
      </c>
      <c r="B127">
        <f ca="1">'일자별 시가총액'!H127</f>
        <v>142.75602570281126</v>
      </c>
      <c r="C127">
        <f t="shared" ca="1" si="4"/>
        <v>142.48860893618195</v>
      </c>
      <c r="D127">
        <f t="shared" ca="1" si="6"/>
        <v>-0.26741676662931013</v>
      </c>
      <c r="E127">
        <f t="shared" ca="1" si="5"/>
        <v>142.75602570281126</v>
      </c>
      <c r="F127">
        <f t="shared" ca="1" si="7"/>
        <v>0</v>
      </c>
    </row>
    <row r="128" spans="1:6" x14ac:dyDescent="0.3">
      <c r="A128">
        <v>127</v>
      </c>
      <c r="B128">
        <f ca="1">'일자별 시가총액'!H128</f>
        <v>141.92214779116466</v>
      </c>
      <c r="C128">
        <f t="shared" ca="1" si="4"/>
        <v>141.65207718236766</v>
      </c>
      <c r="D128">
        <f t="shared" ca="1" si="6"/>
        <v>-0.27007060879699907</v>
      </c>
      <c r="E128">
        <f t="shared" ca="1" si="5"/>
        <v>141.91792398057314</v>
      </c>
      <c r="F128">
        <f t="shared" ca="1" si="7"/>
        <v>-4.2238105915259894E-3</v>
      </c>
    </row>
    <row r="129" spans="1:6" x14ac:dyDescent="0.3">
      <c r="A129">
        <v>128</v>
      </c>
      <c r="B129">
        <f ca="1">'일자별 시가총액'!H129</f>
        <v>144.2950184738956</v>
      </c>
      <c r="C129">
        <f t="shared" ca="1" si="4"/>
        <v>144.01614615460346</v>
      </c>
      <c r="D129">
        <f t="shared" ca="1" si="6"/>
        <v>-0.27887231929213385</v>
      </c>
      <c r="E129">
        <f t="shared" ca="1" si="5"/>
        <v>144.28642974032033</v>
      </c>
      <c r="F129">
        <f t="shared" ca="1" si="7"/>
        <v>-8.5887335752659055E-3</v>
      </c>
    </row>
    <row r="130" spans="1:6" x14ac:dyDescent="0.3">
      <c r="A130">
        <v>129</v>
      </c>
      <c r="B130">
        <f ca="1">'일자별 시가총액'!H130</f>
        <v>147.22023775100402</v>
      </c>
      <c r="C130">
        <f t="shared" ref="C130:C193" ca="1" si="8">B130*EXP(($I$2-$I$3)*(($I$5-A130)/$I$4))</f>
        <v>146.93133897389737</v>
      </c>
      <c r="D130">
        <f t="shared" ca="1" si="6"/>
        <v>-0.28889877710665246</v>
      </c>
      <c r="E130">
        <f t="shared" ref="E130:E193" ca="1" si="9">B130*EXP(($I$2-$I$3)*(($I$6-A130)/$I$4))</f>
        <v>147.207093673717</v>
      </c>
      <c r="F130">
        <f t="shared" ca="1" si="7"/>
        <v>-1.3144077287023492E-2</v>
      </c>
    </row>
    <row r="131" spans="1:6" x14ac:dyDescent="0.3">
      <c r="A131">
        <v>130</v>
      </c>
      <c r="B131">
        <f ca="1">'일자별 시가총액'!H131</f>
        <v>147.27672449799195</v>
      </c>
      <c r="C131">
        <f t="shared" ca="1" si="8"/>
        <v>146.9833403044054</v>
      </c>
      <c r="D131">
        <f t="shared" ref="D131:D194" ca="1" si="10">C131-B131</f>
        <v>-0.29338419358654733</v>
      </c>
      <c r="E131">
        <f t="shared" ca="1" si="9"/>
        <v>147.25919259818551</v>
      </c>
      <c r="F131">
        <f t="shared" ref="F131:F194" ca="1" si="11">E131-B131</f>
        <v>-1.7531899806442652E-2</v>
      </c>
    </row>
    <row r="132" spans="1:6" x14ac:dyDescent="0.3">
      <c r="A132">
        <v>131</v>
      </c>
      <c r="B132">
        <f ca="1">'일자별 시가총액'!H132</f>
        <v>146.06057831325302</v>
      </c>
      <c r="C132">
        <f t="shared" ca="1" si="8"/>
        <v>145.76527843994842</v>
      </c>
      <c r="D132">
        <f t="shared" ca="1" si="10"/>
        <v>-0.29529987330460017</v>
      </c>
      <c r="E132">
        <f t="shared" ca="1" si="9"/>
        <v>146.03884472526943</v>
      </c>
      <c r="F132">
        <f t="shared" ca="1" si="11"/>
        <v>-2.1733587983590041E-2</v>
      </c>
    </row>
    <row r="133" spans="1:6" x14ac:dyDescent="0.3">
      <c r="A133">
        <v>132</v>
      </c>
      <c r="B133">
        <f ca="1">'일자별 시가총액'!H133</f>
        <v>145.74283052208835</v>
      </c>
      <c r="C133">
        <f t="shared" ca="1" si="8"/>
        <v>145.44384430925379</v>
      </c>
      <c r="D133">
        <f t="shared" ca="1" si="10"/>
        <v>-0.2989862128345635</v>
      </c>
      <c r="E133">
        <f t="shared" ca="1" si="9"/>
        <v>145.71680734020552</v>
      </c>
      <c r="F133">
        <f t="shared" ca="1" si="11"/>
        <v>-2.6023181882834479E-2</v>
      </c>
    </row>
    <row r="134" spans="1:6" x14ac:dyDescent="0.3">
      <c r="A134">
        <v>133</v>
      </c>
      <c r="B134">
        <f ca="1">'일자별 시가총액'!H134</f>
        <v>145.68555983935744</v>
      </c>
      <c r="C134">
        <f t="shared" ca="1" si="8"/>
        <v>145.38236419481794</v>
      </c>
      <c r="D134">
        <f t="shared" ca="1" si="10"/>
        <v>-0.30319564453949965</v>
      </c>
      <c r="E134">
        <f t="shared" ca="1" si="9"/>
        <v>145.65521184241703</v>
      </c>
      <c r="F134">
        <f t="shared" ca="1" si="11"/>
        <v>-3.0347996940406574E-2</v>
      </c>
    </row>
    <row r="135" spans="1:6" x14ac:dyDescent="0.3">
      <c r="A135">
        <v>134</v>
      </c>
      <c r="B135">
        <f ca="1">'일자별 시가총액'!H135</f>
        <v>146.78412369477911</v>
      </c>
      <c r="C135">
        <f t="shared" ca="1" si="8"/>
        <v>146.4742823394092</v>
      </c>
      <c r="D135">
        <f t="shared" ca="1" si="10"/>
        <v>-0.30984135536991175</v>
      </c>
      <c r="E135">
        <f t="shared" ca="1" si="9"/>
        <v>146.74917925411694</v>
      </c>
      <c r="F135">
        <f t="shared" ca="1" si="11"/>
        <v>-3.4944440662172838E-2</v>
      </c>
    </row>
    <row r="136" spans="1:6" x14ac:dyDescent="0.3">
      <c r="A136">
        <v>135</v>
      </c>
      <c r="B136">
        <f ca="1">'일자별 시가총액'!H136</f>
        <v>148.12996144578315</v>
      </c>
      <c r="C136">
        <f t="shared" ca="1" si="8"/>
        <v>147.81287995133272</v>
      </c>
      <c r="D136">
        <f t="shared" ca="1" si="10"/>
        <v>-0.31708149445043432</v>
      </c>
      <c r="E136">
        <f t="shared" ca="1" si="9"/>
        <v>148.09028909103773</v>
      </c>
      <c r="F136">
        <f t="shared" ca="1" si="11"/>
        <v>-3.967235474542008E-2</v>
      </c>
    </row>
    <row r="137" spans="1:6" x14ac:dyDescent="0.3">
      <c r="A137">
        <v>136</v>
      </c>
      <c r="B137">
        <f ca="1">'일자별 시가총액'!H137</f>
        <v>150.12985381526104</v>
      </c>
      <c r="C137">
        <f t="shared" ca="1" si="8"/>
        <v>149.80403290576643</v>
      </c>
      <c r="D137">
        <f t="shared" ca="1" si="10"/>
        <v>-0.32582090949460962</v>
      </c>
      <c r="E137">
        <f t="shared" ca="1" si="9"/>
        <v>150.08517895952312</v>
      </c>
      <c r="F137">
        <f t="shared" ca="1" si="11"/>
        <v>-4.4674855737923735E-2</v>
      </c>
    </row>
    <row r="138" spans="1:6" x14ac:dyDescent="0.3">
      <c r="A138">
        <v>137</v>
      </c>
      <c r="B138">
        <f ca="1">'일자별 시가총액'!H138</f>
        <v>149.85746345381526</v>
      </c>
      <c r="C138">
        <f t="shared" ca="1" si="8"/>
        <v>149.52778340452184</v>
      </c>
      <c r="D138">
        <f t="shared" ca="1" si="10"/>
        <v>-0.32968004929341532</v>
      </c>
      <c r="E138">
        <f t="shared" ca="1" si="9"/>
        <v>149.80841100456524</v>
      </c>
      <c r="F138">
        <f t="shared" ca="1" si="11"/>
        <v>-4.9052449250012842E-2</v>
      </c>
    </row>
    <row r="139" spans="1:6" x14ac:dyDescent="0.3">
      <c r="A139">
        <v>138</v>
      </c>
      <c r="B139">
        <f ca="1">'일자별 시가총액'!H139</f>
        <v>149.44511967871486</v>
      </c>
      <c r="C139">
        <f t="shared" ca="1" si="8"/>
        <v>149.11190884772816</v>
      </c>
      <c r="D139">
        <f t="shared" ca="1" si="10"/>
        <v>-0.33321083098670101</v>
      </c>
      <c r="E139">
        <f t="shared" ca="1" si="9"/>
        <v>149.39175595149095</v>
      </c>
      <c r="F139">
        <f t="shared" ca="1" si="11"/>
        <v>-5.3363727223910473E-2</v>
      </c>
    </row>
    <row r="140" spans="1:6" x14ac:dyDescent="0.3">
      <c r="A140">
        <v>139</v>
      </c>
      <c r="B140">
        <f ca="1">'일자별 시가총액'!H140</f>
        <v>148.10676465863455</v>
      </c>
      <c r="C140">
        <f t="shared" ca="1" si="8"/>
        <v>147.77213984977482</v>
      </c>
      <c r="D140">
        <f t="shared" ca="1" si="10"/>
        <v>-0.33462480885972923</v>
      </c>
      <c r="E140">
        <f t="shared" ca="1" si="9"/>
        <v>148.0494725301312</v>
      </c>
      <c r="F140">
        <f t="shared" ca="1" si="11"/>
        <v>-5.7292128503348749E-2</v>
      </c>
    </row>
    <row r="141" spans="1:6" x14ac:dyDescent="0.3">
      <c r="A141">
        <v>140</v>
      </c>
      <c r="B141">
        <f ca="1">'일자별 시가총액'!H141</f>
        <v>148.22968032128514</v>
      </c>
      <c r="C141">
        <f t="shared" ca="1" si="8"/>
        <v>147.89037623830524</v>
      </c>
      <c r="D141">
        <f t="shared" ca="1" si="10"/>
        <v>-0.33930408297990766</v>
      </c>
      <c r="E141">
        <f t="shared" ca="1" si="9"/>
        <v>148.16793081985745</v>
      </c>
      <c r="F141">
        <f t="shared" ca="1" si="11"/>
        <v>-6.1749501427698306E-2</v>
      </c>
    </row>
    <row r="142" spans="1:6" x14ac:dyDescent="0.3">
      <c r="A142">
        <v>141</v>
      </c>
      <c r="B142">
        <f ca="1">'일자별 시가총액'!H142</f>
        <v>146.95151646586345</v>
      </c>
      <c r="C142">
        <f t="shared" ca="1" si="8"/>
        <v>146.61077467381293</v>
      </c>
      <c r="D142">
        <f t="shared" ca="1" si="10"/>
        <v>-0.34074179205052246</v>
      </c>
      <c r="E142">
        <f t="shared" ca="1" si="9"/>
        <v>146.8859277517256</v>
      </c>
      <c r="F142">
        <f t="shared" ca="1" si="11"/>
        <v>-6.5588714137845727E-2</v>
      </c>
    </row>
    <row r="143" spans="1:6" x14ac:dyDescent="0.3">
      <c r="A143">
        <v>142</v>
      </c>
      <c r="B143">
        <f ca="1">'일자별 시가총액'!H143</f>
        <v>146.45465220883534</v>
      </c>
      <c r="C143">
        <f t="shared" ca="1" si="8"/>
        <v>146.11071391603102</v>
      </c>
      <c r="D143">
        <f t="shared" ca="1" si="10"/>
        <v>-0.34393829280432442</v>
      </c>
      <c r="E143">
        <f t="shared" ca="1" si="9"/>
        <v>146.38492850046018</v>
      </c>
      <c r="F143">
        <f t="shared" ca="1" si="11"/>
        <v>-6.9723708375164506E-2</v>
      </c>
    </row>
    <row r="144" spans="1:6" x14ac:dyDescent="0.3">
      <c r="A144">
        <v>143</v>
      </c>
      <c r="B144">
        <f ca="1">'일자별 시가총액'!H144</f>
        <v>148.67998875502008</v>
      </c>
      <c r="C144">
        <f t="shared" ca="1" si="8"/>
        <v>148.3264098760653</v>
      </c>
      <c r="D144">
        <f t="shared" ca="1" si="10"/>
        <v>-0.35357887895477802</v>
      </c>
      <c r="E144">
        <f t="shared" ca="1" si="9"/>
        <v>148.60478278763296</v>
      </c>
      <c r="F144">
        <f t="shared" ca="1" si="11"/>
        <v>-7.5205967387120154E-2</v>
      </c>
    </row>
    <row r="145" spans="1:6" x14ac:dyDescent="0.3">
      <c r="A145">
        <v>144</v>
      </c>
      <c r="B145">
        <f ca="1">'일자별 시가총액'!H145</f>
        <v>147.6409654618474</v>
      </c>
      <c r="C145">
        <f t="shared" ca="1" si="8"/>
        <v>147.2854739436554</v>
      </c>
      <c r="D145">
        <f t="shared" ca="1" si="10"/>
        <v>-0.35549151819199665</v>
      </c>
      <c r="E145">
        <f t="shared" ca="1" si="9"/>
        <v>147.56189326943544</v>
      </c>
      <c r="F145">
        <f t="shared" ca="1" si="11"/>
        <v>-7.9072192411956621E-2</v>
      </c>
    </row>
    <row r="146" spans="1:6" x14ac:dyDescent="0.3">
      <c r="A146">
        <v>145</v>
      </c>
      <c r="B146">
        <f ca="1">'일자별 시가총액'!H146</f>
        <v>146.87990361445785</v>
      </c>
      <c r="C146">
        <f t="shared" ca="1" si="8"/>
        <v>146.52188375399481</v>
      </c>
      <c r="D146">
        <f t="shared" ca="1" si="10"/>
        <v>-0.35801986046303114</v>
      </c>
      <c r="E146">
        <f t="shared" ca="1" si="9"/>
        <v>146.79687000508156</v>
      </c>
      <c r="F146">
        <f t="shared" ca="1" si="11"/>
        <v>-8.3033609376286677E-2</v>
      </c>
    </row>
    <row r="147" spans="1:6" x14ac:dyDescent="0.3">
      <c r="A147">
        <v>146</v>
      </c>
      <c r="B147">
        <f ca="1">'일자별 시가총액'!H147</f>
        <v>146.80313574297188</v>
      </c>
      <c r="C147">
        <f t="shared" ca="1" si="8"/>
        <v>146.44094457794247</v>
      </c>
      <c r="D147">
        <f t="shared" ca="1" si="10"/>
        <v>-0.36219116502940096</v>
      </c>
      <c r="E147">
        <f t="shared" ca="1" si="9"/>
        <v>146.71577892570929</v>
      </c>
      <c r="F147">
        <f t="shared" ca="1" si="11"/>
        <v>-8.7356817262588038E-2</v>
      </c>
    </row>
    <row r="148" spans="1:6" x14ac:dyDescent="0.3">
      <c r="A148">
        <v>147</v>
      </c>
      <c r="B148">
        <f ca="1">'일자별 시가총액'!H148</f>
        <v>147.05014136546183</v>
      </c>
      <c r="C148">
        <f t="shared" ca="1" si="8"/>
        <v>146.68297516103607</v>
      </c>
      <c r="D148">
        <f t="shared" ca="1" si="10"/>
        <v>-0.36716620442575731</v>
      </c>
      <c r="E148">
        <f t="shared" ca="1" si="9"/>
        <v>146.9582637418566</v>
      </c>
      <c r="F148">
        <f t="shared" ca="1" si="11"/>
        <v>-9.1877623605228109E-2</v>
      </c>
    </row>
    <row r="149" spans="1:6" x14ac:dyDescent="0.3">
      <c r="A149">
        <v>148</v>
      </c>
      <c r="B149">
        <f ca="1">'일자별 시가총액'!H149</f>
        <v>150.39626184738955</v>
      </c>
      <c r="C149">
        <f t="shared" ca="1" si="8"/>
        <v>150.01627595311874</v>
      </c>
      <c r="D149">
        <f t="shared" ca="1" si="10"/>
        <v>-0.37998589427081697</v>
      </c>
      <c r="E149">
        <f t="shared" ca="1" si="9"/>
        <v>150.29782033590601</v>
      </c>
      <c r="F149">
        <f t="shared" ca="1" si="11"/>
        <v>-9.8441511483542854E-2</v>
      </c>
    </row>
    <row r="150" spans="1:6" x14ac:dyDescent="0.3">
      <c r="A150">
        <v>149</v>
      </c>
      <c r="B150">
        <f ca="1">'일자별 시가총액'!H150</f>
        <v>149.4015502008032</v>
      </c>
      <c r="C150">
        <f t="shared" ca="1" si="8"/>
        <v>149.01964233551661</v>
      </c>
      <c r="D150">
        <f t="shared" ca="1" si="10"/>
        <v>-0.3819078652865926</v>
      </c>
      <c r="E150">
        <f t="shared" ca="1" si="9"/>
        <v>149.29931627728038</v>
      </c>
      <c r="F150">
        <f t="shared" ca="1" si="11"/>
        <v>-0.10223392352281735</v>
      </c>
    </row>
    <row r="151" spans="1:6" x14ac:dyDescent="0.3">
      <c r="A151">
        <v>150</v>
      </c>
      <c r="B151">
        <f ca="1">'일자별 시가총액'!H151</f>
        <v>148.61994056224898</v>
      </c>
      <c r="C151">
        <f t="shared" ca="1" si="8"/>
        <v>148.23561884737668</v>
      </c>
      <c r="D151">
        <f t="shared" ca="1" si="10"/>
        <v>-0.38432171487229994</v>
      </c>
      <c r="E151">
        <f t="shared" ca="1" si="9"/>
        <v>148.51382136607216</v>
      </c>
      <c r="F151">
        <f t="shared" ca="1" si="11"/>
        <v>-0.1061191961768202</v>
      </c>
    </row>
    <row r="152" spans="1:6" x14ac:dyDescent="0.3">
      <c r="A152">
        <v>151</v>
      </c>
      <c r="B152">
        <f ca="1">'일자별 시가총액'!H152</f>
        <v>147.99918875502007</v>
      </c>
      <c r="C152">
        <f t="shared" ca="1" si="8"/>
        <v>147.61207898283254</v>
      </c>
      <c r="D152">
        <f t="shared" ca="1" si="10"/>
        <v>-0.38710977218752873</v>
      </c>
      <c r="E152">
        <f t="shared" ca="1" si="9"/>
        <v>147.88911126753047</v>
      </c>
      <c r="F152">
        <f t="shared" ca="1" si="11"/>
        <v>-0.11007748748960466</v>
      </c>
    </row>
    <row r="153" spans="1:6" x14ac:dyDescent="0.3">
      <c r="A153">
        <v>152</v>
      </c>
      <c r="B153">
        <f ca="1">'일자별 시가총액'!H153</f>
        <v>149.60035020080323</v>
      </c>
      <c r="C153">
        <f t="shared" ca="1" si="8"/>
        <v>149.20461171773894</v>
      </c>
      <c r="D153">
        <f t="shared" ca="1" si="10"/>
        <v>-0.39573848306429227</v>
      </c>
      <c r="E153">
        <f t="shared" ca="1" si="9"/>
        <v>149.48463280243919</v>
      </c>
      <c r="F153">
        <f t="shared" ca="1" si="11"/>
        <v>-0.11571739836404049</v>
      </c>
    </row>
    <row r="154" spans="1:6" x14ac:dyDescent="0.3">
      <c r="A154">
        <v>153</v>
      </c>
      <c r="B154">
        <f ca="1">'일자별 시가총액'!H154</f>
        <v>149.69715662650603</v>
      </c>
      <c r="C154">
        <f t="shared" ca="1" si="8"/>
        <v>149.29671864012249</v>
      </c>
      <c r="D154">
        <f t="shared" ca="1" si="10"/>
        <v>-0.40043798638353678</v>
      </c>
      <c r="E154">
        <f t="shared" ca="1" si="9"/>
        <v>149.57691258731018</v>
      </c>
      <c r="F154">
        <f t="shared" ca="1" si="11"/>
        <v>-0.12024403919585325</v>
      </c>
    </row>
    <row r="155" spans="1:6" x14ac:dyDescent="0.3">
      <c r="A155">
        <v>154</v>
      </c>
      <c r="B155">
        <f ca="1">'일자별 시가총액'!H155</f>
        <v>148.85198875502007</v>
      </c>
      <c r="C155">
        <f t="shared" ca="1" si="8"/>
        <v>148.44939337946835</v>
      </c>
      <c r="D155">
        <f t="shared" ca="1" si="10"/>
        <v>-0.40259537555172642</v>
      </c>
      <c r="E155">
        <f t="shared" ca="1" si="9"/>
        <v>148.72799710142201</v>
      </c>
      <c r="F155">
        <f t="shared" ca="1" si="11"/>
        <v>-0.1239916535980683</v>
      </c>
    </row>
    <row r="156" spans="1:6" x14ac:dyDescent="0.3">
      <c r="A156">
        <v>155</v>
      </c>
      <c r="B156">
        <f ca="1">'일자별 시가총액'!H156</f>
        <v>149.68742168674697</v>
      </c>
      <c r="C156">
        <f t="shared" ca="1" si="8"/>
        <v>149.278123874134</v>
      </c>
      <c r="D156">
        <f t="shared" ca="1" si="10"/>
        <v>-0.40929781261297649</v>
      </c>
      <c r="E156">
        <f t="shared" ca="1" si="9"/>
        <v>149.55828292342886</v>
      </c>
      <c r="F156">
        <f t="shared" ca="1" si="11"/>
        <v>-0.12913876331811025</v>
      </c>
    </row>
    <row r="157" spans="1:6" x14ac:dyDescent="0.3">
      <c r="A157">
        <v>156</v>
      </c>
      <c r="B157">
        <f ca="1">'일자별 시가총액'!H157</f>
        <v>150.20057991967872</v>
      </c>
      <c r="C157">
        <f t="shared" ca="1" si="8"/>
        <v>149.78542098704082</v>
      </c>
      <c r="D157">
        <f t="shared" ca="1" si="10"/>
        <v>-0.41515893263789394</v>
      </c>
      <c r="E157">
        <f t="shared" ca="1" si="9"/>
        <v>150.06653211071318</v>
      </c>
      <c r="F157">
        <f t="shared" ca="1" si="11"/>
        <v>-0.13404780896553348</v>
      </c>
    </row>
    <row r="158" spans="1:6" x14ac:dyDescent="0.3">
      <c r="A158">
        <v>157</v>
      </c>
      <c r="B158">
        <f ca="1">'일자별 시가총액'!H158</f>
        <v>152.27122088353414</v>
      </c>
      <c r="C158">
        <f t="shared" ca="1" si="8"/>
        <v>151.84581934876095</v>
      </c>
      <c r="D158">
        <f t="shared" ca="1" si="10"/>
        <v>-0.42540153477318654</v>
      </c>
      <c r="E158">
        <f t="shared" ca="1" si="9"/>
        <v>152.13079734342023</v>
      </c>
      <c r="F158">
        <f t="shared" ca="1" si="11"/>
        <v>-0.14042354011391467</v>
      </c>
    </row>
    <row r="159" spans="1:6" x14ac:dyDescent="0.3">
      <c r="A159">
        <v>158</v>
      </c>
      <c r="B159">
        <f ca="1">'일자별 시가총액'!H159</f>
        <v>154.7847373493976</v>
      </c>
      <c r="C159">
        <f t="shared" ca="1" si="8"/>
        <v>154.34772002964885</v>
      </c>
      <c r="D159">
        <f t="shared" ca="1" si="10"/>
        <v>-0.43701731974874747</v>
      </c>
      <c r="E159">
        <f t="shared" ca="1" si="9"/>
        <v>154.63739348870703</v>
      </c>
      <c r="F159">
        <f t="shared" ca="1" si="11"/>
        <v>-0.14734386069056882</v>
      </c>
    </row>
    <row r="160" spans="1:6" x14ac:dyDescent="0.3">
      <c r="A160">
        <v>159</v>
      </c>
      <c r="B160">
        <f ca="1">'일자별 시가총액'!H160</f>
        <v>154.84619598393573</v>
      </c>
      <c r="C160">
        <f t="shared" ca="1" si="8"/>
        <v>154.40440970491505</v>
      </c>
      <c r="D160">
        <f t="shared" ca="1" si="10"/>
        <v>-0.44178627902067547</v>
      </c>
      <c r="E160">
        <f t="shared" ca="1" si="9"/>
        <v>154.6941895568265</v>
      </c>
      <c r="F160">
        <f t="shared" ca="1" si="11"/>
        <v>-0.15200642710922807</v>
      </c>
    </row>
    <row r="161" spans="1:6" x14ac:dyDescent="0.3">
      <c r="A161">
        <v>160</v>
      </c>
      <c r="B161">
        <f ca="1">'일자별 시가총액'!H161</f>
        <v>154.39936706827308</v>
      </c>
      <c r="C161">
        <f t="shared" ca="1" si="8"/>
        <v>153.95427358062858</v>
      </c>
      <c r="D161">
        <f t="shared" ca="1" si="10"/>
        <v>-0.44509348764449896</v>
      </c>
      <c r="E161">
        <f t="shared" ca="1" si="9"/>
        <v>154.24320863555732</v>
      </c>
      <c r="F161">
        <f t="shared" ca="1" si="11"/>
        <v>-0.15615843271575613</v>
      </c>
    </row>
    <row r="162" spans="1:6" x14ac:dyDescent="0.3">
      <c r="A162">
        <v>161</v>
      </c>
      <c r="B162">
        <f ca="1">'일자별 시가총액'!H162</f>
        <v>153.70828273092368</v>
      </c>
      <c r="C162">
        <f t="shared" ca="1" si="8"/>
        <v>153.26062006503298</v>
      </c>
      <c r="D162">
        <f t="shared" ca="1" si="10"/>
        <v>-0.44766266589070369</v>
      </c>
      <c r="E162">
        <f t="shared" ca="1" si="9"/>
        <v>153.54825329954474</v>
      </c>
      <c r="F162">
        <f t="shared" ca="1" si="11"/>
        <v>-0.16002943137894476</v>
      </c>
    </row>
    <row r="163" spans="1:6" x14ac:dyDescent="0.3">
      <c r="A163">
        <v>162</v>
      </c>
      <c r="B163">
        <f ca="1">'일자별 시가총액'!H163</f>
        <v>152.61318875502008</v>
      </c>
      <c r="C163">
        <f t="shared" ca="1" si="8"/>
        <v>152.16418669637463</v>
      </c>
      <c r="D163">
        <f t="shared" ca="1" si="10"/>
        <v>-0.44900205864544773</v>
      </c>
      <c r="E163">
        <f t="shared" ca="1" si="9"/>
        <v>152.4497621897907</v>
      </c>
      <c r="F163">
        <f t="shared" ca="1" si="11"/>
        <v>-0.16342656522937204</v>
      </c>
    </row>
    <row r="164" spans="1:6" x14ac:dyDescent="0.3">
      <c r="A164">
        <v>163</v>
      </c>
      <c r="B164">
        <f ca="1">'일자별 시가총액'!H164</f>
        <v>152.51318554216869</v>
      </c>
      <c r="C164">
        <f t="shared" ca="1" si="8"/>
        <v>152.05995204103027</v>
      </c>
      <c r="D164">
        <f t="shared" ca="1" si="10"/>
        <v>-0.45323350113841343</v>
      </c>
      <c r="E164">
        <f t="shared" ca="1" si="9"/>
        <v>152.34533191112803</v>
      </c>
      <c r="F164">
        <f t="shared" ca="1" si="11"/>
        <v>-0.16785363104065709</v>
      </c>
    </row>
    <row r="165" spans="1:6" x14ac:dyDescent="0.3">
      <c r="A165">
        <v>164</v>
      </c>
      <c r="B165">
        <f ca="1">'일자별 시가총액'!H165</f>
        <v>150.71061847389558</v>
      </c>
      <c r="C165">
        <f t="shared" ca="1" si="8"/>
        <v>150.25826974144294</v>
      </c>
      <c r="D165">
        <f t="shared" ca="1" si="10"/>
        <v>-0.45234873245263429</v>
      </c>
      <c r="E165">
        <f t="shared" ca="1" si="9"/>
        <v>150.54026828822902</v>
      </c>
      <c r="F165">
        <f t="shared" ca="1" si="11"/>
        <v>-0.1703501856665639</v>
      </c>
    </row>
    <row r="166" spans="1:6" x14ac:dyDescent="0.3">
      <c r="A166">
        <v>165</v>
      </c>
      <c r="B166">
        <f ca="1">'일자별 시가총액'!H166</f>
        <v>150.15448835341365</v>
      </c>
      <c r="C166">
        <f t="shared" ca="1" si="8"/>
        <v>149.69935340741077</v>
      </c>
      <c r="D166">
        <f t="shared" ca="1" si="10"/>
        <v>-0.45513494600288595</v>
      </c>
      <c r="E166">
        <f t="shared" ca="1" si="9"/>
        <v>149.98030300298606</v>
      </c>
      <c r="F166">
        <f t="shared" ca="1" si="11"/>
        <v>-0.17418535042759231</v>
      </c>
    </row>
    <row r="167" spans="1:6" x14ac:dyDescent="0.3">
      <c r="A167">
        <v>166</v>
      </c>
      <c r="B167">
        <f ca="1">'일자별 시가총액'!H167</f>
        <v>151.44675180722891</v>
      </c>
      <c r="C167">
        <f t="shared" ca="1" si="8"/>
        <v>150.98320625237002</v>
      </c>
      <c r="D167">
        <f t="shared" ca="1" si="10"/>
        <v>-0.46354555485888227</v>
      </c>
      <c r="E167">
        <f t="shared" ca="1" si="9"/>
        <v>151.26656533021333</v>
      </c>
      <c r="F167">
        <f t="shared" ca="1" si="11"/>
        <v>-0.18018647701558166</v>
      </c>
    </row>
    <row r="168" spans="1:6" x14ac:dyDescent="0.3">
      <c r="A168">
        <v>167</v>
      </c>
      <c r="B168">
        <f ca="1">'일자별 시가총액'!H168</f>
        <v>148.85421847389557</v>
      </c>
      <c r="C168">
        <f t="shared" ca="1" si="8"/>
        <v>148.39419153995757</v>
      </c>
      <c r="D168">
        <f t="shared" ca="1" si="10"/>
        <v>-0.46002693393799632</v>
      </c>
      <c r="E168">
        <f t="shared" ca="1" si="9"/>
        <v>148.67269166136697</v>
      </c>
      <c r="F168">
        <f t="shared" ca="1" si="11"/>
        <v>-0.18152681252860248</v>
      </c>
    </row>
    <row r="169" spans="1:6" x14ac:dyDescent="0.3">
      <c r="A169">
        <v>168</v>
      </c>
      <c r="B169">
        <f ca="1">'일자별 시가총액'!H169</f>
        <v>147.8840096385542</v>
      </c>
      <c r="C169">
        <f t="shared" ca="1" si="8"/>
        <v>147.42259344673485</v>
      </c>
      <c r="D169">
        <f t="shared" ca="1" si="10"/>
        <v>-0.46141619181935312</v>
      </c>
      <c r="E169">
        <f t="shared" ca="1" si="9"/>
        <v>147.69927011276425</v>
      </c>
      <c r="F169">
        <f t="shared" ca="1" si="11"/>
        <v>-0.18473952578995068</v>
      </c>
    </row>
    <row r="170" spans="1:6" x14ac:dyDescent="0.3">
      <c r="A170">
        <v>169</v>
      </c>
      <c r="B170">
        <f ca="1">'일자별 시가총액'!H170</f>
        <v>148.72863614457833</v>
      </c>
      <c r="C170">
        <f t="shared" ca="1" si="8"/>
        <v>148.26017204400458</v>
      </c>
      <c r="D170">
        <f t="shared" ca="1" si="10"/>
        <v>-0.46846410057375465</v>
      </c>
      <c r="E170">
        <f t="shared" ca="1" si="9"/>
        <v>148.53842064313062</v>
      </c>
      <c r="F170">
        <f t="shared" ca="1" si="11"/>
        <v>-0.19021550144771027</v>
      </c>
    </row>
    <row r="171" spans="1:6" x14ac:dyDescent="0.3">
      <c r="A171">
        <v>170</v>
      </c>
      <c r="B171">
        <f ca="1">'일자별 시가총액'!H171</f>
        <v>148.26740080321287</v>
      </c>
      <c r="C171">
        <f t="shared" ca="1" si="8"/>
        <v>147.79599074184932</v>
      </c>
      <c r="D171">
        <f t="shared" ca="1" si="10"/>
        <v>-0.47141006136354235</v>
      </c>
      <c r="E171">
        <f t="shared" ca="1" si="9"/>
        <v>148.07336818457992</v>
      </c>
      <c r="F171">
        <f t="shared" ca="1" si="11"/>
        <v>-0.19403261863294574</v>
      </c>
    </row>
    <row r="172" spans="1:6" x14ac:dyDescent="0.3">
      <c r="A172">
        <v>171</v>
      </c>
      <c r="B172">
        <f ca="1">'일자별 시가총액'!H172</f>
        <v>149.36590200803212</v>
      </c>
      <c r="C172">
        <f t="shared" ca="1" si="8"/>
        <v>148.88656809377454</v>
      </c>
      <c r="D172">
        <f t="shared" ca="1" si="10"/>
        <v>-0.47933391425758032</v>
      </c>
      <c r="E172">
        <f t="shared" ca="1" si="9"/>
        <v>149.16599228726923</v>
      </c>
      <c r="F172">
        <f t="shared" ca="1" si="11"/>
        <v>-0.19990972076288926</v>
      </c>
    </row>
    <row r="173" spans="1:6" x14ac:dyDescent="0.3">
      <c r="A173">
        <v>172</v>
      </c>
      <c r="B173">
        <f ca="1">'일자별 시가총액'!H173</f>
        <v>149.56788273092369</v>
      </c>
      <c r="C173">
        <f t="shared" ca="1" si="8"/>
        <v>149.0834635613206</v>
      </c>
      <c r="D173">
        <f t="shared" ca="1" si="10"/>
        <v>-0.48441916960308617</v>
      </c>
      <c r="E173">
        <f t="shared" ca="1" si="9"/>
        <v>149.36325728013864</v>
      </c>
      <c r="F173">
        <f t="shared" ca="1" si="11"/>
        <v>-0.2046254507850449</v>
      </c>
    </row>
    <row r="174" spans="1:6" x14ac:dyDescent="0.3">
      <c r="A174">
        <v>173</v>
      </c>
      <c r="B174">
        <f ca="1">'일자별 시가총액'!H174</f>
        <v>151.57431164658635</v>
      </c>
      <c r="C174">
        <f t="shared" ca="1" si="8"/>
        <v>151.07889760962925</v>
      </c>
      <c r="D174">
        <f t="shared" ca="1" si="10"/>
        <v>-0.49541403695710073</v>
      </c>
      <c r="E174">
        <f t="shared" ca="1" si="9"/>
        <v>151.36243627708006</v>
      </c>
      <c r="F174">
        <f t="shared" ca="1" si="11"/>
        <v>-0.21187536950628783</v>
      </c>
    </row>
    <row r="175" spans="1:6" x14ac:dyDescent="0.3">
      <c r="A175">
        <v>174</v>
      </c>
      <c r="B175">
        <f ca="1">'일자별 시가총액'!H175</f>
        <v>149.78283052208837</v>
      </c>
      <c r="C175">
        <f t="shared" ca="1" si="8"/>
        <v>149.28882867715282</v>
      </c>
      <c r="D175">
        <f t="shared" ca="1" si="10"/>
        <v>-0.49400184493555344</v>
      </c>
      <c r="E175">
        <f t="shared" ca="1" si="9"/>
        <v>149.56900781678215</v>
      </c>
      <c r="F175">
        <f t="shared" ca="1" si="11"/>
        <v>-0.21382270530622804</v>
      </c>
    </row>
    <row r="176" spans="1:6" x14ac:dyDescent="0.3">
      <c r="A176">
        <v>175</v>
      </c>
      <c r="B176">
        <f ca="1">'일자별 시가총액'!H176</f>
        <v>151.30948112449801</v>
      </c>
      <c r="C176">
        <f t="shared" ca="1" si="8"/>
        <v>150.8059558624135</v>
      </c>
      <c r="D176">
        <f t="shared" ca="1" si="10"/>
        <v>-0.50352526208450854</v>
      </c>
      <c r="E176">
        <f t="shared" ca="1" si="9"/>
        <v>151.08898228400787</v>
      </c>
      <c r="F176">
        <f t="shared" ca="1" si="11"/>
        <v>-0.22049884049013713</v>
      </c>
    </row>
    <row r="177" spans="1:6" x14ac:dyDescent="0.3">
      <c r="A177">
        <v>176</v>
      </c>
      <c r="B177">
        <f ca="1">'일자별 시가총액'!H177</f>
        <v>150.22683534136547</v>
      </c>
      <c r="C177">
        <f t="shared" ca="1" si="8"/>
        <v>149.72245679872617</v>
      </c>
      <c r="D177">
        <f t="shared" ca="1" si="10"/>
        <v>-0.50437854263930149</v>
      </c>
      <c r="E177">
        <f t="shared" ca="1" si="9"/>
        <v>150.00344975379701</v>
      </c>
      <c r="F177">
        <f t="shared" ca="1" si="11"/>
        <v>-0.22338558756845828</v>
      </c>
    </row>
    <row r="178" spans="1:6" x14ac:dyDescent="0.3">
      <c r="A178">
        <v>177</v>
      </c>
      <c r="B178">
        <f ca="1">'일자별 시가총액'!H178</f>
        <v>153.04387630522089</v>
      </c>
      <c r="C178">
        <f t="shared" ca="1" si="8"/>
        <v>152.52550018166784</v>
      </c>
      <c r="D178">
        <f t="shared" ca="1" si="10"/>
        <v>-0.51837612355305396</v>
      </c>
      <c r="E178">
        <f t="shared" ca="1" si="9"/>
        <v>152.81175377338735</v>
      </c>
      <c r="F178">
        <f t="shared" ca="1" si="11"/>
        <v>-0.23212253183353937</v>
      </c>
    </row>
    <row r="179" spans="1:6" x14ac:dyDescent="0.3">
      <c r="A179">
        <v>178</v>
      </c>
      <c r="B179">
        <f ca="1">'일자별 시가총액'!H179</f>
        <v>152.60714056224899</v>
      </c>
      <c r="C179">
        <f t="shared" ca="1" si="8"/>
        <v>152.08571728179362</v>
      </c>
      <c r="D179">
        <f t="shared" ca="1" si="10"/>
        <v>-0.52142328045536601</v>
      </c>
      <c r="E179">
        <f t="shared" ca="1" si="9"/>
        <v>152.3711455070366</v>
      </c>
      <c r="F179">
        <f t="shared" ca="1" si="11"/>
        <v>-0.23599505521238484</v>
      </c>
    </row>
    <row r="180" spans="1:6" x14ac:dyDescent="0.3">
      <c r="A180">
        <v>179</v>
      </c>
      <c r="B180">
        <f ca="1">'일자별 시가총액'!H180</f>
        <v>154.13850602409639</v>
      </c>
      <c r="C180">
        <f t="shared" ca="1" si="8"/>
        <v>153.6072787090408</v>
      </c>
      <c r="D180">
        <f t="shared" ca="1" si="10"/>
        <v>-0.53122731505558818</v>
      </c>
      <c r="E180">
        <f t="shared" ca="1" si="9"/>
        <v>153.89556253825199</v>
      </c>
      <c r="F180">
        <f t="shared" ca="1" si="11"/>
        <v>-0.24294348584439263</v>
      </c>
    </row>
    <row r="181" spans="1:6" x14ac:dyDescent="0.3">
      <c r="A181">
        <v>180</v>
      </c>
      <c r="B181">
        <f ca="1">'일자별 시가총액'!H181</f>
        <v>154.66035823293171</v>
      </c>
      <c r="C181">
        <f t="shared" ca="1" si="8"/>
        <v>154.12274533690785</v>
      </c>
      <c r="D181">
        <f t="shared" ca="1" si="10"/>
        <v>-0.53761289602385887</v>
      </c>
      <c r="E181">
        <f t="shared" ca="1" si="9"/>
        <v>154.41199657270656</v>
      </c>
      <c r="F181">
        <f t="shared" ca="1" si="11"/>
        <v>-0.24836166022515727</v>
      </c>
    </row>
    <row r="182" spans="1:6" x14ac:dyDescent="0.3">
      <c r="A182">
        <v>181</v>
      </c>
      <c r="B182">
        <f ca="1">'일자별 시가총액'!H182</f>
        <v>152.90176867469881</v>
      </c>
      <c r="C182">
        <f t="shared" ca="1" si="8"/>
        <v>152.36573402743232</v>
      </c>
      <c r="D182">
        <f t="shared" ca="1" si="10"/>
        <v>-0.53603464726649008</v>
      </c>
      <c r="E182">
        <f t="shared" ca="1" si="9"/>
        <v>152.6516877765981</v>
      </c>
      <c r="F182">
        <f t="shared" ca="1" si="11"/>
        <v>-0.25008089810071965</v>
      </c>
    </row>
    <row r="183" spans="1:6" x14ac:dyDescent="0.3">
      <c r="A183">
        <v>182</v>
      </c>
      <c r="B183">
        <f ca="1">'일자별 시가총액'!H183</f>
        <v>150.95189558232931</v>
      </c>
      <c r="C183">
        <f t="shared" ca="1" si="8"/>
        <v>150.41821989401558</v>
      </c>
      <c r="D183">
        <f t="shared" ca="1" si="10"/>
        <v>-0.53367568831373546</v>
      </c>
      <c r="E183">
        <f t="shared" ca="1" si="9"/>
        <v>150.70051862867592</v>
      </c>
      <c r="F183">
        <f t="shared" ca="1" si="11"/>
        <v>-0.25137695365339141</v>
      </c>
    </row>
    <row r="184" spans="1:6" x14ac:dyDescent="0.3">
      <c r="A184">
        <v>183</v>
      </c>
      <c r="B184">
        <f ca="1">'일자별 시가총액'!H184</f>
        <v>150.80768353413654</v>
      </c>
      <c r="C184">
        <f t="shared" ca="1" si="8"/>
        <v>150.27004530410875</v>
      </c>
      <c r="D184">
        <f t="shared" ca="1" si="10"/>
        <v>-0.53763823002779532</v>
      </c>
      <c r="E184">
        <f t="shared" ca="1" si="9"/>
        <v>150.55206595078701</v>
      </c>
      <c r="F184">
        <f t="shared" ca="1" si="11"/>
        <v>-0.25561758334953311</v>
      </c>
    </row>
    <row r="185" spans="1:6" x14ac:dyDescent="0.3">
      <c r="A185">
        <v>184</v>
      </c>
      <c r="B185">
        <f ca="1">'일자별 시가총액'!H185</f>
        <v>151.94886265060242</v>
      </c>
      <c r="C185">
        <f t="shared" ca="1" si="8"/>
        <v>151.40264995184128</v>
      </c>
      <c r="D185">
        <f t="shared" ca="1" si="10"/>
        <v>-0.54621269876113843</v>
      </c>
      <c r="E185">
        <f t="shared" ca="1" si="9"/>
        <v>151.68679622438552</v>
      </c>
      <c r="F185">
        <f t="shared" ca="1" si="11"/>
        <v>-0.26206642621690435</v>
      </c>
    </row>
    <row r="186" spans="1:6" x14ac:dyDescent="0.3">
      <c r="A186">
        <v>185</v>
      </c>
      <c r="B186">
        <f ca="1">'일자별 시가총액'!H186</f>
        <v>155.84157269076303</v>
      </c>
      <c r="C186">
        <f t="shared" ca="1" si="8"/>
        <v>155.27674541237386</v>
      </c>
      <c r="D186">
        <f t="shared" ca="1" si="10"/>
        <v>-0.56482727838917413</v>
      </c>
      <c r="E186">
        <f t="shared" ca="1" si="9"/>
        <v>155.56816242809822</v>
      </c>
      <c r="F186">
        <f t="shared" ca="1" si="11"/>
        <v>-0.27341026266481094</v>
      </c>
    </row>
    <row r="187" spans="1:6" x14ac:dyDescent="0.3">
      <c r="A187">
        <v>186</v>
      </c>
      <c r="B187">
        <f ca="1">'일자별 시가총액'!H187</f>
        <v>155.64191807228914</v>
      </c>
      <c r="C187">
        <f t="shared" ca="1" si="8"/>
        <v>155.07319907333664</v>
      </c>
      <c r="D187">
        <f t="shared" ca="1" si="10"/>
        <v>-0.56871899895250522</v>
      </c>
      <c r="E187">
        <f t="shared" ca="1" si="9"/>
        <v>155.3642340816553</v>
      </c>
      <c r="F187">
        <f t="shared" ca="1" si="11"/>
        <v>-0.27768399063384663</v>
      </c>
    </row>
    <row r="188" spans="1:6" x14ac:dyDescent="0.3">
      <c r="A188">
        <v>187</v>
      </c>
      <c r="B188">
        <f ca="1">'일자별 시가총액'!H188</f>
        <v>157.52879196787148</v>
      </c>
      <c r="C188">
        <f t="shared" ca="1" si="8"/>
        <v>156.94850713408545</v>
      </c>
      <c r="D188">
        <f t="shared" ca="1" si="10"/>
        <v>-0.58028483378603823</v>
      </c>
      <c r="E188">
        <f t="shared" ca="1" si="9"/>
        <v>157.24306164351921</v>
      </c>
      <c r="F188">
        <f t="shared" ca="1" si="11"/>
        <v>-0.28573032435227219</v>
      </c>
    </row>
    <row r="189" spans="1:6" x14ac:dyDescent="0.3">
      <c r="A189">
        <v>188</v>
      </c>
      <c r="B189">
        <f ca="1">'일자별 시가총액'!H189</f>
        <v>156.93212048192771</v>
      </c>
      <c r="C189">
        <f t="shared" ca="1" si="8"/>
        <v>156.34938026721943</v>
      </c>
      <c r="D189">
        <f t="shared" ca="1" si="10"/>
        <v>-0.58274021470828075</v>
      </c>
      <c r="E189">
        <f t="shared" ca="1" si="9"/>
        <v>156.64281035996657</v>
      </c>
      <c r="F189">
        <f t="shared" ca="1" si="11"/>
        <v>-0.2893101219611367</v>
      </c>
    </row>
    <row r="190" spans="1:6" x14ac:dyDescent="0.3">
      <c r="A190">
        <v>189</v>
      </c>
      <c r="B190">
        <f ca="1">'일자별 시가총액'!H190</f>
        <v>154.95505542168675</v>
      </c>
      <c r="C190">
        <f t="shared" ca="1" si="8"/>
        <v>154.37506213095503</v>
      </c>
      <c r="D190">
        <f t="shared" ca="1" si="10"/>
        <v>-0.57999329073172134</v>
      </c>
      <c r="E190">
        <f t="shared" ca="1" si="9"/>
        <v>154.66478690454551</v>
      </c>
      <c r="F190">
        <f t="shared" ca="1" si="11"/>
        <v>-0.29026851714124291</v>
      </c>
    </row>
    <row r="191" spans="1:6" x14ac:dyDescent="0.3">
      <c r="A191">
        <v>190</v>
      </c>
      <c r="B191">
        <f ca="1">'일자별 시가총액'!H191</f>
        <v>152.45789879518071</v>
      </c>
      <c r="C191">
        <f t="shared" ca="1" si="8"/>
        <v>151.88273191892327</v>
      </c>
      <c r="D191">
        <f t="shared" ca="1" si="10"/>
        <v>-0.57516687625744112</v>
      </c>
      <c r="E191">
        <f t="shared" ca="1" si="9"/>
        <v>152.16777918957757</v>
      </c>
      <c r="F191">
        <f t="shared" ca="1" si="11"/>
        <v>-0.2901196056031381</v>
      </c>
    </row>
    <row r="192" spans="1:6" x14ac:dyDescent="0.3">
      <c r="A192">
        <v>191</v>
      </c>
      <c r="B192">
        <f ca="1">'일자별 시가총액'!H192</f>
        <v>153.68820401606428</v>
      </c>
      <c r="C192">
        <f t="shared" ca="1" si="8"/>
        <v>153.10383892669779</v>
      </c>
      <c r="D192">
        <f t="shared" ca="1" si="10"/>
        <v>-0.58436508936648579</v>
      </c>
      <c r="E192">
        <f t="shared" ca="1" si="9"/>
        <v>153.391177920811</v>
      </c>
      <c r="F192">
        <f t="shared" ca="1" si="11"/>
        <v>-0.29702609525327262</v>
      </c>
    </row>
    <row r="193" spans="1:6" x14ac:dyDescent="0.3">
      <c r="A193">
        <v>192</v>
      </c>
      <c r="B193">
        <f ca="1">'일자별 시가총액'!H193</f>
        <v>153.28956305220885</v>
      </c>
      <c r="C193">
        <f t="shared" ca="1" si="8"/>
        <v>152.70216893108355</v>
      </c>
      <c r="D193">
        <f t="shared" ca="1" si="10"/>
        <v>-0.58739412112529976</v>
      </c>
      <c r="E193">
        <f t="shared" ca="1" si="9"/>
        <v>152.98875408745297</v>
      </c>
      <c r="F193">
        <f t="shared" ca="1" si="11"/>
        <v>-0.30080896475587338</v>
      </c>
    </row>
    <row r="194" spans="1:6" x14ac:dyDescent="0.3">
      <c r="A194">
        <v>193</v>
      </c>
      <c r="B194">
        <f ca="1">'일자별 시가총액'!H194</f>
        <v>151.19881927710844</v>
      </c>
      <c r="C194">
        <f t="shared" ref="C194:C253" ca="1" si="12">B194*EXP(($I$2-$I$3)*(($I$5-A194)/$I$4))</f>
        <v>150.61495407486558</v>
      </c>
      <c r="D194">
        <f t="shared" ca="1" si="10"/>
        <v>-0.58386520224286187</v>
      </c>
      <c r="E194">
        <f t="shared" ref="E194:E253" ca="1" si="13">B194*EXP(($I$2-$I$3)*(($I$6-A194)/$I$4))</f>
        <v>150.89762203215304</v>
      </c>
      <c r="F194">
        <f t="shared" ca="1" si="11"/>
        <v>-0.30119724495540368</v>
      </c>
    </row>
    <row r="195" spans="1:6" x14ac:dyDescent="0.3">
      <c r="A195">
        <v>194</v>
      </c>
      <c r="B195">
        <f ca="1">'일자별 시가총액'!H195</f>
        <v>151.77106827309237</v>
      </c>
      <c r="C195">
        <f t="shared" ca="1" si="12"/>
        <v>151.18049380344991</v>
      </c>
      <c r="D195">
        <f t="shared" ref="D195:D253" ca="1" si="14">C195-B195</f>
        <v>-0.59057446964246196</v>
      </c>
      <c r="E195">
        <f t="shared" ca="1" si="13"/>
        <v>151.46422314246288</v>
      </c>
      <c r="F195">
        <f t="shared" ref="F195:F253" ca="1" si="15">E195-B195</f>
        <v>-0.30684513062948326</v>
      </c>
    </row>
    <row r="196" spans="1:6" x14ac:dyDescent="0.3">
      <c r="A196">
        <v>195</v>
      </c>
      <c r="B196">
        <f ca="1">'일자별 시가총액'!H196</f>
        <v>151.19945220883534</v>
      </c>
      <c r="C196">
        <f t="shared" ca="1" si="12"/>
        <v>150.60661961593047</v>
      </c>
      <c r="D196">
        <f t="shared" ca="1" si="14"/>
        <v>-0.59283259290486967</v>
      </c>
      <c r="E196">
        <f t="shared" ca="1" si="13"/>
        <v>150.88927193144784</v>
      </c>
      <c r="F196">
        <f t="shared" ca="1" si="15"/>
        <v>-0.3101802773875022</v>
      </c>
    </row>
    <row r="197" spans="1:6" x14ac:dyDescent="0.3">
      <c r="A197">
        <v>196</v>
      </c>
      <c r="B197">
        <f ca="1">'일자별 시가총액'!H197</f>
        <v>151.27895582329319</v>
      </c>
      <c r="C197">
        <f t="shared" ca="1" si="12"/>
        <v>150.68132687743869</v>
      </c>
      <c r="D197">
        <f t="shared" ca="1" si="14"/>
        <v>-0.59762894585449544</v>
      </c>
      <c r="E197">
        <f t="shared" ca="1" si="13"/>
        <v>150.96411940047489</v>
      </c>
      <c r="F197">
        <f t="shared" ca="1" si="15"/>
        <v>-0.31483642281830271</v>
      </c>
    </row>
    <row r="198" spans="1:6" x14ac:dyDescent="0.3">
      <c r="A198">
        <v>197</v>
      </c>
      <c r="B198">
        <f ca="1">'일자별 시가총액'!H198</f>
        <v>151.88376224899599</v>
      </c>
      <c r="C198">
        <f t="shared" ca="1" si="12"/>
        <v>151.27924158425569</v>
      </c>
      <c r="D198">
        <f t="shared" ca="1" si="14"/>
        <v>-0.6045206647403063</v>
      </c>
      <c r="E198">
        <f t="shared" ca="1" si="13"/>
        <v>151.56315624904627</v>
      </c>
      <c r="F198">
        <f t="shared" ca="1" si="15"/>
        <v>-0.32060599994971994</v>
      </c>
    </row>
    <row r="199" spans="1:6" x14ac:dyDescent="0.3">
      <c r="A199">
        <v>198</v>
      </c>
      <c r="B199">
        <f ca="1">'일자별 시가총액'!H199</f>
        <v>151.69178313253011</v>
      </c>
      <c r="C199">
        <f t="shared" ca="1" si="12"/>
        <v>151.08352997356928</v>
      </c>
      <c r="D199">
        <f t="shared" ca="1" si="14"/>
        <v>-0.60825315896082088</v>
      </c>
      <c r="E199">
        <f t="shared" ca="1" si="13"/>
        <v>151.36707733485042</v>
      </c>
      <c r="F199">
        <f t="shared" ca="1" si="15"/>
        <v>-0.32470579767968388</v>
      </c>
    </row>
    <row r="200" spans="1:6" x14ac:dyDescent="0.3">
      <c r="A200">
        <v>199</v>
      </c>
      <c r="B200">
        <f ca="1">'일자별 시가총액'!H200</f>
        <v>153.80077269076304</v>
      </c>
      <c r="C200">
        <f t="shared" ca="1" si="12"/>
        <v>153.17950393151153</v>
      </c>
      <c r="D200">
        <f t="shared" ca="1" si="14"/>
        <v>-0.62126875925150671</v>
      </c>
      <c r="E200">
        <f t="shared" ca="1" si="13"/>
        <v>153.46698493059682</v>
      </c>
      <c r="F200">
        <f t="shared" ca="1" si="15"/>
        <v>-0.33378776016621714</v>
      </c>
    </row>
    <row r="201" spans="1:6" x14ac:dyDescent="0.3">
      <c r="A201">
        <v>200</v>
      </c>
      <c r="B201">
        <f ca="1">'일자별 시가총액'!H201</f>
        <v>152.32893333333334</v>
      </c>
      <c r="C201">
        <f t="shared" ca="1" si="12"/>
        <v>151.70909475979641</v>
      </c>
      <c r="D201">
        <f t="shared" ca="1" si="14"/>
        <v>-0.61983857353692429</v>
      </c>
      <c r="E201">
        <f t="shared" ca="1" si="13"/>
        <v>151.99381615536493</v>
      </c>
      <c r="F201">
        <f t="shared" ca="1" si="15"/>
        <v>-0.33511717796841367</v>
      </c>
    </row>
    <row r="202" spans="1:6" x14ac:dyDescent="0.3">
      <c r="A202">
        <v>201</v>
      </c>
      <c r="B202">
        <f ca="1">'일자별 시가총액'!H202</f>
        <v>152.81122730923695</v>
      </c>
      <c r="C202">
        <f t="shared" ca="1" si="12"/>
        <v>152.18489686325537</v>
      </c>
      <c r="D202">
        <f t="shared" ca="1" si="14"/>
        <v>-0.62633044598157994</v>
      </c>
      <c r="E202">
        <f t="shared" ca="1" si="13"/>
        <v>152.47051122466172</v>
      </c>
      <c r="F202">
        <f t="shared" ca="1" si="15"/>
        <v>-0.34071608457523439</v>
      </c>
    </row>
    <row r="203" spans="1:6" x14ac:dyDescent="0.3">
      <c r="A203">
        <v>202</v>
      </c>
      <c r="B203">
        <f ca="1">'일자별 시가총액'!H203</f>
        <v>152.28262168674698</v>
      </c>
      <c r="C203">
        <f t="shared" ca="1" si="12"/>
        <v>151.65394426983312</v>
      </c>
      <c r="D203">
        <f t="shared" ca="1" si="14"/>
        <v>-0.62867741691385959</v>
      </c>
      <c r="E203">
        <f t="shared" ca="1" si="13"/>
        <v>151.93856216122811</v>
      </c>
      <c r="F203">
        <f t="shared" ca="1" si="15"/>
        <v>-0.34405952551887253</v>
      </c>
    </row>
    <row r="204" spans="1:6" x14ac:dyDescent="0.3">
      <c r="A204">
        <v>203</v>
      </c>
      <c r="B204">
        <f ca="1">'일자별 시가총액'!H204</f>
        <v>151.74772369477913</v>
      </c>
      <c r="C204">
        <f t="shared" ca="1" si="12"/>
        <v>151.11675693964747</v>
      </c>
      <c r="D204">
        <f t="shared" ca="1" si="14"/>
        <v>-0.63096675513165223</v>
      </c>
      <c r="E204">
        <f t="shared" ca="1" si="13"/>
        <v>151.4003666599333</v>
      </c>
      <c r="F204">
        <f t="shared" ca="1" si="15"/>
        <v>-0.34735703484582814</v>
      </c>
    </row>
    <row r="205" spans="1:6" x14ac:dyDescent="0.3">
      <c r="A205">
        <v>204</v>
      </c>
      <c r="B205">
        <f ca="1">'일자별 시가총액'!H205</f>
        <v>153.59325622489959</v>
      </c>
      <c r="C205">
        <f t="shared" ca="1" si="12"/>
        <v>152.9500635959468</v>
      </c>
      <c r="D205">
        <f t="shared" ca="1" si="14"/>
        <v>-0.64319262895278939</v>
      </c>
      <c r="E205">
        <f t="shared" ca="1" si="13"/>
        <v>153.2371139908376</v>
      </c>
      <c r="F205">
        <f t="shared" ca="1" si="15"/>
        <v>-0.3561422340619913</v>
      </c>
    </row>
    <row r="206" spans="1:6" x14ac:dyDescent="0.3">
      <c r="A206">
        <v>205</v>
      </c>
      <c r="B206">
        <f ca="1">'일자별 시가총액'!H206</f>
        <v>155.70343132530121</v>
      </c>
      <c r="C206">
        <f t="shared" ca="1" si="12"/>
        <v>155.04678749501707</v>
      </c>
      <c r="D206">
        <f t="shared" ca="1" si="14"/>
        <v>-0.65664383028413909</v>
      </c>
      <c r="E206">
        <f t="shared" ca="1" si="13"/>
        <v>155.33777293517076</v>
      </c>
      <c r="F206">
        <f t="shared" ca="1" si="15"/>
        <v>-0.36565839013044865</v>
      </c>
    </row>
    <row r="207" spans="1:6" x14ac:dyDescent="0.3">
      <c r="A207">
        <v>206</v>
      </c>
      <c r="B207">
        <f ca="1">'일자별 시가총액'!H207</f>
        <v>153.36807871485945</v>
      </c>
      <c r="C207">
        <f t="shared" ca="1" si="12"/>
        <v>152.71673849472177</v>
      </c>
      <c r="D207">
        <f t="shared" ca="1" si="14"/>
        <v>-0.65134022013768345</v>
      </c>
      <c r="E207">
        <f t="shared" ca="1" si="13"/>
        <v>153.00335099464957</v>
      </c>
      <c r="F207">
        <f t="shared" ca="1" si="15"/>
        <v>-0.36472772020988486</v>
      </c>
    </row>
    <row r="208" spans="1:6" x14ac:dyDescent="0.3">
      <c r="A208">
        <v>207</v>
      </c>
      <c r="B208">
        <f ca="1">'일자별 시가총액'!H208</f>
        <v>155.30673574297188</v>
      </c>
      <c r="C208">
        <f t="shared" ca="1" si="12"/>
        <v>154.64255969790852</v>
      </c>
      <c r="D208">
        <f t="shared" ca="1" si="14"/>
        <v>-0.66417604506335692</v>
      </c>
      <c r="E208">
        <f t="shared" ca="1" si="13"/>
        <v>154.93278649994164</v>
      </c>
      <c r="F208">
        <f t="shared" ca="1" si="15"/>
        <v>-0.37394924303023913</v>
      </c>
    </row>
    <row r="209" spans="1:6" x14ac:dyDescent="0.3">
      <c r="A209">
        <v>208</v>
      </c>
      <c r="B209">
        <f ca="1">'일자별 시가총액'!H209</f>
        <v>155.53506666666667</v>
      </c>
      <c r="C209">
        <f t="shared" ca="1" si="12"/>
        <v>154.86530499937942</v>
      </c>
      <c r="D209">
        <f t="shared" ca="1" si="14"/>
        <v>-0.66976166728724706</v>
      </c>
      <c r="E209">
        <f t="shared" ca="1" si="13"/>
        <v>155.15594984064211</v>
      </c>
      <c r="F209">
        <f t="shared" ca="1" si="15"/>
        <v>-0.37911682602455699</v>
      </c>
    </row>
    <row r="210" spans="1:6" x14ac:dyDescent="0.3">
      <c r="A210">
        <v>209</v>
      </c>
      <c r="B210">
        <f ca="1">'일자별 시가총액'!H210</f>
        <v>154.70181044176707</v>
      </c>
      <c r="C210">
        <f t="shared" ca="1" si="12"/>
        <v>154.03105259828678</v>
      </c>
      <c r="D210">
        <f t="shared" ca="1" si="14"/>
        <v>-0.67075784348028833</v>
      </c>
      <c r="E210">
        <f t="shared" ca="1" si="13"/>
        <v>154.32013174892114</v>
      </c>
      <c r="F210">
        <f t="shared" ca="1" si="15"/>
        <v>-0.38167869284592371</v>
      </c>
    </row>
    <row r="211" spans="1:6" x14ac:dyDescent="0.3">
      <c r="A211">
        <v>210</v>
      </c>
      <c r="B211">
        <f ca="1">'일자별 시가총액'!H211</f>
        <v>152.23243855421686</v>
      </c>
      <c r="C211">
        <f t="shared" ca="1" si="12"/>
        <v>151.56787642521022</v>
      </c>
      <c r="D211">
        <f t="shared" ca="1" si="14"/>
        <v>-0.66456212900664013</v>
      </c>
      <c r="E211">
        <f t="shared" ca="1" si="13"/>
        <v>151.85233278801078</v>
      </c>
      <c r="F211">
        <f t="shared" ca="1" si="15"/>
        <v>-0.38010576620607139</v>
      </c>
    </row>
    <row r="212" spans="1:6" x14ac:dyDescent="0.3">
      <c r="A212">
        <v>211</v>
      </c>
      <c r="B212">
        <f ca="1">'일자별 시가총액'!H212</f>
        <v>154.92163212851406</v>
      </c>
      <c r="C212">
        <f t="shared" ca="1" si="12"/>
        <v>154.24073991002822</v>
      </c>
      <c r="D212">
        <f t="shared" ca="1" si="14"/>
        <v>-0.68089221848583747</v>
      </c>
      <c r="E212">
        <f t="shared" ca="1" si="13"/>
        <v>154.53021259319357</v>
      </c>
      <c r="F212">
        <f t="shared" ca="1" si="15"/>
        <v>-0.39141953532049456</v>
      </c>
    </row>
    <row r="213" spans="1:6" x14ac:dyDescent="0.3">
      <c r="A213">
        <v>212</v>
      </c>
      <c r="B213">
        <f ca="1">'일자별 시가총액'!H213</f>
        <v>156.26963694779116</v>
      </c>
      <c r="C213">
        <f t="shared" ca="1" si="12"/>
        <v>155.57818977462551</v>
      </c>
      <c r="D213">
        <f t="shared" ca="1" si="14"/>
        <v>-0.69144717316564197</v>
      </c>
      <c r="E213">
        <f t="shared" ca="1" si="13"/>
        <v>155.8701725287431</v>
      </c>
      <c r="F213">
        <f t="shared" ca="1" si="15"/>
        <v>-0.39946441904805852</v>
      </c>
    </row>
    <row r="214" spans="1:6" x14ac:dyDescent="0.3">
      <c r="A214">
        <v>213</v>
      </c>
      <c r="B214">
        <f ca="1">'일자별 시가총액'!H214</f>
        <v>158.53925943775101</v>
      </c>
      <c r="C214">
        <f t="shared" ca="1" si="12"/>
        <v>157.83307236995842</v>
      </c>
      <c r="D214">
        <f t="shared" ca="1" si="14"/>
        <v>-0.7061870677925981</v>
      </c>
      <c r="E214">
        <f t="shared" ca="1" si="13"/>
        <v>158.12928699508151</v>
      </c>
      <c r="F214">
        <f t="shared" ca="1" si="15"/>
        <v>-0.40997244266949906</v>
      </c>
    </row>
    <row r="215" spans="1:6" x14ac:dyDescent="0.3">
      <c r="A215">
        <v>214</v>
      </c>
      <c r="B215">
        <f ca="1">'일자별 시가총액'!H215</f>
        <v>158.55294136546186</v>
      </c>
      <c r="C215">
        <f t="shared" ca="1" si="12"/>
        <v>157.8419956054243</v>
      </c>
      <c r="D215">
        <f t="shared" ca="1" si="14"/>
        <v>-0.7109457600375606</v>
      </c>
      <c r="E215">
        <f t="shared" ca="1" si="13"/>
        <v>158.13822697730907</v>
      </c>
      <c r="F215">
        <f t="shared" ca="1" si="15"/>
        <v>-0.41471438815278816</v>
      </c>
    </row>
    <row r="216" spans="1:6" x14ac:dyDescent="0.3">
      <c r="A216">
        <v>215</v>
      </c>
      <c r="B216">
        <f ca="1">'일자별 시가총액'!H216</f>
        <v>158.66289638554215</v>
      </c>
      <c r="C216">
        <f t="shared" ca="1" si="12"/>
        <v>157.94675672481412</v>
      </c>
      <c r="D216">
        <f t="shared" ca="1" si="14"/>
        <v>-0.71613966072803237</v>
      </c>
      <c r="E216">
        <f t="shared" ca="1" si="13"/>
        <v>158.24318470806332</v>
      </c>
      <c r="F216">
        <f t="shared" ca="1" si="15"/>
        <v>-0.41971167747882987</v>
      </c>
    </row>
    <row r="217" spans="1:6" x14ac:dyDescent="0.3">
      <c r="A217">
        <v>216</v>
      </c>
      <c r="B217">
        <f ca="1">'일자별 시가총액'!H217</f>
        <v>159.95824096385542</v>
      </c>
      <c r="C217">
        <f t="shared" ca="1" si="12"/>
        <v>159.23151554181828</v>
      </c>
      <c r="D217">
        <f t="shared" ca="1" si="14"/>
        <v>-0.72672542203713419</v>
      </c>
      <c r="E217">
        <f t="shared" ca="1" si="13"/>
        <v>159.53035470762657</v>
      </c>
      <c r="F217">
        <f t="shared" ca="1" si="15"/>
        <v>-0.42788625622884524</v>
      </c>
    </row>
    <row r="218" spans="1:6" x14ac:dyDescent="0.3">
      <c r="A218">
        <v>217</v>
      </c>
      <c r="B218">
        <f ca="1">'일자별 시가총액'!H218</f>
        <v>161.63477751004015</v>
      </c>
      <c r="C218">
        <f t="shared" ca="1" si="12"/>
        <v>160.89564658206879</v>
      </c>
      <c r="D218">
        <f t="shared" ca="1" si="14"/>
        <v>-0.7391309279713596</v>
      </c>
      <c r="E218">
        <f t="shared" ca="1" si="13"/>
        <v>161.19760892063707</v>
      </c>
      <c r="F218">
        <f t="shared" ca="1" si="15"/>
        <v>-0.43716858940308612</v>
      </c>
    </row>
    <row r="219" spans="1:6" x14ac:dyDescent="0.3">
      <c r="A219">
        <v>218</v>
      </c>
      <c r="B219">
        <f ca="1">'일자별 시가총액'!H219</f>
        <v>159.00824417670682</v>
      </c>
      <c r="C219">
        <f t="shared" ca="1" si="12"/>
        <v>158.2764133032552</v>
      </c>
      <c r="D219">
        <f t="shared" ca="1" si="14"/>
        <v>-0.73183087345162789</v>
      </c>
      <c r="E219">
        <f t="shared" ca="1" si="13"/>
        <v>158.57345997242575</v>
      </c>
      <c r="F219">
        <f t="shared" ca="1" si="15"/>
        <v>-0.43478420428107256</v>
      </c>
    </row>
    <row r="220" spans="1:6" x14ac:dyDescent="0.3">
      <c r="A220">
        <v>219</v>
      </c>
      <c r="B220">
        <f ca="1">'일자별 시가총액'!H220</f>
        <v>159.68295582329318</v>
      </c>
      <c r="C220">
        <f t="shared" ca="1" si="12"/>
        <v>158.94328908345474</v>
      </c>
      <c r="D220">
        <f t="shared" ca="1" si="14"/>
        <v>-0.73966673983844089</v>
      </c>
      <c r="E220">
        <f t="shared" ca="1" si="13"/>
        <v>159.24158731768878</v>
      </c>
      <c r="F220">
        <f t="shared" ca="1" si="15"/>
        <v>-0.44136850560440166</v>
      </c>
    </row>
    <row r="221" spans="1:6" x14ac:dyDescent="0.3">
      <c r="A221">
        <v>220</v>
      </c>
      <c r="B221">
        <f ca="1">'일자별 시가총액'!H221</f>
        <v>162.08307951807228</v>
      </c>
      <c r="C221">
        <f t="shared" ca="1" si="12"/>
        <v>161.32749369053249</v>
      </c>
      <c r="D221">
        <f t="shared" ca="1" si="14"/>
        <v>-0.75558582753978953</v>
      </c>
      <c r="E221">
        <f t="shared" ca="1" si="13"/>
        <v>161.63026650201004</v>
      </c>
      <c r="F221">
        <f t="shared" ca="1" si="15"/>
        <v>-0.45281301606223678</v>
      </c>
    </row>
    <row r="222" spans="1:6" x14ac:dyDescent="0.3">
      <c r="A222">
        <v>221</v>
      </c>
      <c r="B222">
        <f ca="1">'일자별 시가총액'!H222</f>
        <v>161.4970875502008</v>
      </c>
      <c r="C222">
        <f t="shared" ca="1" si="12"/>
        <v>160.73944946937812</v>
      </c>
      <c r="D222">
        <f t="shared" ca="1" si="14"/>
        <v>-0.75763808082268724</v>
      </c>
      <c r="E222">
        <f t="shared" ca="1" si="13"/>
        <v>161.04111866362314</v>
      </c>
      <c r="F222">
        <f t="shared" ca="1" si="15"/>
        <v>-0.45596888657766499</v>
      </c>
    </row>
    <row r="223" spans="1:6" x14ac:dyDescent="0.3">
      <c r="A223">
        <v>222</v>
      </c>
      <c r="B223">
        <f ca="1">'일자별 시가총액'!H223</f>
        <v>161.30015582329318</v>
      </c>
      <c r="C223">
        <f t="shared" ca="1" si="12"/>
        <v>160.53866360904775</v>
      </c>
      <c r="D223">
        <f t="shared" ca="1" si="14"/>
        <v>-0.76149221424543612</v>
      </c>
      <c r="E223">
        <f t="shared" ca="1" si="13"/>
        <v>160.83995597664006</v>
      </c>
      <c r="F223">
        <f t="shared" ca="1" si="15"/>
        <v>-0.46019984665312563</v>
      </c>
    </row>
    <row r="224" spans="1:6" x14ac:dyDescent="0.3">
      <c r="A224">
        <v>223</v>
      </c>
      <c r="B224">
        <f ca="1">'일자별 시가총액'!H224</f>
        <v>161.51092048192771</v>
      </c>
      <c r="C224">
        <f t="shared" ca="1" si="12"/>
        <v>160.7436491469667</v>
      </c>
      <c r="D224">
        <f t="shared" ca="1" si="14"/>
        <v>-0.76727133496100919</v>
      </c>
      <c r="E224">
        <f t="shared" ca="1" si="13"/>
        <v>161.04532622299408</v>
      </c>
      <c r="F224">
        <f t="shared" ca="1" si="15"/>
        <v>-0.46559425893363482</v>
      </c>
    </row>
    <row r="225" spans="1:6" x14ac:dyDescent="0.3">
      <c r="A225">
        <v>224</v>
      </c>
      <c r="B225">
        <f ca="1">'일자별 시가총액'!H225</f>
        <v>160.50630361445783</v>
      </c>
      <c r="C225">
        <f t="shared" ca="1" si="12"/>
        <v>159.73905058802904</v>
      </c>
      <c r="D225">
        <f t="shared" ca="1" si="14"/>
        <v>-0.76725302642879001</v>
      </c>
      <c r="E225">
        <f t="shared" ca="1" si="13"/>
        <v>160.03884227475831</v>
      </c>
      <c r="F225">
        <f t="shared" ca="1" si="15"/>
        <v>-0.46746133969952552</v>
      </c>
    </row>
    <row r="226" spans="1:6" x14ac:dyDescent="0.3">
      <c r="A226">
        <v>225</v>
      </c>
      <c r="B226">
        <f ca="1">'일자별 시가총액'!H226</f>
        <v>159.62996305220884</v>
      </c>
      <c r="C226">
        <f t="shared" ca="1" si="12"/>
        <v>158.86217100210817</v>
      </c>
      <c r="D226">
        <f t="shared" ca="1" si="14"/>
        <v>-0.76779205010066676</v>
      </c>
      <c r="E226">
        <f t="shared" ca="1" si="13"/>
        <v>159.16031699726011</v>
      </c>
      <c r="F226">
        <f t="shared" ca="1" si="15"/>
        <v>-0.46964605494872558</v>
      </c>
    </row>
    <row r="227" spans="1:6" x14ac:dyDescent="0.3">
      <c r="A227">
        <v>226</v>
      </c>
      <c r="B227">
        <f ca="1">'일자별 시가총액'!H227</f>
        <v>158.88215261044175</v>
      </c>
      <c r="C227">
        <f t="shared" ca="1" si="12"/>
        <v>158.11325157549589</v>
      </c>
      <c r="D227">
        <f t="shared" ca="1" si="14"/>
        <v>-0.7689010349458556</v>
      </c>
      <c r="E227">
        <f t="shared" ca="1" si="13"/>
        <v>158.40999202943985</v>
      </c>
      <c r="F227">
        <f t="shared" ca="1" si="15"/>
        <v>-0.47216058100190139</v>
      </c>
    </row>
    <row r="228" spans="1:6" x14ac:dyDescent="0.3">
      <c r="A228">
        <v>227</v>
      </c>
      <c r="B228">
        <f ca="1">'일자별 시가총액'!H228</f>
        <v>159.09194698795181</v>
      </c>
      <c r="C228">
        <f t="shared" ca="1" si="12"/>
        <v>158.31731877010773</v>
      </c>
      <c r="D228">
        <f t="shared" ca="1" si="14"/>
        <v>-0.7746282178440822</v>
      </c>
      <c r="E228">
        <f t="shared" ca="1" si="13"/>
        <v>158.61444220897775</v>
      </c>
      <c r="F228">
        <f t="shared" ca="1" si="15"/>
        <v>-0.4775047789740654</v>
      </c>
    </row>
    <row r="229" spans="1:6" x14ac:dyDescent="0.3">
      <c r="A229">
        <v>228</v>
      </c>
      <c r="B229">
        <f ca="1">'일자별 시가총액'!H229</f>
        <v>157.74360321285141</v>
      </c>
      <c r="C229">
        <f t="shared" ca="1" si="12"/>
        <v>156.97086834004537</v>
      </c>
      <c r="D229">
        <f t="shared" ca="1" si="14"/>
        <v>-0.77273487280604058</v>
      </c>
      <c r="E229">
        <f t="shared" ca="1" si="13"/>
        <v>157.2654648160717</v>
      </c>
      <c r="F229">
        <f t="shared" ca="1" si="15"/>
        <v>-0.47813839677971259</v>
      </c>
    </row>
    <row r="230" spans="1:6" x14ac:dyDescent="0.3">
      <c r="A230">
        <v>229</v>
      </c>
      <c r="B230">
        <f ca="1">'일자별 시가총액'!H230</f>
        <v>159.71071807228915</v>
      </c>
      <c r="C230">
        <f t="shared" ca="1" si="12"/>
        <v>158.92361700032487</v>
      </c>
      <c r="D230">
        <f t="shared" ca="1" si="14"/>
        <v>-0.7871010719642868</v>
      </c>
      <c r="E230">
        <f t="shared" ca="1" si="13"/>
        <v>159.22187831480156</v>
      </c>
      <c r="F230">
        <f t="shared" ca="1" si="15"/>
        <v>-0.48883975748759667</v>
      </c>
    </row>
    <row r="231" spans="1:6" x14ac:dyDescent="0.3">
      <c r="A231">
        <v>230</v>
      </c>
      <c r="B231">
        <f ca="1">'일자별 시가총액'!H231</f>
        <v>162.27726746987952</v>
      </c>
      <c r="C231">
        <f t="shared" ca="1" si="12"/>
        <v>161.47271188577841</v>
      </c>
      <c r="D231">
        <f t="shared" ca="1" si="14"/>
        <v>-0.80455558410110939</v>
      </c>
      <c r="E231">
        <f t="shared" ca="1" si="13"/>
        <v>161.77575723679803</v>
      </c>
      <c r="F231">
        <f t="shared" ca="1" si="15"/>
        <v>-0.50151023308148979</v>
      </c>
    </row>
    <row r="232" spans="1:6" x14ac:dyDescent="0.3">
      <c r="A232">
        <v>231</v>
      </c>
      <c r="B232">
        <f ca="1">'일자별 시가총액'!H232</f>
        <v>161.33317751004017</v>
      </c>
      <c r="C232">
        <f t="shared" ca="1" si="12"/>
        <v>160.52852493029818</v>
      </c>
      <c r="D232">
        <f t="shared" ca="1" si="14"/>
        <v>-0.80465257974199744</v>
      </c>
      <c r="E232">
        <f t="shared" ca="1" si="13"/>
        <v>160.82979827003481</v>
      </c>
      <c r="F232">
        <f t="shared" ca="1" si="15"/>
        <v>-0.5033792400053585</v>
      </c>
    </row>
    <row r="233" spans="1:6" x14ac:dyDescent="0.3">
      <c r="A233">
        <v>232</v>
      </c>
      <c r="B233">
        <f ca="1">'일자별 시가총액'!H233</f>
        <v>162.26441927710843</v>
      </c>
      <c r="C233">
        <f t="shared" ca="1" si="12"/>
        <v>161.45031696921441</v>
      </c>
      <c r="D233">
        <f t="shared" ca="1" si="14"/>
        <v>-0.81410230789401794</v>
      </c>
      <c r="E233">
        <f t="shared" ca="1" si="13"/>
        <v>161.75332029037477</v>
      </c>
      <c r="F233">
        <f t="shared" ca="1" si="15"/>
        <v>-0.51109898673365706</v>
      </c>
    </row>
    <row r="234" spans="1:6" x14ac:dyDescent="0.3">
      <c r="A234">
        <v>233</v>
      </c>
      <c r="B234">
        <f ca="1">'일자별 시가총액'!H234</f>
        <v>162.64148594377511</v>
      </c>
      <c r="C234">
        <f t="shared" ca="1" si="12"/>
        <v>161.82067567874353</v>
      </c>
      <c r="D234">
        <f t="shared" ca="1" si="14"/>
        <v>-0.82081026503158228</v>
      </c>
      <c r="E234">
        <f t="shared" ca="1" si="13"/>
        <v>162.12437407391252</v>
      </c>
      <c r="F234">
        <f t="shared" ca="1" si="15"/>
        <v>-0.51711186986258895</v>
      </c>
    </row>
    <row r="235" spans="1:6" x14ac:dyDescent="0.3">
      <c r="A235">
        <v>234</v>
      </c>
      <c r="B235">
        <f ca="1">'일자별 시가총액'!H235</f>
        <v>162.58842570281124</v>
      </c>
      <c r="C235">
        <f t="shared" ca="1" si="12"/>
        <v>161.76306877064738</v>
      </c>
      <c r="D235">
        <f t="shared" ca="1" si="14"/>
        <v>-0.82535693216385653</v>
      </c>
      <c r="E235">
        <f t="shared" ca="1" si="13"/>
        <v>162.06665905153821</v>
      </c>
      <c r="F235">
        <f t="shared" ca="1" si="15"/>
        <v>-0.52176665127302613</v>
      </c>
    </row>
    <row r="236" spans="1:6" x14ac:dyDescent="0.3">
      <c r="A236">
        <v>235</v>
      </c>
      <c r="B236">
        <f ca="1">'일자별 시가총액'!H236</f>
        <v>162.14356305220883</v>
      </c>
      <c r="C236">
        <f t="shared" ca="1" si="12"/>
        <v>161.31566326893085</v>
      </c>
      <c r="D236">
        <f t="shared" ca="1" si="14"/>
        <v>-0.82789978327798508</v>
      </c>
      <c r="E236">
        <f t="shared" ca="1" si="13"/>
        <v>161.61841387755919</v>
      </c>
      <c r="F236">
        <f t="shared" ca="1" si="15"/>
        <v>-0.52514917464964128</v>
      </c>
    </row>
    <row r="237" spans="1:6" x14ac:dyDescent="0.3">
      <c r="A237">
        <v>236</v>
      </c>
      <c r="B237">
        <f ca="1">'일자별 시가총액'!H237</f>
        <v>161.68034538152611</v>
      </c>
      <c r="C237">
        <f t="shared" ca="1" si="12"/>
        <v>160.85002349835801</v>
      </c>
      <c r="D237">
        <f t="shared" ca="1" si="14"/>
        <v>-0.83032188316809652</v>
      </c>
      <c r="E237">
        <f t="shared" ca="1" si="13"/>
        <v>161.15190021339734</v>
      </c>
      <c r="F237">
        <f t="shared" ca="1" si="15"/>
        <v>-0.52844516812876918</v>
      </c>
    </row>
    <row r="238" spans="1:6" x14ac:dyDescent="0.3">
      <c r="A238">
        <v>237</v>
      </c>
      <c r="B238">
        <f ca="1">'일자별 시가총액'!H238</f>
        <v>160.35290763052208</v>
      </c>
      <c r="C238">
        <f t="shared" ca="1" si="12"/>
        <v>159.52465507805834</v>
      </c>
      <c r="D238">
        <f t="shared" ca="1" si="14"/>
        <v>-0.82825255246373786</v>
      </c>
      <c r="E238">
        <f t="shared" ca="1" si="13"/>
        <v>159.82404439610366</v>
      </c>
      <c r="F238">
        <f t="shared" ca="1" si="15"/>
        <v>-0.52886323441842364</v>
      </c>
    </row>
    <row r="239" spans="1:6" x14ac:dyDescent="0.3">
      <c r="A239">
        <v>238</v>
      </c>
      <c r="B239">
        <f ca="1">'일자별 시가총액'!H239</f>
        <v>162.38521445783132</v>
      </c>
      <c r="C239">
        <f t="shared" ca="1" si="12"/>
        <v>161.54165680416617</v>
      </c>
      <c r="D239">
        <f t="shared" ca="1" si="14"/>
        <v>-0.84355765366515811</v>
      </c>
      <c r="E239">
        <f t="shared" ca="1" si="13"/>
        <v>161.84483154817576</v>
      </c>
      <c r="F239">
        <f t="shared" ca="1" si="15"/>
        <v>-0.54038290965556257</v>
      </c>
    </row>
    <row r="240" spans="1:6" x14ac:dyDescent="0.3">
      <c r="A240">
        <v>239</v>
      </c>
      <c r="B240">
        <f ca="1">'일자별 시가총액'!H240</f>
        <v>162.86546345381524</v>
      </c>
      <c r="C240">
        <f t="shared" ca="1" si="12"/>
        <v>162.01458907127133</v>
      </c>
      <c r="D240">
        <f t="shared" ca="1" si="14"/>
        <v>-0.8508743825439069</v>
      </c>
      <c r="E240">
        <f t="shared" ca="1" si="13"/>
        <v>162.31865139512783</v>
      </c>
      <c r="F240">
        <f t="shared" ca="1" si="15"/>
        <v>-0.5468120586874079</v>
      </c>
    </row>
    <row r="241" spans="1:6" x14ac:dyDescent="0.3">
      <c r="A241">
        <v>240</v>
      </c>
      <c r="B241">
        <f ca="1">'일자별 시가총액'!H241</f>
        <v>161.91026987951807</v>
      </c>
      <c r="C241">
        <f t="shared" ca="1" si="12"/>
        <v>161.05959229902925</v>
      </c>
      <c r="D241">
        <f t="shared" ca="1" si="14"/>
        <v>-0.85067758048882069</v>
      </c>
      <c r="E241">
        <f t="shared" ca="1" si="13"/>
        <v>161.36186232418285</v>
      </c>
      <c r="F241">
        <f t="shared" ca="1" si="15"/>
        <v>-0.54840755533521701</v>
      </c>
    </row>
    <row r="242" spans="1:6" x14ac:dyDescent="0.3">
      <c r="A242">
        <v>241</v>
      </c>
      <c r="B242">
        <f ca="1">'일자별 시가총액'!H242</f>
        <v>164.92280321285139</v>
      </c>
      <c r="C242">
        <f t="shared" ca="1" si="12"/>
        <v>164.05141520795144</v>
      </c>
      <c r="D242">
        <f t="shared" ca="1" si="14"/>
        <v>-0.8713880048999556</v>
      </c>
      <c r="E242">
        <f t="shared" ca="1" si="13"/>
        <v>164.35930016341143</v>
      </c>
      <c r="F242">
        <f t="shared" ca="1" si="15"/>
        <v>-0.56350304943995866</v>
      </c>
    </row>
    <row r="243" spans="1:6" x14ac:dyDescent="0.3">
      <c r="A243">
        <v>242</v>
      </c>
      <c r="B243">
        <f ca="1">'일자별 시가총액'!H243</f>
        <v>163.97361606425702</v>
      </c>
      <c r="C243">
        <f t="shared" ca="1" si="12"/>
        <v>163.10238888540519</v>
      </c>
      <c r="D243">
        <f t="shared" ca="1" si="14"/>
        <v>-0.8712271788518251</v>
      </c>
      <c r="E243">
        <f t="shared" ca="1" si="13"/>
        <v>163.40849274725696</v>
      </c>
      <c r="F243">
        <f t="shared" ca="1" si="15"/>
        <v>-0.56512331700005802</v>
      </c>
    </row>
    <row r="244" spans="1:6" x14ac:dyDescent="0.3">
      <c r="A244">
        <v>243</v>
      </c>
      <c r="B244">
        <f ca="1">'일자별 시가총액'!H244</f>
        <v>165.83341365461848</v>
      </c>
      <c r="C244">
        <f t="shared" ca="1" si="12"/>
        <v>164.94739574841492</v>
      </c>
      <c r="D244">
        <f t="shared" ca="1" si="14"/>
        <v>-0.88601790620356269</v>
      </c>
      <c r="E244">
        <f t="shared" ca="1" si="13"/>
        <v>165.25696224333888</v>
      </c>
      <c r="F244">
        <f t="shared" ca="1" si="15"/>
        <v>-0.57645141127960642</v>
      </c>
    </row>
    <row r="245" spans="1:6" x14ac:dyDescent="0.3">
      <c r="A245">
        <v>244</v>
      </c>
      <c r="B245">
        <f ca="1">'일자별 시가총액'!H245</f>
        <v>166.9230168674699</v>
      </c>
      <c r="C245">
        <f t="shared" ca="1" si="12"/>
        <v>166.02623607800746</v>
      </c>
      <c r="D245">
        <f t="shared" ca="1" si="14"/>
        <v>-0.89678078946244</v>
      </c>
      <c r="E245">
        <f t="shared" ca="1" si="13"/>
        <v>166.33782729613424</v>
      </c>
      <c r="F245">
        <f t="shared" ca="1" si="15"/>
        <v>-0.58518957133566119</v>
      </c>
    </row>
    <row r="246" spans="1:6" x14ac:dyDescent="0.3">
      <c r="A246">
        <v>245</v>
      </c>
      <c r="B246">
        <f ca="1">'일자별 시가총액'!H246</f>
        <v>163.68073734939759</v>
      </c>
      <c r="C246">
        <f t="shared" ca="1" si="12"/>
        <v>162.79653024490216</v>
      </c>
      <c r="D246">
        <f t="shared" ca="1" si="14"/>
        <v>-0.88420710449543094</v>
      </c>
      <c r="E246">
        <f t="shared" ca="1" si="13"/>
        <v>163.10206008382463</v>
      </c>
      <c r="F246">
        <f t="shared" ca="1" si="15"/>
        <v>-0.57867726557296351</v>
      </c>
    </row>
    <row r="247" spans="1:6" x14ac:dyDescent="0.3">
      <c r="A247">
        <v>246</v>
      </c>
      <c r="B247">
        <f ca="1">'일자별 시가총액'!H247</f>
        <v>163.85932530120482</v>
      </c>
      <c r="C247">
        <f t="shared" ca="1" si="12"/>
        <v>162.96930311143404</v>
      </c>
      <c r="D247">
        <f t="shared" ca="1" si="14"/>
        <v>-0.89002218977077519</v>
      </c>
      <c r="E247">
        <f t="shared" ca="1" si="13"/>
        <v>163.27515720337348</v>
      </c>
      <c r="F247">
        <f t="shared" ca="1" si="15"/>
        <v>-0.58416809783133772</v>
      </c>
    </row>
    <row r="248" spans="1:6" x14ac:dyDescent="0.3">
      <c r="A248">
        <v>247</v>
      </c>
      <c r="B248">
        <f ca="1">'일자별 시가총액'!H248</f>
        <v>161.97017670682732</v>
      </c>
      <c r="C248">
        <f t="shared" ca="1" si="12"/>
        <v>161.08562137501187</v>
      </c>
      <c r="D248">
        <f t="shared" ca="1" si="14"/>
        <v>-0.88455533181544865</v>
      </c>
      <c r="E248">
        <f t="shared" ca="1" si="13"/>
        <v>161.38794025046576</v>
      </c>
      <c r="F248">
        <f t="shared" ca="1" si="15"/>
        <v>-0.58223645636155652</v>
      </c>
    </row>
    <row r="249" spans="1:6" x14ac:dyDescent="0.3">
      <c r="A249">
        <v>248</v>
      </c>
      <c r="B249">
        <f ca="1">'일자별 시가총액'!H249</f>
        <v>162.54305220883535</v>
      </c>
      <c r="C249">
        <f t="shared" ca="1" si="12"/>
        <v>161.65055717579742</v>
      </c>
      <c r="D249">
        <f t="shared" ca="1" si="14"/>
        <v>-0.89249503303793176</v>
      </c>
      <c r="E249">
        <f t="shared" ca="1" si="13"/>
        <v>161.95393629954995</v>
      </c>
      <c r="F249">
        <f t="shared" ca="1" si="15"/>
        <v>-0.58911590928539681</v>
      </c>
    </row>
    <row r="250" spans="1:6" x14ac:dyDescent="0.3">
      <c r="A250">
        <v>249</v>
      </c>
      <c r="B250">
        <f ca="1">'일자별 시가총액'!H250</f>
        <v>161.56901686746988</v>
      </c>
      <c r="C250">
        <f t="shared" ca="1" si="12"/>
        <v>160.67708796215712</v>
      </c>
      <c r="D250">
        <f t="shared" ca="1" si="14"/>
        <v>-0.89192890531276703</v>
      </c>
      <c r="E250">
        <f t="shared" ca="1" si="13"/>
        <v>160.97864011888774</v>
      </c>
      <c r="F250">
        <f t="shared" ca="1" si="15"/>
        <v>-0.59037674858214473</v>
      </c>
    </row>
    <row r="251" spans="1:6" x14ac:dyDescent="0.3">
      <c r="A251">
        <v>250</v>
      </c>
      <c r="B251">
        <f ca="1">'일자별 시가총액'!H251</f>
        <v>164.46040963855421</v>
      </c>
      <c r="C251">
        <f t="shared" ca="1" si="12"/>
        <v>163.54765146738922</v>
      </c>
      <c r="D251">
        <f t="shared" ca="1" si="14"/>
        <v>-0.91275817116499525</v>
      </c>
      <c r="E251">
        <f t="shared" ca="1" si="13"/>
        <v>163.85459097975973</v>
      </c>
      <c r="F251">
        <f t="shared" ca="1" si="15"/>
        <v>-0.60581865879447605</v>
      </c>
    </row>
    <row r="252" spans="1:6" x14ac:dyDescent="0.3">
      <c r="A252">
        <v>251</v>
      </c>
      <c r="B252">
        <f ca="1">'일자별 시가총액'!H252</f>
        <v>164.04081927710843</v>
      </c>
      <c r="C252">
        <f t="shared" ca="1" si="12"/>
        <v>163.12553484096352</v>
      </c>
      <c r="D252">
        <f t="shared" ca="1" si="14"/>
        <v>-0.91528443614490129</v>
      </c>
      <c r="E252">
        <f t="shared" ca="1" si="13"/>
        <v>163.43168214219364</v>
      </c>
      <c r="F252">
        <f t="shared" ca="1" si="15"/>
        <v>-0.60913713491478916</v>
      </c>
    </row>
    <row r="253" spans="1:6" x14ac:dyDescent="0.3">
      <c r="A253">
        <v>252</v>
      </c>
      <c r="B253">
        <f ca="1">'일자별 시가총액'!H253</f>
        <v>168.05375582329319</v>
      </c>
      <c r="C253">
        <f t="shared" ca="1" si="12"/>
        <v>167.11110713173036</v>
      </c>
      <c r="D253">
        <f t="shared" ca="1" si="14"/>
        <v>-0.94264869156282316</v>
      </c>
      <c r="E253">
        <f t="shared" ca="1" si="13"/>
        <v>167.42473439127519</v>
      </c>
      <c r="F253">
        <f t="shared" ca="1" si="15"/>
        <v>-0.62902143201799277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4A7B-1861-44B3-8A3D-BB72A59883AF}">
  <dimension ref="A1:V254"/>
  <sheetViews>
    <sheetView tabSelected="1" topLeftCell="G1" workbookViewId="0">
      <selection activeCell="M12" sqref="M12"/>
    </sheetView>
  </sheetViews>
  <sheetFormatPr defaultRowHeight="16.5" x14ac:dyDescent="0.3"/>
  <cols>
    <col min="8" max="9" width="10.875" bestFit="1" customWidth="1"/>
    <col min="10" max="10" width="11" bestFit="1" customWidth="1"/>
    <col min="11" max="11" width="9.125" bestFit="1" customWidth="1"/>
    <col min="12" max="12" width="15.75" bestFit="1" customWidth="1"/>
    <col min="13" max="14" width="9.125" bestFit="1" customWidth="1"/>
    <col min="15" max="15" width="9.375" bestFit="1" customWidth="1"/>
    <col min="16" max="17" width="9.125" bestFit="1" customWidth="1"/>
    <col min="18" max="18" width="9.875" bestFit="1" customWidth="1"/>
    <col min="19" max="19" width="9.125" bestFit="1" customWidth="1"/>
    <col min="20" max="20" width="9.375" bestFit="1" customWidth="1"/>
    <col min="21" max="22" width="9.125" bestFit="1" customWidth="1"/>
  </cols>
  <sheetData>
    <row r="1" spans="1:22" x14ac:dyDescent="0.3">
      <c r="A1" s="14" t="s">
        <v>8</v>
      </c>
      <c r="B1" s="21" t="s">
        <v>20</v>
      </c>
      <c r="C1" s="22"/>
      <c r="D1" s="22"/>
      <c r="E1" s="22"/>
      <c r="F1" s="23"/>
      <c r="G1" s="14" t="s">
        <v>10</v>
      </c>
      <c r="H1" s="21" t="s">
        <v>21</v>
      </c>
      <c r="I1" s="23"/>
      <c r="J1" s="18" t="s">
        <v>24</v>
      </c>
      <c r="K1" s="28" t="s">
        <v>25</v>
      </c>
      <c r="L1" s="30" t="s">
        <v>26</v>
      </c>
      <c r="M1" s="21" t="s">
        <v>27</v>
      </c>
      <c r="N1" s="22"/>
      <c r="O1" s="22"/>
      <c r="P1" s="22"/>
      <c r="Q1" s="23"/>
      <c r="R1" s="21" t="s">
        <v>28</v>
      </c>
      <c r="S1" s="22"/>
      <c r="T1" s="22"/>
      <c r="U1" s="22"/>
      <c r="V1" s="23"/>
    </row>
    <row r="2" spans="1:22" ht="17.25" thickBot="1" x14ac:dyDescent="0.35">
      <c r="A2" s="20"/>
      <c r="B2" s="15" t="s">
        <v>1</v>
      </c>
      <c r="C2" s="16" t="s">
        <v>2</v>
      </c>
      <c r="D2" s="16" t="s">
        <v>3</v>
      </c>
      <c r="E2" s="16" t="s">
        <v>4</v>
      </c>
      <c r="F2" s="17" t="s">
        <v>5</v>
      </c>
      <c r="G2" s="20"/>
      <c r="H2" s="26" t="s">
        <v>22</v>
      </c>
      <c r="I2" s="27" t="s">
        <v>23</v>
      </c>
      <c r="J2" s="19"/>
      <c r="K2" s="29"/>
      <c r="L2" s="31"/>
      <c r="M2" s="32" t="s">
        <v>1</v>
      </c>
      <c r="N2" s="33" t="s">
        <v>2</v>
      </c>
      <c r="O2" s="33" t="s">
        <v>3</v>
      </c>
      <c r="P2" s="33" t="s">
        <v>4</v>
      </c>
      <c r="Q2" s="34" t="s">
        <v>5</v>
      </c>
      <c r="R2" s="32" t="s">
        <v>1</v>
      </c>
      <c r="S2" s="33" t="s">
        <v>2</v>
      </c>
      <c r="T2" s="33" t="s">
        <v>3</v>
      </c>
      <c r="U2" s="33" t="s">
        <v>4</v>
      </c>
      <c r="V2" s="34" t="s">
        <v>5</v>
      </c>
    </row>
    <row r="3" spans="1:22" x14ac:dyDescent="0.3">
      <c r="A3">
        <v>1</v>
      </c>
      <c r="B3" s="24">
        <f>'일자별 시가총액'!B2 / '일자별 시가총액'!$G2</f>
        <v>6.0240963855421686E-2</v>
      </c>
      <c r="C3" s="24">
        <f>'일자별 시가총액'!C2 / '일자별 시가총액'!$G2</f>
        <v>7.2289156626506021E-2</v>
      </c>
      <c r="D3" s="24">
        <f>'일자별 시가총액'!D2 / '일자별 시가총액'!$G2</f>
        <v>0.39518072289156625</v>
      </c>
      <c r="E3" s="24">
        <f>'일자별 시가총액'!E2 / '일자별 시가총액'!$G2</f>
        <v>7.0682730923694773E-2</v>
      </c>
      <c r="F3" s="24">
        <f>'일자별 시가총액'!F2 / '일자별 시가총액'!$G2</f>
        <v>0.40160642570281124</v>
      </c>
      <c r="G3" s="25">
        <f>'일자별 시가총액'!H2</f>
        <v>100</v>
      </c>
      <c r="H3" s="35">
        <v>1000000</v>
      </c>
      <c r="I3" s="35">
        <v>0</v>
      </c>
      <c r="J3" s="35">
        <v>1000000</v>
      </c>
      <c r="K3" s="35">
        <f>10000*G3/G$3</f>
        <v>10000</v>
      </c>
      <c r="L3" s="35">
        <f>J3*K3</f>
        <v>10000000000</v>
      </c>
      <c r="M3" s="35">
        <f>$L3*B3/'일자별 주가'!B2</f>
        <v>60240.963855421687</v>
      </c>
      <c r="N3" s="35">
        <f>$L3*C3/'일자별 주가'!C2</f>
        <v>36144.578313253012</v>
      </c>
      <c r="O3" s="35">
        <f>$L3*D3/'일자별 주가'!D2</f>
        <v>131726.90763052207</v>
      </c>
      <c r="P3" s="35">
        <f>$L3*E3/'일자별 주가'!E2</f>
        <v>7068.273092369478</v>
      </c>
      <c r="Q3" s="35">
        <f>$L3*F3/'일자별 주가'!F2</f>
        <v>4016.0642570281125</v>
      </c>
      <c r="R3" s="2">
        <f>M3</f>
        <v>60240.963855421687</v>
      </c>
      <c r="S3" s="2">
        <f t="shared" ref="S3:V3" si="0">N3</f>
        <v>36144.578313253012</v>
      </c>
      <c r="T3" s="2">
        <f t="shared" si="0"/>
        <v>131726.90763052207</v>
      </c>
      <c r="U3" s="2">
        <f t="shared" si="0"/>
        <v>7068.273092369478</v>
      </c>
      <c r="V3" s="2">
        <f t="shared" si="0"/>
        <v>4016.0642570281125</v>
      </c>
    </row>
    <row r="4" spans="1:22" x14ac:dyDescent="0.3">
      <c r="A4">
        <v>2</v>
      </c>
      <c r="B4" s="24">
        <f ca="1">'일자별 시가총액'!B3 / '일자별 시가총액'!$G3</f>
        <v>5.8869420726996406E-2</v>
      </c>
      <c r="C4" s="24">
        <f ca="1">'일자별 시가총액'!C3 / '일자별 시가총액'!$G3</f>
        <v>7.4434894681931055E-2</v>
      </c>
      <c r="D4" s="24">
        <f ca="1">'일자별 시가총액'!D3 / '일자별 시가총액'!$G3</f>
        <v>0.39701319639349941</v>
      </c>
      <c r="E4" s="24">
        <f ca="1">'일자별 시가총액'!E3 / '일자별 시가총액'!$G3</f>
        <v>7.0804015065024414E-2</v>
      </c>
      <c r="F4" s="24">
        <f ca="1">'일자별 시가총액'!F3 / '일자별 시가총액'!$G3</f>
        <v>0.39887847313254871</v>
      </c>
      <c r="G4" s="25">
        <f ca="1">'일자별 시가총액'!H3</f>
        <v>99.618065863453822</v>
      </c>
      <c r="H4" s="2">
        <f ca="1">RANDBETWEEN(0, 5) * 50000</f>
        <v>100000</v>
      </c>
      <c r="I4" s="2">
        <f ca="1">MIN(J3, RANDBETWEEN(0,5)*50000)</f>
        <v>250000</v>
      </c>
      <c r="J4" s="2">
        <f ca="1">J3+H4-I4</f>
        <v>850000</v>
      </c>
      <c r="K4" s="35">
        <f ca="1">10000*G4/G$3</f>
        <v>9961.8065863453812</v>
      </c>
      <c r="L4" s="35">
        <f ca="1">J4*K4</f>
        <v>8467535598.3935738</v>
      </c>
      <c r="M4" s="35">
        <f ca="1">$L4*B4/'일자별 주가'!B3 - R3</f>
        <v>-9036.1445783132585</v>
      </c>
      <c r="N4" s="35">
        <f ca="1">$L4*C4/'일자별 주가'!C3 - S3</f>
        <v>-5421.6867469879508</v>
      </c>
      <c r="O4" s="35">
        <f ca="1">$L4*D4/'일자별 주가'!D3 - T3</f>
        <v>-19759.036144578306</v>
      </c>
      <c r="P4" s="35">
        <f ca="1">$L4*E4/'일자별 주가'!E3 - U3</f>
        <v>-1060.2409638554227</v>
      </c>
      <c r="Q4" s="35">
        <f ca="1">$L4*F4/'일자별 주가'!F3 - V3</f>
        <v>-602.40963855421705</v>
      </c>
      <c r="R4" s="2">
        <f ca="1">R3+M4</f>
        <v>51204.819277108429</v>
      </c>
      <c r="S4" s="2">
        <f t="shared" ref="S4:V4" ca="1" si="1">S3+N4</f>
        <v>30722.891566265062</v>
      </c>
      <c r="T4" s="2">
        <f t="shared" ca="1" si="1"/>
        <v>111967.87148594376</v>
      </c>
      <c r="U4" s="2">
        <f t="shared" ca="1" si="1"/>
        <v>6008.0321285140553</v>
      </c>
      <c r="V4" s="2">
        <f t="shared" ca="1" si="1"/>
        <v>3413.6546184738954</v>
      </c>
    </row>
    <row r="5" spans="1:22" x14ac:dyDescent="0.3">
      <c r="A5">
        <v>3</v>
      </c>
      <c r="B5" s="24">
        <f ca="1">'일자별 시가총액'!B4 / '일자별 시가총액'!$G4</f>
        <v>5.8594367881672098E-2</v>
      </c>
      <c r="C5" s="24">
        <f ca="1">'일자별 시가총액'!C4 / '일자별 시가총액'!$G4</f>
        <v>7.2718409347633239E-2</v>
      </c>
      <c r="D5" s="24">
        <f ca="1">'일자별 시가총액'!D4 / '일자별 시가총액'!$G4</f>
        <v>0.39349991219572278</v>
      </c>
      <c r="E5" s="24">
        <f ca="1">'일자별 시가총액'!E4 / '일자별 시가총액'!$G4</f>
        <v>7.1209790460200512E-2</v>
      </c>
      <c r="F5" s="24">
        <f ca="1">'일자별 시가총액'!F4 / '일자별 시가총액'!$G4</f>
        <v>0.40397752011477139</v>
      </c>
      <c r="G5" s="25">
        <f ca="1">'일자별 시가총액'!H4</f>
        <v>100.08569156626506</v>
      </c>
      <c r="H5" s="2">
        <f t="shared" ref="H5:H68" ca="1" si="2">RANDBETWEEN(0, 5) * 50000</f>
        <v>150000</v>
      </c>
      <c r="I5" s="2">
        <f t="shared" ref="I5:I68" ca="1" si="3">MIN(J4, RANDBETWEEN(0,5)*50000)</f>
        <v>200000</v>
      </c>
      <c r="J5" s="2">
        <f t="shared" ref="J5:J68" ca="1" si="4">J4+H5-I5</f>
        <v>800000</v>
      </c>
      <c r="K5" s="35">
        <f t="shared" ref="K5:K68" ca="1" si="5">10000*G5/G$3</f>
        <v>10008.569156626507</v>
      </c>
      <c r="L5" s="35">
        <f t="shared" ref="L5:L68" ca="1" si="6">J5*K5</f>
        <v>8006855325.3012056</v>
      </c>
      <c r="M5" s="35">
        <f ca="1">$L5*B5/'일자별 주가'!B4 - R4</f>
        <v>-3012.0481927710716</v>
      </c>
      <c r="N5" s="35">
        <f ca="1">$L5*C5/'일자별 주가'!C4 - S4</f>
        <v>-1807.2289156626466</v>
      </c>
      <c r="O5" s="35">
        <f ca="1">$L5*D5/'일자별 주가'!D4 - T4</f>
        <v>-6586.3453815260873</v>
      </c>
      <c r="P5" s="35">
        <f ca="1">$L5*E5/'일자별 주가'!E4 - U4</f>
        <v>-353.41365461847181</v>
      </c>
      <c r="Q5" s="35">
        <f ca="1">$L5*F5/'일자별 주가'!F4 - V4</f>
        <v>-200.80321285140508</v>
      </c>
      <c r="R5" s="2">
        <f t="shared" ref="R5:R68" ca="1" si="7">R4+M5</f>
        <v>48192.771084337357</v>
      </c>
      <c r="S5" s="2">
        <f t="shared" ref="S5:S68" ca="1" si="8">S4+N5</f>
        <v>28915.662650602415</v>
      </c>
      <c r="T5" s="2">
        <f t="shared" ref="T5:T68" ca="1" si="9">T4+O5</f>
        <v>105381.52610441767</v>
      </c>
      <c r="U5" s="2">
        <f t="shared" ref="U5:U68" ca="1" si="10">U4+P5</f>
        <v>5654.6184738955835</v>
      </c>
      <c r="V5" s="2">
        <f t="shared" ref="V5:V68" ca="1" si="11">V4+Q5</f>
        <v>3212.8514056224903</v>
      </c>
    </row>
    <row r="6" spans="1:22" x14ac:dyDescent="0.3">
      <c r="A6">
        <v>4</v>
      </c>
      <c r="B6" s="24">
        <f ca="1">'일자별 시가총액'!B5 / '일자별 시가총액'!$G5</f>
        <v>5.9357907093411939E-2</v>
      </c>
      <c r="C6" s="24">
        <f ca="1">'일자별 시가총액'!C5 / '일자별 시가총액'!$G5</f>
        <v>7.3865483739134416E-2</v>
      </c>
      <c r="D6" s="24">
        <f ca="1">'일자별 시가총액'!D5 / '일자별 시가총액'!$G5</f>
        <v>0.38681557452252197</v>
      </c>
      <c r="E6" s="24">
        <f ca="1">'일자별 시가총액'!E5 / '일자별 시가총액'!$G5</f>
        <v>7.2928240991742388E-2</v>
      </c>
      <c r="F6" s="24">
        <f ca="1">'일자별 시가총액'!F5 / '일자별 시가총액'!$G5</f>
        <v>0.40703279365318928</v>
      </c>
      <c r="G6" s="25">
        <f ca="1">'일자별 시가총액'!H5</f>
        <v>100.37131726907631</v>
      </c>
      <c r="H6" s="2">
        <f t="shared" ca="1" si="2"/>
        <v>200000</v>
      </c>
      <c r="I6" s="2">
        <f t="shared" ca="1" si="3"/>
        <v>150000</v>
      </c>
      <c r="J6" s="2">
        <f t="shared" ca="1" si="4"/>
        <v>850000</v>
      </c>
      <c r="K6" s="35">
        <f t="shared" ca="1" si="5"/>
        <v>10037.131726907632</v>
      </c>
      <c r="L6" s="35">
        <f t="shared" ca="1" si="6"/>
        <v>8531561967.8714867</v>
      </c>
      <c r="M6" s="35">
        <f ca="1">$L6*B6/'일자별 주가'!B5 - R5</f>
        <v>3012.0481927710789</v>
      </c>
      <c r="N6" s="35">
        <f ca="1">$L6*C6/'일자별 주가'!C5 - S5</f>
        <v>1807.2289156626466</v>
      </c>
      <c r="O6" s="35">
        <f ca="1">$L6*D6/'일자별 주가'!D5 - T5</f>
        <v>6586.3453815261164</v>
      </c>
      <c r="P6" s="35">
        <f ca="1">$L6*E6/'일자별 주가'!E5 - U5</f>
        <v>353.41365461847272</v>
      </c>
      <c r="Q6" s="35">
        <f ca="1">$L6*F6/'일자별 주가'!F5 - V5</f>
        <v>200.80321285140553</v>
      </c>
      <c r="R6" s="2">
        <f t="shared" ca="1" si="7"/>
        <v>51204.819277108436</v>
      </c>
      <c r="S6" s="2">
        <f t="shared" ca="1" si="8"/>
        <v>30722.891566265062</v>
      </c>
      <c r="T6" s="2">
        <f t="shared" ca="1" si="9"/>
        <v>111967.87148594379</v>
      </c>
      <c r="U6" s="2">
        <f t="shared" ca="1" si="10"/>
        <v>6008.0321285140562</v>
      </c>
      <c r="V6" s="2">
        <f t="shared" ca="1" si="11"/>
        <v>3413.6546184738959</v>
      </c>
    </row>
    <row r="7" spans="1:22" x14ac:dyDescent="0.3">
      <c r="A7">
        <v>5</v>
      </c>
      <c r="B7" s="24">
        <f ca="1">'일자별 시가총액'!B6 / '일자별 시가총액'!$G6</f>
        <v>5.9233885088797129E-2</v>
      </c>
      <c r="C7" s="24">
        <f ca="1">'일자별 시가총액'!C6 / '일자별 시가총액'!$G6</f>
        <v>7.3386783210859119E-2</v>
      </c>
      <c r="D7" s="24">
        <f ca="1">'일자별 시가총액'!D6 / '일자별 시가총액'!$G6</f>
        <v>0.39437961319756143</v>
      </c>
      <c r="E7" s="24">
        <f ca="1">'일자별 시가총액'!E6 / '일자별 시가총액'!$G6</f>
        <v>7.3844467598173869E-2</v>
      </c>
      <c r="F7" s="24">
        <f ca="1">'일자별 시가총액'!F6 / '일자별 시가총액'!$G6</f>
        <v>0.39915525090460846</v>
      </c>
      <c r="G7" s="25">
        <f ca="1">'일자별 시가총액'!H6</f>
        <v>99.839060240963846</v>
      </c>
      <c r="H7" s="2">
        <f t="shared" ca="1" si="2"/>
        <v>100000</v>
      </c>
      <c r="I7" s="2">
        <f t="shared" ca="1" si="3"/>
        <v>100000</v>
      </c>
      <c r="J7" s="2">
        <f t="shared" ca="1" si="4"/>
        <v>850000</v>
      </c>
      <c r="K7" s="35">
        <f t="shared" ca="1" si="5"/>
        <v>9983.9060240963845</v>
      </c>
      <c r="L7" s="35">
        <f t="shared" ca="1" si="6"/>
        <v>8486320120.4819269</v>
      </c>
      <c r="M7" s="35">
        <f ca="1">$L7*B7/'일자별 주가'!B6 - R6</f>
        <v>0</v>
      </c>
      <c r="N7" s="35">
        <f ca="1">$L7*C7/'일자별 주가'!C6 - S6</f>
        <v>0</v>
      </c>
      <c r="O7" s="35">
        <f ca="1">$L7*D7/'일자별 주가'!D6 - T6</f>
        <v>0</v>
      </c>
      <c r="P7" s="35">
        <f ca="1">$L7*E7/'일자별 주가'!E6 - U6</f>
        <v>0</v>
      </c>
      <c r="Q7" s="35">
        <f ca="1">$L7*F7/'일자별 주가'!F6 - V6</f>
        <v>0</v>
      </c>
      <c r="R7" s="2">
        <f t="shared" ca="1" si="7"/>
        <v>51204.819277108436</v>
      </c>
      <c r="S7" s="2">
        <f t="shared" ca="1" si="8"/>
        <v>30722.891566265062</v>
      </c>
      <c r="T7" s="2">
        <f t="shared" ca="1" si="9"/>
        <v>111967.87148594379</v>
      </c>
      <c r="U7" s="2">
        <f t="shared" ca="1" si="10"/>
        <v>6008.0321285140562</v>
      </c>
      <c r="V7" s="2">
        <f t="shared" ca="1" si="11"/>
        <v>3413.6546184738959</v>
      </c>
    </row>
    <row r="8" spans="1:22" x14ac:dyDescent="0.3">
      <c r="A8">
        <v>6</v>
      </c>
      <c r="B8" s="24">
        <f ca="1">'일자별 시가총액'!B7 / '일자별 시가총액'!$G7</f>
        <v>5.886446068191592E-2</v>
      </c>
      <c r="C8" s="24">
        <f ca="1">'일자별 시가총액'!C7 / '일자별 시가총액'!$G7</f>
        <v>7.1969658761135355E-2</v>
      </c>
      <c r="D8" s="24">
        <f ca="1">'일자별 시가총액'!D7 / '일자별 시가총액'!$G7</f>
        <v>0.39455312790801012</v>
      </c>
      <c r="E8" s="24">
        <f ca="1">'일자별 시가총액'!E7 / '일자별 시가총액'!$G7</f>
        <v>7.4968053386341049E-2</v>
      </c>
      <c r="F8" s="24">
        <f ca="1">'일자별 시가총액'!F7 / '일자별 시가총액'!$G7</f>
        <v>0.3996446992625976</v>
      </c>
      <c r="G8" s="25">
        <f ca="1">'일자별 시가총액'!H7</f>
        <v>100.64984417670684</v>
      </c>
      <c r="H8" s="2">
        <f t="shared" ca="1" si="2"/>
        <v>200000</v>
      </c>
      <c r="I8" s="2">
        <f t="shared" ca="1" si="3"/>
        <v>150000</v>
      </c>
      <c r="J8" s="2">
        <f t="shared" ca="1" si="4"/>
        <v>900000</v>
      </c>
      <c r="K8" s="35">
        <f t="shared" ca="1" si="5"/>
        <v>10064.984417670683</v>
      </c>
      <c r="L8" s="35">
        <f t="shared" ca="1" si="6"/>
        <v>9058485975.903614</v>
      </c>
      <c r="M8" s="35">
        <f ca="1">$L8*B8/'일자별 주가'!B7 - R7</f>
        <v>3012.0481927710789</v>
      </c>
      <c r="N8" s="35">
        <f ca="1">$L8*C8/'일자별 주가'!C7 - S7</f>
        <v>1807.2289156626466</v>
      </c>
      <c r="O8" s="35">
        <f ca="1">$L8*D8/'일자별 주가'!D7 - T7</f>
        <v>6586.3453815260873</v>
      </c>
      <c r="P8" s="35">
        <f ca="1">$L8*E8/'일자별 주가'!E7 - U7</f>
        <v>353.41365461847363</v>
      </c>
      <c r="Q8" s="35">
        <f ca="1">$L8*F8/'일자별 주가'!F7 - V7</f>
        <v>200.80321285140508</v>
      </c>
      <c r="R8" s="2">
        <f t="shared" ca="1" si="7"/>
        <v>54216.867469879515</v>
      </c>
      <c r="S8" s="2">
        <f t="shared" ca="1" si="8"/>
        <v>32530.120481927708</v>
      </c>
      <c r="T8" s="2">
        <f t="shared" ca="1" si="9"/>
        <v>118554.21686746988</v>
      </c>
      <c r="U8" s="2">
        <f t="shared" ca="1" si="10"/>
        <v>6361.4457831325299</v>
      </c>
      <c r="V8" s="2">
        <f t="shared" ca="1" si="11"/>
        <v>3614.457831325301</v>
      </c>
    </row>
    <row r="9" spans="1:22" x14ac:dyDescent="0.3">
      <c r="A9">
        <v>7</v>
      </c>
      <c r="B9" s="24">
        <f ca="1">'일자별 시가총액'!B8 / '일자별 시가총액'!$G8</f>
        <v>6.0763420128015638E-2</v>
      </c>
      <c r="C9" s="24">
        <f ca="1">'일자별 시가총액'!C8 / '일자별 시가총액'!$G8</f>
        <v>7.3881784916277879E-2</v>
      </c>
      <c r="D9" s="24">
        <f ca="1">'일자별 시가총액'!D8 / '일자별 시가총액'!$G8</f>
        <v>0.39963233026166778</v>
      </c>
      <c r="E9" s="24">
        <f ca="1">'일자별 시가총액'!E8 / '일자별 시가총액'!$G8</f>
        <v>7.3810616005676608E-2</v>
      </c>
      <c r="F9" s="24">
        <f ca="1">'일자별 시가총액'!F8 / '일자별 시가총액'!$G8</f>
        <v>0.3919118486883621</v>
      </c>
      <c r="G9" s="25">
        <f ca="1">'일자별 시가총액'!H8</f>
        <v>100.31003373493976</v>
      </c>
      <c r="H9" s="2">
        <f t="shared" ca="1" si="2"/>
        <v>250000</v>
      </c>
      <c r="I9" s="2">
        <f t="shared" ca="1" si="3"/>
        <v>50000</v>
      </c>
      <c r="J9" s="2">
        <f t="shared" ca="1" si="4"/>
        <v>1100000</v>
      </c>
      <c r="K9" s="35">
        <f t="shared" ca="1" si="5"/>
        <v>10031.003373493975</v>
      </c>
      <c r="L9" s="35">
        <f t="shared" ca="1" si="6"/>
        <v>11034103710.843372</v>
      </c>
      <c r="M9" s="35">
        <f ca="1">$L9*B9/'일자별 주가'!B8 - R8</f>
        <v>12048.192771084337</v>
      </c>
      <c r="N9" s="35">
        <f ca="1">$L9*C9/'일자별 주가'!C8 - S8</f>
        <v>7228.9156626505974</v>
      </c>
      <c r="O9" s="35">
        <f ca="1">$L9*D9/'일자별 주가'!D8 - T8</f>
        <v>26345.381526104393</v>
      </c>
      <c r="P9" s="35">
        <f ca="1">$L9*E9/'일자별 주가'!E8 - U8</f>
        <v>1413.6546184738954</v>
      </c>
      <c r="Q9" s="35">
        <f ca="1">$L9*F9/'일자별 주가'!F8 - V8</f>
        <v>803.21285140562168</v>
      </c>
      <c r="R9" s="2">
        <f t="shared" ca="1" si="7"/>
        <v>66265.060240963852</v>
      </c>
      <c r="S9" s="2">
        <f t="shared" ca="1" si="8"/>
        <v>39759.036144578306</v>
      </c>
      <c r="T9" s="2">
        <f t="shared" ca="1" si="9"/>
        <v>144899.59839357427</v>
      </c>
      <c r="U9" s="2">
        <f t="shared" ca="1" si="10"/>
        <v>7775.1004016064253</v>
      </c>
      <c r="V9" s="2">
        <f t="shared" ca="1" si="11"/>
        <v>4417.6706827309226</v>
      </c>
    </row>
    <row r="10" spans="1:22" x14ac:dyDescent="0.3">
      <c r="A10">
        <v>8</v>
      </c>
      <c r="B10" s="24">
        <f ca="1">'일자별 시가총액'!B9 / '일자별 시가총액'!$G9</f>
        <v>6.0110429663685863E-2</v>
      </c>
      <c r="C10" s="24">
        <f ca="1">'일자별 시가총액'!C9 / '일자별 시가총액'!$G9</f>
        <v>7.498857812695861E-2</v>
      </c>
      <c r="D10" s="24">
        <f ca="1">'일자별 시가총액'!D9 / '일자별 시가총액'!$G9</f>
        <v>0.40292691538432401</v>
      </c>
      <c r="E10" s="24">
        <f ca="1">'일자별 시가총액'!E9 / '일자별 시가총액'!$G9</f>
        <v>7.2032202788442509E-2</v>
      </c>
      <c r="F10" s="24">
        <f ca="1">'일자별 시가총액'!F9 / '일자별 시가총액'!$G9</f>
        <v>0.38994187403658898</v>
      </c>
      <c r="G10" s="25">
        <f ca="1">'일자별 시가총액'!H9</f>
        <v>101.36965461847389</v>
      </c>
      <c r="H10" s="2">
        <f t="shared" ca="1" si="2"/>
        <v>200000</v>
      </c>
      <c r="I10" s="2">
        <f t="shared" ca="1" si="3"/>
        <v>250000</v>
      </c>
      <c r="J10" s="2">
        <f t="shared" ca="1" si="4"/>
        <v>1050000</v>
      </c>
      <c r="K10" s="35">
        <f t="shared" ca="1" si="5"/>
        <v>10136.965461847389</v>
      </c>
      <c r="L10" s="35">
        <f t="shared" ca="1" si="6"/>
        <v>10643813734.939758</v>
      </c>
      <c r="M10" s="35">
        <f ca="1">$L10*B10/'일자별 주가'!B9 - R9</f>
        <v>-3012.0481927710789</v>
      </c>
      <c r="N10" s="35">
        <f ca="1">$L10*C10/'일자별 주가'!C9 - S9</f>
        <v>-1807.2289156626503</v>
      </c>
      <c r="O10" s="35">
        <f ca="1">$L10*D10/'일자별 주가'!D9 - T9</f>
        <v>-6586.3453815261018</v>
      </c>
      <c r="P10" s="35">
        <f ca="1">$L10*E10/'일자별 주가'!E9 - U9</f>
        <v>-353.41365461847454</v>
      </c>
      <c r="Q10" s="35">
        <f ca="1">$L10*F10/'일자별 주가'!F9 - V9</f>
        <v>-200.80321285140508</v>
      </c>
      <c r="R10" s="2">
        <f t="shared" ca="1" si="7"/>
        <v>63253.012048192773</v>
      </c>
      <c r="S10" s="2">
        <f t="shared" ca="1" si="8"/>
        <v>37951.807228915655</v>
      </c>
      <c r="T10" s="2">
        <f t="shared" ca="1" si="9"/>
        <v>138313.25301204817</v>
      </c>
      <c r="U10" s="2">
        <f t="shared" ca="1" si="10"/>
        <v>7421.6867469879508</v>
      </c>
      <c r="V10" s="2">
        <f t="shared" ca="1" si="11"/>
        <v>4216.8674698795176</v>
      </c>
    </row>
    <row r="11" spans="1:22" x14ac:dyDescent="0.3">
      <c r="A11">
        <v>9</v>
      </c>
      <c r="B11" s="24">
        <f ca="1">'일자별 시가총액'!B10 / '일자별 시가총액'!$G10</f>
        <v>6.1711145887820354E-2</v>
      </c>
      <c r="C11" s="24">
        <f ca="1">'일자별 시가총액'!C10 / '일자별 시가총액'!$G10</f>
        <v>7.4679958128708229E-2</v>
      </c>
      <c r="D11" s="24">
        <f ca="1">'일자별 시가총액'!D10 / '일자별 시가총액'!$G10</f>
        <v>0.40238225261598026</v>
      </c>
      <c r="E11" s="24">
        <f ca="1">'일자별 시가총액'!E10 / '일자별 시가총액'!$G10</f>
        <v>7.3605279125835352E-2</v>
      </c>
      <c r="F11" s="24">
        <f ca="1">'일자별 시가총액'!F10 / '일자별 시가총액'!$G10</f>
        <v>0.38762136424165583</v>
      </c>
      <c r="G11" s="25">
        <f ca="1">'일자별 시가총액'!H10</f>
        <v>99.218568674698787</v>
      </c>
      <c r="H11" s="2">
        <f t="shared" ca="1" si="2"/>
        <v>100000</v>
      </c>
      <c r="I11" s="2">
        <f t="shared" ca="1" si="3"/>
        <v>150000</v>
      </c>
      <c r="J11" s="2">
        <f t="shared" ca="1" si="4"/>
        <v>1000000</v>
      </c>
      <c r="K11" s="35">
        <f t="shared" ca="1" si="5"/>
        <v>9921.8568674698781</v>
      </c>
      <c r="L11" s="35">
        <f t="shared" ca="1" si="6"/>
        <v>9921856867.4698772</v>
      </c>
      <c r="M11" s="35">
        <f ca="1">$L11*B11/'일자별 주가'!B10 - R10</f>
        <v>-3012.0481927711007</v>
      </c>
      <c r="N11" s="35">
        <f ca="1">$L11*C11/'일자별 주가'!C10 - S10</f>
        <v>-1807.2289156626503</v>
      </c>
      <c r="O11" s="35">
        <f ca="1">$L11*D11/'일자별 주가'!D10 - T10</f>
        <v>-6586.3453815261018</v>
      </c>
      <c r="P11" s="35">
        <f ca="1">$L11*E11/'일자별 주가'!E10 - U10</f>
        <v>-353.41365461847454</v>
      </c>
      <c r="Q11" s="35">
        <f ca="1">$L11*F11/'일자별 주가'!F10 - V10</f>
        <v>-200.80321285140599</v>
      </c>
      <c r="R11" s="2">
        <f t="shared" ca="1" si="7"/>
        <v>60240.963855421673</v>
      </c>
      <c r="S11" s="2">
        <f t="shared" ca="1" si="8"/>
        <v>36144.578313253005</v>
      </c>
      <c r="T11" s="2">
        <f t="shared" ca="1" si="9"/>
        <v>131726.90763052207</v>
      </c>
      <c r="U11" s="2">
        <f t="shared" ca="1" si="10"/>
        <v>7068.2730923694762</v>
      </c>
      <c r="V11" s="2">
        <f t="shared" ca="1" si="11"/>
        <v>4016.0642570281116</v>
      </c>
    </row>
    <row r="12" spans="1:22" x14ac:dyDescent="0.3">
      <c r="A12">
        <v>10</v>
      </c>
      <c r="B12" s="24">
        <f ca="1">'일자별 시가총액'!B11 / '일자별 시가총액'!$G11</f>
        <v>6.2762581910809134E-2</v>
      </c>
      <c r="C12" s="24">
        <f ca="1">'일자별 시가총액'!C11 / '일자별 시가총액'!$G11</f>
        <v>7.3571759667976494E-2</v>
      </c>
      <c r="D12" s="24">
        <f ca="1">'일자별 시가총액'!D11 / '일자별 시가총액'!$G11</f>
        <v>0.40366954047841769</v>
      </c>
      <c r="E12" s="24">
        <f ca="1">'일자별 시가총액'!E11 / '일자별 시가총액'!$G11</f>
        <v>7.0663644454576943E-2</v>
      </c>
      <c r="F12" s="24">
        <f ca="1">'일자별 시가총액'!F11 / '일자별 시가총액'!$G11</f>
        <v>0.3893324734882197</v>
      </c>
      <c r="G12" s="25">
        <f ca="1">'일자별 시가총액'!H11</f>
        <v>100.76220883534137</v>
      </c>
      <c r="H12" s="2">
        <f t="shared" ca="1" si="2"/>
        <v>200000</v>
      </c>
      <c r="I12" s="2">
        <f t="shared" ca="1" si="3"/>
        <v>100000</v>
      </c>
      <c r="J12" s="2">
        <f t="shared" ca="1" si="4"/>
        <v>1100000</v>
      </c>
      <c r="K12" s="35">
        <f t="shared" ca="1" si="5"/>
        <v>10076.220883534137</v>
      </c>
      <c r="L12" s="35">
        <f t="shared" ca="1" si="6"/>
        <v>11083842971.88755</v>
      </c>
      <c r="M12" s="35">
        <f ca="1">$L12*B12/'일자별 주가'!B11 - R11</f>
        <v>6024.0963855421796</v>
      </c>
      <c r="N12" s="35">
        <f ca="1">$L12*C12/'일자별 주가'!C11 - S11</f>
        <v>3614.4578313253078</v>
      </c>
      <c r="O12" s="35">
        <f ca="1">$L12*D12/'일자별 주가'!D11 - T11</f>
        <v>13172.690763052233</v>
      </c>
      <c r="P12" s="35">
        <f ca="1">$L12*E12/'일자별 주가'!E11 - U11</f>
        <v>706.82730923694999</v>
      </c>
      <c r="Q12" s="35">
        <f ca="1">$L12*F12/'일자별 주가'!F11 - V11</f>
        <v>401.60642570281198</v>
      </c>
      <c r="R12" s="2">
        <f t="shared" ca="1" si="7"/>
        <v>66265.060240963852</v>
      </c>
      <c r="S12" s="2">
        <f t="shared" ca="1" si="8"/>
        <v>39759.036144578313</v>
      </c>
      <c r="T12" s="2">
        <f t="shared" ca="1" si="9"/>
        <v>144899.5983935743</v>
      </c>
      <c r="U12" s="2">
        <f t="shared" ca="1" si="10"/>
        <v>7775.1004016064262</v>
      </c>
      <c r="V12" s="2">
        <f t="shared" ca="1" si="11"/>
        <v>4417.6706827309235</v>
      </c>
    </row>
    <row r="13" spans="1:22" x14ac:dyDescent="0.3">
      <c r="A13">
        <v>11</v>
      </c>
      <c r="B13" s="24">
        <f ca="1">'일자별 시가총액'!B12 / '일자별 시가총액'!$G12</f>
        <v>6.4197181405982004E-2</v>
      </c>
      <c r="C13" s="24">
        <f ca="1">'일자별 시가총액'!C12 / '일자별 시가총액'!$G12</f>
        <v>7.2686390391681024E-2</v>
      </c>
      <c r="D13" s="24">
        <f ca="1">'일자별 시가총액'!D12 / '일자별 시가총액'!$G12</f>
        <v>0.40474435192107949</v>
      </c>
      <c r="E13" s="24">
        <f ca="1">'일자별 시가총액'!E12 / '일자별 시가총액'!$G12</f>
        <v>7.1040329626528592E-2</v>
      </c>
      <c r="F13" s="24">
        <f ca="1">'일자별 시가총액'!F12 / '일자별 시가총액'!$G12</f>
        <v>0.38733174665472891</v>
      </c>
      <c r="G13" s="25">
        <f ca="1">'일자별 시가총액'!H12</f>
        <v>100.95027148594377</v>
      </c>
      <c r="H13" s="2">
        <f t="shared" ca="1" si="2"/>
        <v>50000</v>
      </c>
      <c r="I13" s="2">
        <f t="shared" ca="1" si="3"/>
        <v>0</v>
      </c>
      <c r="J13" s="2">
        <f t="shared" ca="1" si="4"/>
        <v>1150000</v>
      </c>
      <c r="K13" s="35">
        <f t="shared" ca="1" si="5"/>
        <v>10095.027148594378</v>
      </c>
      <c r="L13" s="35">
        <f t="shared" ca="1" si="6"/>
        <v>11609281220.883533</v>
      </c>
      <c r="M13" s="35">
        <f ca="1">$L13*B13/'일자별 주가'!B12 - R12</f>
        <v>3012.0481927710935</v>
      </c>
      <c r="N13" s="35">
        <f ca="1">$L13*C13/'일자별 주가'!C12 - S12</f>
        <v>1807.2289156626575</v>
      </c>
      <c r="O13" s="35">
        <f ca="1">$L13*D13/'일자별 주가'!D12 - T12</f>
        <v>6586.3453815261018</v>
      </c>
      <c r="P13" s="35">
        <f ca="1">$L13*E13/'일자별 주가'!E12 - U12</f>
        <v>353.41365461847363</v>
      </c>
      <c r="Q13" s="35">
        <f ca="1">$L13*F13/'일자별 주가'!F12 - V12</f>
        <v>200.80321285140508</v>
      </c>
      <c r="R13" s="2">
        <f t="shared" ca="1" si="7"/>
        <v>69277.108433734946</v>
      </c>
      <c r="S13" s="2">
        <f t="shared" ca="1" si="8"/>
        <v>41566.26506024097</v>
      </c>
      <c r="T13" s="2">
        <f t="shared" ca="1" si="9"/>
        <v>151485.9437751004</v>
      </c>
      <c r="U13" s="2">
        <f t="shared" ca="1" si="10"/>
        <v>8128.5140562248998</v>
      </c>
      <c r="V13" s="2">
        <f t="shared" ca="1" si="11"/>
        <v>4618.4738955823286</v>
      </c>
    </row>
    <row r="14" spans="1:22" x14ac:dyDescent="0.3">
      <c r="A14">
        <v>12</v>
      </c>
      <c r="B14" s="24">
        <f ca="1">'일자별 시가총액'!B13 / '일자별 시가총액'!$G13</f>
        <v>6.5721979665223626E-2</v>
      </c>
      <c r="C14" s="24">
        <f ca="1">'일자별 시가총액'!C13 / '일자별 시가총액'!$G13</f>
        <v>7.0676487961675902E-2</v>
      </c>
      <c r="D14" s="24">
        <f ca="1">'일자별 시가총액'!D13 / '일자별 시가총액'!$G13</f>
        <v>0.3995244621174926</v>
      </c>
      <c r="E14" s="24">
        <f ca="1">'일자별 시가총액'!E13 / '일자별 시가총액'!$G13</f>
        <v>6.9959935080755084E-2</v>
      </c>
      <c r="F14" s="24">
        <f ca="1">'일자별 시가총액'!F13 / '일자별 시가총액'!$G13</f>
        <v>0.39411713517485275</v>
      </c>
      <c r="G14" s="25">
        <f ca="1">'일자별 시가총액'!H13</f>
        <v>101.55044658634537</v>
      </c>
      <c r="H14" s="2">
        <f t="shared" ca="1" si="2"/>
        <v>50000</v>
      </c>
      <c r="I14" s="2">
        <f t="shared" ca="1" si="3"/>
        <v>50000</v>
      </c>
      <c r="J14" s="2">
        <f t="shared" ca="1" si="4"/>
        <v>1150000</v>
      </c>
      <c r="K14" s="35">
        <f t="shared" ca="1" si="5"/>
        <v>10155.044658634537</v>
      </c>
      <c r="L14" s="35">
        <f t="shared" ca="1" si="6"/>
        <v>11678301357.429718</v>
      </c>
      <c r="M14" s="35">
        <f ca="1">$L14*B14/'일자별 주가'!B13 - R13</f>
        <v>0</v>
      </c>
      <c r="N14" s="35">
        <f ca="1">$L14*C14/'일자별 주가'!C13 - S13</f>
        <v>0</v>
      </c>
      <c r="O14" s="35">
        <f ca="1">$L14*D14/'일자별 주가'!D13 - T13</f>
        <v>0</v>
      </c>
      <c r="P14" s="35">
        <f ca="1">$L14*E14/'일자별 주가'!E13 - U13</f>
        <v>0</v>
      </c>
      <c r="Q14" s="35">
        <f ca="1">$L14*F14/'일자별 주가'!F13 - V13</f>
        <v>0</v>
      </c>
      <c r="R14" s="2">
        <f t="shared" ca="1" si="7"/>
        <v>69277.108433734946</v>
      </c>
      <c r="S14" s="2">
        <f t="shared" ca="1" si="8"/>
        <v>41566.26506024097</v>
      </c>
      <c r="T14" s="2">
        <f t="shared" ca="1" si="9"/>
        <v>151485.9437751004</v>
      </c>
      <c r="U14" s="2">
        <f t="shared" ca="1" si="10"/>
        <v>8128.5140562248998</v>
      </c>
      <c r="V14" s="2">
        <f t="shared" ca="1" si="11"/>
        <v>4618.4738955823286</v>
      </c>
    </row>
    <row r="15" spans="1:22" x14ac:dyDescent="0.3">
      <c r="A15">
        <v>13</v>
      </c>
      <c r="B15" s="24">
        <f ca="1">'일자별 시가총액'!B14 / '일자별 시가총액'!$G14</f>
        <v>6.4505784362221458E-2</v>
      </c>
      <c r="C15" s="24">
        <f ca="1">'일자별 시가총액'!C14 / '일자별 시가총액'!$G14</f>
        <v>7.0689809970500533E-2</v>
      </c>
      <c r="D15" s="24">
        <f ca="1">'일자별 시가총액'!D14 / '일자별 시가총액'!$G14</f>
        <v>0.40670827934091897</v>
      </c>
      <c r="E15" s="24">
        <f ca="1">'일자별 시가총액'!E14 / '일자별 시가총액'!$G14</f>
        <v>6.9851467760707942E-2</v>
      </c>
      <c r="F15" s="24">
        <f ca="1">'일자별 시가총액'!F14 / '일자별 시가총액'!$G14</f>
        <v>0.38824465856565105</v>
      </c>
      <c r="G15" s="25">
        <f ca="1">'일자별 시가총액'!H14</f>
        <v>101.70004176706829</v>
      </c>
      <c r="H15" s="2">
        <f t="shared" ca="1" si="2"/>
        <v>250000</v>
      </c>
      <c r="I15" s="2">
        <f t="shared" ca="1" si="3"/>
        <v>200000</v>
      </c>
      <c r="J15" s="2">
        <f t="shared" ca="1" si="4"/>
        <v>1200000</v>
      </c>
      <c r="K15" s="35">
        <f t="shared" ca="1" si="5"/>
        <v>10170.004176706829</v>
      </c>
      <c r="L15" s="35">
        <f t="shared" ca="1" si="6"/>
        <v>12204005012.048195</v>
      </c>
      <c r="M15" s="35">
        <f ca="1">$L15*B15/'일자별 주가'!B14 - R14</f>
        <v>3012.0481927710935</v>
      </c>
      <c r="N15" s="35">
        <f ca="1">$L15*C15/'일자별 주가'!C14 - S14</f>
        <v>1807.2289156626503</v>
      </c>
      <c r="O15" s="35">
        <f ca="1">$L15*D15/'일자별 주가'!D14 - T14</f>
        <v>6586.3453815261018</v>
      </c>
      <c r="P15" s="35">
        <f ca="1">$L15*E15/'일자별 주가'!E14 - U14</f>
        <v>353.41365461847454</v>
      </c>
      <c r="Q15" s="35">
        <f ca="1">$L15*F15/'일자별 주가'!F14 - V14</f>
        <v>200.8032128514069</v>
      </c>
      <c r="R15" s="2">
        <f t="shared" ca="1" si="7"/>
        <v>72289.156626506039</v>
      </c>
      <c r="S15" s="2">
        <f t="shared" ca="1" si="8"/>
        <v>43373.493975903621</v>
      </c>
      <c r="T15" s="2">
        <f t="shared" ca="1" si="9"/>
        <v>158072.2891566265</v>
      </c>
      <c r="U15" s="2">
        <f t="shared" ca="1" si="10"/>
        <v>8481.9277108433744</v>
      </c>
      <c r="V15" s="2">
        <f t="shared" ca="1" si="11"/>
        <v>4819.2771084337355</v>
      </c>
    </row>
    <row r="16" spans="1:22" x14ac:dyDescent="0.3">
      <c r="A16">
        <v>14</v>
      </c>
      <c r="B16" s="24">
        <f ca="1">'일자별 시가총액'!B15 / '일자별 시가총액'!$G15</f>
        <v>6.5637220551563014E-2</v>
      </c>
      <c r="C16" s="24">
        <f ca="1">'일자별 시가총액'!C15 / '일자별 시가총액'!$G15</f>
        <v>7.0727817656783779E-2</v>
      </c>
      <c r="D16" s="24">
        <f ca="1">'일자별 시가총액'!D15 / '일자별 시가총액'!$G15</f>
        <v>0.41185025428275041</v>
      </c>
      <c r="E16" s="24">
        <f ca="1">'일자별 시가총액'!E15 / '일자별 시가총액'!$G15</f>
        <v>7.1657486220618904E-2</v>
      </c>
      <c r="F16" s="24">
        <f ca="1">'일자별 시가총액'!F15 / '일자별 시가총액'!$G15</f>
        <v>0.38012722128828386</v>
      </c>
      <c r="G16" s="25">
        <f ca="1">'일자별 시가총액'!H15</f>
        <v>101.41542329317271</v>
      </c>
      <c r="H16" s="2">
        <f t="shared" ca="1" si="2"/>
        <v>200000</v>
      </c>
      <c r="I16" s="2">
        <f t="shared" ca="1" si="3"/>
        <v>50000</v>
      </c>
      <c r="J16" s="2">
        <f t="shared" ca="1" si="4"/>
        <v>1350000</v>
      </c>
      <c r="K16" s="35">
        <f t="shared" ca="1" si="5"/>
        <v>10141.542329317272</v>
      </c>
      <c r="L16" s="35">
        <f t="shared" ca="1" si="6"/>
        <v>13691082144.578318</v>
      </c>
      <c r="M16" s="35">
        <f ca="1">$L16*B16/'일자별 주가'!B15 - R15</f>
        <v>9036.1445783132804</v>
      </c>
      <c r="N16" s="35">
        <f ca="1">$L16*C16/'일자별 주가'!C15 - S15</f>
        <v>5421.6867469879653</v>
      </c>
      <c r="O16" s="35">
        <f ca="1">$L16*D16/'일자별 주가'!D15 - T15</f>
        <v>19759.036144578364</v>
      </c>
      <c r="P16" s="35">
        <f ca="1">$L16*E16/'일자별 주가'!E15 - U15</f>
        <v>1060.2409638554254</v>
      </c>
      <c r="Q16" s="35">
        <f ca="1">$L16*F16/'일자별 주가'!F15 - V15</f>
        <v>602.40963855421705</v>
      </c>
      <c r="R16" s="2">
        <f t="shared" ca="1" si="7"/>
        <v>81325.30120481932</v>
      </c>
      <c r="S16" s="2">
        <f t="shared" ca="1" si="8"/>
        <v>48795.180722891586</v>
      </c>
      <c r="T16" s="2">
        <f t="shared" ca="1" si="9"/>
        <v>177831.32530120487</v>
      </c>
      <c r="U16" s="2">
        <f t="shared" ca="1" si="10"/>
        <v>9542.1686746987998</v>
      </c>
      <c r="V16" s="2">
        <f t="shared" ca="1" si="11"/>
        <v>5421.6867469879526</v>
      </c>
    </row>
    <row r="17" spans="1:22" x14ac:dyDescent="0.3">
      <c r="A17">
        <v>15</v>
      </c>
      <c r="B17" s="24">
        <f ca="1">'일자별 시가총액'!B16 / '일자별 시가총액'!$G16</f>
        <v>6.5718996939116286E-2</v>
      </c>
      <c r="C17" s="24">
        <f ca="1">'일자별 시가총액'!C16 / '일자별 시가총액'!$G16</f>
        <v>6.9159430861441648E-2</v>
      </c>
      <c r="D17" s="24">
        <f ca="1">'일자별 시가총액'!D16 / '일자별 시가총액'!$G16</f>
        <v>0.41518508428101869</v>
      </c>
      <c r="E17" s="24">
        <f ca="1">'일자별 시가총액'!E16 / '일자별 시가총액'!$G16</f>
        <v>6.9621607980896463E-2</v>
      </c>
      <c r="F17" s="24">
        <f ca="1">'일자별 시가총액'!F16 / '일자별 시가총액'!$G16</f>
        <v>0.38031487993752683</v>
      </c>
      <c r="G17" s="25">
        <f ca="1">'일자별 시가총액'!H16</f>
        <v>102.36170281124497</v>
      </c>
      <c r="H17" s="2">
        <f t="shared" ca="1" si="2"/>
        <v>50000</v>
      </c>
      <c r="I17" s="2">
        <f t="shared" ca="1" si="3"/>
        <v>0</v>
      </c>
      <c r="J17" s="2">
        <f t="shared" ca="1" si="4"/>
        <v>1400000</v>
      </c>
      <c r="K17" s="35">
        <f t="shared" ca="1" si="5"/>
        <v>10236.170281124498</v>
      </c>
      <c r="L17" s="35">
        <f t="shared" ca="1" si="6"/>
        <v>14330638393.574297</v>
      </c>
      <c r="M17" s="35">
        <f ca="1">$L17*B17/'일자별 주가'!B16 - R16</f>
        <v>3012.0481927710352</v>
      </c>
      <c r="N17" s="35">
        <f ca="1">$L17*C17/'일자별 주가'!C16 - S16</f>
        <v>1807.2289156626284</v>
      </c>
      <c r="O17" s="35">
        <f ca="1">$L17*D17/'일자별 주가'!D16 - T16</f>
        <v>6586.3453815260436</v>
      </c>
      <c r="P17" s="35">
        <f ca="1">$L17*E17/'일자별 주가'!E16 - U16</f>
        <v>353.41365461846908</v>
      </c>
      <c r="Q17" s="35">
        <f ca="1">$L17*F17/'일자별 주가'!F16 - V16</f>
        <v>200.80321285140508</v>
      </c>
      <c r="R17" s="2">
        <f t="shared" ca="1" si="7"/>
        <v>84337.349397590355</v>
      </c>
      <c r="S17" s="2">
        <f t="shared" ca="1" si="8"/>
        <v>50602.409638554214</v>
      </c>
      <c r="T17" s="2">
        <f t="shared" ca="1" si="9"/>
        <v>184417.67068273091</v>
      </c>
      <c r="U17" s="2">
        <f t="shared" ca="1" si="10"/>
        <v>9895.5823293172689</v>
      </c>
      <c r="V17" s="2">
        <f t="shared" ca="1" si="11"/>
        <v>5622.4899598393577</v>
      </c>
    </row>
    <row r="18" spans="1:22" x14ac:dyDescent="0.3">
      <c r="A18">
        <v>16</v>
      </c>
      <c r="B18" s="24">
        <f ca="1">'일자별 시가총액'!B17 / '일자별 시가총액'!$G17</f>
        <v>6.5669940498055454E-2</v>
      </c>
      <c r="C18" s="24">
        <f ca="1">'일자별 시가총액'!C17 / '일자별 시가총액'!$G17</f>
        <v>6.882897609022523E-2</v>
      </c>
      <c r="D18" s="24">
        <f ca="1">'일자별 시가총액'!D17 / '일자별 시가총액'!$G17</f>
        <v>0.41411048404105399</v>
      </c>
      <c r="E18" s="24">
        <f ca="1">'일자별 시가총액'!E17 / '일자별 시가총액'!$G17</f>
        <v>7.304347669932866E-2</v>
      </c>
      <c r="F18" s="24">
        <f ca="1">'일자별 시가총액'!F17 / '일자별 시가총액'!$G17</f>
        <v>0.37834712267133663</v>
      </c>
      <c r="G18" s="25">
        <f ca="1">'일자별 시가총액'!H17</f>
        <v>100.19071164658635</v>
      </c>
      <c r="H18" s="2">
        <f t="shared" ca="1" si="2"/>
        <v>250000</v>
      </c>
      <c r="I18" s="2">
        <f t="shared" ca="1" si="3"/>
        <v>200000</v>
      </c>
      <c r="J18" s="2">
        <f t="shared" ca="1" si="4"/>
        <v>1450000</v>
      </c>
      <c r="K18" s="35">
        <f t="shared" ca="1" si="5"/>
        <v>10019.071164658635</v>
      </c>
      <c r="L18" s="35">
        <f t="shared" ca="1" si="6"/>
        <v>14527653188.75502</v>
      </c>
      <c r="M18" s="35">
        <f ca="1">$L18*B18/'일자별 주가'!B17 - R17</f>
        <v>3012.0481927710935</v>
      </c>
      <c r="N18" s="35">
        <f ca="1">$L18*C18/'일자별 주가'!C17 - S17</f>
        <v>1807.2289156626575</v>
      </c>
      <c r="O18" s="35">
        <f ca="1">$L18*D18/'일자별 주가'!D17 - T17</f>
        <v>6586.3453815260727</v>
      </c>
      <c r="P18" s="35">
        <f ca="1">$L18*E18/'일자별 주가'!E17 - U17</f>
        <v>353.41365461847454</v>
      </c>
      <c r="Q18" s="35">
        <f ca="1">$L18*F18/'일자별 주가'!F17 - V17</f>
        <v>200.80321285140508</v>
      </c>
      <c r="R18" s="2">
        <f t="shared" ca="1" si="7"/>
        <v>87349.397590361448</v>
      </c>
      <c r="S18" s="2">
        <f t="shared" ca="1" si="8"/>
        <v>52409.638554216872</v>
      </c>
      <c r="T18" s="2">
        <f t="shared" ca="1" si="9"/>
        <v>191004.01606425698</v>
      </c>
      <c r="U18" s="2">
        <f t="shared" ca="1" si="10"/>
        <v>10248.995983935743</v>
      </c>
      <c r="V18" s="2">
        <f t="shared" ca="1" si="11"/>
        <v>5823.2931726907627</v>
      </c>
    </row>
    <row r="19" spans="1:22" x14ac:dyDescent="0.3">
      <c r="A19">
        <v>17</v>
      </c>
      <c r="B19" s="24">
        <f ca="1">'일자별 시가총액'!B18 / '일자별 시가총액'!$G18</f>
        <v>6.5666043984003997E-2</v>
      </c>
      <c r="C19" s="24">
        <f ca="1">'일자별 시가총액'!C18 / '일자별 시가총액'!$G18</f>
        <v>6.7063808100314912E-2</v>
      </c>
      <c r="D19" s="24">
        <f ca="1">'일자별 시가총액'!D18 / '일자별 시가총액'!$G18</f>
        <v>0.41535551099818219</v>
      </c>
      <c r="E19" s="24">
        <f ca="1">'일자별 시가총액'!E18 / '일자별 시가총액'!$G18</f>
        <v>7.4729233122611774E-2</v>
      </c>
      <c r="F19" s="24">
        <f ca="1">'일자별 시가총액'!F18 / '일자별 시가총액'!$G18</f>
        <v>0.37718540379488708</v>
      </c>
      <c r="G19" s="25">
        <f ca="1">'일자별 시가총액'!H18</f>
        <v>100.15996144578314</v>
      </c>
      <c r="H19" s="2">
        <f t="shared" ca="1" si="2"/>
        <v>50000</v>
      </c>
      <c r="I19" s="2">
        <f t="shared" ca="1" si="3"/>
        <v>100000</v>
      </c>
      <c r="J19" s="2">
        <f t="shared" ca="1" si="4"/>
        <v>1400000</v>
      </c>
      <c r="K19" s="35">
        <f t="shared" ca="1" si="5"/>
        <v>10015.996144578314</v>
      </c>
      <c r="L19" s="35">
        <f t="shared" ca="1" si="6"/>
        <v>14022394602.409639</v>
      </c>
      <c r="M19" s="35">
        <f ca="1">$L19*B19/'일자별 주가'!B18 - R18</f>
        <v>-3012.0481927710935</v>
      </c>
      <c r="N19" s="35">
        <f ca="1">$L19*C19/'일자별 주가'!C18 - S18</f>
        <v>-1807.2289156626503</v>
      </c>
      <c r="O19" s="35">
        <f ca="1">$L19*D19/'일자별 주가'!D18 - T18</f>
        <v>-6586.3453815260727</v>
      </c>
      <c r="P19" s="35">
        <f ca="1">$L19*E19/'일자별 주가'!E18 - U18</f>
        <v>-353.41365461847454</v>
      </c>
      <c r="Q19" s="35">
        <f ca="1">$L19*F19/'일자별 주가'!F18 - V18</f>
        <v>-200.80321285140508</v>
      </c>
      <c r="R19" s="2">
        <f t="shared" ca="1" si="7"/>
        <v>84337.349397590355</v>
      </c>
      <c r="S19" s="2">
        <f t="shared" ca="1" si="8"/>
        <v>50602.409638554222</v>
      </c>
      <c r="T19" s="2">
        <f t="shared" ca="1" si="9"/>
        <v>184417.67068273091</v>
      </c>
      <c r="U19" s="2">
        <f t="shared" ca="1" si="10"/>
        <v>9895.5823293172689</v>
      </c>
      <c r="V19" s="2">
        <f t="shared" ca="1" si="11"/>
        <v>5622.4899598393577</v>
      </c>
    </row>
    <row r="20" spans="1:22" x14ac:dyDescent="0.3">
      <c r="A20">
        <v>18</v>
      </c>
      <c r="B20" s="24">
        <f ca="1">'일자별 시가총액'!B19 / '일자별 시가총액'!$G19</f>
        <v>6.5390390402222609E-2</v>
      </c>
      <c r="C20" s="24">
        <f ca="1">'일자별 시가총액'!C19 / '일자별 시가총액'!$G19</f>
        <v>6.7525152605158512E-2</v>
      </c>
      <c r="D20" s="24">
        <f ca="1">'일자별 시가총액'!D19 / '일자별 시가총액'!$G19</f>
        <v>0.41632165578744351</v>
      </c>
      <c r="E20" s="24">
        <f ca="1">'일자별 시가총액'!E19 / '일자별 시가총액'!$G19</f>
        <v>7.1801138823530897E-2</v>
      </c>
      <c r="F20" s="24">
        <f ca="1">'일자별 시가총액'!F19 / '일자별 시가총액'!$G19</f>
        <v>0.37896166238164442</v>
      </c>
      <c r="G20" s="25">
        <f ca="1">'일자별 시가총액'!H19</f>
        <v>101.92721285140563</v>
      </c>
      <c r="H20" s="2">
        <f t="shared" ca="1" si="2"/>
        <v>200000</v>
      </c>
      <c r="I20" s="2">
        <f t="shared" ca="1" si="3"/>
        <v>250000</v>
      </c>
      <c r="J20" s="2">
        <f t="shared" ca="1" si="4"/>
        <v>1350000</v>
      </c>
      <c r="K20" s="35">
        <f t="shared" ca="1" si="5"/>
        <v>10192.721285140564</v>
      </c>
      <c r="L20" s="35">
        <f t="shared" ca="1" si="6"/>
        <v>13760173734.939762</v>
      </c>
      <c r="M20" s="35">
        <f ca="1">$L20*B20/'일자별 주가'!B19 - R19</f>
        <v>-3012.0481927710644</v>
      </c>
      <c r="N20" s="35">
        <f ca="1">$L20*C20/'일자별 주가'!C19 - S19</f>
        <v>-1807.228915662643</v>
      </c>
      <c r="O20" s="35">
        <f ca="1">$L20*D20/'일자별 주가'!D19 - T19</f>
        <v>-6586.3453815260727</v>
      </c>
      <c r="P20" s="35">
        <f ca="1">$L20*E20/'일자별 주가'!E19 - U19</f>
        <v>-353.4136546184709</v>
      </c>
      <c r="Q20" s="35">
        <f ca="1">$L20*F20/'일자별 주가'!F19 - V19</f>
        <v>-200.80321285140417</v>
      </c>
      <c r="R20" s="2">
        <f t="shared" ca="1" si="7"/>
        <v>81325.30120481929</v>
      </c>
      <c r="S20" s="2">
        <f t="shared" ca="1" si="8"/>
        <v>48795.180722891579</v>
      </c>
      <c r="T20" s="2">
        <f t="shared" ca="1" si="9"/>
        <v>177831.32530120484</v>
      </c>
      <c r="U20" s="2">
        <f t="shared" ca="1" si="10"/>
        <v>9542.168674698798</v>
      </c>
      <c r="V20" s="2">
        <f t="shared" ca="1" si="11"/>
        <v>5421.6867469879535</v>
      </c>
    </row>
    <row r="21" spans="1:22" x14ac:dyDescent="0.3">
      <c r="A21">
        <v>19</v>
      </c>
      <c r="B21" s="24">
        <f ca="1">'일자별 시가총액'!B20 / '일자별 시가총액'!$G20</f>
        <v>6.3925413735687345E-2</v>
      </c>
      <c r="C21" s="24">
        <f ca="1">'일자별 시가총액'!C20 / '일자별 시가총액'!$G20</f>
        <v>6.7266955950107871E-2</v>
      </c>
      <c r="D21" s="24">
        <f ca="1">'일자별 시가총액'!D20 / '일자별 시가총액'!$G20</f>
        <v>0.41611564492953046</v>
      </c>
      <c r="E21" s="24">
        <f ca="1">'일자별 시가총액'!E20 / '일자별 시가총액'!$G20</f>
        <v>7.4291245270307629E-2</v>
      </c>
      <c r="F21" s="24">
        <f ca="1">'일자별 시가총액'!F20 / '일자별 시가총액'!$G20</f>
        <v>0.37840074011436664</v>
      </c>
      <c r="G21" s="25">
        <f ca="1">'일자별 시가총액'!H20</f>
        <v>101.38886746987951</v>
      </c>
      <c r="H21" s="2">
        <f t="shared" ca="1" si="2"/>
        <v>200000</v>
      </c>
      <c r="I21" s="2">
        <f t="shared" ca="1" si="3"/>
        <v>150000</v>
      </c>
      <c r="J21" s="2">
        <f t="shared" ca="1" si="4"/>
        <v>1400000</v>
      </c>
      <c r="K21" s="35">
        <f t="shared" ca="1" si="5"/>
        <v>10138.886746987951</v>
      </c>
      <c r="L21" s="35">
        <f t="shared" ca="1" si="6"/>
        <v>14194441445.783133</v>
      </c>
      <c r="M21" s="35">
        <f ca="1">$L21*B21/'일자별 주가'!B20 - R20</f>
        <v>3012.0481927710789</v>
      </c>
      <c r="N21" s="35">
        <f ca="1">$L21*C21/'일자별 주가'!C20 - S20</f>
        <v>1807.2289156626357</v>
      </c>
      <c r="O21" s="35">
        <f ca="1">$L21*D21/'일자별 주가'!D20 - T20</f>
        <v>6586.3453815260436</v>
      </c>
      <c r="P21" s="35">
        <f ca="1">$L21*E21/'일자별 주가'!E20 - U20</f>
        <v>353.4136546184709</v>
      </c>
      <c r="Q21" s="35">
        <f ca="1">$L21*F21/'일자별 주가'!F20 - V20</f>
        <v>200.80321285140417</v>
      </c>
      <c r="R21" s="2">
        <f t="shared" ca="1" si="7"/>
        <v>84337.349397590369</v>
      </c>
      <c r="S21" s="2">
        <f t="shared" ca="1" si="8"/>
        <v>50602.409638554214</v>
      </c>
      <c r="T21" s="2">
        <f t="shared" ca="1" si="9"/>
        <v>184417.67068273088</v>
      </c>
      <c r="U21" s="2">
        <f t="shared" ca="1" si="10"/>
        <v>9895.5823293172689</v>
      </c>
      <c r="V21" s="2">
        <f t="shared" ca="1" si="11"/>
        <v>5622.4899598393577</v>
      </c>
    </row>
    <row r="22" spans="1:22" x14ac:dyDescent="0.3">
      <c r="A22">
        <v>20</v>
      </c>
      <c r="B22" s="24">
        <f ca="1">'일자별 시가총액'!B21 / '일자별 시가총액'!$G21</f>
        <v>6.3183384024943223E-2</v>
      </c>
      <c r="C22" s="24">
        <f ca="1">'일자별 시가총액'!C21 / '일자별 시가총액'!$G21</f>
        <v>6.5921330666024097E-2</v>
      </c>
      <c r="D22" s="24">
        <f ca="1">'일자별 시가총액'!D21 / '일자별 시가총액'!$G21</f>
        <v>0.40658622643160613</v>
      </c>
      <c r="E22" s="24">
        <f ca="1">'일자별 시가총액'!E21 / '일자별 시가총액'!$G21</f>
        <v>7.5676511989088771E-2</v>
      </c>
      <c r="F22" s="24">
        <f ca="1">'일자별 시가총액'!F21 / '일자별 시가총액'!$G21</f>
        <v>0.3886325468883377</v>
      </c>
      <c r="G22" s="25">
        <f ca="1">'일자별 시가총액'!H21</f>
        <v>101.25431646586345</v>
      </c>
      <c r="H22" s="2">
        <f t="shared" ca="1" si="2"/>
        <v>200000</v>
      </c>
      <c r="I22" s="2">
        <f t="shared" ca="1" si="3"/>
        <v>250000</v>
      </c>
      <c r="J22" s="2">
        <f t="shared" ca="1" si="4"/>
        <v>1350000</v>
      </c>
      <c r="K22" s="35">
        <f t="shared" ca="1" si="5"/>
        <v>10125.431646586345</v>
      </c>
      <c r="L22" s="35">
        <f t="shared" ca="1" si="6"/>
        <v>13669332722.891565</v>
      </c>
      <c r="M22" s="35">
        <f ca="1">$L22*B22/'일자별 주가'!B21 - R21</f>
        <v>-3012.048192771108</v>
      </c>
      <c r="N22" s="35">
        <f ca="1">$L22*C22/'일자별 주가'!C21 - S21</f>
        <v>-1807.2289156626575</v>
      </c>
      <c r="O22" s="35">
        <f ca="1">$L22*D22/'일자별 주가'!D21 - T21</f>
        <v>-6586.3453815260727</v>
      </c>
      <c r="P22" s="35">
        <f ca="1">$L22*E22/'일자별 주가'!E21 - U21</f>
        <v>-353.41365461847454</v>
      </c>
      <c r="Q22" s="35">
        <f ca="1">$L22*F22/'일자별 주가'!F21 - V21</f>
        <v>-200.80321285140599</v>
      </c>
      <c r="R22" s="2">
        <f t="shared" ca="1" si="7"/>
        <v>81325.301204819261</v>
      </c>
      <c r="S22" s="2">
        <f t="shared" ca="1" si="8"/>
        <v>48795.180722891557</v>
      </c>
      <c r="T22" s="2">
        <f t="shared" ca="1" si="9"/>
        <v>177831.32530120481</v>
      </c>
      <c r="U22" s="2">
        <f t="shared" ca="1" si="10"/>
        <v>9542.1686746987943</v>
      </c>
      <c r="V22" s="2">
        <f t="shared" ca="1" si="11"/>
        <v>5421.6867469879517</v>
      </c>
    </row>
    <row r="23" spans="1:22" x14ac:dyDescent="0.3">
      <c r="A23">
        <v>21</v>
      </c>
      <c r="B23" s="24">
        <f ca="1">'일자별 시가총액'!B22 / '일자별 시가총액'!$G22</f>
        <v>6.3782424822059217E-2</v>
      </c>
      <c r="C23" s="24">
        <f ca="1">'일자별 시가총액'!C22 / '일자별 시가총액'!$G22</f>
        <v>6.5658762945841817E-2</v>
      </c>
      <c r="D23" s="24">
        <f ca="1">'일자별 시가총액'!D22 / '일자별 시가총액'!$G22</f>
        <v>0.41070835237992792</v>
      </c>
      <c r="E23" s="24">
        <f ca="1">'일자별 시가총액'!E22 / '일자별 시가총액'!$G22</f>
        <v>7.6785158864958111E-2</v>
      </c>
      <c r="F23" s="24">
        <f ca="1">'일자별 시가총액'!F22 / '일자별 시가총액'!$G22</f>
        <v>0.38306530098721292</v>
      </c>
      <c r="G23" s="25">
        <f ca="1">'일자별 시가총액'!H22</f>
        <v>101.38948915662651</v>
      </c>
      <c r="H23" s="2">
        <f t="shared" ca="1" si="2"/>
        <v>0</v>
      </c>
      <c r="I23" s="2">
        <f t="shared" ca="1" si="3"/>
        <v>0</v>
      </c>
      <c r="J23" s="2">
        <f t="shared" ca="1" si="4"/>
        <v>1350000</v>
      </c>
      <c r="K23" s="35">
        <f t="shared" ca="1" si="5"/>
        <v>10138.948915662651</v>
      </c>
      <c r="L23" s="35">
        <f t="shared" ca="1" si="6"/>
        <v>13687581036.144579</v>
      </c>
      <c r="M23" s="35">
        <f ca="1">$L23*B23/'일자별 주가'!B22 - R22</f>
        <v>0</v>
      </c>
      <c r="N23" s="35">
        <f ca="1">$L23*C23/'일자별 주가'!C22 - S22</f>
        <v>0</v>
      </c>
      <c r="O23" s="35">
        <f ca="1">$L23*D23/'일자별 주가'!D22 - T22</f>
        <v>0</v>
      </c>
      <c r="P23" s="35">
        <f ca="1">$L23*E23/'일자별 주가'!E22 - U22</f>
        <v>0</v>
      </c>
      <c r="Q23" s="35">
        <f ca="1">$L23*F23/'일자별 주가'!F22 - V22</f>
        <v>0</v>
      </c>
      <c r="R23" s="2">
        <f t="shared" ca="1" si="7"/>
        <v>81325.301204819261</v>
      </c>
      <c r="S23" s="2">
        <f t="shared" ca="1" si="8"/>
        <v>48795.180722891557</v>
      </c>
      <c r="T23" s="2">
        <f t="shared" ca="1" si="9"/>
        <v>177831.32530120481</v>
      </c>
      <c r="U23" s="2">
        <f t="shared" ca="1" si="10"/>
        <v>9542.1686746987943</v>
      </c>
      <c r="V23" s="2">
        <f t="shared" ca="1" si="11"/>
        <v>5421.6867469879517</v>
      </c>
    </row>
    <row r="24" spans="1:22" x14ac:dyDescent="0.3">
      <c r="A24">
        <v>22</v>
      </c>
      <c r="B24" s="24">
        <f ca="1">'일자별 시가총액'!B23 / '일자별 시가총액'!$G23</f>
        <v>6.6203659433864831E-2</v>
      </c>
      <c r="C24" s="24">
        <f ca="1">'일자별 시가총액'!C23 / '일자별 시가총액'!$G23</f>
        <v>6.5949835836794937E-2</v>
      </c>
      <c r="D24" s="24">
        <f ca="1">'일자별 시가총액'!D23 / '일자별 시가총액'!$G23</f>
        <v>0.40395275177504908</v>
      </c>
      <c r="E24" s="24">
        <f ca="1">'일자별 시가총액'!E23 / '일자별 시가총액'!$G23</f>
        <v>7.9424436635333551E-2</v>
      </c>
      <c r="F24" s="24">
        <f ca="1">'일자별 시가총액'!F23 / '일자별 시가총액'!$G23</f>
        <v>0.38446931631895759</v>
      </c>
      <c r="G24" s="25">
        <f ca="1">'일자별 시가총액'!H23</f>
        <v>100.62960642570282</v>
      </c>
      <c r="H24" s="2">
        <f t="shared" ca="1" si="2"/>
        <v>50000</v>
      </c>
      <c r="I24" s="2">
        <f t="shared" ca="1" si="3"/>
        <v>0</v>
      </c>
      <c r="J24" s="2">
        <f t="shared" ca="1" si="4"/>
        <v>1400000</v>
      </c>
      <c r="K24" s="35">
        <f t="shared" ca="1" si="5"/>
        <v>10062.960642570282</v>
      </c>
      <c r="L24" s="35">
        <f t="shared" ca="1" si="6"/>
        <v>14088144899.598394</v>
      </c>
      <c r="M24" s="35">
        <f ca="1">$L24*B24/'일자별 주가'!B23 - R23</f>
        <v>3012.0481927711226</v>
      </c>
      <c r="N24" s="35">
        <f ca="1">$L24*C24/'일자별 주가'!C23 - S23</f>
        <v>1807.2289156626648</v>
      </c>
      <c r="O24" s="35">
        <f ca="1">$L24*D24/'일자별 주가'!D23 - T23</f>
        <v>6586.345381526131</v>
      </c>
      <c r="P24" s="35">
        <f ca="1">$L24*E24/'일자별 주가'!E23 - U23</f>
        <v>353.41365461847454</v>
      </c>
      <c r="Q24" s="35">
        <f ca="1">$L24*F24/'일자별 주가'!F23 - V23</f>
        <v>200.80321285140599</v>
      </c>
      <c r="R24" s="2">
        <f t="shared" ca="1" si="7"/>
        <v>84337.349397590384</v>
      </c>
      <c r="S24" s="2">
        <f t="shared" ca="1" si="8"/>
        <v>50602.409638554222</v>
      </c>
      <c r="T24" s="2">
        <f t="shared" ca="1" si="9"/>
        <v>184417.67068273094</v>
      </c>
      <c r="U24" s="2">
        <f t="shared" ca="1" si="10"/>
        <v>9895.5823293172689</v>
      </c>
      <c r="V24" s="2">
        <f t="shared" ca="1" si="11"/>
        <v>5622.4899598393577</v>
      </c>
    </row>
    <row r="25" spans="1:22" x14ac:dyDescent="0.3">
      <c r="A25">
        <v>23</v>
      </c>
      <c r="B25" s="24">
        <f ca="1">'일자별 시가총액'!B24 / '일자별 시가총액'!$G24</f>
        <v>6.7251455474002811E-2</v>
      </c>
      <c r="C25" s="24">
        <f ca="1">'일자별 시가총액'!C24 / '일자별 시가총액'!$G24</f>
        <v>6.5984442620850625E-2</v>
      </c>
      <c r="D25" s="24">
        <f ca="1">'일자별 시가총액'!D24 / '일자별 시가총액'!$G24</f>
        <v>0.39414405732584828</v>
      </c>
      <c r="E25" s="24">
        <f ca="1">'일자별 시가총액'!E24 / '일자별 시가총액'!$G24</f>
        <v>7.8264497884729653E-2</v>
      </c>
      <c r="F25" s="24">
        <f ca="1">'일자별 시가총액'!F24 / '일자별 시가총액'!$G24</f>
        <v>0.39435554669456863</v>
      </c>
      <c r="G25" s="25">
        <f ca="1">'일자별 시가총액'!H24</f>
        <v>100.22625381526105</v>
      </c>
      <c r="H25" s="2">
        <f t="shared" ca="1" si="2"/>
        <v>250000</v>
      </c>
      <c r="I25" s="2">
        <f t="shared" ca="1" si="3"/>
        <v>200000</v>
      </c>
      <c r="J25" s="2">
        <f t="shared" ca="1" si="4"/>
        <v>1450000</v>
      </c>
      <c r="K25" s="35">
        <f t="shared" ca="1" si="5"/>
        <v>10022.625381526104</v>
      </c>
      <c r="L25" s="35">
        <f t="shared" ca="1" si="6"/>
        <v>14532806803.212851</v>
      </c>
      <c r="M25" s="35">
        <f ca="1">$L25*B25/'일자별 주가'!B24 - R24</f>
        <v>3012.0481927710498</v>
      </c>
      <c r="N25" s="35">
        <f ca="1">$L25*C25/'일자별 주가'!C24 - S24</f>
        <v>1807.228915662643</v>
      </c>
      <c r="O25" s="35">
        <f ca="1">$L25*D25/'일자별 주가'!D24 - T24</f>
        <v>6586.3453815260727</v>
      </c>
      <c r="P25" s="35">
        <f ca="1">$L25*E25/'일자별 주가'!E24 - U24</f>
        <v>353.41365461847272</v>
      </c>
      <c r="Q25" s="35">
        <f ca="1">$L25*F25/'일자별 주가'!F24 - V24</f>
        <v>200.80321285140599</v>
      </c>
      <c r="R25" s="2">
        <f t="shared" ca="1" si="7"/>
        <v>87349.397590361434</v>
      </c>
      <c r="S25" s="2">
        <f t="shared" ca="1" si="8"/>
        <v>52409.638554216865</v>
      </c>
      <c r="T25" s="2">
        <f t="shared" ca="1" si="9"/>
        <v>191004.01606425701</v>
      </c>
      <c r="U25" s="2">
        <f t="shared" ca="1" si="10"/>
        <v>10248.995983935742</v>
      </c>
      <c r="V25" s="2">
        <f t="shared" ca="1" si="11"/>
        <v>5823.2931726907636</v>
      </c>
    </row>
    <row r="26" spans="1:22" x14ac:dyDescent="0.3">
      <c r="A26">
        <v>24</v>
      </c>
      <c r="B26" s="24">
        <f ca="1">'일자별 시가총액'!B25 / '일자별 시가총액'!$G25</f>
        <v>6.5677727643248307E-2</v>
      </c>
      <c r="C26" s="24">
        <f ca="1">'일자별 시가총액'!C25 / '일자별 시가총액'!$G25</f>
        <v>6.5314967479518676E-2</v>
      </c>
      <c r="D26" s="24">
        <f ca="1">'일자별 시가총액'!D25 / '일자별 시가총액'!$G25</f>
        <v>0.40223653088037814</v>
      </c>
      <c r="E26" s="24">
        <f ca="1">'일자별 시가총액'!E25 / '일자별 시가총액'!$G25</f>
        <v>7.6440434756931588E-2</v>
      </c>
      <c r="F26" s="24">
        <f ca="1">'일자별 시가총액'!F25 / '일자별 시가총액'!$G25</f>
        <v>0.39033033923992327</v>
      </c>
      <c r="G26" s="25">
        <f ca="1">'일자별 시가총액'!H25</f>
        <v>99.637672289156626</v>
      </c>
      <c r="H26" s="2">
        <f t="shared" ca="1" si="2"/>
        <v>100000</v>
      </c>
      <c r="I26" s="2">
        <f t="shared" ca="1" si="3"/>
        <v>150000</v>
      </c>
      <c r="J26" s="2">
        <f t="shared" ca="1" si="4"/>
        <v>1400000</v>
      </c>
      <c r="K26" s="35">
        <f t="shared" ca="1" si="5"/>
        <v>9963.7672289156617</v>
      </c>
      <c r="L26" s="35">
        <f t="shared" ca="1" si="6"/>
        <v>13949274120.481926</v>
      </c>
      <c r="M26" s="35">
        <f ca="1">$L26*B26/'일자별 주가'!B25 - R25</f>
        <v>-3012.0481927710789</v>
      </c>
      <c r="N26" s="35">
        <f ca="1">$L26*C26/'일자별 주가'!C25 - S25</f>
        <v>-1807.2289156626575</v>
      </c>
      <c r="O26" s="35">
        <f ca="1">$L26*D26/'일자별 주가'!D25 - T25</f>
        <v>-6586.3453815261018</v>
      </c>
      <c r="P26" s="35">
        <f ca="1">$L26*E26/'일자별 주가'!E25 - U25</f>
        <v>-353.41365461847272</v>
      </c>
      <c r="Q26" s="35">
        <f ca="1">$L26*F26/'일자별 주가'!F25 - V25</f>
        <v>-200.8032128514069</v>
      </c>
      <c r="R26" s="2">
        <f t="shared" ca="1" si="7"/>
        <v>84337.349397590355</v>
      </c>
      <c r="S26" s="2">
        <f t="shared" ca="1" si="8"/>
        <v>50602.409638554207</v>
      </c>
      <c r="T26" s="2">
        <f t="shared" ca="1" si="9"/>
        <v>184417.67068273091</v>
      </c>
      <c r="U26" s="2">
        <f t="shared" ca="1" si="10"/>
        <v>9895.5823293172689</v>
      </c>
      <c r="V26" s="2">
        <f t="shared" ca="1" si="11"/>
        <v>5622.4899598393567</v>
      </c>
    </row>
    <row r="27" spans="1:22" x14ac:dyDescent="0.3">
      <c r="A27">
        <v>25</v>
      </c>
      <c r="B27" s="24">
        <f ca="1">'일자별 시가총액'!B26 / '일자별 시가총액'!$G26</f>
        <v>6.5287879895258333E-2</v>
      </c>
      <c r="C27" s="24">
        <f ca="1">'일자별 시가총액'!C26 / '일자별 시가총액'!$G26</f>
        <v>6.6658262088604606E-2</v>
      </c>
      <c r="D27" s="24">
        <f ca="1">'일자별 시가총액'!D26 / '일자별 시가총액'!$G26</f>
        <v>0.39800345131850728</v>
      </c>
      <c r="E27" s="24">
        <f ca="1">'일자별 시가총액'!E26 / '일자별 시가총액'!$G26</f>
        <v>7.4912993306758033E-2</v>
      </c>
      <c r="F27" s="24">
        <f ca="1">'일자별 시가총액'!F26 / '일자별 시가총액'!$G26</f>
        <v>0.39513741339087177</v>
      </c>
      <c r="G27" s="25">
        <f ca="1">'일자별 시가총액'!H26</f>
        <v>98.996215261044171</v>
      </c>
      <c r="H27" s="2">
        <f t="shared" ca="1" si="2"/>
        <v>50000</v>
      </c>
      <c r="I27" s="2">
        <f t="shared" ca="1" si="3"/>
        <v>50000</v>
      </c>
      <c r="J27" s="2">
        <f t="shared" ca="1" si="4"/>
        <v>1400000</v>
      </c>
      <c r="K27" s="35">
        <f t="shared" ca="1" si="5"/>
        <v>9899.6215261044163</v>
      </c>
      <c r="L27" s="35">
        <f t="shared" ca="1" si="6"/>
        <v>13859470136.546183</v>
      </c>
      <c r="M27" s="35">
        <f ca="1">$L27*B27/'일자별 주가'!B26 - R26</f>
        <v>0</v>
      </c>
      <c r="N27" s="35">
        <f ca="1">$L27*C27/'일자별 주가'!C26 - S26</f>
        <v>0</v>
      </c>
      <c r="O27" s="35">
        <f ca="1">$L27*D27/'일자별 주가'!D26 - T26</f>
        <v>0</v>
      </c>
      <c r="P27" s="35">
        <f ca="1">$L27*E27/'일자별 주가'!E26 - U26</f>
        <v>0</v>
      </c>
      <c r="Q27" s="35">
        <f ca="1">$L27*F27/'일자별 주가'!F26 - V26</f>
        <v>0</v>
      </c>
      <c r="R27" s="2">
        <f t="shared" ca="1" si="7"/>
        <v>84337.349397590355</v>
      </c>
      <c r="S27" s="2">
        <f t="shared" ca="1" si="8"/>
        <v>50602.409638554207</v>
      </c>
      <c r="T27" s="2">
        <f t="shared" ca="1" si="9"/>
        <v>184417.67068273091</v>
      </c>
      <c r="U27" s="2">
        <f t="shared" ca="1" si="10"/>
        <v>9895.5823293172689</v>
      </c>
      <c r="V27" s="2">
        <f t="shared" ca="1" si="11"/>
        <v>5622.4899598393567</v>
      </c>
    </row>
    <row r="28" spans="1:22" x14ac:dyDescent="0.3">
      <c r="A28">
        <v>26</v>
      </c>
      <c r="B28" s="24">
        <f ca="1">'일자별 시가총액'!B27 / '일자별 시가총액'!$G27</f>
        <v>6.6222502171664518E-2</v>
      </c>
      <c r="C28" s="24">
        <f ca="1">'일자별 시가총액'!C27 / '일자별 시가총액'!$G27</f>
        <v>6.799029597276593E-2</v>
      </c>
      <c r="D28" s="24">
        <f ca="1">'일자별 시가총액'!D27 / '일자별 시가총액'!$G27</f>
        <v>0.38814944157937731</v>
      </c>
      <c r="E28" s="24">
        <f ca="1">'일자별 시가총액'!E27 / '일자별 시가총액'!$G27</f>
        <v>7.5803386450677079E-2</v>
      </c>
      <c r="F28" s="24">
        <f ca="1">'일자별 시가총액'!F27 / '일자별 시가총액'!$G27</f>
        <v>0.40183437382551518</v>
      </c>
      <c r="G28" s="25">
        <f ca="1">'일자별 시가총액'!H27</f>
        <v>99.300138152610444</v>
      </c>
      <c r="H28" s="2">
        <f t="shared" ca="1" si="2"/>
        <v>100000</v>
      </c>
      <c r="I28" s="2">
        <f t="shared" ca="1" si="3"/>
        <v>100000</v>
      </c>
      <c r="J28" s="2">
        <f t="shared" ca="1" si="4"/>
        <v>1400000</v>
      </c>
      <c r="K28" s="35">
        <f t="shared" ca="1" si="5"/>
        <v>9930.0138152610434</v>
      </c>
      <c r="L28" s="35">
        <f t="shared" ca="1" si="6"/>
        <v>13902019341.365461</v>
      </c>
      <c r="M28" s="35">
        <f ca="1">$L28*B28/'일자별 주가'!B27 - R27</f>
        <v>0</v>
      </c>
      <c r="N28" s="35">
        <f ca="1">$L28*C28/'일자별 주가'!C27 - S27</f>
        <v>0</v>
      </c>
      <c r="O28" s="35">
        <f ca="1">$L28*D28/'일자별 주가'!D27 - T27</f>
        <v>0</v>
      </c>
      <c r="P28" s="35">
        <f ca="1">$L28*E28/'일자별 주가'!E27 - U27</f>
        <v>0</v>
      </c>
      <c r="Q28" s="35">
        <f ca="1">$L28*F28/'일자별 주가'!F27 - V27</f>
        <v>0</v>
      </c>
      <c r="R28" s="2">
        <f t="shared" ca="1" si="7"/>
        <v>84337.349397590355</v>
      </c>
      <c r="S28" s="2">
        <f t="shared" ca="1" si="8"/>
        <v>50602.409638554207</v>
      </c>
      <c r="T28" s="2">
        <f t="shared" ca="1" si="9"/>
        <v>184417.67068273091</v>
      </c>
      <c r="U28" s="2">
        <f t="shared" ca="1" si="10"/>
        <v>9895.5823293172689</v>
      </c>
      <c r="V28" s="2">
        <f t="shared" ca="1" si="11"/>
        <v>5622.4899598393567</v>
      </c>
    </row>
    <row r="29" spans="1:22" x14ac:dyDescent="0.3">
      <c r="A29">
        <v>27</v>
      </c>
      <c r="B29" s="24">
        <f ca="1">'일자별 시가총액'!B28 / '일자별 시가총액'!$G28</f>
        <v>6.6640859552450291E-2</v>
      </c>
      <c r="C29" s="24">
        <f ca="1">'일자별 시가총액'!C28 / '일자별 시가총액'!$G28</f>
        <v>6.7244705365355192E-2</v>
      </c>
      <c r="D29" s="24">
        <f ca="1">'일자별 시가총액'!D28 / '일자별 시가총액'!$G28</f>
        <v>0.39714160609465249</v>
      </c>
      <c r="E29" s="24">
        <f ca="1">'일자별 시가총액'!E28 / '일자별 시가총액'!$G28</f>
        <v>7.7015584078555174E-2</v>
      </c>
      <c r="F29" s="24">
        <f ca="1">'일자별 시가총액'!F28 / '일자별 시가총액'!$G28</f>
        <v>0.39195724490898687</v>
      </c>
      <c r="G29" s="25">
        <f ca="1">'일자별 시가총액'!H28</f>
        <v>99.562637751004019</v>
      </c>
      <c r="H29" s="2">
        <f t="shared" ca="1" si="2"/>
        <v>0</v>
      </c>
      <c r="I29" s="2">
        <f t="shared" ca="1" si="3"/>
        <v>250000</v>
      </c>
      <c r="J29" s="2">
        <f t="shared" ca="1" si="4"/>
        <v>1150000</v>
      </c>
      <c r="K29" s="35">
        <f t="shared" ca="1" si="5"/>
        <v>9956.2637751004022</v>
      </c>
      <c r="L29" s="35">
        <f t="shared" ca="1" si="6"/>
        <v>11449703341.365463</v>
      </c>
      <c r="M29" s="35">
        <f ca="1">$L29*B29/'일자별 주가'!B28 - R28</f>
        <v>-15060.240963855409</v>
      </c>
      <c r="N29" s="35">
        <f ca="1">$L29*C29/'일자별 주가'!C28 - S28</f>
        <v>-9036.1445783132367</v>
      </c>
      <c r="O29" s="35">
        <f ca="1">$L29*D29/'일자별 주가'!D28 - T28</f>
        <v>-32931.726907630509</v>
      </c>
      <c r="P29" s="35">
        <f ca="1">$L29*E29/'일자별 주가'!E28 - U28</f>
        <v>-1767.0682730923681</v>
      </c>
      <c r="Q29" s="35">
        <f ca="1">$L29*F29/'일자별 주가'!F28 - V28</f>
        <v>-1004.0160642570263</v>
      </c>
      <c r="R29" s="2">
        <f t="shared" ca="1" si="7"/>
        <v>69277.108433734946</v>
      </c>
      <c r="S29" s="2">
        <f t="shared" ca="1" si="8"/>
        <v>41566.26506024097</v>
      </c>
      <c r="T29" s="2">
        <f t="shared" ca="1" si="9"/>
        <v>151485.9437751004</v>
      </c>
      <c r="U29" s="2">
        <f t="shared" ca="1" si="10"/>
        <v>8128.5140562249007</v>
      </c>
      <c r="V29" s="2">
        <f t="shared" ca="1" si="11"/>
        <v>4618.4738955823304</v>
      </c>
    </row>
    <row r="30" spans="1:22" x14ac:dyDescent="0.3">
      <c r="A30">
        <v>28</v>
      </c>
      <c r="B30" s="24">
        <f ca="1">'일자별 시가총액'!B29 / '일자별 시가총액'!$G29</f>
        <v>6.678049998851629E-2</v>
      </c>
      <c r="C30" s="24">
        <f ca="1">'일자별 시가총액'!C29 / '일자별 시가총액'!$G29</f>
        <v>6.7413422336280365E-2</v>
      </c>
      <c r="D30" s="24">
        <f ca="1">'일자별 시가총액'!D29 / '일자별 시가총액'!$G29</f>
        <v>0.38876232306603825</v>
      </c>
      <c r="E30" s="24">
        <f ca="1">'일자별 시가총액'!E29 / '일자별 시가총액'!$G29</f>
        <v>7.7658165576545826E-2</v>
      </c>
      <c r="F30" s="24">
        <f ca="1">'일자별 시가총액'!F29 / '일자별 시가총액'!$G29</f>
        <v>0.39938558903261928</v>
      </c>
      <c r="G30" s="25">
        <f ca="1">'일자별 시가총액'!H29</f>
        <v>100.50910361445784</v>
      </c>
      <c r="H30" s="2">
        <f t="shared" ca="1" si="2"/>
        <v>200000</v>
      </c>
      <c r="I30" s="2">
        <f t="shared" ca="1" si="3"/>
        <v>50000</v>
      </c>
      <c r="J30" s="2">
        <f t="shared" ca="1" si="4"/>
        <v>1300000</v>
      </c>
      <c r="K30" s="35">
        <f t="shared" ca="1" si="5"/>
        <v>10050.910361445785</v>
      </c>
      <c r="L30" s="35">
        <f t="shared" ca="1" si="6"/>
        <v>13066183469.87952</v>
      </c>
      <c r="M30" s="35">
        <f ca="1">$L30*B30/'일자별 주가'!B29 - R29</f>
        <v>9036.1445783132658</v>
      </c>
      <c r="N30" s="35">
        <f ca="1">$L30*C30/'일자별 주가'!C29 - S29</f>
        <v>5421.6867469879508</v>
      </c>
      <c r="O30" s="35">
        <f ca="1">$L30*D30/'일자별 주가'!D29 - T29</f>
        <v>19759.036144578335</v>
      </c>
      <c r="P30" s="35">
        <f ca="1">$L30*E30/'일자별 주가'!E29 - U29</f>
        <v>1060.2409638554227</v>
      </c>
      <c r="Q30" s="35">
        <f ca="1">$L30*F30/'일자별 주가'!F29 - V29</f>
        <v>602.40963855421705</v>
      </c>
      <c r="R30" s="2">
        <f t="shared" ca="1" si="7"/>
        <v>78313.253012048212</v>
      </c>
      <c r="S30" s="2">
        <f t="shared" ca="1" si="8"/>
        <v>46987.951807228921</v>
      </c>
      <c r="T30" s="2">
        <f t="shared" ca="1" si="9"/>
        <v>171244.97991967874</v>
      </c>
      <c r="U30" s="2">
        <f t="shared" ca="1" si="10"/>
        <v>9188.7550200803234</v>
      </c>
      <c r="V30" s="2">
        <f t="shared" ca="1" si="11"/>
        <v>5220.8835341365475</v>
      </c>
    </row>
    <row r="31" spans="1:22" x14ac:dyDescent="0.3">
      <c r="A31">
        <v>29</v>
      </c>
      <c r="B31" s="24">
        <f ca="1">'일자별 시가총액'!B30 / '일자별 시가총액'!$G30</f>
        <v>6.7947762476396431E-2</v>
      </c>
      <c r="C31" s="24">
        <f ca="1">'일자별 시가총액'!C30 / '일자별 시가총액'!$G30</f>
        <v>6.7413024580879652E-2</v>
      </c>
      <c r="D31" s="24">
        <f ca="1">'일자별 시가총액'!D30 / '일자별 시가총액'!$G30</f>
        <v>0.3969554467600932</v>
      </c>
      <c r="E31" s="24">
        <f ca="1">'일자별 시가총액'!E30 / '일자별 시가총액'!$G30</f>
        <v>7.8287230114579706E-2</v>
      </c>
      <c r="F31" s="24">
        <f ca="1">'일자별 시가총액'!F30 / '일자별 시가총액'!$G30</f>
        <v>0.38939653606805102</v>
      </c>
      <c r="G31" s="25">
        <f ca="1">'일자별 시가총액'!H30</f>
        <v>100.26306024096385</v>
      </c>
      <c r="H31" s="2">
        <f t="shared" ca="1" si="2"/>
        <v>250000</v>
      </c>
      <c r="I31" s="2">
        <f t="shared" ca="1" si="3"/>
        <v>50000</v>
      </c>
      <c r="J31" s="2">
        <f t="shared" ca="1" si="4"/>
        <v>1500000</v>
      </c>
      <c r="K31" s="35">
        <f t="shared" ca="1" si="5"/>
        <v>10026.306024096386</v>
      </c>
      <c r="L31" s="35">
        <f t="shared" ca="1" si="6"/>
        <v>15039459036.144579</v>
      </c>
      <c r="M31" s="35">
        <f ca="1">$L31*B31/'일자별 주가'!B30 - R30</f>
        <v>12048.19277108433</v>
      </c>
      <c r="N31" s="35">
        <f ca="1">$L31*C31/'일자별 주가'!C30 - S30</f>
        <v>7228.915662650601</v>
      </c>
      <c r="O31" s="35">
        <f ca="1">$L31*D31/'일자별 주가'!D30 - T30</f>
        <v>26345.381526104407</v>
      </c>
      <c r="P31" s="35">
        <f ca="1">$L31*E31/'일자별 주가'!E30 - U30</f>
        <v>1413.6546184738927</v>
      </c>
      <c r="Q31" s="35">
        <f ca="1">$L31*F31/'일자별 주가'!F30 - V30</f>
        <v>803.21285140562213</v>
      </c>
      <c r="R31" s="2">
        <f t="shared" ca="1" si="7"/>
        <v>90361.445783132542</v>
      </c>
      <c r="S31" s="2">
        <f t="shared" ca="1" si="8"/>
        <v>54216.867469879522</v>
      </c>
      <c r="T31" s="2">
        <f t="shared" ca="1" si="9"/>
        <v>197590.36144578314</v>
      </c>
      <c r="U31" s="2">
        <f t="shared" ca="1" si="10"/>
        <v>10602.409638554216</v>
      </c>
      <c r="V31" s="2">
        <f t="shared" ca="1" si="11"/>
        <v>6024.0963855421696</v>
      </c>
    </row>
    <row r="32" spans="1:22" x14ac:dyDescent="0.3">
      <c r="A32">
        <v>30</v>
      </c>
      <c r="B32" s="24">
        <f ca="1">'일자별 시가총액'!B31 / '일자별 시가총액'!$G31</f>
        <v>6.8921284822014456E-2</v>
      </c>
      <c r="C32" s="24">
        <f ca="1">'일자별 시가총액'!C31 / '일자별 시가총액'!$G31</f>
        <v>6.9005112931528279E-2</v>
      </c>
      <c r="D32" s="24">
        <f ca="1">'일자별 시가총액'!D31 / '일자별 시가총액'!$G31</f>
        <v>0.39804890925536679</v>
      </c>
      <c r="E32" s="24">
        <f ca="1">'일자별 시가총액'!E31 / '일자별 시가총액'!$G31</f>
        <v>7.9428615942512479E-2</v>
      </c>
      <c r="F32" s="24">
        <f ca="1">'일자별 시가총액'!F31 / '일자별 시가총액'!$G31</f>
        <v>0.38459607704857796</v>
      </c>
      <c r="G32" s="25">
        <f ca="1">'일자별 시가총액'!H31</f>
        <v>99.170231325301202</v>
      </c>
      <c r="H32" s="2">
        <f t="shared" ca="1" si="2"/>
        <v>250000</v>
      </c>
      <c r="I32" s="2">
        <f t="shared" ca="1" si="3"/>
        <v>0</v>
      </c>
      <c r="J32" s="2">
        <f t="shared" ca="1" si="4"/>
        <v>1750000</v>
      </c>
      <c r="K32" s="35">
        <f t="shared" ca="1" si="5"/>
        <v>9917.0231325301211</v>
      </c>
      <c r="L32" s="35">
        <f t="shared" ca="1" si="6"/>
        <v>17354790481.927711</v>
      </c>
      <c r="M32" s="35">
        <f ca="1">$L32*B32/'일자별 주가'!B31 - R31</f>
        <v>15060.240963855409</v>
      </c>
      <c r="N32" s="35">
        <f ca="1">$L32*C32/'일자별 주가'!C31 - S31</f>
        <v>9036.1445783132513</v>
      </c>
      <c r="O32" s="35">
        <f ca="1">$L32*D32/'일자별 주가'!D31 - T31</f>
        <v>32931.726907630509</v>
      </c>
      <c r="P32" s="35">
        <f ca="1">$L32*E32/'일자별 주가'!E31 - U31</f>
        <v>1767.0682730923709</v>
      </c>
      <c r="Q32" s="35">
        <f ca="1">$L32*F32/'일자별 주가'!F31 - V31</f>
        <v>1004.0160642570272</v>
      </c>
      <c r="R32" s="2">
        <f t="shared" ca="1" si="7"/>
        <v>105421.68674698795</v>
      </c>
      <c r="S32" s="2">
        <f t="shared" ca="1" si="8"/>
        <v>63253.012048192773</v>
      </c>
      <c r="T32" s="2">
        <f t="shared" ca="1" si="9"/>
        <v>230522.08835341365</v>
      </c>
      <c r="U32" s="2">
        <f t="shared" ca="1" si="10"/>
        <v>12369.477911646587</v>
      </c>
      <c r="V32" s="2">
        <f t="shared" ca="1" si="11"/>
        <v>7028.1124497991968</v>
      </c>
    </row>
    <row r="33" spans="1:22" x14ac:dyDescent="0.3">
      <c r="A33">
        <v>31</v>
      </c>
      <c r="B33" s="24">
        <f ca="1">'일자별 시가총액'!B32 / '일자별 시가총액'!$G32</f>
        <v>6.8367092529376366E-2</v>
      </c>
      <c r="C33" s="24">
        <f ca="1">'일자별 시가총액'!C32 / '일자별 시가총액'!$G32</f>
        <v>6.7598882615945724E-2</v>
      </c>
      <c r="D33" s="24">
        <f ca="1">'일자별 시가총액'!D32 / '일자별 시가총액'!$G32</f>
        <v>0.39757024856863665</v>
      </c>
      <c r="E33" s="24">
        <f ca="1">'일자별 시가총액'!E32 / '일자별 시가총액'!$G32</f>
        <v>7.9293558311783169E-2</v>
      </c>
      <c r="F33" s="24">
        <f ca="1">'일자별 시가총액'!F32 / '일자별 시가총액'!$G32</f>
        <v>0.38717021797425805</v>
      </c>
      <c r="G33" s="25">
        <f ca="1">'일자별 시가총액'!H32</f>
        <v>100.68784096385541</v>
      </c>
      <c r="H33" s="2">
        <f t="shared" ca="1" si="2"/>
        <v>50000</v>
      </c>
      <c r="I33" s="2">
        <f t="shared" ca="1" si="3"/>
        <v>200000</v>
      </c>
      <c r="J33" s="2">
        <f t="shared" ca="1" si="4"/>
        <v>1600000</v>
      </c>
      <c r="K33" s="35">
        <f t="shared" ca="1" si="5"/>
        <v>10068.784096385541</v>
      </c>
      <c r="L33" s="35">
        <f t="shared" ca="1" si="6"/>
        <v>16110054554.216866</v>
      </c>
      <c r="M33" s="35">
        <f ca="1">$L33*B33/'일자별 주가'!B32 - R32</f>
        <v>-9036.1445783132658</v>
      </c>
      <c r="N33" s="35">
        <f ca="1">$L33*C33/'일자별 주가'!C32 - S32</f>
        <v>-5421.686746987958</v>
      </c>
      <c r="O33" s="35">
        <f ca="1">$L33*D33/'일자별 주가'!D32 - T32</f>
        <v>-19759.036144578364</v>
      </c>
      <c r="P33" s="35">
        <f ca="1">$L33*E33/'일자별 주가'!E32 - U32</f>
        <v>-1060.2409638554236</v>
      </c>
      <c r="Q33" s="35">
        <f ca="1">$L33*F33/'일자별 주가'!F32 - V32</f>
        <v>-602.40963855421796</v>
      </c>
      <c r="R33" s="2">
        <f t="shared" ca="1" si="7"/>
        <v>96385.542168674685</v>
      </c>
      <c r="S33" s="2">
        <f t="shared" ca="1" si="8"/>
        <v>57831.325301204815</v>
      </c>
      <c r="T33" s="2">
        <f t="shared" ca="1" si="9"/>
        <v>210763.05220883529</v>
      </c>
      <c r="U33" s="2">
        <f t="shared" ca="1" si="10"/>
        <v>11309.236947791163</v>
      </c>
      <c r="V33" s="2">
        <f t="shared" ca="1" si="11"/>
        <v>6425.7028112449789</v>
      </c>
    </row>
    <row r="34" spans="1:22" x14ac:dyDescent="0.3">
      <c r="A34">
        <v>32</v>
      </c>
      <c r="B34" s="24">
        <f ca="1">'일자별 시가총액'!B33 / '일자별 시가총액'!$G33</f>
        <v>6.7543112701999086E-2</v>
      </c>
      <c r="C34" s="24">
        <f ca="1">'일자별 시가총액'!C33 / '일자별 시가총액'!$G33</f>
        <v>6.7535886907647447E-2</v>
      </c>
      <c r="D34" s="24">
        <f ca="1">'일자별 시가총액'!D33 / '일자별 시가총액'!$G33</f>
        <v>0.39793316589829708</v>
      </c>
      <c r="E34" s="24">
        <f ca="1">'일자별 시가총액'!E33 / '일자별 시가총액'!$G33</f>
        <v>8.061417325110487E-2</v>
      </c>
      <c r="F34" s="24">
        <f ca="1">'일자별 시가총액'!F33 / '일자별 시가총액'!$G33</f>
        <v>0.38637366124095152</v>
      </c>
      <c r="G34" s="25">
        <f ca="1">'일자별 시가총액'!H33</f>
        <v>100.04319678714859</v>
      </c>
      <c r="H34" s="2">
        <f t="shared" ca="1" si="2"/>
        <v>200000</v>
      </c>
      <c r="I34" s="2">
        <f t="shared" ca="1" si="3"/>
        <v>200000</v>
      </c>
      <c r="J34" s="2">
        <f t="shared" ca="1" si="4"/>
        <v>1600000</v>
      </c>
      <c r="K34" s="35">
        <f t="shared" ca="1" si="5"/>
        <v>10004.319678714859</v>
      </c>
      <c r="L34" s="35">
        <f t="shared" ca="1" si="6"/>
        <v>16006911485.943775</v>
      </c>
      <c r="M34" s="35">
        <f ca="1">$L34*B34/'일자별 주가'!B33 - R33</f>
        <v>0</v>
      </c>
      <c r="N34" s="35">
        <f ca="1">$L34*C34/'일자별 주가'!C33 - S33</f>
        <v>0</v>
      </c>
      <c r="O34" s="35">
        <f ca="1">$L34*D34/'일자별 주가'!D33 - T33</f>
        <v>0</v>
      </c>
      <c r="P34" s="35">
        <f ca="1">$L34*E34/'일자별 주가'!E33 - U33</f>
        <v>0</v>
      </c>
      <c r="Q34" s="35">
        <f ca="1">$L34*F34/'일자별 주가'!F33 - V33</f>
        <v>0</v>
      </c>
      <c r="R34" s="2">
        <f t="shared" ca="1" si="7"/>
        <v>96385.542168674685</v>
      </c>
      <c r="S34" s="2">
        <f t="shared" ca="1" si="8"/>
        <v>57831.325301204815</v>
      </c>
      <c r="T34" s="2">
        <f t="shared" ca="1" si="9"/>
        <v>210763.05220883529</v>
      </c>
      <c r="U34" s="2">
        <f t="shared" ca="1" si="10"/>
        <v>11309.236947791163</v>
      </c>
      <c r="V34" s="2">
        <f t="shared" ca="1" si="11"/>
        <v>6425.7028112449789</v>
      </c>
    </row>
    <row r="35" spans="1:22" x14ac:dyDescent="0.3">
      <c r="A35">
        <v>33</v>
      </c>
      <c r="B35" s="24">
        <f ca="1">'일자별 시가총액'!B34 / '일자별 시가총액'!$G34</f>
        <v>6.765997797442265E-2</v>
      </c>
      <c r="C35" s="24">
        <f ca="1">'일자별 시가총액'!C34 / '일자별 시가총액'!$G34</f>
        <v>6.6423143331082748E-2</v>
      </c>
      <c r="D35" s="24">
        <f ca="1">'일자별 시가총액'!D34 / '일자별 시가총액'!$G34</f>
        <v>0.39972056156683938</v>
      </c>
      <c r="E35" s="24">
        <f ca="1">'일자별 시가총액'!E34 / '일자별 시가총액'!$G34</f>
        <v>8.0060363385433542E-2</v>
      </c>
      <c r="F35" s="24">
        <f ca="1">'일자별 시가총액'!F34 / '일자별 시가총액'!$G34</f>
        <v>0.3861359537422217</v>
      </c>
      <c r="G35" s="25">
        <f ca="1">'일자별 시가총액'!H34</f>
        <v>98.775269076305221</v>
      </c>
      <c r="H35" s="2">
        <f t="shared" ca="1" si="2"/>
        <v>150000</v>
      </c>
      <c r="I35" s="2">
        <f t="shared" ca="1" si="3"/>
        <v>100000</v>
      </c>
      <c r="J35" s="2">
        <f t="shared" ca="1" si="4"/>
        <v>1650000</v>
      </c>
      <c r="K35" s="35">
        <f t="shared" ca="1" si="5"/>
        <v>9877.5269076305212</v>
      </c>
      <c r="L35" s="35">
        <f t="shared" ca="1" si="6"/>
        <v>16297919397.590361</v>
      </c>
      <c r="M35" s="35">
        <f ca="1">$L35*B35/'일자별 주가'!B34 - R34</f>
        <v>3012.0481927710935</v>
      </c>
      <c r="N35" s="35">
        <f ca="1">$L35*C35/'일자별 주가'!C34 - S34</f>
        <v>1807.2289156626503</v>
      </c>
      <c r="O35" s="35">
        <f ca="1">$L35*D35/'일자별 주가'!D34 - T34</f>
        <v>6586.3453815261601</v>
      </c>
      <c r="P35" s="35">
        <f ca="1">$L35*E35/'일자별 주가'!E34 - U34</f>
        <v>353.41365461847636</v>
      </c>
      <c r="Q35" s="35">
        <f ca="1">$L35*F35/'일자별 주가'!F34 - V34</f>
        <v>200.80321285140599</v>
      </c>
      <c r="R35" s="2">
        <f t="shared" ca="1" si="7"/>
        <v>99397.590361445778</v>
      </c>
      <c r="S35" s="2">
        <f t="shared" ca="1" si="8"/>
        <v>59638.554216867466</v>
      </c>
      <c r="T35" s="2">
        <f t="shared" ca="1" si="9"/>
        <v>217349.39759036145</v>
      </c>
      <c r="U35" s="2">
        <f t="shared" ca="1" si="10"/>
        <v>11662.65060240964</v>
      </c>
      <c r="V35" s="2">
        <f t="shared" ca="1" si="11"/>
        <v>6626.5060240963849</v>
      </c>
    </row>
    <row r="36" spans="1:22" x14ac:dyDescent="0.3">
      <c r="A36">
        <v>34</v>
      </c>
      <c r="B36" s="24">
        <f ca="1">'일자별 시가총액'!B35 / '일자별 시가총액'!$G35</f>
        <v>6.8138254162608006E-2</v>
      </c>
      <c r="C36" s="24">
        <f ca="1">'일자별 시가총액'!C35 / '일자별 시가총액'!$G35</f>
        <v>6.6815842094664415E-2</v>
      </c>
      <c r="D36" s="24">
        <f ca="1">'일자별 시가총액'!D35 / '일자별 시가총액'!$G35</f>
        <v>0.39569162037711236</v>
      </c>
      <c r="E36" s="24">
        <f ca="1">'일자별 시가총액'!E35 / '일자별 시가총액'!$G35</f>
        <v>7.9381284880846614E-2</v>
      </c>
      <c r="F36" s="24">
        <f ca="1">'일자별 시가총액'!F35 / '일자별 시가총액'!$G35</f>
        <v>0.38997299848476857</v>
      </c>
      <c r="G36" s="25">
        <f ca="1">'일자별 시가총액'!H35</f>
        <v>99.125182329317269</v>
      </c>
      <c r="H36" s="2">
        <f t="shared" ca="1" si="2"/>
        <v>100000</v>
      </c>
      <c r="I36" s="2">
        <f t="shared" ca="1" si="3"/>
        <v>50000</v>
      </c>
      <c r="J36" s="2">
        <f t="shared" ca="1" si="4"/>
        <v>1700000</v>
      </c>
      <c r="K36" s="35">
        <f t="shared" ca="1" si="5"/>
        <v>9912.5182329317267</v>
      </c>
      <c r="L36" s="35">
        <f t="shared" ca="1" si="6"/>
        <v>16851280995.983936</v>
      </c>
      <c r="M36" s="35">
        <f ca="1">$L36*B36/'일자별 주가'!B35 - R35</f>
        <v>3012.0481927710935</v>
      </c>
      <c r="N36" s="35">
        <f ca="1">$L36*C36/'일자별 주가'!C35 - S35</f>
        <v>1807.2289156626575</v>
      </c>
      <c r="O36" s="35">
        <f ca="1">$L36*D36/'일자별 주가'!D35 - T35</f>
        <v>6586.3453815261018</v>
      </c>
      <c r="P36" s="35">
        <f ca="1">$L36*E36/'일자별 주가'!E35 - U35</f>
        <v>353.4136546184709</v>
      </c>
      <c r="Q36" s="35">
        <f ca="1">$L36*F36/'일자별 주가'!F35 - V35</f>
        <v>200.8032128514069</v>
      </c>
      <c r="R36" s="2">
        <f t="shared" ca="1" si="7"/>
        <v>102409.63855421687</v>
      </c>
      <c r="S36" s="2">
        <f t="shared" ca="1" si="8"/>
        <v>61445.783132530123</v>
      </c>
      <c r="T36" s="2">
        <f t="shared" ca="1" si="9"/>
        <v>223935.74297188755</v>
      </c>
      <c r="U36" s="2">
        <f t="shared" ca="1" si="10"/>
        <v>12016.064257028111</v>
      </c>
      <c r="V36" s="2">
        <f t="shared" ca="1" si="11"/>
        <v>6827.3092369477918</v>
      </c>
    </row>
    <row r="37" spans="1:22" x14ac:dyDescent="0.3">
      <c r="A37">
        <v>35</v>
      </c>
      <c r="B37" s="24">
        <f ca="1">'일자별 시가총액'!B36 / '일자별 시가총액'!$G36</f>
        <v>6.9136292071296082E-2</v>
      </c>
      <c r="C37" s="24">
        <f ca="1">'일자별 시가총액'!C36 / '일자별 시가총액'!$G36</f>
        <v>6.6246847969157613E-2</v>
      </c>
      <c r="D37" s="24">
        <f ca="1">'일자별 시가총액'!D36 / '일자별 시가총액'!$G36</f>
        <v>0.39500569424667253</v>
      </c>
      <c r="E37" s="24">
        <f ca="1">'일자별 시가총액'!E36 / '일자별 시가총액'!$G36</f>
        <v>7.9037107375488178E-2</v>
      </c>
      <c r="F37" s="24">
        <f ca="1">'일자별 시가총액'!F36 / '일자별 시가총액'!$G36</f>
        <v>0.39057405833738557</v>
      </c>
      <c r="G37" s="25">
        <f ca="1">'일자별 시가총액'!H36</f>
        <v>97.363122891566263</v>
      </c>
      <c r="H37" s="2">
        <f t="shared" ca="1" si="2"/>
        <v>100000</v>
      </c>
      <c r="I37" s="2">
        <f t="shared" ca="1" si="3"/>
        <v>200000</v>
      </c>
      <c r="J37" s="2">
        <f t="shared" ca="1" si="4"/>
        <v>1600000</v>
      </c>
      <c r="K37" s="35">
        <f t="shared" ca="1" si="5"/>
        <v>9736.3122891566254</v>
      </c>
      <c r="L37" s="35">
        <f t="shared" ca="1" si="6"/>
        <v>15578099662.6506</v>
      </c>
      <c r="M37" s="35">
        <f ca="1">$L37*B37/'일자별 주가'!B36 - R36</f>
        <v>-6024.0963855421869</v>
      </c>
      <c r="N37" s="35">
        <f ca="1">$L37*C37/'일자별 주가'!C36 - S36</f>
        <v>-3614.4578313253078</v>
      </c>
      <c r="O37" s="35">
        <f ca="1">$L37*D37/'일자별 주가'!D36 - T36</f>
        <v>-13172.690763052233</v>
      </c>
      <c r="P37" s="35">
        <f ca="1">$L37*E37/'일자별 주가'!E36 - U36</f>
        <v>-706.82730923694726</v>
      </c>
      <c r="Q37" s="35">
        <f ca="1">$L37*F37/'일자별 주가'!F36 - V36</f>
        <v>-401.60642570281288</v>
      </c>
      <c r="R37" s="2">
        <f t="shared" ca="1" si="7"/>
        <v>96385.542168674685</v>
      </c>
      <c r="S37" s="2">
        <f t="shared" ca="1" si="8"/>
        <v>57831.325301204815</v>
      </c>
      <c r="T37" s="2">
        <f t="shared" ca="1" si="9"/>
        <v>210763.05220883532</v>
      </c>
      <c r="U37" s="2">
        <f t="shared" ca="1" si="10"/>
        <v>11309.236947791163</v>
      </c>
      <c r="V37" s="2">
        <f t="shared" ca="1" si="11"/>
        <v>6425.7028112449789</v>
      </c>
    </row>
    <row r="38" spans="1:22" x14ac:dyDescent="0.3">
      <c r="A38">
        <v>36</v>
      </c>
      <c r="B38" s="24">
        <f ca="1">'일자별 시가총액'!B37 / '일자별 시가총액'!$G37</f>
        <v>6.7759113917644331E-2</v>
      </c>
      <c r="C38" s="24">
        <f ca="1">'일자별 시가총액'!C37 / '일자별 시가총액'!$G37</f>
        <v>6.608629163015714E-2</v>
      </c>
      <c r="D38" s="24">
        <f ca="1">'일자별 시가총액'!D37 / '일자별 시가총액'!$G37</f>
        <v>0.39144139639944214</v>
      </c>
      <c r="E38" s="24">
        <f ca="1">'일자별 시가총액'!E37 / '일자별 시가총액'!$G37</f>
        <v>7.7399508635025246E-2</v>
      </c>
      <c r="F38" s="24">
        <f ca="1">'일자별 시가총액'!F37 / '일자별 시가총액'!$G37</f>
        <v>0.3973136894177311</v>
      </c>
      <c r="G38" s="25">
        <f ca="1">'일자별 시가총액'!H37</f>
        <v>98.239574297188753</v>
      </c>
      <c r="H38" s="2">
        <f t="shared" ca="1" si="2"/>
        <v>0</v>
      </c>
      <c r="I38" s="2">
        <f t="shared" ca="1" si="3"/>
        <v>200000</v>
      </c>
      <c r="J38" s="2">
        <f t="shared" ca="1" si="4"/>
        <v>1400000</v>
      </c>
      <c r="K38" s="35">
        <f t="shared" ca="1" si="5"/>
        <v>9823.9574297188756</v>
      </c>
      <c r="L38" s="35">
        <f t="shared" ca="1" si="6"/>
        <v>13753540401.606426</v>
      </c>
      <c r="M38" s="35">
        <f ca="1">$L38*B38/'일자별 주가'!B37 - R37</f>
        <v>-12048.192771084316</v>
      </c>
      <c r="N38" s="35">
        <f ca="1">$L38*C38/'일자별 주가'!C37 - S37</f>
        <v>-7228.9156626505937</v>
      </c>
      <c r="O38" s="35">
        <f ca="1">$L38*D38/'일자별 주가'!D37 - T37</f>
        <v>-26345.381526104378</v>
      </c>
      <c r="P38" s="35">
        <f ca="1">$L38*E38/'일자별 주가'!E37 - U37</f>
        <v>-1413.6546184738945</v>
      </c>
      <c r="Q38" s="35">
        <f ca="1">$L38*F38/'일자별 주가'!F37 - V37</f>
        <v>-803.21285140562122</v>
      </c>
      <c r="R38" s="2">
        <f t="shared" ca="1" si="7"/>
        <v>84337.349397590369</v>
      </c>
      <c r="S38" s="2">
        <f t="shared" ca="1" si="8"/>
        <v>50602.409638554222</v>
      </c>
      <c r="T38" s="2">
        <f t="shared" ca="1" si="9"/>
        <v>184417.67068273094</v>
      </c>
      <c r="U38" s="2">
        <f t="shared" ca="1" si="10"/>
        <v>9895.5823293172689</v>
      </c>
      <c r="V38" s="2">
        <f t="shared" ca="1" si="11"/>
        <v>5622.4899598393577</v>
      </c>
    </row>
    <row r="39" spans="1:22" x14ac:dyDescent="0.3">
      <c r="A39">
        <v>37</v>
      </c>
      <c r="B39" s="24">
        <f ca="1">'일자별 시가총액'!B38 / '일자별 시가총액'!$G38</f>
        <v>6.6290151204528261E-2</v>
      </c>
      <c r="C39" s="24">
        <f ca="1">'일자별 시가총액'!C38 / '일자별 시가총액'!$G38</f>
        <v>6.6761316357434555E-2</v>
      </c>
      <c r="D39" s="24">
        <f ca="1">'일자별 시가총액'!D38 / '일자별 시가총액'!$G38</f>
        <v>0.39626095608364487</v>
      </c>
      <c r="E39" s="24">
        <f ca="1">'일자별 시가총액'!E38 / '일자별 시가총액'!$G38</f>
        <v>7.5881055015245807E-2</v>
      </c>
      <c r="F39" s="24">
        <f ca="1">'일자별 시가총액'!F38 / '일자별 시가총액'!$G38</f>
        <v>0.39480652133914651</v>
      </c>
      <c r="G39" s="25">
        <f ca="1">'일자별 시가총액'!H38</f>
        <v>99.471426506024102</v>
      </c>
      <c r="H39" s="2">
        <f t="shared" ca="1" si="2"/>
        <v>250000</v>
      </c>
      <c r="I39" s="2">
        <f t="shared" ca="1" si="3"/>
        <v>250000</v>
      </c>
      <c r="J39" s="2">
        <f t="shared" ca="1" si="4"/>
        <v>1400000</v>
      </c>
      <c r="K39" s="35">
        <f t="shared" ca="1" si="5"/>
        <v>9947.142650602409</v>
      </c>
      <c r="L39" s="35">
        <f t="shared" ca="1" si="6"/>
        <v>13925999710.843372</v>
      </c>
      <c r="M39" s="35">
        <f ca="1">$L39*B39/'일자별 주가'!B38 - R38</f>
        <v>0</v>
      </c>
      <c r="N39" s="35">
        <f ca="1">$L39*C39/'일자별 주가'!C38 - S38</f>
        <v>0</v>
      </c>
      <c r="O39" s="35">
        <f ca="1">$L39*D39/'일자별 주가'!D38 - T38</f>
        <v>0</v>
      </c>
      <c r="P39" s="35">
        <f ca="1">$L39*E39/'일자별 주가'!E38 - U38</f>
        <v>0</v>
      </c>
      <c r="Q39" s="35">
        <f ca="1">$L39*F39/'일자별 주가'!F38 - V38</f>
        <v>0</v>
      </c>
      <c r="R39" s="2">
        <f t="shared" ca="1" si="7"/>
        <v>84337.349397590369</v>
      </c>
      <c r="S39" s="2">
        <f t="shared" ca="1" si="8"/>
        <v>50602.409638554222</v>
      </c>
      <c r="T39" s="2">
        <f t="shared" ca="1" si="9"/>
        <v>184417.67068273094</v>
      </c>
      <c r="U39" s="2">
        <f t="shared" ca="1" si="10"/>
        <v>9895.5823293172689</v>
      </c>
      <c r="V39" s="2">
        <f t="shared" ca="1" si="11"/>
        <v>5622.4899598393577</v>
      </c>
    </row>
    <row r="40" spans="1:22" x14ac:dyDescent="0.3">
      <c r="A40">
        <v>38</v>
      </c>
      <c r="B40" s="24">
        <f ca="1">'일자별 시가총액'!B39 / '일자별 시가총액'!$G39</f>
        <v>6.4727345558857938E-2</v>
      </c>
      <c r="C40" s="24">
        <f ca="1">'일자별 시가총액'!C39 / '일자별 시가총액'!$G39</f>
        <v>6.7958236750036122E-2</v>
      </c>
      <c r="D40" s="24">
        <f ca="1">'일자별 시가총액'!D39 / '일자별 시가총액'!$G39</f>
        <v>0.39327843530661427</v>
      </c>
      <c r="E40" s="24">
        <f ca="1">'일자별 시가총액'!E39 / '일자별 시가총액'!$G39</f>
        <v>7.5399175896806961E-2</v>
      </c>
      <c r="F40" s="24">
        <f ca="1">'일자별 시가총액'!F39 / '일자별 시가총액'!$G39</f>
        <v>0.39863680648768468</v>
      </c>
      <c r="G40" s="25">
        <f ca="1">'일자별 시가총액'!H39</f>
        <v>99.006589558232932</v>
      </c>
      <c r="H40" s="2">
        <f t="shared" ca="1" si="2"/>
        <v>250000</v>
      </c>
      <c r="I40" s="2">
        <f t="shared" ca="1" si="3"/>
        <v>100000</v>
      </c>
      <c r="J40" s="2">
        <f t="shared" ca="1" si="4"/>
        <v>1550000</v>
      </c>
      <c r="K40" s="35">
        <f t="shared" ca="1" si="5"/>
        <v>9900.6589558232936</v>
      </c>
      <c r="L40" s="35">
        <f t="shared" ca="1" si="6"/>
        <v>15346021381.526106</v>
      </c>
      <c r="M40" s="35">
        <f ca="1">$L40*B40/'일자별 주가'!B39 - R39</f>
        <v>9036.1445783132513</v>
      </c>
      <c r="N40" s="35">
        <f ca="1">$L40*C40/'일자별 주가'!C39 - S39</f>
        <v>5421.6867469879435</v>
      </c>
      <c r="O40" s="35">
        <f ca="1">$L40*D40/'일자별 주가'!D39 - T39</f>
        <v>19759.036144578306</v>
      </c>
      <c r="P40" s="35">
        <f ca="1">$L40*E40/'일자별 주가'!E39 - U39</f>
        <v>1060.2409638554218</v>
      </c>
      <c r="Q40" s="35">
        <f ca="1">$L40*F40/'일자별 주가'!F39 - V39</f>
        <v>602.40963855421705</v>
      </c>
      <c r="R40" s="2">
        <f t="shared" ca="1" si="7"/>
        <v>93373.493975903621</v>
      </c>
      <c r="S40" s="2">
        <f t="shared" ca="1" si="8"/>
        <v>56024.096385542165</v>
      </c>
      <c r="T40" s="2">
        <f t="shared" ca="1" si="9"/>
        <v>204176.70682730924</v>
      </c>
      <c r="U40" s="2">
        <f t="shared" ca="1" si="10"/>
        <v>10955.823293172691</v>
      </c>
      <c r="V40" s="2">
        <f t="shared" ca="1" si="11"/>
        <v>6224.8995983935747</v>
      </c>
    </row>
    <row r="41" spans="1:22" x14ac:dyDescent="0.3">
      <c r="A41">
        <v>39</v>
      </c>
      <c r="B41" s="24">
        <f ca="1">'일자별 시가총액'!B40 / '일자별 시가총액'!$G40</f>
        <v>6.4148199140588821E-2</v>
      </c>
      <c r="C41" s="24">
        <f ca="1">'일자별 시가총액'!C40 / '일자별 시가총액'!$G40</f>
        <v>6.8292205636108244E-2</v>
      </c>
      <c r="D41" s="24">
        <f ca="1">'일자별 시가총액'!D40 / '일자별 시가총액'!$G40</f>
        <v>0.39325259762410292</v>
      </c>
      <c r="E41" s="24">
        <f ca="1">'일자별 시가총액'!E40 / '일자별 시가총액'!$G40</f>
        <v>7.5142381318637139E-2</v>
      </c>
      <c r="F41" s="24">
        <f ca="1">'일자별 시가총액'!F40 / '일자별 시가총액'!$G40</f>
        <v>0.39916461628056288</v>
      </c>
      <c r="G41" s="25">
        <f ca="1">'일자별 시가총액'!H40</f>
        <v>99.083437751004013</v>
      </c>
      <c r="H41" s="2">
        <f t="shared" ca="1" si="2"/>
        <v>250000</v>
      </c>
      <c r="I41" s="2">
        <f t="shared" ca="1" si="3"/>
        <v>200000</v>
      </c>
      <c r="J41" s="2">
        <f t="shared" ca="1" si="4"/>
        <v>1600000</v>
      </c>
      <c r="K41" s="35">
        <f t="shared" ca="1" si="5"/>
        <v>9908.3437751004021</v>
      </c>
      <c r="L41" s="35">
        <f t="shared" ca="1" si="6"/>
        <v>15853350040.160643</v>
      </c>
      <c r="M41" s="35">
        <f ca="1">$L41*B41/'일자별 주가'!B40 - R40</f>
        <v>3012.0481927710644</v>
      </c>
      <c r="N41" s="35">
        <f ca="1">$L41*C41/'일자별 주가'!C40 - S40</f>
        <v>1807.2289156626575</v>
      </c>
      <c r="O41" s="35">
        <f ca="1">$L41*D41/'일자별 주가'!D40 - T40</f>
        <v>6586.3453815260727</v>
      </c>
      <c r="P41" s="35">
        <f ca="1">$L41*E41/'일자별 주가'!E40 - U40</f>
        <v>353.41365461847454</v>
      </c>
      <c r="Q41" s="35">
        <f ca="1">$L41*F41/'일자별 주가'!F40 - V40</f>
        <v>200.80321285140508</v>
      </c>
      <c r="R41" s="2">
        <f t="shared" ca="1" si="7"/>
        <v>96385.542168674685</v>
      </c>
      <c r="S41" s="2">
        <f t="shared" ca="1" si="8"/>
        <v>57831.325301204823</v>
      </c>
      <c r="T41" s="2">
        <f t="shared" ca="1" si="9"/>
        <v>210763.05220883532</v>
      </c>
      <c r="U41" s="2">
        <f t="shared" ca="1" si="10"/>
        <v>11309.236947791165</v>
      </c>
      <c r="V41" s="2">
        <f t="shared" ca="1" si="11"/>
        <v>6425.7028112449798</v>
      </c>
    </row>
    <row r="42" spans="1:22" x14ac:dyDescent="0.3">
      <c r="A42">
        <v>40</v>
      </c>
      <c r="B42" s="24">
        <f ca="1">'일자별 시가총액'!B41 / '일자별 시가총액'!$G41</f>
        <v>6.5987325573887451E-2</v>
      </c>
      <c r="C42" s="24">
        <f ca="1">'일자별 시가총액'!C41 / '일자별 시가총액'!$G41</f>
        <v>6.8265264181105331E-2</v>
      </c>
      <c r="D42" s="24">
        <f ca="1">'일자별 시가총액'!D41 / '일자별 시가총액'!$G41</f>
        <v>0.39812875503499351</v>
      </c>
      <c r="E42" s="24">
        <f ca="1">'일자별 시가총액'!E41 / '일자별 시가총액'!$G41</f>
        <v>7.5617615773465818E-2</v>
      </c>
      <c r="F42" s="24">
        <f ca="1">'일자별 시가총액'!F41 / '일자별 시가총액'!$G41</f>
        <v>0.3920010394365479</v>
      </c>
      <c r="G42" s="25">
        <f ca="1">'일자별 시가총액'!H41</f>
        <v>99.170194377510029</v>
      </c>
      <c r="H42" s="2">
        <f t="shared" ca="1" si="2"/>
        <v>50000</v>
      </c>
      <c r="I42" s="2">
        <f t="shared" ca="1" si="3"/>
        <v>150000</v>
      </c>
      <c r="J42" s="2">
        <f t="shared" ca="1" si="4"/>
        <v>1500000</v>
      </c>
      <c r="K42" s="35">
        <f t="shared" ca="1" si="5"/>
        <v>9917.0194377510034</v>
      </c>
      <c r="L42" s="35">
        <f t="shared" ca="1" si="6"/>
        <v>14875529156.626505</v>
      </c>
      <c r="M42" s="35">
        <f ca="1">$L42*B42/'일자별 주가'!B41 - R41</f>
        <v>-6024.0963855421578</v>
      </c>
      <c r="N42" s="35">
        <f ca="1">$L42*C42/'일자별 주가'!C41 - S41</f>
        <v>-3614.4578313253078</v>
      </c>
      <c r="O42" s="35">
        <f ca="1">$L42*D42/'일자별 주가'!D41 - T41</f>
        <v>-13172.690763052204</v>
      </c>
      <c r="P42" s="35">
        <f ca="1">$L42*E42/'일자별 주가'!E41 - U41</f>
        <v>-706.82730923694726</v>
      </c>
      <c r="Q42" s="35">
        <f ca="1">$L42*F42/'일자별 주가'!F41 - V41</f>
        <v>-401.60642570281107</v>
      </c>
      <c r="R42" s="2">
        <f t="shared" ca="1" si="7"/>
        <v>90361.445783132527</v>
      </c>
      <c r="S42" s="2">
        <f t="shared" ca="1" si="8"/>
        <v>54216.867469879515</v>
      </c>
      <c r="T42" s="2">
        <f t="shared" ca="1" si="9"/>
        <v>197590.36144578311</v>
      </c>
      <c r="U42" s="2">
        <f t="shared" ca="1" si="10"/>
        <v>10602.409638554218</v>
      </c>
      <c r="V42" s="2">
        <f t="shared" ca="1" si="11"/>
        <v>6024.0963855421687</v>
      </c>
    </row>
    <row r="43" spans="1:22" x14ac:dyDescent="0.3">
      <c r="A43">
        <v>41</v>
      </c>
      <c r="B43" s="24">
        <f ca="1">'일자별 시가총액'!B42 / '일자별 시가총액'!$G42</f>
        <v>6.5608497984549943E-2</v>
      </c>
      <c r="C43" s="24">
        <f ca="1">'일자별 시가총액'!C42 / '일자별 시가총액'!$G42</f>
        <v>6.675403370721146E-2</v>
      </c>
      <c r="D43" s="24">
        <f ca="1">'일자별 시가총액'!D42 / '일자별 시가총액'!$G42</f>
        <v>0.40233890283749957</v>
      </c>
      <c r="E43" s="24">
        <f ca="1">'일자별 시가총액'!E42 / '일자별 시가총액'!$G42</f>
        <v>7.6776009995792621E-2</v>
      </c>
      <c r="F43" s="24">
        <f ca="1">'일자별 시가총액'!F42 / '일자별 시가총액'!$G42</f>
        <v>0.38852255547494646</v>
      </c>
      <c r="G43" s="25">
        <f ca="1">'일자별 시가총액'!H42</f>
        <v>100.86299919678714</v>
      </c>
      <c r="H43" s="2">
        <f t="shared" ca="1" si="2"/>
        <v>250000</v>
      </c>
      <c r="I43" s="2">
        <f t="shared" ca="1" si="3"/>
        <v>250000</v>
      </c>
      <c r="J43" s="2">
        <f t="shared" ca="1" si="4"/>
        <v>1500000</v>
      </c>
      <c r="K43" s="35">
        <f t="shared" ca="1" si="5"/>
        <v>10086.299919678715</v>
      </c>
      <c r="L43" s="35">
        <f t="shared" ca="1" si="6"/>
        <v>15129449879.518072</v>
      </c>
      <c r="M43" s="35">
        <f ca="1">$L43*B43/'일자별 주가'!B42 - R42</f>
        <v>0</v>
      </c>
      <c r="N43" s="35">
        <f ca="1">$L43*C43/'일자별 주가'!C42 - S42</f>
        <v>0</v>
      </c>
      <c r="O43" s="35">
        <f ca="1">$L43*D43/'일자별 주가'!D42 - T42</f>
        <v>0</v>
      </c>
      <c r="P43" s="35">
        <f ca="1">$L43*E43/'일자별 주가'!E42 - U42</f>
        <v>0</v>
      </c>
      <c r="Q43" s="35">
        <f ca="1">$L43*F43/'일자별 주가'!F42 - V42</f>
        <v>0</v>
      </c>
      <c r="R43" s="2">
        <f t="shared" ca="1" si="7"/>
        <v>90361.445783132527</v>
      </c>
      <c r="S43" s="2">
        <f t="shared" ca="1" si="8"/>
        <v>54216.867469879515</v>
      </c>
      <c r="T43" s="2">
        <f t="shared" ca="1" si="9"/>
        <v>197590.36144578311</v>
      </c>
      <c r="U43" s="2">
        <f t="shared" ca="1" si="10"/>
        <v>10602.409638554218</v>
      </c>
      <c r="V43" s="2">
        <f t="shared" ca="1" si="11"/>
        <v>6024.0963855421687</v>
      </c>
    </row>
    <row r="44" spans="1:22" x14ac:dyDescent="0.3">
      <c r="A44">
        <v>42</v>
      </c>
      <c r="B44" s="24">
        <f ca="1">'일자별 시가총액'!B43 / '일자별 시가총액'!$G43</f>
        <v>6.5156684402617029E-2</v>
      </c>
      <c r="C44" s="24">
        <f ca="1">'일자별 시가총액'!C43 / '일자별 시가총액'!$G43</f>
        <v>6.6198526852179918E-2</v>
      </c>
      <c r="D44" s="24">
        <f ca="1">'일자별 시가총액'!D43 / '일자별 시가총액'!$G43</f>
        <v>0.40804530832793318</v>
      </c>
      <c r="E44" s="24">
        <f ca="1">'일자별 시가총액'!E43 / '일자별 시가총액'!$G43</f>
        <v>7.6541704533987592E-2</v>
      </c>
      <c r="F44" s="24">
        <f ca="1">'일자별 시가총액'!F43 / '일자별 시가총액'!$G43</f>
        <v>0.38405777588328227</v>
      </c>
      <c r="G44" s="25">
        <f ca="1">'일자별 시가총액'!H43</f>
        <v>101.53467309236947</v>
      </c>
      <c r="H44" s="2">
        <f t="shared" ca="1" si="2"/>
        <v>50000</v>
      </c>
      <c r="I44" s="2">
        <f t="shared" ca="1" si="3"/>
        <v>50000</v>
      </c>
      <c r="J44" s="2">
        <f t="shared" ca="1" si="4"/>
        <v>1500000</v>
      </c>
      <c r="K44" s="35">
        <f t="shared" ca="1" si="5"/>
        <v>10153.467309236948</v>
      </c>
      <c r="L44" s="35">
        <f t="shared" ca="1" si="6"/>
        <v>15230200963.855423</v>
      </c>
      <c r="M44" s="35">
        <f ca="1">$L44*B44/'일자별 주가'!B43 - R43</f>
        <v>0</v>
      </c>
      <c r="N44" s="35">
        <f ca="1">$L44*C44/'일자별 주가'!C43 - S43</f>
        <v>0</v>
      </c>
      <c r="O44" s="35">
        <f ca="1">$L44*D44/'일자별 주가'!D43 - T43</f>
        <v>0</v>
      </c>
      <c r="P44" s="35">
        <f ca="1">$L44*E44/'일자별 주가'!E43 - U43</f>
        <v>0</v>
      </c>
      <c r="Q44" s="35">
        <f ca="1">$L44*F44/'일자별 주가'!F43 - V43</f>
        <v>0</v>
      </c>
      <c r="R44" s="2">
        <f t="shared" ca="1" si="7"/>
        <v>90361.445783132527</v>
      </c>
      <c r="S44" s="2">
        <f t="shared" ca="1" si="8"/>
        <v>54216.867469879515</v>
      </c>
      <c r="T44" s="2">
        <f t="shared" ca="1" si="9"/>
        <v>197590.36144578311</v>
      </c>
      <c r="U44" s="2">
        <f t="shared" ca="1" si="10"/>
        <v>10602.409638554218</v>
      </c>
      <c r="V44" s="2">
        <f t="shared" ca="1" si="11"/>
        <v>6024.0963855421687</v>
      </c>
    </row>
    <row r="45" spans="1:22" x14ac:dyDescent="0.3">
      <c r="A45">
        <v>43</v>
      </c>
      <c r="B45" s="24">
        <f ca="1">'일자별 시가총액'!B44 / '일자별 시가총액'!$G44</f>
        <v>6.3625897339556689E-2</v>
      </c>
      <c r="C45" s="24">
        <f ca="1">'일자별 시가총액'!C44 / '일자별 시가총액'!$G44</f>
        <v>6.5572919334646956E-2</v>
      </c>
      <c r="D45" s="24">
        <f ca="1">'일자별 시가총액'!D44 / '일자별 시가총액'!$G44</f>
        <v>0.41002398004827839</v>
      </c>
      <c r="E45" s="24">
        <f ca="1">'일자별 시가총액'!E44 / '일자별 시가총액'!$G44</f>
        <v>7.6500348493758294E-2</v>
      </c>
      <c r="F45" s="24">
        <f ca="1">'일자별 시가총액'!F44 / '일자별 시가총액'!$G44</f>
        <v>0.38427685478375967</v>
      </c>
      <c r="G45" s="25">
        <f ca="1">'일자별 시가총액'!H44</f>
        <v>103.95857831325301</v>
      </c>
      <c r="H45" s="2">
        <f t="shared" ca="1" si="2"/>
        <v>0</v>
      </c>
      <c r="I45" s="2">
        <f t="shared" ca="1" si="3"/>
        <v>50000</v>
      </c>
      <c r="J45" s="2">
        <f t="shared" ca="1" si="4"/>
        <v>1450000</v>
      </c>
      <c r="K45" s="35">
        <f t="shared" ca="1" si="5"/>
        <v>10395.857831325302</v>
      </c>
      <c r="L45" s="35">
        <f t="shared" ca="1" si="6"/>
        <v>15073993855.421688</v>
      </c>
      <c r="M45" s="35">
        <f ca="1">$L45*B45/'일자별 주가'!B44 - R44</f>
        <v>-3012.0481927710935</v>
      </c>
      <c r="N45" s="35">
        <f ca="1">$L45*C45/'일자별 주가'!C44 - S44</f>
        <v>-1807.228915662643</v>
      </c>
      <c r="O45" s="35">
        <f ca="1">$L45*D45/'일자별 주가'!D44 - T44</f>
        <v>-6586.3453815260727</v>
      </c>
      <c r="P45" s="35">
        <f ca="1">$L45*E45/'일자별 주가'!E44 - U44</f>
        <v>-353.41365461847454</v>
      </c>
      <c r="Q45" s="35">
        <f ca="1">$L45*F45/'일자별 주가'!F44 - V44</f>
        <v>-200.80321285140508</v>
      </c>
      <c r="R45" s="2">
        <f t="shared" ca="1" si="7"/>
        <v>87349.397590361434</v>
      </c>
      <c r="S45" s="2">
        <f t="shared" ca="1" si="8"/>
        <v>52409.638554216872</v>
      </c>
      <c r="T45" s="2">
        <f t="shared" ca="1" si="9"/>
        <v>191004.01606425704</v>
      </c>
      <c r="U45" s="2">
        <f t="shared" ca="1" si="10"/>
        <v>10248.995983935743</v>
      </c>
      <c r="V45" s="2">
        <f t="shared" ca="1" si="11"/>
        <v>5823.2931726907636</v>
      </c>
    </row>
    <row r="46" spans="1:22" x14ac:dyDescent="0.3">
      <c r="A46">
        <v>44</v>
      </c>
      <c r="B46" s="24">
        <f ca="1">'일자별 시가총액'!B45 / '일자별 시가총액'!$G45</f>
        <v>6.5563066121683264E-2</v>
      </c>
      <c r="C46" s="24">
        <f ca="1">'일자별 시가총액'!C45 / '일자별 시가총액'!$G45</f>
        <v>6.6562386737880397E-2</v>
      </c>
      <c r="D46" s="24">
        <f ca="1">'일자별 시가총액'!D45 / '일자별 시가총액'!$G45</f>
        <v>0.40704055918527238</v>
      </c>
      <c r="E46" s="24">
        <f ca="1">'일자별 시가총액'!E45 / '일자별 시가총액'!$G45</f>
        <v>7.662605425626226E-2</v>
      </c>
      <c r="F46" s="24">
        <f ca="1">'일자별 시가총액'!F45 / '일자별 시가총액'!$G45</f>
        <v>0.38420793369890166</v>
      </c>
      <c r="G46" s="25">
        <f ca="1">'일자별 시가총액'!H45</f>
        <v>104.16715502008032</v>
      </c>
      <c r="H46" s="2">
        <f t="shared" ca="1" si="2"/>
        <v>100000</v>
      </c>
      <c r="I46" s="2">
        <f t="shared" ca="1" si="3"/>
        <v>100000</v>
      </c>
      <c r="J46" s="2">
        <f t="shared" ca="1" si="4"/>
        <v>1450000</v>
      </c>
      <c r="K46" s="35">
        <f t="shared" ca="1" si="5"/>
        <v>10416.715502008032</v>
      </c>
      <c r="L46" s="35">
        <f t="shared" ca="1" si="6"/>
        <v>15104237477.911646</v>
      </c>
      <c r="M46" s="35">
        <f ca="1">$L46*B46/'일자별 주가'!B45 - R45</f>
        <v>0</v>
      </c>
      <c r="N46" s="35">
        <f ca="1">$L46*C46/'일자별 주가'!C45 - S45</f>
        <v>0</v>
      </c>
      <c r="O46" s="35">
        <f ca="1">$L46*D46/'일자별 주가'!D45 - T45</f>
        <v>0</v>
      </c>
      <c r="P46" s="35">
        <f ca="1">$L46*E46/'일자별 주가'!E45 - U45</f>
        <v>0</v>
      </c>
      <c r="Q46" s="35">
        <f ca="1">$L46*F46/'일자별 주가'!F45 - V45</f>
        <v>0</v>
      </c>
      <c r="R46" s="2">
        <f t="shared" ca="1" si="7"/>
        <v>87349.397590361434</v>
      </c>
      <c r="S46" s="2">
        <f t="shared" ca="1" si="8"/>
        <v>52409.638554216872</v>
      </c>
      <c r="T46" s="2">
        <f t="shared" ca="1" si="9"/>
        <v>191004.01606425704</v>
      </c>
      <c r="U46" s="2">
        <f t="shared" ca="1" si="10"/>
        <v>10248.995983935743</v>
      </c>
      <c r="V46" s="2">
        <f t="shared" ca="1" si="11"/>
        <v>5823.2931726907636</v>
      </c>
    </row>
    <row r="47" spans="1:22" x14ac:dyDescent="0.3">
      <c r="A47">
        <v>45</v>
      </c>
      <c r="B47" s="24">
        <f ca="1">'일자별 시가총액'!B46 / '일자별 시가총액'!$G46</f>
        <v>6.5293165285329649E-2</v>
      </c>
      <c r="C47" s="24">
        <f ca="1">'일자별 시가총액'!C46 / '일자별 시가총액'!$G46</f>
        <v>6.5592078605349852E-2</v>
      </c>
      <c r="D47" s="24">
        <f ca="1">'일자별 시가총액'!D46 / '일자별 시가총액'!$G46</f>
        <v>0.40719265462424759</v>
      </c>
      <c r="E47" s="24">
        <f ca="1">'일자별 시가총액'!E46 / '일자별 시가총액'!$G46</f>
        <v>7.693125272016825E-2</v>
      </c>
      <c r="F47" s="24">
        <f ca="1">'일자별 시가총액'!F46 / '일자별 시가총액'!$G46</f>
        <v>0.38499084876490464</v>
      </c>
      <c r="G47" s="25">
        <f ca="1">'일자별 시가총액'!H46</f>
        <v>105.60340722891566</v>
      </c>
      <c r="H47" s="2">
        <f t="shared" ca="1" si="2"/>
        <v>250000</v>
      </c>
      <c r="I47" s="2">
        <f t="shared" ca="1" si="3"/>
        <v>250000</v>
      </c>
      <c r="J47" s="2">
        <f t="shared" ca="1" si="4"/>
        <v>1450000</v>
      </c>
      <c r="K47" s="35">
        <f t="shared" ca="1" si="5"/>
        <v>10560.340722891566</v>
      </c>
      <c r="L47" s="35">
        <f t="shared" ca="1" si="6"/>
        <v>15312494048.19277</v>
      </c>
      <c r="M47" s="35">
        <f ca="1">$L47*B47/'일자별 주가'!B46 - R46</f>
        <v>0</v>
      </c>
      <c r="N47" s="35">
        <f ca="1">$L47*C47/'일자별 주가'!C46 - S46</f>
        <v>0</v>
      </c>
      <c r="O47" s="35">
        <f ca="1">$L47*D47/'일자별 주가'!D46 - T46</f>
        <v>0</v>
      </c>
      <c r="P47" s="35">
        <f ca="1">$L47*E47/'일자별 주가'!E46 - U46</f>
        <v>0</v>
      </c>
      <c r="Q47" s="35">
        <f ca="1">$L47*F47/'일자별 주가'!F46 - V46</f>
        <v>0</v>
      </c>
      <c r="R47" s="2">
        <f t="shared" ca="1" si="7"/>
        <v>87349.397590361434</v>
      </c>
      <c r="S47" s="2">
        <f t="shared" ca="1" si="8"/>
        <v>52409.638554216872</v>
      </c>
      <c r="T47" s="2">
        <f t="shared" ca="1" si="9"/>
        <v>191004.01606425704</v>
      </c>
      <c r="U47" s="2">
        <f t="shared" ca="1" si="10"/>
        <v>10248.995983935743</v>
      </c>
      <c r="V47" s="2">
        <f t="shared" ca="1" si="11"/>
        <v>5823.2931726907636</v>
      </c>
    </row>
    <row r="48" spans="1:22" x14ac:dyDescent="0.3">
      <c r="A48">
        <v>46</v>
      </c>
      <c r="B48" s="24">
        <f ca="1">'일자별 시가총액'!B47 / '일자별 시가총액'!$G47</f>
        <v>6.5373859148863886E-2</v>
      </c>
      <c r="C48" s="24">
        <f ca="1">'일자별 시가총액'!C47 / '일자별 시가총액'!$G47</f>
        <v>6.870436792801847E-2</v>
      </c>
      <c r="D48" s="24">
        <f ca="1">'일자별 시가총액'!D47 / '일자별 시가총액'!$G47</f>
        <v>0.40519448855628354</v>
      </c>
      <c r="E48" s="24">
        <f ca="1">'일자별 시가총액'!E47 / '일자별 시가총액'!$G47</f>
        <v>7.9108711737999174E-2</v>
      </c>
      <c r="F48" s="24">
        <f ca="1">'일자별 시가총액'!F47 / '일자별 시가총액'!$G47</f>
        <v>0.38161857262883486</v>
      </c>
      <c r="G48" s="25">
        <f ca="1">'일자별 시가총액'!H47</f>
        <v>103.78674056224899</v>
      </c>
      <c r="H48" s="2">
        <f t="shared" ca="1" si="2"/>
        <v>0</v>
      </c>
      <c r="I48" s="2">
        <f t="shared" ca="1" si="3"/>
        <v>100000</v>
      </c>
      <c r="J48" s="2">
        <f t="shared" ca="1" si="4"/>
        <v>1350000</v>
      </c>
      <c r="K48" s="35">
        <f t="shared" ca="1" si="5"/>
        <v>10378.6740562249</v>
      </c>
      <c r="L48" s="35">
        <f t="shared" ca="1" si="6"/>
        <v>14011209975.903614</v>
      </c>
      <c r="M48" s="35">
        <f ca="1">$L48*B48/'일자별 주가'!B47 - R47</f>
        <v>-6024.0963855421724</v>
      </c>
      <c r="N48" s="35">
        <f ca="1">$L48*C48/'일자별 주가'!C47 - S47</f>
        <v>-3614.4578313253151</v>
      </c>
      <c r="O48" s="35">
        <f ca="1">$L48*D48/'일자별 주가'!D47 - T47</f>
        <v>-13172.690763052262</v>
      </c>
      <c r="P48" s="35">
        <f ca="1">$L48*E48/'일자별 주가'!E47 - U47</f>
        <v>-706.82730923694726</v>
      </c>
      <c r="Q48" s="35">
        <f ca="1">$L48*F48/'일자별 주가'!F47 - V47</f>
        <v>-401.60642570281198</v>
      </c>
      <c r="R48" s="2">
        <f t="shared" ca="1" si="7"/>
        <v>81325.301204819261</v>
      </c>
      <c r="S48" s="2">
        <f t="shared" ca="1" si="8"/>
        <v>48795.180722891557</v>
      </c>
      <c r="T48" s="2">
        <f t="shared" ca="1" si="9"/>
        <v>177831.32530120478</v>
      </c>
      <c r="U48" s="2">
        <f t="shared" ca="1" si="10"/>
        <v>9542.1686746987962</v>
      </c>
      <c r="V48" s="2">
        <f t="shared" ca="1" si="11"/>
        <v>5421.6867469879517</v>
      </c>
    </row>
    <row r="49" spans="1:22" x14ac:dyDescent="0.3">
      <c r="A49">
        <v>47</v>
      </c>
      <c r="B49" s="24">
        <f ca="1">'일자별 시가총액'!B48 / '일자별 시가총액'!$G48</f>
        <v>6.2632035177787912E-2</v>
      </c>
      <c r="C49" s="24">
        <f ca="1">'일자별 시가총액'!C48 / '일자별 시가총액'!$G48</f>
        <v>6.6910672172284635E-2</v>
      </c>
      <c r="D49" s="24">
        <f ca="1">'일자별 시가총액'!D48 / '일자별 시가총액'!$G48</f>
        <v>0.40662696702229761</v>
      </c>
      <c r="E49" s="24">
        <f ca="1">'일자별 시가총액'!E48 / '일자별 시가총액'!$G48</f>
        <v>7.9168313386389647E-2</v>
      </c>
      <c r="F49" s="24">
        <f ca="1">'일자별 시가총액'!F48 / '일자별 시가총액'!$G48</f>
        <v>0.38466201224124014</v>
      </c>
      <c r="G49" s="25">
        <f ca="1">'일자별 시가총액'!H48</f>
        <v>106.27187951807228</v>
      </c>
      <c r="H49" s="2">
        <f t="shared" ca="1" si="2"/>
        <v>250000</v>
      </c>
      <c r="I49" s="2">
        <f t="shared" ca="1" si="3"/>
        <v>150000</v>
      </c>
      <c r="J49" s="2">
        <f t="shared" ca="1" si="4"/>
        <v>1450000</v>
      </c>
      <c r="K49" s="35">
        <f t="shared" ca="1" si="5"/>
        <v>10627.187951807229</v>
      </c>
      <c r="L49" s="35">
        <f t="shared" ca="1" si="6"/>
        <v>15409422530.120481</v>
      </c>
      <c r="M49" s="35">
        <f ca="1">$L49*B49/'일자별 주가'!B48 - R48</f>
        <v>6024.0963855421869</v>
      </c>
      <c r="N49" s="35">
        <f ca="1">$L49*C49/'일자별 주가'!C48 - S48</f>
        <v>3614.4578313253078</v>
      </c>
      <c r="O49" s="35">
        <f ca="1">$L49*D49/'일자별 주가'!D48 - T48</f>
        <v>13172.690763052233</v>
      </c>
      <c r="P49" s="35">
        <f ca="1">$L49*E49/'일자별 주가'!E48 - U48</f>
        <v>706.82730923694544</v>
      </c>
      <c r="Q49" s="35">
        <f ca="1">$L49*F49/'일자별 주가'!F48 - V48</f>
        <v>401.60642570281107</v>
      </c>
      <c r="R49" s="2">
        <f t="shared" ca="1" si="7"/>
        <v>87349.397590361448</v>
      </c>
      <c r="S49" s="2">
        <f t="shared" ca="1" si="8"/>
        <v>52409.638554216865</v>
      </c>
      <c r="T49" s="2">
        <f t="shared" ca="1" si="9"/>
        <v>191004.01606425701</v>
      </c>
      <c r="U49" s="2">
        <f t="shared" ca="1" si="10"/>
        <v>10248.995983935742</v>
      </c>
      <c r="V49" s="2">
        <f t="shared" ca="1" si="11"/>
        <v>5823.2931726907627</v>
      </c>
    </row>
    <row r="50" spans="1:22" x14ac:dyDescent="0.3">
      <c r="A50">
        <v>48</v>
      </c>
      <c r="B50" s="24">
        <f ca="1">'일자별 시가총액'!B49 / '일자별 시가총액'!$G49</f>
        <v>6.301683590608291E-2</v>
      </c>
      <c r="C50" s="24">
        <f ca="1">'일자별 시가총액'!C49 / '일자별 시가총액'!$G49</f>
        <v>6.4076307504185706E-2</v>
      </c>
      <c r="D50" s="24">
        <f ca="1">'일자별 시가총액'!D49 / '일자별 시가총액'!$G49</f>
        <v>0.4070931790602067</v>
      </c>
      <c r="E50" s="24">
        <f ca="1">'일자별 시가총액'!E49 / '일자별 시가총액'!$G49</f>
        <v>7.9276252781530721E-2</v>
      </c>
      <c r="F50" s="24">
        <f ca="1">'일자별 시가총액'!F49 / '일자별 시가총액'!$G49</f>
        <v>0.38653742474799391</v>
      </c>
      <c r="G50" s="25">
        <f ca="1">'일자별 시가총액'!H49</f>
        <v>108.14665863453816</v>
      </c>
      <c r="H50" s="2">
        <f t="shared" ca="1" si="2"/>
        <v>150000</v>
      </c>
      <c r="I50" s="2">
        <f t="shared" ca="1" si="3"/>
        <v>100000</v>
      </c>
      <c r="J50" s="2">
        <f t="shared" ca="1" si="4"/>
        <v>1500000</v>
      </c>
      <c r="K50" s="35">
        <f t="shared" ca="1" si="5"/>
        <v>10814.665863453816</v>
      </c>
      <c r="L50" s="35">
        <f t="shared" ca="1" si="6"/>
        <v>16221998795.180725</v>
      </c>
      <c r="M50" s="35">
        <f ca="1">$L50*B50/'일자별 주가'!B49 - R49</f>
        <v>3012.0481927710935</v>
      </c>
      <c r="N50" s="35">
        <f ca="1">$L50*C50/'일자별 주가'!C49 - S49</f>
        <v>1807.2289156626575</v>
      </c>
      <c r="O50" s="35">
        <f ca="1">$L50*D50/'일자별 주가'!D49 - T49</f>
        <v>6586.345381526131</v>
      </c>
      <c r="P50" s="35">
        <f ca="1">$L50*E50/'일자별 주가'!E49 - U49</f>
        <v>353.41365461847636</v>
      </c>
      <c r="Q50" s="35">
        <f ca="1">$L50*F50/'일자별 주가'!F49 - V49</f>
        <v>200.80321285140599</v>
      </c>
      <c r="R50" s="2">
        <f t="shared" ca="1" si="7"/>
        <v>90361.445783132542</v>
      </c>
      <c r="S50" s="2">
        <f t="shared" ca="1" si="8"/>
        <v>54216.867469879522</v>
      </c>
      <c r="T50" s="2">
        <f t="shared" ca="1" si="9"/>
        <v>197590.36144578314</v>
      </c>
      <c r="U50" s="2">
        <f t="shared" ca="1" si="10"/>
        <v>10602.409638554218</v>
      </c>
      <c r="V50" s="2">
        <f t="shared" ca="1" si="11"/>
        <v>6024.0963855421687</v>
      </c>
    </row>
    <row r="51" spans="1:22" x14ac:dyDescent="0.3">
      <c r="A51">
        <v>49</v>
      </c>
      <c r="B51" s="24">
        <f ca="1">'일자별 시가총액'!B50 / '일자별 시가총액'!$G50</f>
        <v>6.3704112045238084E-2</v>
      </c>
      <c r="C51" s="24">
        <f ca="1">'일자별 시가총액'!C50 / '일자별 시가총액'!$G50</f>
        <v>6.4079911754734251E-2</v>
      </c>
      <c r="D51" s="24">
        <f ca="1">'일자별 시가총액'!D50 / '일자별 시가총액'!$G50</f>
        <v>0.41080205444227658</v>
      </c>
      <c r="E51" s="24">
        <f ca="1">'일자별 시가총액'!E50 / '일자별 시가총액'!$G50</f>
        <v>8.0643223337921635E-2</v>
      </c>
      <c r="F51" s="24">
        <f ca="1">'일자별 시가총액'!F50 / '일자별 시가총액'!$G50</f>
        <v>0.38077069841982947</v>
      </c>
      <c r="G51" s="25">
        <f ca="1">'일자별 시가총액'!H50</f>
        <v>109.32509076305222</v>
      </c>
      <c r="H51" s="2">
        <f t="shared" ca="1" si="2"/>
        <v>100000</v>
      </c>
      <c r="I51" s="2">
        <f t="shared" ca="1" si="3"/>
        <v>50000</v>
      </c>
      <c r="J51" s="2">
        <f t="shared" ca="1" si="4"/>
        <v>1550000</v>
      </c>
      <c r="K51" s="35">
        <f t="shared" ca="1" si="5"/>
        <v>10932.509076305223</v>
      </c>
      <c r="L51" s="35">
        <f t="shared" ca="1" si="6"/>
        <v>16945389068.273096</v>
      </c>
      <c r="M51" s="35">
        <f ca="1">$L51*B51/'일자별 주가'!B50 - R50</f>
        <v>3012.0481927710789</v>
      </c>
      <c r="N51" s="35">
        <f ca="1">$L51*C51/'일자별 주가'!C50 - S50</f>
        <v>1807.2289156626575</v>
      </c>
      <c r="O51" s="35">
        <f ca="1">$L51*D51/'일자별 주가'!D50 - T50</f>
        <v>6586.3453815261601</v>
      </c>
      <c r="P51" s="35">
        <f ca="1">$L51*E51/'일자별 주가'!E50 - U50</f>
        <v>353.41365461847454</v>
      </c>
      <c r="Q51" s="35">
        <f ca="1">$L51*F51/'일자별 주가'!F50 - V50</f>
        <v>200.8032128514069</v>
      </c>
      <c r="R51" s="2">
        <f t="shared" ca="1" si="7"/>
        <v>93373.493975903621</v>
      </c>
      <c r="S51" s="2">
        <f t="shared" ca="1" si="8"/>
        <v>56024.09638554218</v>
      </c>
      <c r="T51" s="2">
        <f t="shared" ca="1" si="9"/>
        <v>204176.7068273093</v>
      </c>
      <c r="U51" s="2">
        <f t="shared" ca="1" si="10"/>
        <v>10955.823293172693</v>
      </c>
      <c r="V51" s="2">
        <f t="shared" ca="1" si="11"/>
        <v>6224.8995983935756</v>
      </c>
    </row>
    <row r="52" spans="1:22" x14ac:dyDescent="0.3">
      <c r="A52">
        <v>50</v>
      </c>
      <c r="B52" s="24">
        <f ca="1">'일자별 시가총액'!B51 / '일자별 시가총액'!$G51</f>
        <v>6.4941621623886933E-2</v>
      </c>
      <c r="C52" s="24">
        <f ca="1">'일자별 시가총액'!C51 / '일자별 시가총액'!$G51</f>
        <v>6.3867719335374967E-2</v>
      </c>
      <c r="D52" s="24">
        <f ca="1">'일자별 시가총액'!D51 / '일자별 시가총액'!$G51</f>
        <v>0.4132733973623563</v>
      </c>
      <c r="E52" s="24">
        <f ca="1">'일자별 시가총액'!E51 / '일자별 시가총액'!$G51</f>
        <v>7.8877046278611349E-2</v>
      </c>
      <c r="F52" s="24">
        <f ca="1">'일자별 시가총액'!F51 / '일자별 시가총액'!$G51</f>
        <v>0.37904021539977045</v>
      </c>
      <c r="G52" s="25">
        <f ca="1">'일자별 시가총액'!H51</f>
        <v>110.39572048192771</v>
      </c>
      <c r="H52" s="2">
        <f t="shared" ca="1" si="2"/>
        <v>250000</v>
      </c>
      <c r="I52" s="2">
        <f t="shared" ca="1" si="3"/>
        <v>200000</v>
      </c>
      <c r="J52" s="2">
        <f t="shared" ca="1" si="4"/>
        <v>1600000</v>
      </c>
      <c r="K52" s="35">
        <f t="shared" ca="1" si="5"/>
        <v>11039.572048192771</v>
      </c>
      <c r="L52" s="35">
        <f t="shared" ca="1" si="6"/>
        <v>17663315277.108433</v>
      </c>
      <c r="M52" s="35">
        <f ca="1">$L52*B52/'일자별 주가'!B51 - R51</f>
        <v>3012.0481927710644</v>
      </c>
      <c r="N52" s="35">
        <f ca="1">$L52*C52/'일자별 주가'!C51 - S51</f>
        <v>1807.2289156626357</v>
      </c>
      <c r="O52" s="35">
        <f ca="1">$L52*D52/'일자별 주가'!D51 - T51</f>
        <v>6586.3453815260145</v>
      </c>
      <c r="P52" s="35">
        <f ca="1">$L52*E52/'일자별 주가'!E51 - U51</f>
        <v>353.41365461847272</v>
      </c>
      <c r="Q52" s="35">
        <f ca="1">$L52*F52/'일자별 주가'!F51 - V51</f>
        <v>200.80321285140417</v>
      </c>
      <c r="R52" s="2">
        <f t="shared" ca="1" si="7"/>
        <v>96385.542168674685</v>
      </c>
      <c r="S52" s="2">
        <f t="shared" ca="1" si="8"/>
        <v>57831.325301204815</v>
      </c>
      <c r="T52" s="2">
        <f t="shared" ca="1" si="9"/>
        <v>210763.05220883532</v>
      </c>
      <c r="U52" s="2">
        <f t="shared" ca="1" si="10"/>
        <v>11309.236947791165</v>
      </c>
      <c r="V52" s="2">
        <f t="shared" ca="1" si="11"/>
        <v>6425.7028112449798</v>
      </c>
    </row>
    <row r="53" spans="1:22" x14ac:dyDescent="0.3">
      <c r="A53">
        <v>51</v>
      </c>
      <c r="B53" s="24">
        <f ca="1">'일자별 시가총액'!B52 / '일자별 시가총액'!$G52</f>
        <v>6.4461162583815873E-2</v>
      </c>
      <c r="C53" s="24">
        <f ca="1">'일자별 시가총액'!C52 / '일자별 시가총액'!$G52</f>
        <v>6.3839694182304826E-2</v>
      </c>
      <c r="D53" s="24">
        <f ca="1">'일자별 시가총액'!D52 / '일자별 시가총액'!$G52</f>
        <v>0.40509986177219254</v>
      </c>
      <c r="E53" s="24">
        <f ca="1">'일자별 시가총액'!E52 / '일자별 시가총액'!$G52</f>
        <v>7.9969690755884823E-2</v>
      </c>
      <c r="F53" s="24">
        <f ca="1">'일자별 시가총액'!F52 / '일자별 시가총액'!$G52</f>
        <v>0.38662959070580194</v>
      </c>
      <c r="G53" s="25">
        <f ca="1">'일자별 시가총액'!H52</f>
        <v>111.66712610441766</v>
      </c>
      <c r="H53" s="2">
        <f t="shared" ca="1" si="2"/>
        <v>200000</v>
      </c>
      <c r="I53" s="2">
        <f t="shared" ca="1" si="3"/>
        <v>0</v>
      </c>
      <c r="J53" s="2">
        <f t="shared" ca="1" si="4"/>
        <v>1800000</v>
      </c>
      <c r="K53" s="35">
        <f t="shared" ca="1" si="5"/>
        <v>11166.712610441766</v>
      </c>
      <c r="L53" s="35">
        <f t="shared" ca="1" si="6"/>
        <v>20100082698.795177</v>
      </c>
      <c r="M53" s="35">
        <f ca="1">$L53*B53/'일자별 주가'!B52 - R52</f>
        <v>12048.192771084345</v>
      </c>
      <c r="N53" s="35">
        <f ca="1">$L53*C53/'일자별 주가'!C52 - S52</f>
        <v>7228.915662650601</v>
      </c>
      <c r="O53" s="35">
        <f ca="1">$L53*D53/'일자별 주가'!D52 - T52</f>
        <v>26345.381526104407</v>
      </c>
      <c r="P53" s="35">
        <f ca="1">$L53*E53/'일자별 주가'!E52 - U52</f>
        <v>1413.6546184738927</v>
      </c>
      <c r="Q53" s="35">
        <f ca="1">$L53*F53/'일자별 주가'!F52 - V52</f>
        <v>803.21285140562122</v>
      </c>
      <c r="R53" s="2">
        <f t="shared" ca="1" si="7"/>
        <v>108433.73493975903</v>
      </c>
      <c r="S53" s="2">
        <f t="shared" ca="1" si="8"/>
        <v>65060.240963855416</v>
      </c>
      <c r="T53" s="2">
        <f t="shared" ca="1" si="9"/>
        <v>237108.43373493972</v>
      </c>
      <c r="U53" s="2">
        <f t="shared" ca="1" si="10"/>
        <v>12722.891566265058</v>
      </c>
      <c r="V53" s="2">
        <f t="shared" ca="1" si="11"/>
        <v>7228.915662650601</v>
      </c>
    </row>
    <row r="54" spans="1:22" x14ac:dyDescent="0.3">
      <c r="A54">
        <v>52</v>
      </c>
      <c r="B54" s="24">
        <f ca="1">'일자별 시가총액'!B53 / '일자별 시가총액'!$G53</f>
        <v>6.570284888580212E-2</v>
      </c>
      <c r="C54" s="24">
        <f ca="1">'일자별 시가총액'!C53 / '일자별 시가총액'!$G53</f>
        <v>6.1900238980422496E-2</v>
      </c>
      <c r="D54" s="24">
        <f ca="1">'일자별 시가총액'!D53 / '일자별 시가총액'!$G53</f>
        <v>0.41503822873367491</v>
      </c>
      <c r="E54" s="24">
        <f ca="1">'일자별 시가총액'!E53 / '일자별 시가총액'!$G53</f>
        <v>8.1583837862621439E-2</v>
      </c>
      <c r="F54" s="24">
        <f ca="1">'일자별 시가총액'!F53 / '일자별 시가총액'!$G53</f>
        <v>0.37577484553747903</v>
      </c>
      <c r="G54" s="25">
        <f ca="1">'일자별 시가총액'!H53</f>
        <v>112.57328514056223</v>
      </c>
      <c r="H54" s="2">
        <f t="shared" ca="1" si="2"/>
        <v>250000</v>
      </c>
      <c r="I54" s="2">
        <f t="shared" ca="1" si="3"/>
        <v>200000</v>
      </c>
      <c r="J54" s="2">
        <f t="shared" ca="1" si="4"/>
        <v>1850000</v>
      </c>
      <c r="K54" s="35">
        <f t="shared" ca="1" si="5"/>
        <v>11257.328514056224</v>
      </c>
      <c r="L54" s="35">
        <f t="shared" ca="1" si="6"/>
        <v>20826057751.004013</v>
      </c>
      <c r="M54" s="35">
        <f ca="1">$L54*B54/'일자별 주가'!B53 - R53</f>
        <v>3012.0481927710789</v>
      </c>
      <c r="N54" s="35">
        <f ca="1">$L54*C54/'일자별 주가'!C53 - S53</f>
        <v>1807.228915662643</v>
      </c>
      <c r="O54" s="35">
        <f ca="1">$L54*D54/'일자별 주가'!D53 - T53</f>
        <v>6586.3453815261018</v>
      </c>
      <c r="P54" s="35">
        <f ca="1">$L54*E54/'일자별 주가'!E53 - U53</f>
        <v>353.41365461847454</v>
      </c>
      <c r="Q54" s="35">
        <f ca="1">$L54*F54/'일자별 주가'!F53 - V53</f>
        <v>200.80321285140508</v>
      </c>
      <c r="R54" s="2">
        <f t="shared" ca="1" si="7"/>
        <v>111445.78313253011</v>
      </c>
      <c r="S54" s="2">
        <f t="shared" ca="1" si="8"/>
        <v>66867.469879518059</v>
      </c>
      <c r="T54" s="2">
        <f t="shared" ca="1" si="9"/>
        <v>243694.77911646583</v>
      </c>
      <c r="U54" s="2">
        <f t="shared" ca="1" si="10"/>
        <v>13076.305220883532</v>
      </c>
      <c r="V54" s="2">
        <f t="shared" ca="1" si="11"/>
        <v>7429.7188755020061</v>
      </c>
    </row>
    <row r="55" spans="1:22" x14ac:dyDescent="0.3">
      <c r="A55">
        <v>53</v>
      </c>
      <c r="B55" s="24">
        <f ca="1">'일자별 시가총액'!B54 / '일자별 시가총액'!$G54</f>
        <v>6.6845288067582748E-2</v>
      </c>
      <c r="C55" s="24">
        <f ca="1">'일자별 시가총액'!C54 / '일자별 시가총액'!$G54</f>
        <v>6.1639032582916455E-2</v>
      </c>
      <c r="D55" s="24">
        <f ca="1">'일자별 시가총액'!D54 / '일자별 시가총액'!$G54</f>
        <v>0.41508733262233849</v>
      </c>
      <c r="E55" s="24">
        <f ca="1">'일자별 시가총액'!E54 / '일자별 시가총액'!$G54</f>
        <v>7.9291228322234841E-2</v>
      </c>
      <c r="F55" s="24">
        <f ca="1">'일자별 시가총액'!F54 / '일자별 시가총액'!$G54</f>
        <v>0.37713711840492747</v>
      </c>
      <c r="G55" s="25">
        <f ca="1">'일자별 시가총액'!H54</f>
        <v>112.83923373493975</v>
      </c>
      <c r="H55" s="2">
        <f t="shared" ca="1" si="2"/>
        <v>250000</v>
      </c>
      <c r="I55" s="2">
        <f t="shared" ca="1" si="3"/>
        <v>50000</v>
      </c>
      <c r="J55" s="2">
        <f t="shared" ca="1" si="4"/>
        <v>2050000</v>
      </c>
      <c r="K55" s="35">
        <f t="shared" ca="1" si="5"/>
        <v>11283.923373493975</v>
      </c>
      <c r="L55" s="35">
        <f t="shared" ca="1" si="6"/>
        <v>23132042915.662651</v>
      </c>
      <c r="M55" s="35">
        <f ca="1">$L55*B55/'일자별 주가'!B54 - R54</f>
        <v>12048.192771084359</v>
      </c>
      <c r="N55" s="35">
        <f ca="1">$L55*C55/'일자별 주가'!C54 - S54</f>
        <v>7228.9156626506301</v>
      </c>
      <c r="O55" s="35">
        <f ca="1">$L55*D55/'일자별 주가'!D54 - T54</f>
        <v>26345.381526104407</v>
      </c>
      <c r="P55" s="35">
        <f ca="1">$L55*E55/'일자별 주가'!E54 - U54</f>
        <v>1413.6546184738963</v>
      </c>
      <c r="Q55" s="35">
        <f ca="1">$L55*F55/'일자별 주가'!F54 - V54</f>
        <v>803.21285140562486</v>
      </c>
      <c r="R55" s="2">
        <f t="shared" ca="1" si="7"/>
        <v>123493.97590361447</v>
      </c>
      <c r="S55" s="2">
        <f t="shared" ca="1" si="8"/>
        <v>74096.385542168689</v>
      </c>
      <c r="T55" s="2">
        <f t="shared" ca="1" si="9"/>
        <v>270040.16064257023</v>
      </c>
      <c r="U55" s="2">
        <f t="shared" ca="1" si="10"/>
        <v>14489.959839357429</v>
      </c>
      <c r="V55" s="2">
        <f t="shared" ca="1" si="11"/>
        <v>8232.9317269076309</v>
      </c>
    </row>
    <row r="56" spans="1:22" x14ac:dyDescent="0.3">
      <c r="A56">
        <v>54</v>
      </c>
      <c r="B56" s="24">
        <f ca="1">'일자별 시가총액'!B55 / '일자별 시가총액'!$G55</f>
        <v>6.7278428472033025E-2</v>
      </c>
      <c r="C56" s="24">
        <f ca="1">'일자별 시가총액'!C55 / '일자별 시가총액'!$G55</f>
        <v>6.2646542969443803E-2</v>
      </c>
      <c r="D56" s="24">
        <f ca="1">'일자별 시가총액'!D55 / '일자별 시가총액'!$G55</f>
        <v>0.42001868472997644</v>
      </c>
      <c r="E56" s="24">
        <f ca="1">'일자별 시가총액'!E55 / '일자별 시가총액'!$G55</f>
        <v>7.6446557950361649E-2</v>
      </c>
      <c r="F56" s="24">
        <f ca="1">'일자별 시가총액'!F55 / '일자별 시가총액'!$G55</f>
        <v>0.37360978587818505</v>
      </c>
      <c r="G56" s="25">
        <f ca="1">'일자별 시가총액'!H55</f>
        <v>113.64390200803214</v>
      </c>
      <c r="H56" s="2">
        <f t="shared" ca="1" si="2"/>
        <v>100000</v>
      </c>
      <c r="I56" s="2">
        <f t="shared" ca="1" si="3"/>
        <v>0</v>
      </c>
      <c r="J56" s="2">
        <f t="shared" ca="1" si="4"/>
        <v>2150000</v>
      </c>
      <c r="K56" s="35">
        <f t="shared" ca="1" si="5"/>
        <v>11364.390200803215</v>
      </c>
      <c r="L56" s="35">
        <f t="shared" ca="1" si="6"/>
        <v>24433438931.72691</v>
      </c>
      <c r="M56" s="35">
        <f ca="1">$L56*B56/'일자별 주가'!B55 - R55</f>
        <v>6024.0963855421578</v>
      </c>
      <c r="N56" s="35">
        <f ca="1">$L56*C56/'일자별 주가'!C55 - S55</f>
        <v>3614.4578313253005</v>
      </c>
      <c r="O56" s="35">
        <f ca="1">$L56*D56/'일자별 주가'!D55 - T55</f>
        <v>13172.690763052262</v>
      </c>
      <c r="P56" s="35">
        <f ca="1">$L56*E56/'일자별 주가'!E55 - U55</f>
        <v>706.82730923694908</v>
      </c>
      <c r="Q56" s="35">
        <f ca="1">$L56*F56/'일자별 주가'!F55 - V55</f>
        <v>401.60642570281198</v>
      </c>
      <c r="R56" s="2">
        <f t="shared" ca="1" si="7"/>
        <v>129518.07228915663</v>
      </c>
      <c r="S56" s="2">
        <f t="shared" ca="1" si="8"/>
        <v>77710.84337349399</v>
      </c>
      <c r="T56" s="2">
        <f t="shared" ca="1" si="9"/>
        <v>283212.8514056225</v>
      </c>
      <c r="U56" s="2">
        <f t="shared" ca="1" si="10"/>
        <v>15196.787148594378</v>
      </c>
      <c r="V56" s="2">
        <f t="shared" ca="1" si="11"/>
        <v>8634.5381526104429</v>
      </c>
    </row>
    <row r="57" spans="1:22" x14ac:dyDescent="0.3">
      <c r="A57">
        <v>55</v>
      </c>
      <c r="B57" s="24">
        <f ca="1">'일자별 시가총액'!B56 / '일자별 시가총액'!$G56</f>
        <v>6.4814312520701453E-2</v>
      </c>
      <c r="C57" s="24">
        <f ca="1">'일자별 시가총액'!C56 / '일자별 시가총액'!$G56</f>
        <v>6.3309480097559087E-2</v>
      </c>
      <c r="D57" s="24">
        <f ca="1">'일자별 시가총액'!D56 / '일자별 시가총액'!$G56</f>
        <v>0.41989551791493429</v>
      </c>
      <c r="E57" s="24">
        <f ca="1">'일자별 시가총액'!E56 / '일자별 시가총액'!$G56</f>
        <v>7.7336592951900998E-2</v>
      </c>
      <c r="F57" s="24">
        <f ca="1">'일자별 시가총액'!F56 / '일자별 시가총액'!$G56</f>
        <v>0.37464409651490416</v>
      </c>
      <c r="G57" s="25">
        <f ca="1">'일자별 시가총액'!H56</f>
        <v>115.37128995983936</v>
      </c>
      <c r="H57" s="2">
        <f t="shared" ca="1" si="2"/>
        <v>250000</v>
      </c>
      <c r="I57" s="2">
        <f t="shared" ca="1" si="3"/>
        <v>0</v>
      </c>
      <c r="J57" s="2">
        <f t="shared" ca="1" si="4"/>
        <v>2400000</v>
      </c>
      <c r="K57" s="35">
        <f t="shared" ca="1" si="5"/>
        <v>11537.128995983936</v>
      </c>
      <c r="L57" s="35">
        <f t="shared" ca="1" si="6"/>
        <v>27689109590.361446</v>
      </c>
      <c r="M57" s="35">
        <f ca="1">$L57*B57/'일자별 주가'!B56 - R56</f>
        <v>15060.240963855424</v>
      </c>
      <c r="N57" s="35">
        <f ca="1">$L57*C57/'일자별 주가'!C56 - S56</f>
        <v>9036.1445783132367</v>
      </c>
      <c r="O57" s="35">
        <f ca="1">$L57*D57/'일자별 주가'!D56 - T56</f>
        <v>32931.726907630509</v>
      </c>
      <c r="P57" s="35">
        <f ca="1">$L57*E57/'일자별 주가'!E56 - U56</f>
        <v>1767.0682730923672</v>
      </c>
      <c r="Q57" s="35">
        <f ca="1">$L57*F57/'일자별 주가'!F56 - V56</f>
        <v>1004.0160642570263</v>
      </c>
      <c r="R57" s="2">
        <f t="shared" ca="1" si="7"/>
        <v>144578.31325301205</v>
      </c>
      <c r="S57" s="2">
        <f t="shared" ca="1" si="8"/>
        <v>86746.987951807227</v>
      </c>
      <c r="T57" s="2">
        <f t="shared" ca="1" si="9"/>
        <v>316144.57831325301</v>
      </c>
      <c r="U57" s="2">
        <f t="shared" ca="1" si="10"/>
        <v>16963.855421686745</v>
      </c>
      <c r="V57" s="2">
        <f t="shared" ca="1" si="11"/>
        <v>9638.5542168674692</v>
      </c>
    </row>
    <row r="58" spans="1:22" x14ac:dyDescent="0.3">
      <c r="A58">
        <v>56</v>
      </c>
      <c r="B58" s="24">
        <f ca="1">'일자별 시가총액'!B57 / '일자별 시가총액'!$G57</f>
        <v>6.4095445864466846E-2</v>
      </c>
      <c r="C58" s="24">
        <f ca="1">'일자별 시가총액'!C57 / '일자별 시가총액'!$G57</f>
        <v>6.369880925500257E-2</v>
      </c>
      <c r="D58" s="24">
        <f ca="1">'일자별 시가총액'!D57 / '일자별 시가총액'!$G57</f>
        <v>0.42110816106575483</v>
      </c>
      <c r="E58" s="24">
        <f ca="1">'일자별 시가총액'!E57 / '일자별 시가총액'!$G57</f>
        <v>7.8439460286297599E-2</v>
      </c>
      <c r="F58" s="24">
        <f ca="1">'일자별 시가총액'!F57 / '일자별 시가총액'!$G57</f>
        <v>0.37265812352847816</v>
      </c>
      <c r="G58" s="25">
        <f ca="1">'일자별 시가총액'!H57</f>
        <v>116.94720321285142</v>
      </c>
      <c r="H58" s="2">
        <f t="shared" ca="1" si="2"/>
        <v>250000</v>
      </c>
      <c r="I58" s="2">
        <f t="shared" ca="1" si="3"/>
        <v>250000</v>
      </c>
      <c r="J58" s="2">
        <f t="shared" ca="1" si="4"/>
        <v>2400000</v>
      </c>
      <c r="K58" s="35">
        <f t="shared" ca="1" si="5"/>
        <v>11694.720321285142</v>
      </c>
      <c r="L58" s="35">
        <f t="shared" ca="1" si="6"/>
        <v>28067328771.084339</v>
      </c>
      <c r="M58" s="35">
        <f ca="1">$L58*B58/'일자별 주가'!B57 - R57</f>
        <v>0</v>
      </c>
      <c r="N58" s="35">
        <f ca="1">$L58*C58/'일자별 주가'!C57 - S57</f>
        <v>0</v>
      </c>
      <c r="O58" s="35">
        <f ca="1">$L58*D58/'일자별 주가'!D57 - T57</f>
        <v>0</v>
      </c>
      <c r="P58" s="35">
        <f ca="1">$L58*E58/'일자별 주가'!E57 - U57</f>
        <v>0</v>
      </c>
      <c r="Q58" s="35">
        <f ca="1">$L58*F58/'일자별 주가'!F57 - V57</f>
        <v>0</v>
      </c>
      <c r="R58" s="2">
        <f t="shared" ca="1" si="7"/>
        <v>144578.31325301205</v>
      </c>
      <c r="S58" s="2">
        <f t="shared" ca="1" si="8"/>
        <v>86746.987951807227</v>
      </c>
      <c r="T58" s="2">
        <f t="shared" ca="1" si="9"/>
        <v>316144.57831325301</v>
      </c>
      <c r="U58" s="2">
        <f t="shared" ca="1" si="10"/>
        <v>16963.855421686745</v>
      </c>
      <c r="V58" s="2">
        <f t="shared" ca="1" si="11"/>
        <v>9638.5542168674692</v>
      </c>
    </row>
    <row r="59" spans="1:22" x14ac:dyDescent="0.3">
      <c r="A59">
        <v>57</v>
      </c>
      <c r="B59" s="24">
        <f ca="1">'일자별 시가총액'!B58 / '일자별 시가총액'!$G58</f>
        <v>6.5041948872198149E-2</v>
      </c>
      <c r="C59" s="24">
        <f ca="1">'일자별 시가총액'!C58 / '일자별 시가총액'!$G58</f>
        <v>6.3326231163534821E-2</v>
      </c>
      <c r="D59" s="24">
        <f ca="1">'일자별 시가총액'!D58 / '일자별 시가총액'!$G58</f>
        <v>0.42877560184972424</v>
      </c>
      <c r="E59" s="24">
        <f ca="1">'일자별 시가총액'!E58 / '일자별 시가총액'!$G58</f>
        <v>7.8473474077729685E-2</v>
      </c>
      <c r="F59" s="24">
        <f ca="1">'일자별 시가총액'!F58 / '일자별 시가총액'!$G58</f>
        <v>0.36438274403681309</v>
      </c>
      <c r="G59" s="25">
        <f ca="1">'일자별 시가총액'!H58</f>
        <v>117.90351967871486</v>
      </c>
      <c r="H59" s="2">
        <f t="shared" ca="1" si="2"/>
        <v>50000</v>
      </c>
      <c r="I59" s="2">
        <f t="shared" ca="1" si="3"/>
        <v>50000</v>
      </c>
      <c r="J59" s="2">
        <f t="shared" ca="1" si="4"/>
        <v>2400000</v>
      </c>
      <c r="K59" s="35">
        <f t="shared" ca="1" si="5"/>
        <v>11790.351967871486</v>
      </c>
      <c r="L59" s="35">
        <f t="shared" ca="1" si="6"/>
        <v>28296844722.891567</v>
      </c>
      <c r="M59" s="35">
        <f ca="1">$L59*B59/'일자별 주가'!B58 - R58</f>
        <v>0</v>
      </c>
      <c r="N59" s="35">
        <f ca="1">$L59*C59/'일자별 주가'!C58 - S58</f>
        <v>0</v>
      </c>
      <c r="O59" s="35">
        <f ca="1">$L59*D59/'일자별 주가'!D58 - T58</f>
        <v>0</v>
      </c>
      <c r="P59" s="35">
        <f ca="1">$L59*E59/'일자별 주가'!E58 - U58</f>
        <v>0</v>
      </c>
      <c r="Q59" s="35">
        <f ca="1">$L59*F59/'일자별 주가'!F58 - V58</f>
        <v>0</v>
      </c>
      <c r="R59" s="2">
        <f t="shared" ca="1" si="7"/>
        <v>144578.31325301205</v>
      </c>
      <c r="S59" s="2">
        <f t="shared" ca="1" si="8"/>
        <v>86746.987951807227</v>
      </c>
      <c r="T59" s="2">
        <f t="shared" ca="1" si="9"/>
        <v>316144.57831325301</v>
      </c>
      <c r="U59" s="2">
        <f t="shared" ca="1" si="10"/>
        <v>16963.855421686745</v>
      </c>
      <c r="V59" s="2">
        <f t="shared" ca="1" si="11"/>
        <v>9638.5542168674692</v>
      </c>
    </row>
    <row r="60" spans="1:22" x14ac:dyDescent="0.3">
      <c r="A60">
        <v>58</v>
      </c>
      <c r="B60" s="24">
        <f ca="1">'일자별 시가총액'!B59 / '일자별 시가총액'!$G59</f>
        <v>6.3791119987123293E-2</v>
      </c>
      <c r="C60" s="24">
        <f ca="1">'일자별 시가총액'!C59 / '일자별 시가총액'!$G59</f>
        <v>6.2498991169393503E-2</v>
      </c>
      <c r="D60" s="24">
        <f ca="1">'일자별 시가총액'!D59 / '일자별 시가총액'!$G59</f>
        <v>0.42090704057874823</v>
      </c>
      <c r="E60" s="24">
        <f ca="1">'일자별 시가총액'!E59 / '일자별 시가총액'!$G59</f>
        <v>7.9018121907138653E-2</v>
      </c>
      <c r="F60" s="24">
        <f ca="1">'일자별 시가총액'!F59 / '일자별 시가총액'!$G59</f>
        <v>0.37378472635759635</v>
      </c>
      <c r="G60" s="25">
        <f ca="1">'일자별 시가총액'!H59</f>
        <v>116.74019759036145</v>
      </c>
      <c r="H60" s="2">
        <f t="shared" ca="1" si="2"/>
        <v>200000</v>
      </c>
      <c r="I60" s="2">
        <f t="shared" ca="1" si="3"/>
        <v>250000</v>
      </c>
      <c r="J60" s="2">
        <f t="shared" ca="1" si="4"/>
        <v>2350000</v>
      </c>
      <c r="K60" s="35">
        <f t="shared" ca="1" si="5"/>
        <v>11674.019759036144</v>
      </c>
      <c r="L60" s="35">
        <f t="shared" ca="1" si="6"/>
        <v>27433946433.73494</v>
      </c>
      <c r="M60" s="35">
        <f ca="1">$L60*B60/'일자별 주가'!B59 - R59</f>
        <v>-3012.0481927710935</v>
      </c>
      <c r="N60" s="35">
        <f ca="1">$L60*C60/'일자별 주가'!C59 - S59</f>
        <v>-1807.2289156626503</v>
      </c>
      <c r="O60" s="35">
        <f ca="1">$L60*D60/'일자별 주가'!D59 - T59</f>
        <v>-6586.3453815261018</v>
      </c>
      <c r="P60" s="35">
        <f ca="1">$L60*E60/'일자별 주가'!E59 - U59</f>
        <v>-353.41365461847454</v>
      </c>
      <c r="Q60" s="35">
        <f ca="1">$L60*F60/'일자별 주가'!F59 - V59</f>
        <v>-200.80321285140417</v>
      </c>
      <c r="R60" s="2">
        <f t="shared" ca="1" si="7"/>
        <v>141566.26506024096</v>
      </c>
      <c r="S60" s="2">
        <f t="shared" ca="1" si="8"/>
        <v>84939.759036144576</v>
      </c>
      <c r="T60" s="2">
        <f t="shared" ca="1" si="9"/>
        <v>309558.2329317269</v>
      </c>
      <c r="U60" s="2">
        <f t="shared" ca="1" si="10"/>
        <v>16610.441767068271</v>
      </c>
      <c r="V60" s="2">
        <f t="shared" ca="1" si="11"/>
        <v>9437.7510040160651</v>
      </c>
    </row>
    <row r="61" spans="1:22" x14ac:dyDescent="0.3">
      <c r="A61">
        <v>59</v>
      </c>
      <c r="B61" s="24">
        <f ca="1">'일자별 시가총액'!B60 / '일자별 시가총액'!$G60</f>
        <v>6.4285340477878886E-2</v>
      </c>
      <c r="C61" s="24">
        <f ca="1">'일자별 시가총액'!C60 / '일자별 시가총액'!$G60</f>
        <v>6.0228914095846298E-2</v>
      </c>
      <c r="D61" s="24">
        <f ca="1">'일자별 시가총액'!D60 / '일자별 시가총액'!$G60</f>
        <v>0.42166727160393658</v>
      </c>
      <c r="E61" s="24">
        <f ca="1">'일자별 시가총액'!E60 / '일자별 시가총액'!$G60</f>
        <v>7.9557013105066104E-2</v>
      </c>
      <c r="F61" s="24">
        <f ca="1">'일자별 시가총액'!F60 / '일자별 시가총액'!$G60</f>
        <v>0.37426146071727212</v>
      </c>
      <c r="G61" s="25">
        <f ca="1">'일자별 시가총액'!H60</f>
        <v>118.24165140562248</v>
      </c>
      <c r="H61" s="2">
        <f t="shared" ca="1" si="2"/>
        <v>150000</v>
      </c>
      <c r="I61" s="2">
        <f t="shared" ca="1" si="3"/>
        <v>250000</v>
      </c>
      <c r="J61" s="2">
        <f t="shared" ca="1" si="4"/>
        <v>2250000</v>
      </c>
      <c r="K61" s="35">
        <f t="shared" ca="1" si="5"/>
        <v>11824.165140562249</v>
      </c>
      <c r="L61" s="35">
        <f t="shared" ca="1" si="6"/>
        <v>26604371566.26506</v>
      </c>
      <c r="M61" s="35">
        <f ca="1">$L61*B61/'일자별 주가'!B60 - R60</f>
        <v>-6024.0963855421578</v>
      </c>
      <c r="N61" s="35">
        <f ca="1">$L61*C61/'일자별 주가'!C60 - S60</f>
        <v>-3614.4578313253005</v>
      </c>
      <c r="O61" s="35">
        <f ca="1">$L61*D61/'일자별 주가'!D60 - T60</f>
        <v>-13172.690763052204</v>
      </c>
      <c r="P61" s="35">
        <f ca="1">$L61*E61/'일자별 주가'!E60 - U60</f>
        <v>-706.82730923694726</v>
      </c>
      <c r="Q61" s="35">
        <f ca="1">$L61*F61/'일자별 주가'!F60 - V60</f>
        <v>-401.60642570281016</v>
      </c>
      <c r="R61" s="2">
        <f t="shared" ca="1" si="7"/>
        <v>135542.1686746988</v>
      </c>
      <c r="S61" s="2">
        <f t="shared" ca="1" si="8"/>
        <v>81325.301204819276</v>
      </c>
      <c r="T61" s="2">
        <f t="shared" ca="1" si="9"/>
        <v>296385.5421686747</v>
      </c>
      <c r="U61" s="2">
        <f t="shared" ca="1" si="10"/>
        <v>15903.614457831323</v>
      </c>
      <c r="V61" s="2">
        <f t="shared" ca="1" si="11"/>
        <v>9036.1445783132549</v>
      </c>
    </row>
    <row r="62" spans="1:22" x14ac:dyDescent="0.3">
      <c r="A62">
        <v>60</v>
      </c>
      <c r="B62" s="24">
        <f ca="1">'일자별 시가총액'!B61 / '일자별 시가총액'!$G61</f>
        <v>6.3275951677699199E-2</v>
      </c>
      <c r="C62" s="24">
        <f ca="1">'일자별 시가총액'!C61 / '일자별 시가총액'!$G61</f>
        <v>6.0089240796549336E-2</v>
      </c>
      <c r="D62" s="24">
        <f ca="1">'일자별 시가총액'!D61 / '일자별 시가총액'!$G61</f>
        <v>0.42951571636656299</v>
      </c>
      <c r="E62" s="24">
        <f ca="1">'일자별 시가총액'!E61 / '일자별 시가총액'!$G61</f>
        <v>7.9325922419852604E-2</v>
      </c>
      <c r="F62" s="24">
        <f ca="1">'일자별 시가총액'!F61 / '일자별 시가총액'!$G61</f>
        <v>0.36779316873933582</v>
      </c>
      <c r="G62" s="25">
        <f ca="1">'일자별 시가총액'!H61</f>
        <v>119.62328353413653</v>
      </c>
      <c r="H62" s="2">
        <f t="shared" ca="1" si="2"/>
        <v>50000</v>
      </c>
      <c r="I62" s="2">
        <f t="shared" ca="1" si="3"/>
        <v>200000</v>
      </c>
      <c r="J62" s="2">
        <f t="shared" ca="1" si="4"/>
        <v>2100000</v>
      </c>
      <c r="K62" s="35">
        <f t="shared" ca="1" si="5"/>
        <v>11962.328353413654</v>
      </c>
      <c r="L62" s="35">
        <f t="shared" ca="1" si="6"/>
        <v>25120889542.168671</v>
      </c>
      <c r="M62" s="35">
        <f ca="1">$L62*B62/'일자별 주가'!B61 - R61</f>
        <v>-9036.1445783132804</v>
      </c>
      <c r="N62" s="35">
        <f ca="1">$L62*C62/'일자별 주가'!C61 - S61</f>
        <v>-5421.6867469879653</v>
      </c>
      <c r="O62" s="35">
        <f ca="1">$L62*D62/'일자별 주가'!D61 - T61</f>
        <v>-19759.036144578364</v>
      </c>
      <c r="P62" s="35">
        <f ca="1">$L62*E62/'일자별 주가'!E61 - U61</f>
        <v>-1060.2409638554236</v>
      </c>
      <c r="Q62" s="35">
        <f ca="1">$L62*F62/'일자별 주가'!F61 - V61</f>
        <v>-602.40963855421978</v>
      </c>
      <c r="R62" s="2">
        <f t="shared" ca="1" si="7"/>
        <v>126506.02409638552</v>
      </c>
      <c r="S62" s="2">
        <f t="shared" ca="1" si="8"/>
        <v>75903.614457831311</v>
      </c>
      <c r="T62" s="2">
        <f t="shared" ca="1" si="9"/>
        <v>276626.50602409634</v>
      </c>
      <c r="U62" s="2">
        <f t="shared" ca="1" si="10"/>
        <v>14843.3734939759</v>
      </c>
      <c r="V62" s="2">
        <f t="shared" ca="1" si="11"/>
        <v>8433.7349397590351</v>
      </c>
    </row>
    <row r="63" spans="1:22" x14ac:dyDescent="0.3">
      <c r="A63">
        <v>61</v>
      </c>
      <c r="B63" s="24">
        <f ca="1">'일자별 시가총액'!B62 / '일자별 시가총액'!$G62</f>
        <v>6.165566435668314E-2</v>
      </c>
      <c r="C63" s="24">
        <f ca="1">'일자별 시가총액'!C62 / '일자별 시가총액'!$G62</f>
        <v>6.0277127370097522E-2</v>
      </c>
      <c r="D63" s="24">
        <f ca="1">'일자별 시가총액'!D62 / '일자별 시가총액'!$G62</f>
        <v>0.43700100580077206</v>
      </c>
      <c r="E63" s="24">
        <f ca="1">'일자별 시가총액'!E62 / '일자별 시가총액'!$G62</f>
        <v>7.6729368673355239E-2</v>
      </c>
      <c r="F63" s="24">
        <f ca="1">'일자별 시가총액'!F62 / '일자별 시가총액'!$G62</f>
        <v>0.36433683379909204</v>
      </c>
      <c r="G63" s="25">
        <f ca="1">'일자별 시가총액'!H62</f>
        <v>120.95938634538153</v>
      </c>
      <c r="H63" s="2">
        <f t="shared" ca="1" si="2"/>
        <v>200000</v>
      </c>
      <c r="I63" s="2">
        <f t="shared" ca="1" si="3"/>
        <v>50000</v>
      </c>
      <c r="J63" s="2">
        <f t="shared" ca="1" si="4"/>
        <v>2250000</v>
      </c>
      <c r="K63" s="35">
        <f t="shared" ca="1" si="5"/>
        <v>12095.938634538152</v>
      </c>
      <c r="L63" s="35">
        <f t="shared" ca="1" si="6"/>
        <v>27215861927.710842</v>
      </c>
      <c r="M63" s="35">
        <f ca="1">$L63*B63/'일자별 주가'!B62 - R62</f>
        <v>9036.1445783132804</v>
      </c>
      <c r="N63" s="35">
        <f ca="1">$L63*C63/'일자별 주가'!C62 - S62</f>
        <v>5421.6867469879508</v>
      </c>
      <c r="O63" s="35">
        <f ca="1">$L63*D63/'일자별 주가'!D62 - T62</f>
        <v>19759.036144578306</v>
      </c>
      <c r="P63" s="35">
        <f ca="1">$L63*E63/'일자별 주가'!E62 - U62</f>
        <v>1060.2409638554254</v>
      </c>
      <c r="Q63" s="35">
        <f ca="1">$L63*F63/'일자별 주가'!F62 - V62</f>
        <v>602.40963855421796</v>
      </c>
      <c r="R63" s="2">
        <f t="shared" ca="1" si="7"/>
        <v>135542.1686746988</v>
      </c>
      <c r="S63" s="2">
        <f t="shared" ca="1" si="8"/>
        <v>81325.301204819261</v>
      </c>
      <c r="T63" s="2">
        <f t="shared" ca="1" si="9"/>
        <v>296385.54216867464</v>
      </c>
      <c r="U63" s="2">
        <f t="shared" ca="1" si="10"/>
        <v>15903.614457831325</v>
      </c>
      <c r="V63" s="2">
        <f t="shared" ca="1" si="11"/>
        <v>9036.1445783132531</v>
      </c>
    </row>
    <row r="64" spans="1:22" x14ac:dyDescent="0.3">
      <c r="A64">
        <v>62</v>
      </c>
      <c r="B64" s="24">
        <f ca="1">'일자별 시가총액'!B63 / '일자별 시가총액'!$G63</f>
        <v>6.1407655330973442E-2</v>
      </c>
      <c r="C64" s="24">
        <f ca="1">'일자별 시가총액'!C63 / '일자별 시가총액'!$G63</f>
        <v>5.9244857402724442E-2</v>
      </c>
      <c r="D64" s="24">
        <f ca="1">'일자별 시가총액'!D63 / '일자별 시가총액'!$G63</f>
        <v>0.42719173860542947</v>
      </c>
      <c r="E64" s="24">
        <f ca="1">'일자별 시가총액'!E63 / '일자별 시가총액'!$G63</f>
        <v>7.5754881834404778E-2</v>
      </c>
      <c r="F64" s="24">
        <f ca="1">'일자별 시가총액'!F63 / '일자별 시가총액'!$G63</f>
        <v>0.37640086682646784</v>
      </c>
      <c r="G64" s="25">
        <f ca="1">'일자별 시가총액'!H63</f>
        <v>120.43747791164658</v>
      </c>
      <c r="H64" s="2">
        <f t="shared" ca="1" si="2"/>
        <v>150000</v>
      </c>
      <c r="I64" s="2">
        <f t="shared" ca="1" si="3"/>
        <v>100000</v>
      </c>
      <c r="J64" s="2">
        <f t="shared" ca="1" si="4"/>
        <v>2300000</v>
      </c>
      <c r="K64" s="35">
        <f t="shared" ca="1" si="5"/>
        <v>12043.747791164657</v>
      </c>
      <c r="L64" s="35">
        <f t="shared" ca="1" si="6"/>
        <v>27700619919.678711</v>
      </c>
      <c r="M64" s="35">
        <f ca="1">$L64*B64/'일자별 주가'!B63 - R63</f>
        <v>3012.0481927710644</v>
      </c>
      <c r="N64" s="35">
        <f ca="1">$L64*C64/'일자별 주가'!C63 - S63</f>
        <v>1807.2289156626503</v>
      </c>
      <c r="O64" s="35">
        <f ca="1">$L64*D64/'일자별 주가'!D63 - T63</f>
        <v>6586.3453815261018</v>
      </c>
      <c r="P64" s="35">
        <f ca="1">$L64*E64/'일자별 주가'!E63 - U63</f>
        <v>353.41365461847272</v>
      </c>
      <c r="Q64" s="35">
        <f ca="1">$L64*F64/'일자별 주가'!F63 - V63</f>
        <v>200.80321285140417</v>
      </c>
      <c r="R64" s="2">
        <f t="shared" ca="1" si="7"/>
        <v>138554.21686746986</v>
      </c>
      <c r="S64" s="2">
        <f t="shared" ca="1" si="8"/>
        <v>83132.530120481912</v>
      </c>
      <c r="T64" s="2">
        <f t="shared" ca="1" si="9"/>
        <v>302971.88755020074</v>
      </c>
      <c r="U64" s="2">
        <f t="shared" ca="1" si="10"/>
        <v>16257.028112449798</v>
      </c>
      <c r="V64" s="2">
        <f t="shared" ca="1" si="11"/>
        <v>9236.9477911646572</v>
      </c>
    </row>
    <row r="65" spans="1:22" x14ac:dyDescent="0.3">
      <c r="A65">
        <v>63</v>
      </c>
      <c r="B65" s="24">
        <f ca="1">'일자별 시가총액'!B64 / '일자별 시가총액'!$G64</f>
        <v>6.2073431177498715E-2</v>
      </c>
      <c r="C65" s="24">
        <f ca="1">'일자별 시가총액'!C64 / '일자별 시가총액'!$G64</f>
        <v>5.9783639711019257E-2</v>
      </c>
      <c r="D65" s="24">
        <f ca="1">'일자별 시가총액'!D64 / '일자별 시가총액'!$G64</f>
        <v>0.42549903901606462</v>
      </c>
      <c r="E65" s="24">
        <f ca="1">'일자별 시가총액'!E64 / '일자별 시가총액'!$G64</f>
        <v>7.5421911305278658E-2</v>
      </c>
      <c r="F65" s="24">
        <f ca="1">'일자별 시가총액'!F64 / '일자별 시가총액'!$G64</f>
        <v>0.37722197879013875</v>
      </c>
      <c r="G65" s="25">
        <f ca="1">'일자별 시가총액'!H64</f>
        <v>122.38711164658636</v>
      </c>
      <c r="H65" s="2">
        <f t="shared" ca="1" si="2"/>
        <v>0</v>
      </c>
      <c r="I65" s="2">
        <f t="shared" ca="1" si="3"/>
        <v>50000</v>
      </c>
      <c r="J65" s="2">
        <f t="shared" ca="1" si="4"/>
        <v>2250000</v>
      </c>
      <c r="K65" s="35">
        <f t="shared" ca="1" si="5"/>
        <v>12238.711164658635</v>
      </c>
      <c r="L65" s="35">
        <f t="shared" ca="1" si="6"/>
        <v>27537100120.481926</v>
      </c>
      <c r="M65" s="35">
        <f ca="1">$L65*B65/'일자별 주가'!B64 - R64</f>
        <v>-3012.0481927710644</v>
      </c>
      <c r="N65" s="35">
        <f ca="1">$L65*C65/'일자별 주가'!C64 - S64</f>
        <v>-1807.2289156626503</v>
      </c>
      <c r="O65" s="35">
        <f ca="1">$L65*D65/'일자별 주가'!D64 - T64</f>
        <v>-6586.3453815260436</v>
      </c>
      <c r="P65" s="35">
        <f ca="1">$L65*E65/'일자별 주가'!E64 - U64</f>
        <v>-353.41365461847454</v>
      </c>
      <c r="Q65" s="35">
        <f ca="1">$L65*F65/'일자별 주가'!F64 - V64</f>
        <v>-200.80321285140417</v>
      </c>
      <c r="R65" s="2">
        <f t="shared" ca="1" si="7"/>
        <v>135542.1686746988</v>
      </c>
      <c r="S65" s="2">
        <f t="shared" ca="1" si="8"/>
        <v>81325.301204819261</v>
      </c>
      <c r="T65" s="2">
        <f t="shared" ca="1" si="9"/>
        <v>296385.5421686747</v>
      </c>
      <c r="U65" s="2">
        <f t="shared" ca="1" si="10"/>
        <v>15903.614457831323</v>
      </c>
      <c r="V65" s="2">
        <f t="shared" ca="1" si="11"/>
        <v>9036.1445783132531</v>
      </c>
    </row>
    <row r="66" spans="1:22" x14ac:dyDescent="0.3">
      <c r="A66">
        <v>64</v>
      </c>
      <c r="B66" s="24">
        <f ca="1">'일자별 시가총액'!B65 / '일자별 시가총액'!$G65</f>
        <v>6.143925138920759E-2</v>
      </c>
      <c r="C66" s="24">
        <f ca="1">'일자별 시가총액'!C65 / '일자별 시가총액'!$G65</f>
        <v>5.7629747145581611E-2</v>
      </c>
      <c r="D66" s="24">
        <f ca="1">'일자별 시가총액'!D65 / '일자별 시가총액'!$G65</f>
        <v>0.42842710000186107</v>
      </c>
      <c r="E66" s="24">
        <f ca="1">'일자별 시가총액'!E65 / '일자별 시가총액'!$G65</f>
        <v>7.5028526011139018E-2</v>
      </c>
      <c r="F66" s="24">
        <f ca="1">'일자별 시가총액'!F65 / '일자별 시가총액'!$G65</f>
        <v>0.37747537545221066</v>
      </c>
      <c r="G66" s="25">
        <f ca="1">'일자별 시가총액'!H65</f>
        <v>124.64070040160642</v>
      </c>
      <c r="H66" s="2">
        <f t="shared" ca="1" si="2"/>
        <v>50000</v>
      </c>
      <c r="I66" s="2">
        <f t="shared" ca="1" si="3"/>
        <v>150000</v>
      </c>
      <c r="J66" s="2">
        <f t="shared" ca="1" si="4"/>
        <v>2150000</v>
      </c>
      <c r="K66" s="35">
        <f t="shared" ca="1" si="5"/>
        <v>12464.070040160643</v>
      </c>
      <c r="L66" s="35">
        <f t="shared" ca="1" si="6"/>
        <v>26797750586.345383</v>
      </c>
      <c r="M66" s="35">
        <f ca="1">$L66*B66/'일자별 주가'!B65 - R65</f>
        <v>-6024.0963855421724</v>
      </c>
      <c r="N66" s="35">
        <f ca="1">$L66*C66/'일자별 주가'!C65 - S65</f>
        <v>-3614.457831325286</v>
      </c>
      <c r="O66" s="35">
        <f ca="1">$L66*D66/'일자별 주가'!D65 - T65</f>
        <v>-13172.690763052204</v>
      </c>
      <c r="P66" s="35">
        <f ca="1">$L66*E66/'일자별 주가'!E65 - U65</f>
        <v>-706.82730923694726</v>
      </c>
      <c r="Q66" s="35">
        <f ca="1">$L66*F66/'일자별 주가'!F65 - V65</f>
        <v>-401.60642570281198</v>
      </c>
      <c r="R66" s="2">
        <f t="shared" ca="1" si="7"/>
        <v>129518.07228915663</v>
      </c>
      <c r="S66" s="2">
        <f t="shared" ca="1" si="8"/>
        <v>77710.843373493975</v>
      </c>
      <c r="T66" s="2">
        <f t="shared" ca="1" si="9"/>
        <v>283212.8514056225</v>
      </c>
      <c r="U66" s="2">
        <f t="shared" ca="1" si="10"/>
        <v>15196.787148594376</v>
      </c>
      <c r="V66" s="2">
        <f t="shared" ca="1" si="11"/>
        <v>8634.5381526104411</v>
      </c>
    </row>
    <row r="67" spans="1:22" x14ac:dyDescent="0.3">
      <c r="A67">
        <v>65</v>
      </c>
      <c r="B67" s="24">
        <f ca="1">'일자별 시가총액'!B66 / '일자별 시가총액'!$G66</f>
        <v>6.1915609147913109E-2</v>
      </c>
      <c r="C67" s="24">
        <f ca="1">'일자별 시가총액'!C66 / '일자별 시가총액'!$G66</f>
        <v>5.8409249637529005E-2</v>
      </c>
      <c r="D67" s="24">
        <f ca="1">'일자별 시가총액'!D66 / '일자별 시가총액'!$G66</f>
        <v>0.43540391194666439</v>
      </c>
      <c r="E67" s="24">
        <f ca="1">'일자별 시가총액'!E66 / '일자별 시가총액'!$G66</f>
        <v>7.3665762536343882E-2</v>
      </c>
      <c r="F67" s="24">
        <f ca="1">'일자별 시가총액'!F66 / '일자별 시가총액'!$G66</f>
        <v>0.37060546673154965</v>
      </c>
      <c r="G67" s="25">
        <f ca="1">'일자별 시가총액'!H66</f>
        <v>125.52063775100402</v>
      </c>
      <c r="H67" s="2">
        <f t="shared" ca="1" si="2"/>
        <v>100000</v>
      </c>
      <c r="I67" s="2">
        <f t="shared" ca="1" si="3"/>
        <v>100000</v>
      </c>
      <c r="J67" s="2">
        <f t="shared" ca="1" si="4"/>
        <v>2150000</v>
      </c>
      <c r="K67" s="35">
        <f t="shared" ca="1" si="5"/>
        <v>12552.063775100401</v>
      </c>
      <c r="L67" s="35">
        <f t="shared" ca="1" si="6"/>
        <v>26986937116.465862</v>
      </c>
      <c r="M67" s="35">
        <f ca="1">$L67*B67/'일자별 주가'!B66 - R66</f>
        <v>0</v>
      </c>
      <c r="N67" s="35">
        <f ca="1">$L67*C67/'일자별 주가'!C66 - S66</f>
        <v>0</v>
      </c>
      <c r="O67" s="35">
        <f ca="1">$L67*D67/'일자별 주가'!D66 - T66</f>
        <v>0</v>
      </c>
      <c r="P67" s="35">
        <f ca="1">$L67*E67/'일자별 주가'!E66 - U66</f>
        <v>0</v>
      </c>
      <c r="Q67" s="35">
        <f ca="1">$L67*F67/'일자별 주가'!F66 - V66</f>
        <v>0</v>
      </c>
      <c r="R67" s="2">
        <f t="shared" ca="1" si="7"/>
        <v>129518.07228915663</v>
      </c>
      <c r="S67" s="2">
        <f t="shared" ca="1" si="8"/>
        <v>77710.843373493975</v>
      </c>
      <c r="T67" s="2">
        <f t="shared" ca="1" si="9"/>
        <v>283212.8514056225</v>
      </c>
      <c r="U67" s="2">
        <f t="shared" ca="1" si="10"/>
        <v>15196.787148594376</v>
      </c>
      <c r="V67" s="2">
        <f t="shared" ca="1" si="11"/>
        <v>8634.5381526104411</v>
      </c>
    </row>
    <row r="68" spans="1:22" x14ac:dyDescent="0.3">
      <c r="A68">
        <v>66</v>
      </c>
      <c r="B68" s="24">
        <f ca="1">'일자별 시가총액'!B67 / '일자별 시가총액'!$G67</f>
        <v>6.0599760988258526E-2</v>
      </c>
      <c r="C68" s="24">
        <f ca="1">'일자별 시가총액'!C67 / '일자별 시가총액'!$G67</f>
        <v>5.8976997865999435E-2</v>
      </c>
      <c r="D68" s="24">
        <f ca="1">'일자별 시가총액'!D67 / '일자별 시가총액'!$G67</f>
        <v>0.44099970484997852</v>
      </c>
      <c r="E68" s="24">
        <f ca="1">'일자별 시가총액'!E67 / '일자별 시가총액'!$G67</f>
        <v>7.4968565270994159E-2</v>
      </c>
      <c r="F68" s="24">
        <f ca="1">'일자별 시가총액'!F67 / '일자별 시가총액'!$G67</f>
        <v>0.36445497102476937</v>
      </c>
      <c r="G68" s="25">
        <f ca="1">'일자별 시가총액'!H67</f>
        <v>125.77090441767069</v>
      </c>
      <c r="H68" s="2">
        <f t="shared" ca="1" si="2"/>
        <v>50000</v>
      </c>
      <c r="I68" s="2">
        <f t="shared" ca="1" si="3"/>
        <v>0</v>
      </c>
      <c r="J68" s="2">
        <f t="shared" ca="1" si="4"/>
        <v>2200000</v>
      </c>
      <c r="K68" s="35">
        <f t="shared" ca="1" si="5"/>
        <v>12577.090441767068</v>
      </c>
      <c r="L68" s="35">
        <f t="shared" ca="1" si="6"/>
        <v>27669598971.88755</v>
      </c>
      <c r="M68" s="35">
        <f ca="1">$L68*B68/'일자별 주가'!B67 - R67</f>
        <v>3012.0481927710789</v>
      </c>
      <c r="N68" s="35">
        <f ca="1">$L68*C68/'일자별 주가'!C67 - S67</f>
        <v>1807.2289156626503</v>
      </c>
      <c r="O68" s="35">
        <f ca="1">$L68*D68/'일자별 주가'!D67 - T67</f>
        <v>6586.3453815261018</v>
      </c>
      <c r="P68" s="35">
        <f ca="1">$L68*E68/'일자별 주가'!E67 - U67</f>
        <v>353.41365461847636</v>
      </c>
      <c r="Q68" s="35">
        <f ca="1">$L68*F68/'일자별 주가'!F67 - V67</f>
        <v>200.80321285140599</v>
      </c>
      <c r="R68" s="2">
        <f t="shared" ca="1" si="7"/>
        <v>132530.1204819277</v>
      </c>
      <c r="S68" s="2">
        <f t="shared" ca="1" si="8"/>
        <v>79518.072289156626</v>
      </c>
      <c r="T68" s="2">
        <f t="shared" ca="1" si="9"/>
        <v>289799.1967871486</v>
      </c>
      <c r="U68" s="2">
        <f t="shared" ca="1" si="10"/>
        <v>15550.200803212852</v>
      </c>
      <c r="V68" s="2">
        <f t="shared" ca="1" si="11"/>
        <v>8835.3413654618471</v>
      </c>
    </row>
    <row r="69" spans="1:22" x14ac:dyDescent="0.3">
      <c r="A69">
        <v>67</v>
      </c>
      <c r="B69" s="24">
        <f ca="1">'일자별 시가총액'!B68 / '일자별 시가총액'!$G68</f>
        <v>6.2044284864674761E-2</v>
      </c>
      <c r="C69" s="24">
        <f ca="1">'일자별 시가총액'!C68 / '일자별 시가총액'!$G68</f>
        <v>5.9549167493450995E-2</v>
      </c>
      <c r="D69" s="24">
        <f ca="1">'일자별 시가총액'!D68 / '일자별 시가총액'!$G68</f>
        <v>0.44533989571982535</v>
      </c>
      <c r="E69" s="24">
        <f ca="1">'일자별 시가총액'!E68 / '일자별 시가총액'!$G68</f>
        <v>7.3563435851151326E-2</v>
      </c>
      <c r="F69" s="24">
        <f ca="1">'일자별 시가총액'!F68 / '일자별 시가총액'!$G68</f>
        <v>0.35950321607089752</v>
      </c>
      <c r="G69" s="25">
        <f ca="1">'일자별 시가총액'!H68</f>
        <v>124.58066184738956</v>
      </c>
      <c r="H69" s="2">
        <f t="shared" ref="H69:H132" ca="1" si="12">RANDBETWEEN(0, 5) * 50000</f>
        <v>250000</v>
      </c>
      <c r="I69" s="2">
        <f t="shared" ref="I69:I132" ca="1" si="13">MIN(J68, RANDBETWEEN(0,5)*50000)</f>
        <v>200000</v>
      </c>
      <c r="J69" s="2">
        <f t="shared" ref="J69:J132" ca="1" si="14">J68+H69-I69</f>
        <v>2250000</v>
      </c>
      <c r="K69" s="35">
        <f t="shared" ref="K69:K132" ca="1" si="15">10000*G69/G$3</f>
        <v>12458.066184738957</v>
      </c>
      <c r="L69" s="35">
        <f t="shared" ref="L69:L132" ca="1" si="16">J69*K69</f>
        <v>28030648915.662651</v>
      </c>
      <c r="M69" s="35">
        <f ca="1">$L69*B69/'일자별 주가'!B68 - R68</f>
        <v>3012.0481927710935</v>
      </c>
      <c r="N69" s="35">
        <f ca="1">$L69*C69/'일자별 주가'!C68 - S68</f>
        <v>1807.2289156626503</v>
      </c>
      <c r="O69" s="35">
        <f ca="1">$L69*D69/'일자별 주가'!D68 - T68</f>
        <v>6586.3453815261018</v>
      </c>
      <c r="P69" s="35">
        <f ca="1">$L69*E69/'일자별 주가'!E68 - U68</f>
        <v>353.41365461847272</v>
      </c>
      <c r="Q69" s="35">
        <f ca="1">$L69*F69/'일자별 주가'!F68 - V68</f>
        <v>200.80321285140599</v>
      </c>
      <c r="R69" s="2">
        <f t="shared" ref="R69:R132" ca="1" si="17">R68+M69</f>
        <v>135542.1686746988</v>
      </c>
      <c r="S69" s="2">
        <f t="shared" ref="S69:S132" ca="1" si="18">S68+N69</f>
        <v>81325.301204819276</v>
      </c>
      <c r="T69" s="2">
        <f t="shared" ref="T69:T132" ca="1" si="19">T68+O69</f>
        <v>296385.5421686747</v>
      </c>
      <c r="U69" s="2">
        <f t="shared" ref="U69:U132" ca="1" si="20">U68+P69</f>
        <v>15903.614457831325</v>
      </c>
      <c r="V69" s="2">
        <f t="shared" ref="V69:V132" ca="1" si="21">V68+Q69</f>
        <v>9036.1445783132531</v>
      </c>
    </row>
    <row r="70" spans="1:22" x14ac:dyDescent="0.3">
      <c r="A70">
        <v>68</v>
      </c>
      <c r="B70" s="24">
        <f ca="1">'일자별 시가총액'!B69 / '일자별 시가총액'!$G69</f>
        <v>6.0761739078741508E-2</v>
      </c>
      <c r="C70" s="24">
        <f ca="1">'일자별 시가총액'!C69 / '일자별 시가총액'!$G69</f>
        <v>5.8898191529124483E-2</v>
      </c>
      <c r="D70" s="24">
        <f ca="1">'일자별 시가총액'!D69 / '일자별 시가총액'!$G69</f>
        <v>0.44980443648100604</v>
      </c>
      <c r="E70" s="24">
        <f ca="1">'일자별 시가총액'!E69 / '일자별 시가총액'!$G69</f>
        <v>7.3609526752568655E-2</v>
      </c>
      <c r="F70" s="24">
        <f ca="1">'일자별 시가총액'!F69 / '일자별 시가총액'!$G69</f>
        <v>0.35692610615855935</v>
      </c>
      <c r="G70" s="25">
        <f ca="1">'일자별 시가총액'!H69</f>
        <v>124.19633895582329</v>
      </c>
      <c r="H70" s="2">
        <f t="shared" ca="1" si="12"/>
        <v>200000</v>
      </c>
      <c r="I70" s="2">
        <f t="shared" ca="1" si="13"/>
        <v>250000</v>
      </c>
      <c r="J70" s="2">
        <f t="shared" ca="1" si="14"/>
        <v>2200000</v>
      </c>
      <c r="K70" s="35">
        <f t="shared" ca="1" si="15"/>
        <v>12419.633895582328</v>
      </c>
      <c r="L70" s="35">
        <f t="shared" ca="1" si="16"/>
        <v>27323194570.281124</v>
      </c>
      <c r="M70" s="35">
        <f ca="1">$L70*B70/'일자별 주가'!B69 - R69</f>
        <v>-3012.0481927710935</v>
      </c>
      <c r="N70" s="35">
        <f ca="1">$L70*C70/'일자별 주가'!C69 - S69</f>
        <v>-1807.2289156626503</v>
      </c>
      <c r="O70" s="35">
        <f ca="1">$L70*D70/'일자별 주가'!D69 - T69</f>
        <v>-6586.3453815261018</v>
      </c>
      <c r="P70" s="35">
        <f ca="1">$L70*E70/'일자별 주가'!E69 - U69</f>
        <v>-353.41365461847272</v>
      </c>
      <c r="Q70" s="35">
        <f ca="1">$L70*F70/'일자별 주가'!F69 - V69</f>
        <v>-200.80321285140599</v>
      </c>
      <c r="R70" s="2">
        <f t="shared" ca="1" si="17"/>
        <v>132530.1204819277</v>
      </c>
      <c r="S70" s="2">
        <f t="shared" ca="1" si="18"/>
        <v>79518.072289156626</v>
      </c>
      <c r="T70" s="2">
        <f t="shared" ca="1" si="19"/>
        <v>289799.1967871486</v>
      </c>
      <c r="U70" s="2">
        <f t="shared" ca="1" si="20"/>
        <v>15550.200803212852</v>
      </c>
      <c r="V70" s="2">
        <f t="shared" ca="1" si="21"/>
        <v>8835.3413654618471</v>
      </c>
    </row>
    <row r="71" spans="1:22" x14ac:dyDescent="0.3">
      <c r="A71">
        <v>69</v>
      </c>
      <c r="B71" s="24">
        <f ca="1">'일자별 시가총액'!B70 / '일자별 시가총액'!$G70</f>
        <v>6.0854159624088119E-2</v>
      </c>
      <c r="C71" s="24">
        <f ca="1">'일자별 시가총액'!C70 / '일자별 시가총액'!$G70</f>
        <v>5.8915619892220619E-2</v>
      </c>
      <c r="D71" s="24">
        <f ca="1">'일자별 시가총액'!D70 / '일자별 시가총액'!$G70</f>
        <v>0.44812694173573708</v>
      </c>
      <c r="E71" s="24">
        <f ca="1">'일자별 시가총액'!E70 / '일자별 시가총액'!$G70</f>
        <v>7.2909091552761887E-2</v>
      </c>
      <c r="F71" s="24">
        <f ca="1">'일자별 시가총액'!F70 / '일자별 시가총액'!$G70</f>
        <v>0.3591941871951923</v>
      </c>
      <c r="G71" s="25">
        <f ca="1">'일자별 시가총액'!H70</f>
        <v>126.60131887550202</v>
      </c>
      <c r="H71" s="2">
        <f t="shared" ca="1" si="12"/>
        <v>150000</v>
      </c>
      <c r="I71" s="2">
        <f t="shared" ca="1" si="13"/>
        <v>200000</v>
      </c>
      <c r="J71" s="2">
        <f t="shared" ca="1" si="14"/>
        <v>2150000</v>
      </c>
      <c r="K71" s="35">
        <f t="shared" ca="1" si="15"/>
        <v>12660.131887550202</v>
      </c>
      <c r="L71" s="35">
        <f t="shared" ca="1" si="16"/>
        <v>27219283558.232933</v>
      </c>
      <c r="M71" s="35">
        <f ca="1">$L71*B71/'일자별 주가'!B70 - R70</f>
        <v>-3012.0481927710789</v>
      </c>
      <c r="N71" s="35">
        <f ca="1">$L71*C71/'일자별 주가'!C70 - S70</f>
        <v>-1807.2289156626503</v>
      </c>
      <c r="O71" s="35">
        <f ca="1">$L71*D71/'일자별 주가'!D70 - T70</f>
        <v>-6586.3453815261018</v>
      </c>
      <c r="P71" s="35">
        <f ca="1">$L71*E71/'일자별 주가'!E70 - U70</f>
        <v>-353.41365461847272</v>
      </c>
      <c r="Q71" s="35">
        <f ca="1">$L71*F71/'일자별 주가'!F70 - V70</f>
        <v>-200.80321285140599</v>
      </c>
      <c r="R71" s="2">
        <f t="shared" ca="1" si="17"/>
        <v>129518.07228915663</v>
      </c>
      <c r="S71" s="2">
        <f t="shared" ca="1" si="18"/>
        <v>77710.843373493975</v>
      </c>
      <c r="T71" s="2">
        <f t="shared" ca="1" si="19"/>
        <v>283212.8514056225</v>
      </c>
      <c r="U71" s="2">
        <f t="shared" ca="1" si="20"/>
        <v>15196.78714859438</v>
      </c>
      <c r="V71" s="2">
        <f t="shared" ca="1" si="21"/>
        <v>8634.5381526104411</v>
      </c>
    </row>
    <row r="72" spans="1:22" x14ac:dyDescent="0.3">
      <c r="A72">
        <v>70</v>
      </c>
      <c r="B72" s="24">
        <f ca="1">'일자별 시가총액'!B71 / '일자별 시가총액'!$G71</f>
        <v>5.9680662765431804E-2</v>
      </c>
      <c r="C72" s="24">
        <f ca="1">'일자별 시가총액'!C71 / '일자별 시가총액'!$G71</f>
        <v>5.956751054892441E-2</v>
      </c>
      <c r="D72" s="24">
        <f ca="1">'일자별 시가총액'!D71 / '일자별 시가총액'!$G71</f>
        <v>0.45696912488684305</v>
      </c>
      <c r="E72" s="24">
        <f ca="1">'일자별 시가총액'!E71 / '일자별 시가총액'!$G71</f>
        <v>7.3341095638776332E-2</v>
      </c>
      <c r="F72" s="24">
        <f ca="1">'일자별 시가총액'!F71 / '일자별 시가총액'!$G71</f>
        <v>0.3504416061600244</v>
      </c>
      <c r="G72" s="25">
        <f ca="1">'일자별 시가총액'!H71</f>
        <v>126.7085156626506</v>
      </c>
      <c r="H72" s="2">
        <f t="shared" ca="1" si="12"/>
        <v>250000</v>
      </c>
      <c r="I72" s="2">
        <f t="shared" ca="1" si="13"/>
        <v>100000</v>
      </c>
      <c r="J72" s="2">
        <f t="shared" ca="1" si="14"/>
        <v>2300000</v>
      </c>
      <c r="K72" s="35">
        <f t="shared" ca="1" si="15"/>
        <v>12670.851566265061</v>
      </c>
      <c r="L72" s="35">
        <f t="shared" ca="1" si="16"/>
        <v>29142958602.409641</v>
      </c>
      <c r="M72" s="35">
        <f ca="1">$L72*B72/'일자별 주가'!B71 - R71</f>
        <v>9036.1445783132658</v>
      </c>
      <c r="N72" s="35">
        <f ca="1">$L72*C72/'일자별 주가'!C71 - S71</f>
        <v>5421.6867469879653</v>
      </c>
      <c r="O72" s="35">
        <f ca="1">$L72*D72/'일자별 주가'!D71 - T71</f>
        <v>19759.036144578306</v>
      </c>
      <c r="P72" s="35">
        <f ca="1">$L72*E72/'일자별 주가'!E71 - U71</f>
        <v>1060.2409638554182</v>
      </c>
      <c r="Q72" s="35">
        <f ca="1">$L72*F72/'일자별 주가'!F71 - V71</f>
        <v>602.40963855421796</v>
      </c>
      <c r="R72" s="2">
        <f t="shared" ca="1" si="17"/>
        <v>138554.21686746989</v>
      </c>
      <c r="S72" s="2">
        <f t="shared" ca="1" si="18"/>
        <v>83132.530120481941</v>
      </c>
      <c r="T72" s="2">
        <f t="shared" ca="1" si="19"/>
        <v>302971.8875502008</v>
      </c>
      <c r="U72" s="2">
        <f t="shared" ca="1" si="20"/>
        <v>16257.028112449798</v>
      </c>
      <c r="V72" s="2">
        <f t="shared" ca="1" si="21"/>
        <v>9236.9477911646591</v>
      </c>
    </row>
    <row r="73" spans="1:22" x14ac:dyDescent="0.3">
      <c r="A73">
        <v>71</v>
      </c>
      <c r="B73" s="24">
        <f ca="1">'일자별 시가총액'!B72 / '일자별 시가총액'!$G72</f>
        <v>5.8353508198720726E-2</v>
      </c>
      <c r="C73" s="24">
        <f ca="1">'일자별 시가총액'!C72 / '일자별 시가총액'!$G72</f>
        <v>6.1114360033724655E-2</v>
      </c>
      <c r="D73" s="24">
        <f ca="1">'일자별 시가총액'!D72 / '일자별 시가총액'!$G72</f>
        <v>0.46015534468683245</v>
      </c>
      <c r="E73" s="24">
        <f ca="1">'일자별 시가총액'!E72 / '일자별 시가총액'!$G72</f>
        <v>7.1472165296166859E-2</v>
      </c>
      <c r="F73" s="24">
        <f ca="1">'일자별 시가총액'!F72 / '일자별 시가총액'!$G72</f>
        <v>0.34890462178455534</v>
      </c>
      <c r="G73" s="25">
        <f ca="1">'일자별 시가총액'!H72</f>
        <v>127.3397799196787</v>
      </c>
      <c r="H73" s="2">
        <f t="shared" ca="1" si="12"/>
        <v>100000</v>
      </c>
      <c r="I73" s="2">
        <f t="shared" ca="1" si="13"/>
        <v>50000</v>
      </c>
      <c r="J73" s="2">
        <f t="shared" ca="1" si="14"/>
        <v>2350000</v>
      </c>
      <c r="K73" s="35">
        <f t="shared" ca="1" si="15"/>
        <v>12733.977991967869</v>
      </c>
      <c r="L73" s="35">
        <f t="shared" ca="1" si="16"/>
        <v>29924848281.124493</v>
      </c>
      <c r="M73" s="35">
        <f ca="1">$L73*B73/'일자별 주가'!B72 - R72</f>
        <v>3012.0481927710352</v>
      </c>
      <c r="N73" s="35">
        <f ca="1">$L73*C73/'일자별 주가'!C72 - S72</f>
        <v>1807.2289156626211</v>
      </c>
      <c r="O73" s="35">
        <f ca="1">$L73*D73/'일자별 주가'!D72 - T72</f>
        <v>6586.3453815260436</v>
      </c>
      <c r="P73" s="35">
        <f ca="1">$L73*E73/'일자별 주가'!E72 - U72</f>
        <v>353.41365461847272</v>
      </c>
      <c r="Q73" s="35">
        <f ca="1">$L73*F73/'일자별 주가'!F72 - V72</f>
        <v>200.80321285140417</v>
      </c>
      <c r="R73" s="2">
        <f t="shared" ca="1" si="17"/>
        <v>141566.26506024093</v>
      </c>
      <c r="S73" s="2">
        <f t="shared" ca="1" si="18"/>
        <v>84939.759036144562</v>
      </c>
      <c r="T73" s="2">
        <f t="shared" ca="1" si="19"/>
        <v>309558.23293172684</v>
      </c>
      <c r="U73" s="2">
        <f t="shared" ca="1" si="20"/>
        <v>16610.441767068271</v>
      </c>
      <c r="V73" s="2">
        <f t="shared" ca="1" si="21"/>
        <v>9437.7510040160632</v>
      </c>
    </row>
    <row r="74" spans="1:22" x14ac:dyDescent="0.3">
      <c r="A74">
        <v>72</v>
      </c>
      <c r="B74" s="24">
        <f ca="1">'일자별 시가총액'!B73 / '일자별 시가총액'!$G73</f>
        <v>5.938387494199987E-2</v>
      </c>
      <c r="C74" s="24">
        <f ca="1">'일자별 시가총액'!C73 / '일자별 시가총액'!$G73</f>
        <v>5.8958900291941008E-2</v>
      </c>
      <c r="D74" s="24">
        <f ca="1">'일자별 시가총액'!D73 / '일자별 시가총액'!$G73</f>
        <v>0.46567490070947315</v>
      </c>
      <c r="E74" s="24">
        <f ca="1">'일자별 시가총액'!E73 / '일자별 시가총액'!$G73</f>
        <v>6.9966025168631124E-2</v>
      </c>
      <c r="F74" s="24">
        <f ca="1">'일자별 시가총액'!F73 / '일자별 시가총액'!$G73</f>
        <v>0.34601629888795488</v>
      </c>
      <c r="G74" s="25">
        <f ca="1">'일자별 시가총액'!H73</f>
        <v>128.42722088353412</v>
      </c>
      <c r="H74" s="2">
        <f t="shared" ca="1" si="12"/>
        <v>150000</v>
      </c>
      <c r="I74" s="2">
        <f t="shared" ca="1" si="13"/>
        <v>150000</v>
      </c>
      <c r="J74" s="2">
        <f t="shared" ca="1" si="14"/>
        <v>2350000</v>
      </c>
      <c r="K74" s="35">
        <f t="shared" ca="1" si="15"/>
        <v>12842.722088353412</v>
      </c>
      <c r="L74" s="35">
        <f t="shared" ca="1" si="16"/>
        <v>30180396907.630516</v>
      </c>
      <c r="M74" s="35">
        <f ca="1">$L74*B74/'일자별 주가'!B73 - R73</f>
        <v>0</v>
      </c>
      <c r="N74" s="35">
        <f ca="1">$L74*C74/'일자별 주가'!C73 - S73</f>
        <v>0</v>
      </c>
      <c r="O74" s="35">
        <f ca="1">$L74*D74/'일자별 주가'!D73 - T73</f>
        <v>0</v>
      </c>
      <c r="P74" s="35">
        <f ca="1">$L74*E74/'일자별 주가'!E73 - U73</f>
        <v>0</v>
      </c>
      <c r="Q74" s="35">
        <f ca="1">$L74*F74/'일자별 주가'!F73 - V73</f>
        <v>0</v>
      </c>
      <c r="R74" s="2">
        <f t="shared" ca="1" si="17"/>
        <v>141566.26506024093</v>
      </c>
      <c r="S74" s="2">
        <f t="shared" ca="1" si="18"/>
        <v>84939.759036144562</v>
      </c>
      <c r="T74" s="2">
        <f t="shared" ca="1" si="19"/>
        <v>309558.23293172684</v>
      </c>
      <c r="U74" s="2">
        <f t="shared" ca="1" si="20"/>
        <v>16610.441767068271</v>
      </c>
      <c r="V74" s="2">
        <f t="shared" ca="1" si="21"/>
        <v>9437.7510040160632</v>
      </c>
    </row>
    <row r="75" spans="1:22" x14ac:dyDescent="0.3">
      <c r="A75">
        <v>73</v>
      </c>
      <c r="B75" s="24">
        <f ca="1">'일자별 시가총액'!B74 / '일자별 시가총액'!$G74</f>
        <v>5.917958672969164E-2</v>
      </c>
      <c r="C75" s="24">
        <f ca="1">'일자별 시가총액'!C74 / '일자별 시가총액'!$G74</f>
        <v>6.1247329991484058E-2</v>
      </c>
      <c r="D75" s="24">
        <f ca="1">'일자별 시가총액'!D74 / '일자별 시가총액'!$G74</f>
        <v>0.45674235125488749</v>
      </c>
      <c r="E75" s="24">
        <f ca="1">'일자별 시가총액'!E74 / '일자별 시가총액'!$G74</f>
        <v>6.9323777107918941E-2</v>
      </c>
      <c r="F75" s="24">
        <f ca="1">'일자별 시가총액'!F74 / '일자별 시가총액'!$G74</f>
        <v>0.35350695491601791</v>
      </c>
      <c r="G75" s="25">
        <f ca="1">'일자별 시가총액'!H74</f>
        <v>127.54723694779115</v>
      </c>
      <c r="H75" s="2">
        <f t="shared" ca="1" si="12"/>
        <v>50000</v>
      </c>
      <c r="I75" s="2">
        <f t="shared" ca="1" si="13"/>
        <v>0</v>
      </c>
      <c r="J75" s="2">
        <f t="shared" ca="1" si="14"/>
        <v>2400000</v>
      </c>
      <c r="K75" s="35">
        <f t="shared" ca="1" si="15"/>
        <v>12754.723694779113</v>
      </c>
      <c r="L75" s="35">
        <f t="shared" ca="1" si="16"/>
        <v>30611336867.469872</v>
      </c>
      <c r="M75" s="35">
        <f ca="1">$L75*B75/'일자별 주가'!B74 - R74</f>
        <v>3012.0481927710935</v>
      </c>
      <c r="N75" s="35">
        <f ca="1">$L75*C75/'일자별 주가'!C74 - S74</f>
        <v>1807.2289156626503</v>
      </c>
      <c r="O75" s="35">
        <f ca="1">$L75*D75/'일자별 주가'!D74 - T74</f>
        <v>6586.3453815261018</v>
      </c>
      <c r="P75" s="35">
        <f ca="1">$L75*E75/'일자별 주가'!E74 - U74</f>
        <v>353.4136546184709</v>
      </c>
      <c r="Q75" s="35">
        <f ca="1">$L75*F75/'일자별 주가'!F74 - V74</f>
        <v>200.80321285140599</v>
      </c>
      <c r="R75" s="2">
        <f t="shared" ca="1" si="17"/>
        <v>144578.31325301202</v>
      </c>
      <c r="S75" s="2">
        <f t="shared" ca="1" si="18"/>
        <v>86746.987951807212</v>
      </c>
      <c r="T75" s="2">
        <f t="shared" ca="1" si="19"/>
        <v>316144.57831325295</v>
      </c>
      <c r="U75" s="2">
        <f t="shared" ca="1" si="20"/>
        <v>16963.855421686741</v>
      </c>
      <c r="V75" s="2">
        <f t="shared" ca="1" si="21"/>
        <v>9638.5542168674692</v>
      </c>
    </row>
    <row r="76" spans="1:22" x14ac:dyDescent="0.3">
      <c r="A76">
        <v>74</v>
      </c>
      <c r="B76" s="24">
        <f ca="1">'일자별 시가총액'!B75 / '일자별 시가총액'!$G75</f>
        <v>6.0500139548783201E-2</v>
      </c>
      <c r="C76" s="24">
        <f ca="1">'일자별 시가총액'!C75 / '일자별 시가총액'!$G75</f>
        <v>6.1695051709610212E-2</v>
      </c>
      <c r="D76" s="24">
        <f ca="1">'일자별 시가총액'!D75 / '일자별 시가총액'!$G75</f>
        <v>0.44773754122953141</v>
      </c>
      <c r="E76" s="24">
        <f ca="1">'일자별 시가총액'!E75 / '일자별 시가총액'!$G75</f>
        <v>6.9901064310191482E-2</v>
      </c>
      <c r="F76" s="24">
        <f ca="1">'일자별 시가총액'!F75 / '일자별 시가총액'!$G75</f>
        <v>0.36016620320188369</v>
      </c>
      <c r="G76" s="25">
        <f ca="1">'일자별 시가총액'!H75</f>
        <v>126.94384738955824</v>
      </c>
      <c r="H76" s="2">
        <f t="shared" ca="1" si="12"/>
        <v>100000</v>
      </c>
      <c r="I76" s="2">
        <f t="shared" ca="1" si="13"/>
        <v>0</v>
      </c>
      <c r="J76" s="2">
        <f t="shared" ca="1" si="14"/>
        <v>2500000</v>
      </c>
      <c r="K76" s="35">
        <f t="shared" ca="1" si="15"/>
        <v>12694.384738955823</v>
      </c>
      <c r="L76" s="35">
        <f t="shared" ca="1" si="16"/>
        <v>31735961847.389557</v>
      </c>
      <c r="M76" s="35">
        <f ca="1">$L76*B76/'일자별 주가'!B75 - R75</f>
        <v>6024.0963855421869</v>
      </c>
      <c r="N76" s="35">
        <f ca="1">$L76*C76/'일자별 주가'!C75 - S75</f>
        <v>3614.4578313253151</v>
      </c>
      <c r="O76" s="35">
        <f ca="1">$L76*D76/'일자별 주가'!D75 - T75</f>
        <v>13172.690763052262</v>
      </c>
      <c r="P76" s="35">
        <f ca="1">$L76*E76/'일자별 주가'!E75 - U75</f>
        <v>706.82730923695271</v>
      </c>
      <c r="Q76" s="35">
        <f ca="1">$L76*F76/'일자별 주가'!F75 - V75</f>
        <v>401.60642570281198</v>
      </c>
      <c r="R76" s="2">
        <f t="shared" ca="1" si="17"/>
        <v>150602.40963855421</v>
      </c>
      <c r="S76" s="2">
        <f t="shared" ca="1" si="18"/>
        <v>90361.445783132527</v>
      </c>
      <c r="T76" s="2">
        <f t="shared" ca="1" si="19"/>
        <v>329317.26907630521</v>
      </c>
      <c r="U76" s="2">
        <f t="shared" ca="1" si="20"/>
        <v>17670.682730923694</v>
      </c>
      <c r="V76" s="2">
        <f t="shared" ca="1" si="21"/>
        <v>10040.160642570281</v>
      </c>
    </row>
    <row r="77" spans="1:22" x14ac:dyDescent="0.3">
      <c r="A77">
        <v>75</v>
      </c>
      <c r="B77" s="24">
        <f ca="1">'일자별 시가총액'!B76 / '일자별 시가총액'!$G76</f>
        <v>6.098399442105485E-2</v>
      </c>
      <c r="C77" s="24">
        <f ca="1">'일자별 시가총액'!C76 / '일자별 시가총액'!$G76</f>
        <v>6.2628907957381089E-2</v>
      </c>
      <c r="D77" s="24">
        <f ca="1">'일자별 시가총액'!D76 / '일자별 시가총액'!$G76</f>
        <v>0.44920890499666205</v>
      </c>
      <c r="E77" s="24">
        <f ca="1">'일자별 시가총액'!E76 / '일자별 시가총액'!$G76</f>
        <v>7.0698170735833926E-2</v>
      </c>
      <c r="F77" s="24">
        <f ca="1">'일자별 시가총액'!F76 / '일자별 시가총액'!$G76</f>
        <v>0.35648002188906808</v>
      </c>
      <c r="G77" s="25">
        <f ca="1">'일자별 시가총액'!H76</f>
        <v>128.17900080321286</v>
      </c>
      <c r="H77" s="2">
        <f t="shared" ca="1" si="12"/>
        <v>200000</v>
      </c>
      <c r="I77" s="2">
        <f t="shared" ca="1" si="13"/>
        <v>200000</v>
      </c>
      <c r="J77" s="2">
        <f t="shared" ca="1" si="14"/>
        <v>2500000</v>
      </c>
      <c r="K77" s="35">
        <f t="shared" ca="1" si="15"/>
        <v>12817.900080321288</v>
      </c>
      <c r="L77" s="35">
        <f t="shared" ca="1" si="16"/>
        <v>32044750200.803219</v>
      </c>
      <c r="M77" s="35">
        <f ca="1">$L77*B77/'일자별 주가'!B76 - R76</f>
        <v>0</v>
      </c>
      <c r="N77" s="35">
        <f ca="1">$L77*C77/'일자별 주가'!C76 - S76</f>
        <v>0</v>
      </c>
      <c r="O77" s="35">
        <f ca="1">$L77*D77/'일자별 주가'!D76 - T76</f>
        <v>0</v>
      </c>
      <c r="P77" s="35">
        <f ca="1">$L77*E77/'일자별 주가'!E76 - U76</f>
        <v>0</v>
      </c>
      <c r="Q77" s="35">
        <f ca="1">$L77*F77/'일자별 주가'!F76 - V76</f>
        <v>0</v>
      </c>
      <c r="R77" s="2">
        <f t="shared" ca="1" si="17"/>
        <v>150602.40963855421</v>
      </c>
      <c r="S77" s="2">
        <f t="shared" ca="1" si="18"/>
        <v>90361.445783132527</v>
      </c>
      <c r="T77" s="2">
        <f t="shared" ca="1" si="19"/>
        <v>329317.26907630521</v>
      </c>
      <c r="U77" s="2">
        <f t="shared" ca="1" si="20"/>
        <v>17670.682730923694</v>
      </c>
      <c r="V77" s="2">
        <f t="shared" ca="1" si="21"/>
        <v>10040.160642570281</v>
      </c>
    </row>
    <row r="78" spans="1:22" x14ac:dyDescent="0.3">
      <c r="A78">
        <v>76</v>
      </c>
      <c r="B78" s="24">
        <f ca="1">'일자별 시가총액'!B77 / '일자별 시가총액'!$G77</f>
        <v>5.85515824249251E-2</v>
      </c>
      <c r="C78" s="24">
        <f ca="1">'일자별 시가총액'!C77 / '일자별 시가총액'!$G77</f>
        <v>6.0396911992423336E-2</v>
      </c>
      <c r="D78" s="24">
        <f ca="1">'일자별 시가총액'!D77 / '일자별 시가총액'!$G77</f>
        <v>0.45621651143412412</v>
      </c>
      <c r="E78" s="24">
        <f ca="1">'일자별 시가총액'!E77 / '일자별 시가총액'!$G77</f>
        <v>7.1527476597981379E-2</v>
      </c>
      <c r="F78" s="24">
        <f ca="1">'일자별 시가총액'!F77 / '일자별 시가총액'!$G77</f>
        <v>0.35330751755054607</v>
      </c>
      <c r="G78" s="25">
        <f ca="1">'일자별 시가총액'!H77</f>
        <v>129.66632771084338</v>
      </c>
      <c r="H78" s="2">
        <f t="shared" ca="1" si="12"/>
        <v>50000</v>
      </c>
      <c r="I78" s="2">
        <f t="shared" ca="1" si="13"/>
        <v>250000</v>
      </c>
      <c r="J78" s="2">
        <f t="shared" ca="1" si="14"/>
        <v>2300000</v>
      </c>
      <c r="K78" s="35">
        <f t="shared" ca="1" si="15"/>
        <v>12966.632771084336</v>
      </c>
      <c r="L78" s="35">
        <f t="shared" ca="1" si="16"/>
        <v>29823255373.493973</v>
      </c>
      <c r="M78" s="35">
        <f ca="1">$L78*B78/'일자별 주가'!B77 - R77</f>
        <v>-12048.192771084345</v>
      </c>
      <c r="N78" s="35">
        <f ca="1">$L78*C78/'일자별 주가'!C77 - S77</f>
        <v>-7228.9156626506156</v>
      </c>
      <c r="O78" s="35">
        <f ca="1">$L78*D78/'일자별 주가'!D77 - T77</f>
        <v>-26345.381526104466</v>
      </c>
      <c r="P78" s="35">
        <f ca="1">$L78*E78/'일자별 주가'!E77 - U77</f>
        <v>-1413.6546184738963</v>
      </c>
      <c r="Q78" s="35">
        <f ca="1">$L78*F78/'일자별 주가'!F77 - V77</f>
        <v>-803.21285140562395</v>
      </c>
      <c r="R78" s="2">
        <f t="shared" ca="1" si="17"/>
        <v>138554.21686746986</v>
      </c>
      <c r="S78" s="2">
        <f t="shared" ca="1" si="18"/>
        <v>83132.530120481912</v>
      </c>
      <c r="T78" s="2">
        <f t="shared" ca="1" si="19"/>
        <v>302971.88755020074</v>
      </c>
      <c r="U78" s="2">
        <f t="shared" ca="1" si="20"/>
        <v>16257.028112449798</v>
      </c>
      <c r="V78" s="2">
        <f t="shared" ca="1" si="21"/>
        <v>9236.9477911646572</v>
      </c>
    </row>
    <row r="79" spans="1:22" x14ac:dyDescent="0.3">
      <c r="A79">
        <v>77</v>
      </c>
      <c r="B79" s="24">
        <f ca="1">'일자별 시가총액'!B78 / '일자별 시가총액'!$G78</f>
        <v>5.6893405195955787E-2</v>
      </c>
      <c r="C79" s="24">
        <f ca="1">'일자별 시가총액'!C78 / '일자별 시가총액'!$G78</f>
        <v>5.9453308188535045E-2</v>
      </c>
      <c r="D79" s="24">
        <f ca="1">'일자별 시가총액'!D78 / '일자별 시가총액'!$G78</f>
        <v>0.46602342655206891</v>
      </c>
      <c r="E79" s="24">
        <f ca="1">'일자별 시가총액'!E78 / '일자별 시가총액'!$G78</f>
        <v>7.1959504397853605E-2</v>
      </c>
      <c r="F79" s="24">
        <f ca="1">'일자별 시가총액'!F78 / '일자별 시가총액'!$G78</f>
        <v>0.34567035566558668</v>
      </c>
      <c r="G79" s="25">
        <f ca="1">'일자별 시가총액'!H78</f>
        <v>130.41721606425702</v>
      </c>
      <c r="H79" s="2">
        <f t="shared" ca="1" si="12"/>
        <v>100000</v>
      </c>
      <c r="I79" s="2">
        <f t="shared" ca="1" si="13"/>
        <v>200000</v>
      </c>
      <c r="J79" s="2">
        <f t="shared" ca="1" si="14"/>
        <v>2200000</v>
      </c>
      <c r="K79" s="35">
        <f t="shared" ca="1" si="15"/>
        <v>13041.721606425701</v>
      </c>
      <c r="L79" s="35">
        <f t="shared" ca="1" si="16"/>
        <v>28691787534.136543</v>
      </c>
      <c r="M79" s="35">
        <f ca="1">$L79*B79/'일자별 주가'!B78 - R78</f>
        <v>-6024.0963855421578</v>
      </c>
      <c r="N79" s="35">
        <f ca="1">$L79*C79/'일자별 주가'!C78 - S78</f>
        <v>-3614.457831325286</v>
      </c>
      <c r="O79" s="35">
        <f ca="1">$L79*D79/'일자별 주가'!D78 - T78</f>
        <v>-13172.690763052145</v>
      </c>
      <c r="P79" s="35">
        <f ca="1">$L79*E79/'일자별 주가'!E78 - U78</f>
        <v>-706.82730923694726</v>
      </c>
      <c r="Q79" s="35">
        <f ca="1">$L79*F79/'일자별 주가'!F78 - V78</f>
        <v>-401.60642570281198</v>
      </c>
      <c r="R79" s="2">
        <f t="shared" ca="1" si="17"/>
        <v>132530.1204819277</v>
      </c>
      <c r="S79" s="2">
        <f t="shared" ca="1" si="18"/>
        <v>79518.072289156626</v>
      </c>
      <c r="T79" s="2">
        <f t="shared" ca="1" si="19"/>
        <v>289799.1967871486</v>
      </c>
      <c r="U79" s="2">
        <f t="shared" ca="1" si="20"/>
        <v>15550.200803212851</v>
      </c>
      <c r="V79" s="2">
        <f t="shared" ca="1" si="21"/>
        <v>8835.3413654618453</v>
      </c>
    </row>
    <row r="80" spans="1:22" x14ac:dyDescent="0.3">
      <c r="A80">
        <v>78</v>
      </c>
      <c r="B80" s="24">
        <f ca="1">'일자별 시가총액'!B79 / '일자별 시가총액'!$G79</f>
        <v>5.8078858902668118E-2</v>
      </c>
      <c r="C80" s="24">
        <f ca="1">'일자별 시가총액'!C79 / '일자별 시가총액'!$G79</f>
        <v>5.8465647419792523E-2</v>
      </c>
      <c r="D80" s="24">
        <f ca="1">'일자별 시가총액'!D79 / '일자별 시가총액'!$G79</f>
        <v>0.45867637850278009</v>
      </c>
      <c r="E80" s="24">
        <f ca="1">'일자별 시가총액'!E79 / '일자별 시가총액'!$G79</f>
        <v>7.2497725900990767E-2</v>
      </c>
      <c r="F80" s="24">
        <f ca="1">'일자별 시가총액'!F79 / '일자별 시가총액'!$G79</f>
        <v>0.35228138927376851</v>
      </c>
      <c r="G80" s="25">
        <f ca="1">'일자별 시가총액'!H79</f>
        <v>129.26960803212853</v>
      </c>
      <c r="H80" s="2">
        <f t="shared" ca="1" si="12"/>
        <v>250000</v>
      </c>
      <c r="I80" s="2">
        <f t="shared" ca="1" si="13"/>
        <v>50000</v>
      </c>
      <c r="J80" s="2">
        <f t="shared" ca="1" si="14"/>
        <v>2400000</v>
      </c>
      <c r="K80" s="35">
        <f t="shared" ca="1" si="15"/>
        <v>12926.960803212854</v>
      </c>
      <c r="L80" s="35">
        <f t="shared" ca="1" si="16"/>
        <v>31024705927.71085</v>
      </c>
      <c r="M80" s="35">
        <f ca="1">$L80*B80/'일자별 주가'!B79 - R79</f>
        <v>12048.192771084374</v>
      </c>
      <c r="N80" s="35">
        <f ca="1">$L80*C80/'일자별 주가'!C79 - S79</f>
        <v>7228.9156626506301</v>
      </c>
      <c r="O80" s="35">
        <f ca="1">$L80*D80/'일자별 주가'!D79 - T79</f>
        <v>26345.381526104466</v>
      </c>
      <c r="P80" s="35">
        <f ca="1">$L80*E80/'일자별 주가'!E79 - U79</f>
        <v>1413.6546184739018</v>
      </c>
      <c r="Q80" s="35">
        <f ca="1">$L80*F80/'일자별 주가'!F79 - V79</f>
        <v>803.21285140562759</v>
      </c>
      <c r="R80" s="2">
        <f t="shared" ca="1" si="17"/>
        <v>144578.31325301208</v>
      </c>
      <c r="S80" s="2">
        <f t="shared" ca="1" si="18"/>
        <v>86746.987951807256</v>
      </c>
      <c r="T80" s="2">
        <f t="shared" ca="1" si="19"/>
        <v>316144.57831325306</v>
      </c>
      <c r="U80" s="2">
        <f t="shared" ca="1" si="20"/>
        <v>16963.855421686752</v>
      </c>
      <c r="V80" s="2">
        <f t="shared" ca="1" si="21"/>
        <v>9638.5542168674729</v>
      </c>
    </row>
    <row r="81" spans="1:22" x14ac:dyDescent="0.3">
      <c r="A81">
        <v>79</v>
      </c>
      <c r="B81" s="24">
        <f ca="1">'일자별 시가총액'!B80 / '일자별 시가총액'!$G80</f>
        <v>5.7417973352621866E-2</v>
      </c>
      <c r="C81" s="24">
        <f ca="1">'일자별 시가총액'!C80 / '일자별 시가총액'!$G80</f>
        <v>5.7722504551695558E-2</v>
      </c>
      <c r="D81" s="24">
        <f ca="1">'일자별 시가총액'!D80 / '일자별 시가총액'!$G80</f>
        <v>0.45277723286858507</v>
      </c>
      <c r="E81" s="24">
        <f ca="1">'일자별 시가총액'!E80 / '일자별 시가총액'!$G80</f>
        <v>7.1863407704609805E-2</v>
      </c>
      <c r="F81" s="24">
        <f ca="1">'일자별 시가총액'!F80 / '일자별 시가총액'!$G80</f>
        <v>0.36021888152248766</v>
      </c>
      <c r="G81" s="25">
        <f ca="1">'일자별 시가총액'!H80</f>
        <v>130.55817028112452</v>
      </c>
      <c r="H81" s="2">
        <f t="shared" ca="1" si="12"/>
        <v>100000</v>
      </c>
      <c r="I81" s="2">
        <f t="shared" ca="1" si="13"/>
        <v>50000</v>
      </c>
      <c r="J81" s="2">
        <f t="shared" ca="1" si="14"/>
        <v>2450000</v>
      </c>
      <c r="K81" s="35">
        <f t="shared" ca="1" si="15"/>
        <v>13055.817028112451</v>
      </c>
      <c r="L81" s="35">
        <f t="shared" ca="1" si="16"/>
        <v>31986751718.875507</v>
      </c>
      <c r="M81" s="35">
        <f ca="1">$L81*B81/'일자별 주가'!B80 - R80</f>
        <v>3012.0481927710644</v>
      </c>
      <c r="N81" s="35">
        <f ca="1">$L81*C81/'일자별 주가'!C80 - S80</f>
        <v>1807.2289156626211</v>
      </c>
      <c r="O81" s="35">
        <f ca="1">$L81*D81/'일자별 주가'!D80 - T80</f>
        <v>6586.3453815261018</v>
      </c>
      <c r="P81" s="35">
        <f ca="1">$L81*E81/'일자별 주가'!E80 - U80</f>
        <v>353.4136546184709</v>
      </c>
      <c r="Q81" s="35">
        <f ca="1">$L81*F81/'일자별 주가'!F80 - V80</f>
        <v>200.80321285140235</v>
      </c>
      <c r="R81" s="2">
        <f t="shared" ca="1" si="17"/>
        <v>147590.36144578314</v>
      </c>
      <c r="S81" s="2">
        <f t="shared" ca="1" si="18"/>
        <v>88554.216867469877</v>
      </c>
      <c r="T81" s="2">
        <f t="shared" ca="1" si="19"/>
        <v>322730.92369477917</v>
      </c>
      <c r="U81" s="2">
        <f t="shared" ca="1" si="20"/>
        <v>17317.269076305223</v>
      </c>
      <c r="V81" s="2">
        <f t="shared" ca="1" si="21"/>
        <v>9839.3574297188752</v>
      </c>
    </row>
    <row r="82" spans="1:22" x14ac:dyDescent="0.3">
      <c r="A82">
        <v>80</v>
      </c>
      <c r="B82" s="24">
        <f ca="1">'일자별 시가총액'!B81 / '일자별 시가총액'!$G81</f>
        <v>5.7759878181804662E-2</v>
      </c>
      <c r="C82" s="24">
        <f ca="1">'일자별 시가총액'!C81 / '일자별 시가총액'!$G81</f>
        <v>5.7556702730913886E-2</v>
      </c>
      <c r="D82" s="24">
        <f ca="1">'일자별 시가총액'!D81 / '일자별 시가총액'!$G81</f>
        <v>0.45113947867718995</v>
      </c>
      <c r="E82" s="24">
        <f ca="1">'일자별 시가총액'!E81 / '일자별 시가총액'!$G81</f>
        <v>6.9780366732898239E-2</v>
      </c>
      <c r="F82" s="24">
        <f ca="1">'일자별 시가총액'!F81 / '일자별 시가총액'!$G81</f>
        <v>0.36376357367719325</v>
      </c>
      <c r="G82" s="25">
        <f ca="1">'일자별 시가총액'!H81</f>
        <v>132.83077108433733</v>
      </c>
      <c r="H82" s="2">
        <f t="shared" ca="1" si="12"/>
        <v>50000</v>
      </c>
      <c r="I82" s="2">
        <f t="shared" ca="1" si="13"/>
        <v>200000</v>
      </c>
      <c r="J82" s="2">
        <f t="shared" ca="1" si="14"/>
        <v>2300000</v>
      </c>
      <c r="K82" s="35">
        <f t="shared" ca="1" si="15"/>
        <v>13283.077108433734</v>
      </c>
      <c r="L82" s="35">
        <f t="shared" ca="1" si="16"/>
        <v>30551077349.397587</v>
      </c>
      <c r="M82" s="35">
        <f ca="1">$L82*B82/'일자별 주가'!B81 - R81</f>
        <v>-9036.1445783132804</v>
      </c>
      <c r="N82" s="35">
        <f ca="1">$L82*C82/'일자별 주가'!C81 - S81</f>
        <v>-5421.6867469879653</v>
      </c>
      <c r="O82" s="35">
        <f ca="1">$L82*D82/'일자별 주가'!D81 - T81</f>
        <v>-19759.036144578422</v>
      </c>
      <c r="P82" s="35">
        <f ca="1">$L82*E82/'일자별 주가'!E81 - U81</f>
        <v>-1060.2409638554254</v>
      </c>
      <c r="Q82" s="35">
        <f ca="1">$L82*F82/'일자별 주가'!F81 - V81</f>
        <v>-602.40963855421796</v>
      </c>
      <c r="R82" s="2">
        <f t="shared" ca="1" si="17"/>
        <v>138554.21686746986</v>
      </c>
      <c r="S82" s="2">
        <f t="shared" ca="1" si="18"/>
        <v>83132.530120481912</v>
      </c>
      <c r="T82" s="2">
        <f t="shared" ca="1" si="19"/>
        <v>302971.88755020074</v>
      </c>
      <c r="U82" s="2">
        <f t="shared" ca="1" si="20"/>
        <v>16257.028112449798</v>
      </c>
      <c r="V82" s="2">
        <f t="shared" ca="1" si="21"/>
        <v>9236.9477911646572</v>
      </c>
    </row>
    <row r="83" spans="1:22" x14ac:dyDescent="0.3">
      <c r="A83">
        <v>81</v>
      </c>
      <c r="B83" s="24">
        <f ca="1">'일자별 시가총액'!B82 / '일자별 시가총액'!$G82</f>
        <v>5.9305780110493651E-2</v>
      </c>
      <c r="C83" s="24">
        <f ca="1">'일자별 시가총액'!C82 / '일자별 시가총액'!$G82</f>
        <v>5.9734529920061119E-2</v>
      </c>
      <c r="D83" s="24">
        <f ca="1">'일자별 시가총액'!D82 / '일자별 시가총액'!$G82</f>
        <v>0.44558016051507709</v>
      </c>
      <c r="E83" s="24">
        <f ca="1">'일자별 시가총액'!E82 / '일자별 시가총액'!$G82</f>
        <v>7.15522761764944E-2</v>
      </c>
      <c r="F83" s="24">
        <f ca="1">'일자별 시가총액'!F82 / '일자별 시가총액'!$G82</f>
        <v>0.36382725327787374</v>
      </c>
      <c r="G83" s="25">
        <f ca="1">'일자별 시가총액'!H82</f>
        <v>130.66850441767068</v>
      </c>
      <c r="H83" s="2">
        <f t="shared" ca="1" si="12"/>
        <v>100000</v>
      </c>
      <c r="I83" s="2">
        <f t="shared" ca="1" si="13"/>
        <v>150000</v>
      </c>
      <c r="J83" s="2">
        <f t="shared" ca="1" si="14"/>
        <v>2250000</v>
      </c>
      <c r="K83" s="35">
        <f t="shared" ca="1" si="15"/>
        <v>13066.850441767068</v>
      </c>
      <c r="L83" s="35">
        <f t="shared" ca="1" si="16"/>
        <v>29400413493.975903</v>
      </c>
      <c r="M83" s="35">
        <f ca="1">$L83*B83/'일자별 주가'!B82 - R82</f>
        <v>-3012.0481927710644</v>
      </c>
      <c r="N83" s="35">
        <f ca="1">$L83*C83/'일자별 주가'!C82 - S82</f>
        <v>-1807.2289156626357</v>
      </c>
      <c r="O83" s="35">
        <f ca="1">$L83*D83/'일자별 주가'!D82 - T82</f>
        <v>-6586.3453815260436</v>
      </c>
      <c r="P83" s="35">
        <f ca="1">$L83*E83/'일자별 주가'!E82 - U82</f>
        <v>-353.4136546184709</v>
      </c>
      <c r="Q83" s="35">
        <f ca="1">$L83*F83/'일자별 주가'!F82 - V82</f>
        <v>-200.80321285140417</v>
      </c>
      <c r="R83" s="2">
        <f t="shared" ca="1" si="17"/>
        <v>135542.1686746988</v>
      </c>
      <c r="S83" s="2">
        <f t="shared" ca="1" si="18"/>
        <v>81325.301204819276</v>
      </c>
      <c r="T83" s="2">
        <f t="shared" ca="1" si="19"/>
        <v>296385.5421686747</v>
      </c>
      <c r="U83" s="2">
        <f t="shared" ca="1" si="20"/>
        <v>15903.614457831327</v>
      </c>
      <c r="V83" s="2">
        <f t="shared" ca="1" si="21"/>
        <v>9036.1445783132531</v>
      </c>
    </row>
    <row r="84" spans="1:22" x14ac:dyDescent="0.3">
      <c r="A84">
        <v>82</v>
      </c>
      <c r="B84" s="24">
        <f ca="1">'일자별 시가총액'!B83 / '일자별 시가총액'!$G83</f>
        <v>6.0910392558928439E-2</v>
      </c>
      <c r="C84" s="24">
        <f ca="1">'일자별 시가총액'!C83 / '일자별 시가총액'!$G83</f>
        <v>6.1730787847789716E-2</v>
      </c>
      <c r="D84" s="24">
        <f ca="1">'일자별 시가총액'!D83 / '일자별 시가총액'!$G83</f>
        <v>0.43963527739722019</v>
      </c>
      <c r="E84" s="24">
        <f ca="1">'일자별 시가총액'!E83 / '일자별 시가총액'!$G83</f>
        <v>7.3433268798881582E-2</v>
      </c>
      <c r="F84" s="24">
        <f ca="1">'일자별 시가총액'!F83 / '일자별 시가총액'!$G83</f>
        <v>0.36429027339718012</v>
      </c>
      <c r="G84" s="25">
        <f ca="1">'일자별 시가총액'!H83</f>
        <v>129.38223775100403</v>
      </c>
      <c r="H84" s="2">
        <f t="shared" ca="1" si="12"/>
        <v>250000</v>
      </c>
      <c r="I84" s="2">
        <f t="shared" ca="1" si="13"/>
        <v>150000</v>
      </c>
      <c r="J84" s="2">
        <f t="shared" ca="1" si="14"/>
        <v>2350000</v>
      </c>
      <c r="K84" s="35">
        <f t="shared" ca="1" si="15"/>
        <v>12938.223775100403</v>
      </c>
      <c r="L84" s="35">
        <f t="shared" ca="1" si="16"/>
        <v>30404825871.485947</v>
      </c>
      <c r="M84" s="35">
        <f ca="1">$L84*B84/'일자별 주가'!B83 - R83</f>
        <v>6024.0963855421869</v>
      </c>
      <c r="N84" s="35">
        <f ca="1">$L84*C84/'일자별 주가'!C83 - S83</f>
        <v>3614.4578313253151</v>
      </c>
      <c r="O84" s="35">
        <f ca="1">$L84*D84/'일자별 주가'!D83 - T83</f>
        <v>13172.690763052262</v>
      </c>
      <c r="P84" s="35">
        <f ca="1">$L84*E84/'일자별 주가'!E83 - U83</f>
        <v>706.82730923694726</v>
      </c>
      <c r="Q84" s="35">
        <f ca="1">$L84*F84/'일자별 주가'!F83 - V83</f>
        <v>401.60642570281198</v>
      </c>
      <c r="R84" s="2">
        <f t="shared" ca="1" si="17"/>
        <v>141566.26506024098</v>
      </c>
      <c r="S84" s="2">
        <f t="shared" ca="1" si="18"/>
        <v>84939.759036144591</v>
      </c>
      <c r="T84" s="2">
        <f t="shared" ca="1" si="19"/>
        <v>309558.23293172696</v>
      </c>
      <c r="U84" s="2">
        <f t="shared" ca="1" si="20"/>
        <v>16610.441767068274</v>
      </c>
      <c r="V84" s="2">
        <f t="shared" ca="1" si="21"/>
        <v>9437.7510040160651</v>
      </c>
    </row>
    <row r="85" spans="1:22" x14ac:dyDescent="0.3">
      <c r="A85">
        <v>83</v>
      </c>
      <c r="B85" s="24">
        <f ca="1">'일자별 시가총액'!B84 / '일자별 시가총액'!$G84</f>
        <v>6.1920810986868385E-2</v>
      </c>
      <c r="C85" s="24">
        <f ca="1">'일자별 시가총액'!C84 / '일자별 시가총액'!$G84</f>
        <v>6.2241290089149588E-2</v>
      </c>
      <c r="D85" s="24">
        <f ca="1">'일자별 시가총액'!D84 / '일자별 시가총액'!$G84</f>
        <v>0.43071775632660536</v>
      </c>
      <c r="E85" s="24">
        <f ca="1">'일자별 시가총액'!E84 / '일자별 시가총액'!$G84</f>
        <v>7.4797765987895823E-2</v>
      </c>
      <c r="F85" s="24">
        <f ca="1">'일자별 시가총액'!F84 / '일자별 시가총액'!$G84</f>
        <v>0.37032237660948086</v>
      </c>
      <c r="G85" s="25">
        <f ca="1">'일자별 시가총액'!H84</f>
        <v>130.4522779116466</v>
      </c>
      <c r="H85" s="2">
        <f t="shared" ca="1" si="12"/>
        <v>150000</v>
      </c>
      <c r="I85" s="2">
        <f t="shared" ca="1" si="13"/>
        <v>50000</v>
      </c>
      <c r="J85" s="2">
        <f t="shared" ca="1" si="14"/>
        <v>2450000</v>
      </c>
      <c r="K85" s="35">
        <f t="shared" ca="1" si="15"/>
        <v>13045.22779116466</v>
      </c>
      <c r="L85" s="35">
        <f t="shared" ca="1" si="16"/>
        <v>31960808088.353416</v>
      </c>
      <c r="M85" s="35">
        <f ca="1">$L85*B85/'일자별 주가'!B84 - R84</f>
        <v>6024.0963855421578</v>
      </c>
      <c r="N85" s="35">
        <f ca="1">$L85*C85/'일자별 주가'!C84 - S84</f>
        <v>3614.4578313253005</v>
      </c>
      <c r="O85" s="35">
        <f ca="1">$L85*D85/'일자별 주가'!D84 - T84</f>
        <v>13172.690763052145</v>
      </c>
      <c r="P85" s="35">
        <f ca="1">$L85*E85/'일자별 주가'!E84 - U84</f>
        <v>706.82730923694544</v>
      </c>
      <c r="Q85" s="35">
        <f ca="1">$L85*F85/'일자별 주가'!F84 - V84</f>
        <v>401.60642570281198</v>
      </c>
      <c r="R85" s="2">
        <f t="shared" ca="1" si="17"/>
        <v>147590.36144578314</v>
      </c>
      <c r="S85" s="2">
        <f t="shared" ca="1" si="18"/>
        <v>88554.216867469891</v>
      </c>
      <c r="T85" s="2">
        <f t="shared" ca="1" si="19"/>
        <v>322730.92369477911</v>
      </c>
      <c r="U85" s="2">
        <f t="shared" ca="1" si="20"/>
        <v>17317.26907630522</v>
      </c>
      <c r="V85" s="2">
        <f t="shared" ca="1" si="21"/>
        <v>9839.357429718877</v>
      </c>
    </row>
    <row r="86" spans="1:22" x14ac:dyDescent="0.3">
      <c r="A86">
        <v>84</v>
      </c>
      <c r="B86" s="24">
        <f ca="1">'일자별 시가총액'!B85 / '일자별 시가총액'!$G85</f>
        <v>6.0813306027207734E-2</v>
      </c>
      <c r="C86" s="24">
        <f ca="1">'일자별 시가총액'!C85 / '일자별 시가총액'!$G85</f>
        <v>6.3196998926015463E-2</v>
      </c>
      <c r="D86" s="24">
        <f ca="1">'일자별 시가총액'!D85 / '일자별 시가총액'!$G85</f>
        <v>0.42790959734145262</v>
      </c>
      <c r="E86" s="24">
        <f ca="1">'일자별 시가총액'!E85 / '일자별 시가총액'!$G85</f>
        <v>7.506715440396497E-2</v>
      </c>
      <c r="F86" s="24">
        <f ca="1">'일자별 시가총액'!F85 / '일자별 시가총액'!$G85</f>
        <v>0.3730129433013592</v>
      </c>
      <c r="G86" s="25">
        <f ca="1">'일자별 시가총액'!H85</f>
        <v>130.25248674698796</v>
      </c>
      <c r="H86" s="2">
        <f t="shared" ca="1" si="12"/>
        <v>0</v>
      </c>
      <c r="I86" s="2">
        <f t="shared" ca="1" si="13"/>
        <v>50000</v>
      </c>
      <c r="J86" s="2">
        <f t="shared" ca="1" si="14"/>
        <v>2400000</v>
      </c>
      <c r="K86" s="35">
        <f t="shared" ca="1" si="15"/>
        <v>13025.248674698796</v>
      </c>
      <c r="L86" s="35">
        <f t="shared" ca="1" si="16"/>
        <v>31260596819.277111</v>
      </c>
      <c r="M86" s="35">
        <f ca="1">$L86*B86/'일자별 주가'!B85 - R85</f>
        <v>-3012.0481927710644</v>
      </c>
      <c r="N86" s="35">
        <f ca="1">$L86*C86/'일자별 주가'!C85 - S85</f>
        <v>-1807.2289156626503</v>
      </c>
      <c r="O86" s="35">
        <f ca="1">$L86*D86/'일자별 주가'!D85 - T85</f>
        <v>-6586.3453815260436</v>
      </c>
      <c r="P86" s="35">
        <f ca="1">$L86*E86/'일자별 주가'!E85 - U85</f>
        <v>-353.41365461847454</v>
      </c>
      <c r="Q86" s="35">
        <f ca="1">$L86*F86/'일자별 주가'!F85 - V85</f>
        <v>-200.80321285140781</v>
      </c>
      <c r="R86" s="2">
        <f t="shared" ca="1" si="17"/>
        <v>144578.31325301208</v>
      </c>
      <c r="S86" s="2">
        <f t="shared" ca="1" si="18"/>
        <v>86746.987951807241</v>
      </c>
      <c r="T86" s="2">
        <f t="shared" ca="1" si="19"/>
        <v>316144.57831325306</v>
      </c>
      <c r="U86" s="2">
        <f t="shared" ca="1" si="20"/>
        <v>16963.855421686745</v>
      </c>
      <c r="V86" s="2">
        <f t="shared" ca="1" si="21"/>
        <v>9638.5542168674692</v>
      </c>
    </row>
    <row r="87" spans="1:22" x14ac:dyDescent="0.3">
      <c r="A87">
        <v>85</v>
      </c>
      <c r="B87" s="24">
        <f ca="1">'일자별 시가총액'!B86 / '일자별 시가총액'!$G86</f>
        <v>6.0316306118157949E-2</v>
      </c>
      <c r="C87" s="24">
        <f ca="1">'일자별 시가총액'!C86 / '일자별 시가총액'!$G86</f>
        <v>6.1147970600510783E-2</v>
      </c>
      <c r="D87" s="24">
        <f ca="1">'일자별 시가총액'!D86 / '일자별 시가총액'!$G86</f>
        <v>0.42311396650812244</v>
      </c>
      <c r="E87" s="24">
        <f ca="1">'일자별 시가총액'!E86 / '일자별 시가총액'!$G86</f>
        <v>7.49794220349361E-2</v>
      </c>
      <c r="F87" s="24">
        <f ca="1">'일자별 시가총액'!F86 / '일자별 시가총액'!$G86</f>
        <v>0.38044233473827271</v>
      </c>
      <c r="G87" s="25">
        <f ca="1">'일자별 시가총액'!H86</f>
        <v>131.39566586345381</v>
      </c>
      <c r="H87" s="2">
        <f t="shared" ca="1" si="12"/>
        <v>150000</v>
      </c>
      <c r="I87" s="2">
        <f t="shared" ca="1" si="13"/>
        <v>200000</v>
      </c>
      <c r="J87" s="2">
        <f t="shared" ca="1" si="14"/>
        <v>2350000</v>
      </c>
      <c r="K87" s="35">
        <f t="shared" ca="1" si="15"/>
        <v>13139.566586345381</v>
      </c>
      <c r="L87" s="35">
        <f t="shared" ca="1" si="16"/>
        <v>30877981477.911648</v>
      </c>
      <c r="M87" s="35">
        <f ca="1">$L87*B87/'일자별 주가'!B86 - R86</f>
        <v>-3012.0481927710935</v>
      </c>
      <c r="N87" s="35">
        <f ca="1">$L87*C87/'일자별 주가'!C86 - S86</f>
        <v>-1807.2289156626648</v>
      </c>
      <c r="O87" s="35">
        <f ca="1">$L87*D87/'일자별 주가'!D86 - T86</f>
        <v>-6586.3453815261601</v>
      </c>
      <c r="P87" s="35">
        <f ca="1">$L87*E87/'일자별 주가'!E86 - U86</f>
        <v>-353.4136546184709</v>
      </c>
      <c r="Q87" s="35">
        <f ca="1">$L87*F87/'일자별 주가'!F86 - V86</f>
        <v>-200.80321285140417</v>
      </c>
      <c r="R87" s="2">
        <f t="shared" ca="1" si="17"/>
        <v>141566.26506024098</v>
      </c>
      <c r="S87" s="2">
        <f t="shared" ca="1" si="18"/>
        <v>84939.759036144576</v>
      </c>
      <c r="T87" s="2">
        <f t="shared" ca="1" si="19"/>
        <v>309558.2329317269</v>
      </c>
      <c r="U87" s="2">
        <f t="shared" ca="1" si="20"/>
        <v>16610.441767068274</v>
      </c>
      <c r="V87" s="2">
        <f t="shared" ca="1" si="21"/>
        <v>9437.7510040160651</v>
      </c>
    </row>
    <row r="88" spans="1:22" x14ac:dyDescent="0.3">
      <c r="A88">
        <v>86</v>
      </c>
      <c r="B88" s="24">
        <f ca="1">'일자별 시가총액'!B87 / '일자별 시가총액'!$G87</f>
        <v>6.1712850612170869E-2</v>
      </c>
      <c r="C88" s="24">
        <f ca="1">'일자별 시가총액'!C87 / '일자별 시가총액'!$G87</f>
        <v>6.2837244580384269E-2</v>
      </c>
      <c r="D88" s="24">
        <f ca="1">'일자별 시가총액'!D87 / '일자별 시가총액'!$G87</f>
        <v>0.42443326618131122</v>
      </c>
      <c r="E88" s="24">
        <f ca="1">'일자별 시가총액'!E87 / '일자별 시가총액'!$G87</f>
        <v>7.5399737084424476E-2</v>
      </c>
      <c r="F88" s="24">
        <f ca="1">'일자별 시가총액'!F87 / '일자별 시가총액'!$G87</f>
        <v>0.37561690154170913</v>
      </c>
      <c r="G88" s="25">
        <f ca="1">'일자별 시가총액'!H87</f>
        <v>130.94068433734941</v>
      </c>
      <c r="H88" s="2">
        <f t="shared" ca="1" si="12"/>
        <v>50000</v>
      </c>
      <c r="I88" s="2">
        <f t="shared" ca="1" si="13"/>
        <v>100000</v>
      </c>
      <c r="J88" s="2">
        <f t="shared" ca="1" si="14"/>
        <v>2300000</v>
      </c>
      <c r="K88" s="35">
        <f t="shared" ca="1" si="15"/>
        <v>13094.068433734939</v>
      </c>
      <c r="L88" s="35">
        <f t="shared" ca="1" si="16"/>
        <v>30116357397.590359</v>
      </c>
      <c r="M88" s="35">
        <f ca="1">$L88*B88/'일자별 주가'!B87 - R87</f>
        <v>-3012.0481927711226</v>
      </c>
      <c r="N88" s="35">
        <f ca="1">$L88*C88/'일자별 주가'!C87 - S87</f>
        <v>-1807.2289156626648</v>
      </c>
      <c r="O88" s="35">
        <f ca="1">$L88*D88/'일자별 주가'!D87 - T87</f>
        <v>-6586.3453815261601</v>
      </c>
      <c r="P88" s="35">
        <f ca="1">$L88*E88/'일자별 주가'!E87 - U87</f>
        <v>-353.41365461848</v>
      </c>
      <c r="Q88" s="35">
        <f ca="1">$L88*F88/'일자별 주가'!F87 - V87</f>
        <v>-200.80321285140781</v>
      </c>
      <c r="R88" s="2">
        <f t="shared" ca="1" si="17"/>
        <v>138554.21686746986</v>
      </c>
      <c r="S88" s="2">
        <f t="shared" ca="1" si="18"/>
        <v>83132.530120481912</v>
      </c>
      <c r="T88" s="2">
        <f t="shared" ca="1" si="19"/>
        <v>302971.88755020074</v>
      </c>
      <c r="U88" s="2">
        <f t="shared" ca="1" si="20"/>
        <v>16257.028112449794</v>
      </c>
      <c r="V88" s="2">
        <f t="shared" ca="1" si="21"/>
        <v>9236.9477911646572</v>
      </c>
    </row>
    <row r="89" spans="1:22" x14ac:dyDescent="0.3">
      <c r="A89">
        <v>87</v>
      </c>
      <c r="B89" s="24">
        <f ca="1">'일자별 시가총액'!B88 / '일자별 시가총액'!$G88</f>
        <v>6.141964679820347E-2</v>
      </c>
      <c r="C89" s="24">
        <f ca="1">'일자별 시가총액'!C88 / '일자별 시가총액'!$G88</f>
        <v>6.3096767747305105E-2</v>
      </c>
      <c r="D89" s="24">
        <f ca="1">'일자별 시가총액'!D88 / '일자별 시가총액'!$G88</f>
        <v>0.4284143452761629</v>
      </c>
      <c r="E89" s="24">
        <f ca="1">'일자별 시가총액'!E88 / '일자별 시가총액'!$G88</f>
        <v>7.5061875853611557E-2</v>
      </c>
      <c r="F89" s="24">
        <f ca="1">'일자별 시가총액'!F88 / '일자별 시가총액'!$G88</f>
        <v>0.37200736432471693</v>
      </c>
      <c r="G89" s="25">
        <f ca="1">'일자별 시가총액'!H88</f>
        <v>128.87834859437751</v>
      </c>
      <c r="H89" s="2">
        <f t="shared" ca="1" si="12"/>
        <v>0</v>
      </c>
      <c r="I89" s="2">
        <f t="shared" ca="1" si="13"/>
        <v>100000</v>
      </c>
      <c r="J89" s="2">
        <f t="shared" ca="1" si="14"/>
        <v>2200000</v>
      </c>
      <c r="K89" s="35">
        <f t="shared" ca="1" si="15"/>
        <v>12887.834859437751</v>
      </c>
      <c r="L89" s="35">
        <f t="shared" ca="1" si="16"/>
        <v>28353236690.763054</v>
      </c>
      <c r="M89" s="35">
        <f ca="1">$L89*B89/'일자별 주가'!B88 - R88</f>
        <v>-6024.0963855421578</v>
      </c>
      <c r="N89" s="35">
        <f ca="1">$L89*C89/'일자별 주가'!C88 - S88</f>
        <v>-3614.457831325286</v>
      </c>
      <c r="O89" s="35">
        <f ca="1">$L89*D89/'일자별 주가'!D88 - T88</f>
        <v>-13172.690763052145</v>
      </c>
      <c r="P89" s="35">
        <f ca="1">$L89*E89/'일자별 주가'!E88 - U88</f>
        <v>-706.8273092369418</v>
      </c>
      <c r="Q89" s="35">
        <f ca="1">$L89*F89/'일자별 주가'!F88 - V88</f>
        <v>-401.60642570281016</v>
      </c>
      <c r="R89" s="2">
        <f t="shared" ca="1" si="17"/>
        <v>132530.1204819277</v>
      </c>
      <c r="S89" s="2">
        <f t="shared" ca="1" si="18"/>
        <v>79518.072289156626</v>
      </c>
      <c r="T89" s="2">
        <f t="shared" ca="1" si="19"/>
        <v>289799.1967871486</v>
      </c>
      <c r="U89" s="2">
        <f t="shared" ca="1" si="20"/>
        <v>15550.200803212852</v>
      </c>
      <c r="V89" s="2">
        <f t="shared" ca="1" si="21"/>
        <v>8835.3413654618471</v>
      </c>
    </row>
    <row r="90" spans="1:22" x14ac:dyDescent="0.3">
      <c r="A90">
        <v>88</v>
      </c>
      <c r="B90" s="24">
        <f ca="1">'일자별 시가총액'!B89 / '일자별 시가총액'!$G89</f>
        <v>6.3375377083493653E-2</v>
      </c>
      <c r="C90" s="24">
        <f ca="1">'일자별 시가총액'!C89 / '일자별 시가총액'!$G89</f>
        <v>6.4808823112497513E-2</v>
      </c>
      <c r="D90" s="24">
        <f ca="1">'일자별 시가총액'!D89 / '일자별 시가총액'!$G89</f>
        <v>0.41674697964452889</v>
      </c>
      <c r="E90" s="24">
        <f ca="1">'일자별 시가총액'!E89 / '일자별 시가총액'!$G89</f>
        <v>7.319498551016379E-2</v>
      </c>
      <c r="F90" s="24">
        <f ca="1">'일자별 시가총액'!F89 / '일자별 시가총액'!$G89</f>
        <v>0.38187383464931618</v>
      </c>
      <c r="G90" s="25">
        <f ca="1">'일자별 시가총액'!H89</f>
        <v>128.51329156626505</v>
      </c>
      <c r="H90" s="2">
        <f t="shared" ca="1" si="12"/>
        <v>200000</v>
      </c>
      <c r="I90" s="2">
        <f t="shared" ca="1" si="13"/>
        <v>250000</v>
      </c>
      <c r="J90" s="2">
        <f t="shared" ca="1" si="14"/>
        <v>2150000</v>
      </c>
      <c r="K90" s="35">
        <f t="shared" ca="1" si="15"/>
        <v>12851.329156626505</v>
      </c>
      <c r="L90" s="35">
        <f t="shared" ca="1" si="16"/>
        <v>27630357686.746986</v>
      </c>
      <c r="M90" s="35">
        <f ca="1">$L90*B90/'일자별 주가'!B89 - R89</f>
        <v>-3012.0481927710789</v>
      </c>
      <c r="N90" s="35">
        <f ca="1">$L90*C90/'일자별 주가'!C89 - S89</f>
        <v>-1807.2289156626648</v>
      </c>
      <c r="O90" s="35">
        <f ca="1">$L90*D90/'일자별 주가'!D89 - T89</f>
        <v>-6586.3453815261018</v>
      </c>
      <c r="P90" s="35">
        <f ca="1">$L90*E90/'일자별 주가'!E89 - U89</f>
        <v>-353.41365461847454</v>
      </c>
      <c r="Q90" s="35">
        <f ca="1">$L90*F90/'일자별 주가'!F89 - V89</f>
        <v>-200.80321285140599</v>
      </c>
      <c r="R90" s="2">
        <f t="shared" ca="1" si="17"/>
        <v>129518.07228915663</v>
      </c>
      <c r="S90" s="2">
        <f t="shared" ca="1" si="18"/>
        <v>77710.843373493961</v>
      </c>
      <c r="T90" s="2">
        <f t="shared" ca="1" si="19"/>
        <v>283212.8514056225</v>
      </c>
      <c r="U90" s="2">
        <f t="shared" ca="1" si="20"/>
        <v>15196.787148594378</v>
      </c>
      <c r="V90" s="2">
        <f t="shared" ca="1" si="21"/>
        <v>8634.5381526104411</v>
      </c>
    </row>
    <row r="91" spans="1:22" x14ac:dyDescent="0.3">
      <c r="A91">
        <v>89</v>
      </c>
      <c r="B91" s="24">
        <f ca="1">'일자별 시가총액'!B90 / '일자별 시가총액'!$G90</f>
        <v>6.4332628218188234E-2</v>
      </c>
      <c r="C91" s="24">
        <f ca="1">'일자별 시가총액'!C90 / '일자별 시가총액'!$G90</f>
        <v>6.3874088653402855E-2</v>
      </c>
      <c r="D91" s="24">
        <f ca="1">'일자별 시가총액'!D90 / '일자별 시가총액'!$G90</f>
        <v>0.41021737334368263</v>
      </c>
      <c r="E91" s="24">
        <f ca="1">'일자별 시가총액'!E90 / '일자별 시가총액'!$G90</f>
        <v>7.5041553454141041E-2</v>
      </c>
      <c r="F91" s="24">
        <f ca="1">'일자별 시가총액'!F90 / '일자별 시가총액'!$G90</f>
        <v>0.38653435633058525</v>
      </c>
      <c r="G91" s="25">
        <f ca="1">'일자별 시가총액'!H90</f>
        <v>127.43444497991968</v>
      </c>
      <c r="H91" s="2">
        <f t="shared" ca="1" si="12"/>
        <v>150000</v>
      </c>
      <c r="I91" s="2">
        <f t="shared" ca="1" si="13"/>
        <v>200000</v>
      </c>
      <c r="J91" s="2">
        <f t="shared" ca="1" si="14"/>
        <v>2100000</v>
      </c>
      <c r="K91" s="35">
        <f t="shared" ca="1" si="15"/>
        <v>12743.444497991968</v>
      </c>
      <c r="L91" s="35">
        <f t="shared" ca="1" si="16"/>
        <v>26761233445.783134</v>
      </c>
      <c r="M91" s="35">
        <f ca="1">$L91*B91/'일자별 주가'!B90 - R90</f>
        <v>-3012.0481927710935</v>
      </c>
      <c r="N91" s="35">
        <f ca="1">$L91*C91/'일자별 주가'!C90 - S90</f>
        <v>-1807.2289156626357</v>
      </c>
      <c r="O91" s="35">
        <f ca="1">$L91*D91/'일자별 주가'!D90 - T90</f>
        <v>-6586.3453815260436</v>
      </c>
      <c r="P91" s="35">
        <f ca="1">$L91*E91/'일자별 주가'!E90 - U90</f>
        <v>-353.41365461847272</v>
      </c>
      <c r="Q91" s="35">
        <f ca="1">$L91*F91/'일자별 주가'!F90 - V90</f>
        <v>-200.80321285140417</v>
      </c>
      <c r="R91" s="2">
        <f t="shared" ca="1" si="17"/>
        <v>126506.02409638553</v>
      </c>
      <c r="S91" s="2">
        <f t="shared" ca="1" si="18"/>
        <v>75903.614457831325</v>
      </c>
      <c r="T91" s="2">
        <f t="shared" ca="1" si="19"/>
        <v>276626.50602409645</v>
      </c>
      <c r="U91" s="2">
        <f t="shared" ca="1" si="20"/>
        <v>14843.373493975905</v>
      </c>
      <c r="V91" s="2">
        <f t="shared" ca="1" si="21"/>
        <v>8433.7349397590369</v>
      </c>
    </row>
    <row r="92" spans="1:22" x14ac:dyDescent="0.3">
      <c r="A92">
        <v>90</v>
      </c>
      <c r="B92" s="24">
        <f ca="1">'일자별 시가총액'!B91 / '일자별 시가총액'!$G91</f>
        <v>6.267635419434571E-2</v>
      </c>
      <c r="C92" s="24">
        <f ca="1">'일자별 시가총액'!C91 / '일자별 시가총액'!$G91</f>
        <v>6.4839562198943324E-2</v>
      </c>
      <c r="D92" s="24">
        <f ca="1">'일자별 시가총액'!D91 / '일자별 시가총액'!$G91</f>
        <v>0.42292045272675111</v>
      </c>
      <c r="E92" s="24">
        <f ca="1">'일자별 시가총액'!E91 / '일자별 시가총액'!$G91</f>
        <v>7.2869138410058612E-2</v>
      </c>
      <c r="F92" s="24">
        <f ca="1">'일자별 시가총액'!F91 / '일자별 시가총액'!$G91</f>
        <v>0.37669449246990128</v>
      </c>
      <c r="G92" s="25">
        <f ca="1">'일자별 시가총액'!H91</f>
        <v>127.54372851405623</v>
      </c>
      <c r="H92" s="2">
        <f t="shared" ca="1" si="12"/>
        <v>150000</v>
      </c>
      <c r="I92" s="2">
        <f t="shared" ca="1" si="13"/>
        <v>0</v>
      </c>
      <c r="J92" s="2">
        <f t="shared" ca="1" si="14"/>
        <v>2250000</v>
      </c>
      <c r="K92" s="35">
        <f t="shared" ca="1" si="15"/>
        <v>12754.372851405624</v>
      </c>
      <c r="L92" s="35">
        <f t="shared" ca="1" si="16"/>
        <v>28697338915.662655</v>
      </c>
      <c r="M92" s="35">
        <f ca="1">$L92*B92/'일자별 주가'!B91 - R91</f>
        <v>9036.1445783132949</v>
      </c>
      <c r="N92" s="35">
        <f ca="1">$L92*C92/'일자별 주가'!C91 - S91</f>
        <v>5421.6867469879653</v>
      </c>
      <c r="O92" s="35">
        <f ca="1">$L92*D92/'일자별 주가'!D91 - T91</f>
        <v>19759.036144578306</v>
      </c>
      <c r="P92" s="35">
        <f ca="1">$L92*E92/'일자별 주가'!E91 - U91</f>
        <v>1060.2409638554218</v>
      </c>
      <c r="Q92" s="35">
        <f ca="1">$L92*F92/'일자별 주가'!F91 - V91</f>
        <v>602.40963855421796</v>
      </c>
      <c r="R92" s="2">
        <f t="shared" ca="1" si="17"/>
        <v>135542.16867469883</v>
      </c>
      <c r="S92" s="2">
        <f t="shared" ca="1" si="18"/>
        <v>81325.30120481929</v>
      </c>
      <c r="T92" s="2">
        <f t="shared" ca="1" si="19"/>
        <v>296385.54216867476</v>
      </c>
      <c r="U92" s="2">
        <f t="shared" ca="1" si="20"/>
        <v>15903.614457831327</v>
      </c>
      <c r="V92" s="2">
        <f t="shared" ca="1" si="21"/>
        <v>9036.1445783132549</v>
      </c>
    </row>
    <row r="93" spans="1:22" x14ac:dyDescent="0.3">
      <c r="A93">
        <v>91</v>
      </c>
      <c r="B93" s="24">
        <f ca="1">'일자별 시가총액'!B92 / '일자별 시가총액'!$G92</f>
        <v>6.3037611532519508E-2</v>
      </c>
      <c r="C93" s="24">
        <f ca="1">'일자별 시가총액'!C92 / '일자별 시가총액'!$G92</f>
        <v>6.6568518740278082E-2</v>
      </c>
      <c r="D93" s="24">
        <f ca="1">'일자별 시가총액'!D92 / '일자별 시가총액'!$G92</f>
        <v>0.41447542657039682</v>
      </c>
      <c r="E93" s="24">
        <f ca="1">'일자별 시가총액'!E92 / '일자별 시가총액'!$G92</f>
        <v>7.4320469931234118E-2</v>
      </c>
      <c r="F93" s="24">
        <f ca="1">'일자별 시가총액'!F92 / '일자별 시가총액'!$G92</f>
        <v>0.38159797322557149</v>
      </c>
      <c r="G93" s="25">
        <f ca="1">'일자별 시가총액'!H92</f>
        <v>126.35409317269077</v>
      </c>
      <c r="H93" s="2">
        <f t="shared" ca="1" si="12"/>
        <v>0</v>
      </c>
      <c r="I93" s="2">
        <f t="shared" ca="1" si="13"/>
        <v>100000</v>
      </c>
      <c r="J93" s="2">
        <f t="shared" ca="1" si="14"/>
        <v>2150000</v>
      </c>
      <c r="K93" s="35">
        <f t="shared" ca="1" si="15"/>
        <v>12635.409317269075</v>
      </c>
      <c r="L93" s="35">
        <f t="shared" ca="1" si="16"/>
        <v>27166130032.128513</v>
      </c>
      <c r="M93" s="35">
        <f ca="1">$L93*B93/'일자별 주가'!B92 - R92</f>
        <v>-6024.0963855421869</v>
      </c>
      <c r="N93" s="35">
        <f ca="1">$L93*C93/'일자별 주가'!C92 - S92</f>
        <v>-3614.4578313253151</v>
      </c>
      <c r="O93" s="35">
        <f ca="1">$L93*D93/'일자별 주가'!D92 - T92</f>
        <v>-13172.690763052262</v>
      </c>
      <c r="P93" s="35">
        <f ca="1">$L93*E93/'일자별 주가'!E92 - U92</f>
        <v>-706.82730923694908</v>
      </c>
      <c r="Q93" s="35">
        <f ca="1">$L93*F93/'일자별 주가'!F92 - V92</f>
        <v>-401.60642570281379</v>
      </c>
      <c r="R93" s="2">
        <f t="shared" ca="1" si="17"/>
        <v>129518.07228915664</v>
      </c>
      <c r="S93" s="2">
        <f t="shared" ca="1" si="18"/>
        <v>77710.843373493975</v>
      </c>
      <c r="T93" s="2">
        <f t="shared" ca="1" si="19"/>
        <v>283212.8514056225</v>
      </c>
      <c r="U93" s="2">
        <f t="shared" ca="1" si="20"/>
        <v>15196.787148594378</v>
      </c>
      <c r="V93" s="2">
        <f t="shared" ca="1" si="21"/>
        <v>8634.5381526104411</v>
      </c>
    </row>
    <row r="94" spans="1:22" x14ac:dyDescent="0.3">
      <c r="A94">
        <v>92</v>
      </c>
      <c r="B94" s="24">
        <f ca="1">'일자별 시가총액'!B93 / '일자별 시가총액'!$G93</f>
        <v>6.3447154949213852E-2</v>
      </c>
      <c r="C94" s="24">
        <f ca="1">'일자별 시가총액'!C93 / '일자별 시가총액'!$G93</f>
        <v>6.5845640381588633E-2</v>
      </c>
      <c r="D94" s="24">
        <f ca="1">'일자별 시가총액'!D93 / '일자별 시가총액'!$G93</f>
        <v>0.41695580116694725</v>
      </c>
      <c r="E94" s="24">
        <f ca="1">'일자별 시가총액'!E93 / '일자별 시가총액'!$G93</f>
        <v>7.477278492623618E-2</v>
      </c>
      <c r="F94" s="24">
        <f ca="1">'일자별 시가총액'!F93 / '일자별 시가총액'!$G93</f>
        <v>0.37897861857601406</v>
      </c>
      <c r="G94" s="25">
        <f ca="1">'일자별 시가총액'!H93</f>
        <v>127.7412562248996</v>
      </c>
      <c r="H94" s="2">
        <f t="shared" ca="1" si="12"/>
        <v>250000</v>
      </c>
      <c r="I94" s="2">
        <f t="shared" ca="1" si="13"/>
        <v>200000</v>
      </c>
      <c r="J94" s="2">
        <f t="shared" ca="1" si="14"/>
        <v>2200000</v>
      </c>
      <c r="K94" s="35">
        <f t="shared" ca="1" si="15"/>
        <v>12774.125622489961</v>
      </c>
      <c r="L94" s="35">
        <f t="shared" ca="1" si="16"/>
        <v>28103076369.477913</v>
      </c>
      <c r="M94" s="35">
        <f ca="1">$L94*B94/'일자별 주가'!B93 - R93</f>
        <v>3012.0481927710644</v>
      </c>
      <c r="N94" s="35">
        <f ca="1">$L94*C94/'일자별 주가'!C93 - S93</f>
        <v>1807.2289156626648</v>
      </c>
      <c r="O94" s="35">
        <f ca="1">$L94*D94/'일자별 주가'!D93 - T93</f>
        <v>6586.3453815261018</v>
      </c>
      <c r="P94" s="35">
        <f ca="1">$L94*E94/'일자별 주가'!E93 - U93</f>
        <v>353.41365461847454</v>
      </c>
      <c r="Q94" s="35">
        <f ca="1">$L94*F94/'일자별 주가'!F93 - V93</f>
        <v>200.80321285140599</v>
      </c>
      <c r="R94" s="2">
        <f t="shared" ca="1" si="17"/>
        <v>132530.1204819277</v>
      </c>
      <c r="S94" s="2">
        <f t="shared" ca="1" si="18"/>
        <v>79518.07228915664</v>
      </c>
      <c r="T94" s="2">
        <f t="shared" ca="1" si="19"/>
        <v>289799.1967871486</v>
      </c>
      <c r="U94" s="2">
        <f t="shared" ca="1" si="20"/>
        <v>15550.200803212852</v>
      </c>
      <c r="V94" s="2">
        <f t="shared" ca="1" si="21"/>
        <v>8835.3413654618471</v>
      </c>
    </row>
    <row r="95" spans="1:22" x14ac:dyDescent="0.3">
      <c r="A95">
        <v>93</v>
      </c>
      <c r="B95" s="24">
        <f ca="1">'일자별 시가총액'!B94 / '일자별 시가총액'!$G94</f>
        <v>6.2751429820587568E-2</v>
      </c>
      <c r="C95" s="24">
        <f ca="1">'일자별 시가총액'!C94 / '일자별 시가총액'!$G94</f>
        <v>6.5510811890823223E-2</v>
      </c>
      <c r="D95" s="24">
        <f ca="1">'일자별 시가총액'!D94 / '일자별 시가총액'!$G94</f>
        <v>0.42115447814560064</v>
      </c>
      <c r="E95" s="24">
        <f ca="1">'일자별 시가총액'!E94 / '일자별 시가총액'!$G94</f>
        <v>7.306681863137264E-2</v>
      </c>
      <c r="F95" s="24">
        <f ca="1">'일자별 시가총액'!F94 / '일자별 시가총액'!$G94</f>
        <v>0.37751646151161594</v>
      </c>
      <c r="G95" s="25">
        <f ca="1">'일자별 시가총액'!H94</f>
        <v>129.02312449799197</v>
      </c>
      <c r="H95" s="2">
        <f t="shared" ca="1" si="12"/>
        <v>100000</v>
      </c>
      <c r="I95" s="2">
        <f t="shared" ca="1" si="13"/>
        <v>50000</v>
      </c>
      <c r="J95" s="2">
        <f t="shared" ca="1" si="14"/>
        <v>2250000</v>
      </c>
      <c r="K95" s="35">
        <f t="shared" ca="1" si="15"/>
        <v>12902.312449799196</v>
      </c>
      <c r="L95" s="35">
        <f t="shared" ca="1" si="16"/>
        <v>29030203012.048191</v>
      </c>
      <c r="M95" s="35">
        <f ca="1">$L95*B95/'일자별 주가'!B94 - R94</f>
        <v>3012.0481927710935</v>
      </c>
      <c r="N95" s="35">
        <f ca="1">$L95*C95/'일자별 주가'!C94 - S94</f>
        <v>1807.2289156626357</v>
      </c>
      <c r="O95" s="35">
        <f ca="1">$L95*D95/'일자별 주가'!D94 - T94</f>
        <v>6586.3453815261018</v>
      </c>
      <c r="P95" s="35">
        <f ca="1">$L95*E95/'일자별 주가'!E94 - U94</f>
        <v>353.41365461847272</v>
      </c>
      <c r="Q95" s="35">
        <f ca="1">$L95*F95/'일자별 주가'!F94 - V94</f>
        <v>200.80321285140599</v>
      </c>
      <c r="R95" s="2">
        <f t="shared" ca="1" si="17"/>
        <v>135542.1686746988</v>
      </c>
      <c r="S95" s="2">
        <f t="shared" ca="1" si="18"/>
        <v>81325.301204819276</v>
      </c>
      <c r="T95" s="2">
        <f t="shared" ca="1" si="19"/>
        <v>296385.5421686747</v>
      </c>
      <c r="U95" s="2">
        <f t="shared" ca="1" si="20"/>
        <v>15903.614457831325</v>
      </c>
      <c r="V95" s="2">
        <f t="shared" ca="1" si="21"/>
        <v>9036.1445783132531</v>
      </c>
    </row>
    <row r="96" spans="1:22" x14ac:dyDescent="0.3">
      <c r="A96">
        <v>94</v>
      </c>
      <c r="B96" s="24">
        <f ca="1">'일자별 시가총액'!B95 / '일자별 시가총액'!$G95</f>
        <v>6.4397251779316628E-2</v>
      </c>
      <c r="C96" s="24">
        <f ca="1">'일자별 시가총액'!C95 / '일자별 시가총액'!$G95</f>
        <v>6.4361649894285514E-2</v>
      </c>
      <c r="D96" s="24">
        <f ca="1">'일자별 시가총액'!D95 / '일자별 시가총액'!$G95</f>
        <v>0.41532684385504154</v>
      </c>
      <c r="E96" s="24">
        <f ca="1">'일자별 시가총액'!E95 / '일자별 시가총액'!$G95</f>
        <v>7.5484690621055645E-2</v>
      </c>
      <c r="F96" s="24">
        <f ca="1">'일자별 시가총액'!F95 / '일자별 시가총액'!$G95</f>
        <v>0.38042956385030063</v>
      </c>
      <c r="G96" s="25">
        <f ca="1">'일자별 시가총액'!H95</f>
        <v>128.59749558232932</v>
      </c>
      <c r="H96" s="2">
        <f t="shared" ca="1" si="12"/>
        <v>200000</v>
      </c>
      <c r="I96" s="2">
        <f t="shared" ca="1" si="13"/>
        <v>50000</v>
      </c>
      <c r="J96" s="2">
        <f t="shared" ca="1" si="14"/>
        <v>2400000</v>
      </c>
      <c r="K96" s="35">
        <f t="shared" ca="1" si="15"/>
        <v>12859.749558232932</v>
      </c>
      <c r="L96" s="35">
        <f t="shared" ca="1" si="16"/>
        <v>30863398939.759037</v>
      </c>
      <c r="M96" s="35">
        <f ca="1">$L96*B96/'일자별 주가'!B95 - R95</f>
        <v>9036.1445783132513</v>
      </c>
      <c r="N96" s="35">
        <f ca="1">$L96*C96/'일자별 주가'!C95 - S95</f>
        <v>5421.6867469879653</v>
      </c>
      <c r="O96" s="35">
        <f ca="1">$L96*D96/'일자별 주가'!D95 - T95</f>
        <v>19759.036144578306</v>
      </c>
      <c r="P96" s="35">
        <f ca="1">$L96*E96/'일자별 주가'!E95 - U95</f>
        <v>1060.2409638554236</v>
      </c>
      <c r="Q96" s="35">
        <f ca="1">$L96*F96/'일자별 주가'!F95 - V95</f>
        <v>602.40963855421614</v>
      </c>
      <c r="R96" s="2">
        <f t="shared" ca="1" si="17"/>
        <v>144578.31325301205</v>
      </c>
      <c r="S96" s="2">
        <f t="shared" ca="1" si="18"/>
        <v>86746.987951807241</v>
      </c>
      <c r="T96" s="2">
        <f t="shared" ca="1" si="19"/>
        <v>316144.57831325301</v>
      </c>
      <c r="U96" s="2">
        <f t="shared" ca="1" si="20"/>
        <v>16963.855421686749</v>
      </c>
      <c r="V96" s="2">
        <f t="shared" ca="1" si="21"/>
        <v>9638.5542168674692</v>
      </c>
    </row>
    <row r="97" spans="1:22" x14ac:dyDescent="0.3">
      <c r="A97">
        <v>95</v>
      </c>
      <c r="B97" s="24">
        <f ca="1">'일자별 시가총액'!B96 / '일자별 시가총액'!$G96</f>
        <v>6.370703835796182E-2</v>
      </c>
      <c r="C97" s="24">
        <f ca="1">'일자별 시가총액'!C96 / '일자별 시가총액'!$G96</f>
        <v>6.5821410669555977E-2</v>
      </c>
      <c r="D97" s="24">
        <f ca="1">'일자별 시가총액'!D96 / '일자별 시가총액'!$G96</f>
        <v>0.40796992989136671</v>
      </c>
      <c r="E97" s="24">
        <f ca="1">'일자별 시가총액'!E96 / '일자별 시가총액'!$G96</f>
        <v>7.6803079538540528E-2</v>
      </c>
      <c r="F97" s="24">
        <f ca="1">'일자별 시가총액'!F96 / '일자별 시가총액'!$G96</f>
        <v>0.38569854154257499</v>
      </c>
      <c r="G97" s="25">
        <f ca="1">'일자별 시가총액'!H96</f>
        <v>128.83711967871486</v>
      </c>
      <c r="H97" s="2">
        <f t="shared" ca="1" si="12"/>
        <v>50000</v>
      </c>
      <c r="I97" s="2">
        <f t="shared" ca="1" si="13"/>
        <v>200000</v>
      </c>
      <c r="J97" s="2">
        <f t="shared" ca="1" si="14"/>
        <v>2250000</v>
      </c>
      <c r="K97" s="35">
        <f t="shared" ca="1" si="15"/>
        <v>12883.711967871484</v>
      </c>
      <c r="L97" s="35">
        <f t="shared" ca="1" si="16"/>
        <v>28988351927.710838</v>
      </c>
      <c r="M97" s="35">
        <f ca="1">$L97*B97/'일자별 주가'!B96 - R96</f>
        <v>-9036.1445783132513</v>
      </c>
      <c r="N97" s="35">
        <f ca="1">$L97*C97/'일자별 주가'!C96 - S96</f>
        <v>-5421.6867469879653</v>
      </c>
      <c r="O97" s="35">
        <f ca="1">$L97*D97/'일자별 주가'!D96 - T96</f>
        <v>-19759.036144578364</v>
      </c>
      <c r="P97" s="35">
        <f ca="1">$L97*E97/'일자별 주가'!E96 - U96</f>
        <v>-1060.2409638554254</v>
      </c>
      <c r="Q97" s="35">
        <f ca="1">$L97*F97/'일자별 주가'!F96 - V96</f>
        <v>-602.40963855421614</v>
      </c>
      <c r="R97" s="2">
        <f t="shared" ca="1" si="17"/>
        <v>135542.1686746988</v>
      </c>
      <c r="S97" s="2">
        <f t="shared" ca="1" si="18"/>
        <v>81325.301204819276</v>
      </c>
      <c r="T97" s="2">
        <f t="shared" ca="1" si="19"/>
        <v>296385.54216867464</v>
      </c>
      <c r="U97" s="2">
        <f t="shared" ca="1" si="20"/>
        <v>15903.614457831323</v>
      </c>
      <c r="V97" s="2">
        <f t="shared" ca="1" si="21"/>
        <v>9036.1445783132531</v>
      </c>
    </row>
    <row r="98" spans="1:22" x14ac:dyDescent="0.3">
      <c r="A98">
        <v>96</v>
      </c>
      <c r="B98" s="24">
        <f ca="1">'일자별 시가총액'!B97 / '일자별 시가총액'!$G97</f>
        <v>6.472425170345926E-2</v>
      </c>
      <c r="C98" s="24">
        <f ca="1">'일자별 시가총액'!C97 / '일자별 시가총액'!$G97</f>
        <v>6.8166179979743863E-2</v>
      </c>
      <c r="D98" s="24">
        <f ca="1">'일자별 시가총액'!D97 / '일자별 시가총액'!$G97</f>
        <v>0.40860748991529616</v>
      </c>
      <c r="E98" s="24">
        <f ca="1">'일자별 시가총액'!E97 / '일자별 시가총액'!$G97</f>
        <v>7.6654390349993759E-2</v>
      </c>
      <c r="F98" s="24">
        <f ca="1">'일자별 시가총액'!F97 / '일자별 시가총액'!$G97</f>
        <v>0.38184768805150693</v>
      </c>
      <c r="G98" s="25">
        <f ca="1">'일자별 시가총액'!H97</f>
        <v>126.50515983935745</v>
      </c>
      <c r="H98" s="2">
        <f t="shared" ca="1" si="12"/>
        <v>250000</v>
      </c>
      <c r="I98" s="2">
        <f t="shared" ca="1" si="13"/>
        <v>150000</v>
      </c>
      <c r="J98" s="2">
        <f t="shared" ca="1" si="14"/>
        <v>2350000</v>
      </c>
      <c r="K98" s="35">
        <f t="shared" ca="1" si="15"/>
        <v>12650.515983935744</v>
      </c>
      <c r="L98" s="35">
        <f t="shared" ca="1" si="16"/>
        <v>29728712562.248997</v>
      </c>
      <c r="M98" s="35">
        <f ca="1">$L98*B98/'일자별 주가'!B97 - R97</f>
        <v>6024.0963855421869</v>
      </c>
      <c r="N98" s="35">
        <f ca="1">$L98*C98/'일자별 주가'!C97 - S97</f>
        <v>3614.4578313253005</v>
      </c>
      <c r="O98" s="35">
        <f ca="1">$L98*D98/'일자별 주가'!D97 - T97</f>
        <v>13172.690763052262</v>
      </c>
      <c r="P98" s="35">
        <f ca="1">$L98*E98/'일자별 주가'!E97 - U97</f>
        <v>706.8273092369509</v>
      </c>
      <c r="Q98" s="35">
        <f ca="1">$L98*F98/'일자별 주가'!F97 - V97</f>
        <v>401.60642570281198</v>
      </c>
      <c r="R98" s="2">
        <f t="shared" ca="1" si="17"/>
        <v>141566.26506024098</v>
      </c>
      <c r="S98" s="2">
        <f t="shared" ca="1" si="18"/>
        <v>84939.759036144576</v>
      </c>
      <c r="T98" s="2">
        <f t="shared" ca="1" si="19"/>
        <v>309558.2329317269</v>
      </c>
      <c r="U98" s="2">
        <f t="shared" ca="1" si="20"/>
        <v>16610.441767068274</v>
      </c>
      <c r="V98" s="2">
        <f t="shared" ca="1" si="21"/>
        <v>9437.7510040160651</v>
      </c>
    </row>
    <row r="99" spans="1:22" x14ac:dyDescent="0.3">
      <c r="A99">
        <v>97</v>
      </c>
      <c r="B99" s="24">
        <f ca="1">'일자별 시가총액'!B98 / '일자별 시가총액'!$G98</f>
        <v>6.4424027992318583E-2</v>
      </c>
      <c r="C99" s="24">
        <f ca="1">'일자별 시가총액'!C98 / '일자별 시가총액'!$G98</f>
        <v>6.9974332668779643E-2</v>
      </c>
      <c r="D99" s="24">
        <f ca="1">'일자별 시가총액'!D98 / '일자별 시가총액'!$G98</f>
        <v>0.4103893440030994</v>
      </c>
      <c r="E99" s="24">
        <f ca="1">'일자별 시가총액'!E98 / '일자별 시가총액'!$G98</f>
        <v>7.7490250639680777E-2</v>
      </c>
      <c r="F99" s="24">
        <f ca="1">'일자별 시가총액'!F98 / '일자별 시가총액'!$G98</f>
        <v>0.37772204469612164</v>
      </c>
      <c r="G99" s="25">
        <f ca="1">'일자별 시가총액'!H98</f>
        <v>126.74871325301204</v>
      </c>
      <c r="H99" s="2">
        <f t="shared" ca="1" si="12"/>
        <v>100000</v>
      </c>
      <c r="I99" s="2">
        <f t="shared" ca="1" si="13"/>
        <v>50000</v>
      </c>
      <c r="J99" s="2">
        <f t="shared" ca="1" si="14"/>
        <v>2400000</v>
      </c>
      <c r="K99" s="35">
        <f t="shared" ca="1" si="15"/>
        <v>12674.871325301205</v>
      </c>
      <c r="L99" s="35">
        <f t="shared" ca="1" si="16"/>
        <v>30419691180.722893</v>
      </c>
      <c r="M99" s="35">
        <f ca="1">$L99*B99/'일자별 주가'!B98 - R98</f>
        <v>3012.0481927710644</v>
      </c>
      <c r="N99" s="35">
        <f ca="1">$L99*C99/'일자별 주가'!C98 - S98</f>
        <v>1807.2289156626503</v>
      </c>
      <c r="O99" s="35">
        <f ca="1">$L99*D99/'일자별 주가'!D98 - T98</f>
        <v>6586.3453815261601</v>
      </c>
      <c r="P99" s="35">
        <f ca="1">$L99*E99/'일자별 주가'!E98 - U98</f>
        <v>353.41365461847454</v>
      </c>
      <c r="Q99" s="35">
        <f ca="1">$L99*F99/'일자별 주가'!F98 - V98</f>
        <v>200.80321285140599</v>
      </c>
      <c r="R99" s="2">
        <f t="shared" ca="1" si="17"/>
        <v>144578.31325301205</v>
      </c>
      <c r="S99" s="2">
        <f t="shared" ca="1" si="18"/>
        <v>86746.987951807227</v>
      </c>
      <c r="T99" s="2">
        <f t="shared" ca="1" si="19"/>
        <v>316144.57831325306</v>
      </c>
      <c r="U99" s="2">
        <f t="shared" ca="1" si="20"/>
        <v>16963.855421686749</v>
      </c>
      <c r="V99" s="2">
        <f t="shared" ca="1" si="21"/>
        <v>9638.554216867471</v>
      </c>
    </row>
    <row r="100" spans="1:22" x14ac:dyDescent="0.3">
      <c r="A100">
        <v>98</v>
      </c>
      <c r="B100" s="24">
        <f ca="1">'일자별 시가총액'!B99 / '일자별 시가총액'!$G99</f>
        <v>6.3873440407118925E-2</v>
      </c>
      <c r="C100" s="24">
        <f ca="1">'일자별 시가총액'!C99 / '일자별 시가총액'!$G99</f>
        <v>6.8497596730218921E-2</v>
      </c>
      <c r="D100" s="24">
        <f ca="1">'일자별 시가총액'!D99 / '일자별 시가총액'!$G99</f>
        <v>0.4089719526248306</v>
      </c>
      <c r="E100" s="24">
        <f ca="1">'일자별 시가총액'!E99 / '일자별 시가총액'!$G99</f>
        <v>7.5234184209292607E-2</v>
      </c>
      <c r="F100" s="24">
        <f ca="1">'일자별 시가총액'!F99 / '일자별 시가총액'!$G99</f>
        <v>0.38342282602853894</v>
      </c>
      <c r="G100" s="25">
        <f ca="1">'일자별 시가총액'!H99</f>
        <v>128.73725783132531</v>
      </c>
      <c r="H100" s="2">
        <f t="shared" ca="1" si="12"/>
        <v>150000</v>
      </c>
      <c r="I100" s="2">
        <f t="shared" ca="1" si="13"/>
        <v>250000</v>
      </c>
      <c r="J100" s="2">
        <f t="shared" ca="1" si="14"/>
        <v>2300000</v>
      </c>
      <c r="K100" s="35">
        <f t="shared" ca="1" si="15"/>
        <v>12873.725783132531</v>
      </c>
      <c r="L100" s="35">
        <f t="shared" ca="1" si="16"/>
        <v>29609569301.204823</v>
      </c>
      <c r="M100" s="35">
        <f ca="1">$L100*B100/'일자별 주가'!B99 - R99</f>
        <v>-6024.0963855421578</v>
      </c>
      <c r="N100" s="35">
        <f ca="1">$L100*C100/'일자별 주가'!C99 - S99</f>
        <v>-3614.457831325286</v>
      </c>
      <c r="O100" s="35">
        <f ca="1">$L100*D100/'일자별 주가'!D99 - T99</f>
        <v>-13172.690763052262</v>
      </c>
      <c r="P100" s="35">
        <f ca="1">$L100*E100/'일자별 주가'!E99 - U99</f>
        <v>-706.82730923694726</v>
      </c>
      <c r="Q100" s="35">
        <f ca="1">$L100*F100/'일자별 주가'!F99 - V99</f>
        <v>-401.60642570281198</v>
      </c>
      <c r="R100" s="2">
        <f t="shared" ca="1" si="17"/>
        <v>138554.21686746989</v>
      </c>
      <c r="S100" s="2">
        <f t="shared" ca="1" si="18"/>
        <v>83132.530120481941</v>
      </c>
      <c r="T100" s="2">
        <f t="shared" ca="1" si="19"/>
        <v>302971.8875502008</v>
      </c>
      <c r="U100" s="2">
        <f t="shared" ca="1" si="20"/>
        <v>16257.028112449801</v>
      </c>
      <c r="V100" s="2">
        <f t="shared" ca="1" si="21"/>
        <v>9236.9477911646591</v>
      </c>
    </row>
    <row r="101" spans="1:22" x14ac:dyDescent="0.3">
      <c r="A101">
        <v>99</v>
      </c>
      <c r="B101" s="24">
        <f ca="1">'일자별 시가총액'!B100 / '일자별 시가총액'!$G100</f>
        <v>6.2899754407206521E-2</v>
      </c>
      <c r="C101" s="24">
        <f ca="1">'일자별 시가총액'!C100 / '일자별 시가총액'!$G100</f>
        <v>6.8348709614468886E-2</v>
      </c>
      <c r="D101" s="24">
        <f ca="1">'일자별 시가총액'!D100 / '일자별 시가총액'!$G100</f>
        <v>0.40399684570275624</v>
      </c>
      <c r="E101" s="24">
        <f ca="1">'일자별 시가총액'!E100 / '일자별 시가총액'!$G100</f>
        <v>7.4172427407177291E-2</v>
      </c>
      <c r="F101" s="24">
        <f ca="1">'일자별 시가총액'!F100 / '일자별 시가총액'!$G100</f>
        <v>0.39058226286839104</v>
      </c>
      <c r="G101" s="25">
        <f ca="1">'일자별 시가총액'!H100</f>
        <v>129.50421204819278</v>
      </c>
      <c r="H101" s="2">
        <f t="shared" ca="1" si="12"/>
        <v>0</v>
      </c>
      <c r="I101" s="2">
        <f t="shared" ca="1" si="13"/>
        <v>0</v>
      </c>
      <c r="J101" s="2">
        <f t="shared" ca="1" si="14"/>
        <v>2300000</v>
      </c>
      <c r="K101" s="35">
        <f t="shared" ca="1" si="15"/>
        <v>12950.421204819279</v>
      </c>
      <c r="L101" s="35">
        <f t="shared" ca="1" si="16"/>
        <v>29785968771.084339</v>
      </c>
      <c r="M101" s="35">
        <f ca="1">$L101*B101/'일자별 주가'!B100 - R100</f>
        <v>0</v>
      </c>
      <c r="N101" s="35">
        <f ca="1">$L101*C101/'일자별 주가'!C100 - S100</f>
        <v>0</v>
      </c>
      <c r="O101" s="35">
        <f ca="1">$L101*D101/'일자별 주가'!D100 - T100</f>
        <v>0</v>
      </c>
      <c r="P101" s="35">
        <f ca="1">$L101*E101/'일자별 주가'!E100 - U100</f>
        <v>0</v>
      </c>
      <c r="Q101" s="35">
        <f ca="1">$L101*F101/'일자별 주가'!F100 - V100</f>
        <v>0</v>
      </c>
      <c r="R101" s="2">
        <f t="shared" ca="1" si="17"/>
        <v>138554.21686746989</v>
      </c>
      <c r="S101" s="2">
        <f t="shared" ca="1" si="18"/>
        <v>83132.530120481941</v>
      </c>
      <c r="T101" s="2">
        <f t="shared" ca="1" si="19"/>
        <v>302971.8875502008</v>
      </c>
      <c r="U101" s="2">
        <f t="shared" ca="1" si="20"/>
        <v>16257.028112449801</v>
      </c>
      <c r="V101" s="2">
        <f t="shared" ca="1" si="21"/>
        <v>9236.9477911646591</v>
      </c>
    </row>
    <row r="102" spans="1:22" x14ac:dyDescent="0.3">
      <c r="A102">
        <v>100</v>
      </c>
      <c r="B102" s="24">
        <f ca="1">'일자별 시가총액'!B101 / '일자별 시가총액'!$G101</f>
        <v>6.2822815606085256E-2</v>
      </c>
      <c r="C102" s="24">
        <f ca="1">'일자별 시가총액'!C101 / '일자별 시가총액'!$G101</f>
        <v>6.9966936410341449E-2</v>
      </c>
      <c r="D102" s="24">
        <f ca="1">'일자별 시가총액'!D101 / '일자별 시가총액'!$G101</f>
        <v>0.39281764420113174</v>
      </c>
      <c r="E102" s="24">
        <f ca="1">'일자별 시가총액'!E101 / '일자별 시가총액'!$G101</f>
        <v>7.5486353220506355E-2</v>
      </c>
      <c r="F102" s="24">
        <f ca="1">'일자별 시가총액'!F101 / '일자별 시가총액'!$G101</f>
        <v>0.39890625056193518</v>
      </c>
      <c r="G102" s="25">
        <f ca="1">'일자별 시가총액'!H101</f>
        <v>130.42993734939759</v>
      </c>
      <c r="H102" s="2">
        <f t="shared" ca="1" si="12"/>
        <v>200000</v>
      </c>
      <c r="I102" s="2">
        <f t="shared" ca="1" si="13"/>
        <v>0</v>
      </c>
      <c r="J102" s="2">
        <f t="shared" ca="1" si="14"/>
        <v>2500000</v>
      </c>
      <c r="K102" s="35">
        <f t="shared" ca="1" si="15"/>
        <v>13042.993734939759</v>
      </c>
      <c r="L102" s="35">
        <f t="shared" ca="1" si="16"/>
        <v>32607484337.349396</v>
      </c>
      <c r="M102" s="35">
        <f ca="1">$L102*B102/'일자별 주가'!B101 - R101</f>
        <v>12048.192771084287</v>
      </c>
      <c r="N102" s="35">
        <f ca="1">$L102*C102/'일자별 주가'!C101 - S101</f>
        <v>7228.9156626505719</v>
      </c>
      <c r="O102" s="35">
        <f ca="1">$L102*D102/'일자별 주가'!D101 - T101</f>
        <v>26345.381526104407</v>
      </c>
      <c r="P102" s="35">
        <f ca="1">$L102*E102/'일자별 주가'!E101 - U101</f>
        <v>1413.6546184738927</v>
      </c>
      <c r="Q102" s="35">
        <f ca="1">$L102*F102/'일자별 주가'!F101 - V101</f>
        <v>803.21285140562213</v>
      </c>
      <c r="R102" s="2">
        <f t="shared" ca="1" si="17"/>
        <v>150602.40963855418</v>
      </c>
      <c r="S102" s="2">
        <f t="shared" ca="1" si="18"/>
        <v>90361.445783132513</v>
      </c>
      <c r="T102" s="2">
        <f t="shared" ca="1" si="19"/>
        <v>329317.26907630521</v>
      </c>
      <c r="U102" s="2">
        <f t="shared" ca="1" si="20"/>
        <v>17670.682730923694</v>
      </c>
      <c r="V102" s="2">
        <f t="shared" ca="1" si="21"/>
        <v>10040.160642570281</v>
      </c>
    </row>
    <row r="103" spans="1:22" x14ac:dyDescent="0.3">
      <c r="A103">
        <v>101</v>
      </c>
      <c r="B103" s="24">
        <f ca="1">'일자별 시가총액'!B102 / '일자별 시가총액'!$G102</f>
        <v>6.3478446326828683E-2</v>
      </c>
      <c r="C103" s="24">
        <f ca="1">'일자별 시가총액'!C102 / '일자별 시가총액'!$G102</f>
        <v>7.0675383597754562E-2</v>
      </c>
      <c r="D103" s="24">
        <f ca="1">'일자별 시가총액'!D102 / '일자별 시가총액'!$G102</f>
        <v>0.39060918574707515</v>
      </c>
      <c r="E103" s="24">
        <f ca="1">'일자별 시가총액'!E102 / '일자별 시가총액'!$G102</f>
        <v>7.7202315824461992E-2</v>
      </c>
      <c r="F103" s="24">
        <f ca="1">'일자별 시가총액'!F102 / '일자별 시가총액'!$G102</f>
        <v>0.39803466850387964</v>
      </c>
      <c r="G103" s="25">
        <f ca="1">'일자별 시가총액'!H102</f>
        <v>128.76963534136544</v>
      </c>
      <c r="H103" s="2">
        <f t="shared" ca="1" si="12"/>
        <v>200000</v>
      </c>
      <c r="I103" s="2">
        <f t="shared" ca="1" si="13"/>
        <v>250000</v>
      </c>
      <c r="J103" s="2">
        <f t="shared" ca="1" si="14"/>
        <v>2450000</v>
      </c>
      <c r="K103" s="35">
        <f t="shared" ca="1" si="15"/>
        <v>12876.963534136545</v>
      </c>
      <c r="L103" s="35">
        <f t="shared" ca="1" si="16"/>
        <v>31548560658.634533</v>
      </c>
      <c r="M103" s="35">
        <f ca="1">$L103*B103/'일자별 주가'!B102 - R102</f>
        <v>-3012.0481927710644</v>
      </c>
      <c r="N103" s="35">
        <f ca="1">$L103*C103/'일자별 주가'!C102 - S102</f>
        <v>-1807.2289156626357</v>
      </c>
      <c r="O103" s="35">
        <f ca="1">$L103*D103/'일자별 주가'!D102 - T102</f>
        <v>-6586.3453815261018</v>
      </c>
      <c r="P103" s="35">
        <f ca="1">$L103*E103/'일자별 주가'!E102 - U102</f>
        <v>-353.41365461847818</v>
      </c>
      <c r="Q103" s="35">
        <f ca="1">$L103*F103/'일자별 주가'!F102 - V102</f>
        <v>-200.80321285140599</v>
      </c>
      <c r="R103" s="2">
        <f t="shared" ca="1" si="17"/>
        <v>147590.36144578311</v>
      </c>
      <c r="S103" s="2">
        <f t="shared" ca="1" si="18"/>
        <v>88554.216867469877</v>
      </c>
      <c r="T103" s="2">
        <f t="shared" ca="1" si="19"/>
        <v>322730.92369477911</v>
      </c>
      <c r="U103" s="2">
        <f t="shared" ca="1" si="20"/>
        <v>17317.269076305216</v>
      </c>
      <c r="V103" s="2">
        <f t="shared" ca="1" si="21"/>
        <v>9839.3574297188752</v>
      </c>
    </row>
    <row r="104" spans="1:22" x14ac:dyDescent="0.3">
      <c r="A104">
        <v>102</v>
      </c>
      <c r="B104" s="24">
        <f ca="1">'일자별 시가총액'!B103 / '일자별 시가총액'!$G103</f>
        <v>6.0747854233780471E-2</v>
      </c>
      <c r="C104" s="24">
        <f ca="1">'일자별 시가총액'!C103 / '일자별 시가총액'!$G103</f>
        <v>6.7753319659009173E-2</v>
      </c>
      <c r="D104" s="24">
        <f ca="1">'일자별 시가총액'!D103 / '일자별 시가총액'!$G103</f>
        <v>0.39163826171038951</v>
      </c>
      <c r="E104" s="24">
        <f ca="1">'일자별 시가총액'!E103 / '일자별 시가총액'!$G103</f>
        <v>7.8331637017606134E-2</v>
      </c>
      <c r="F104" s="24">
        <f ca="1">'일자별 시가총액'!F103 / '일자별 시가총액'!$G103</f>
        <v>0.4015289273792147</v>
      </c>
      <c r="G104" s="25">
        <f ca="1">'일자별 시가총액'!H103</f>
        <v>130.6209060240964</v>
      </c>
      <c r="H104" s="2">
        <f t="shared" ca="1" si="12"/>
        <v>0</v>
      </c>
      <c r="I104" s="2">
        <f t="shared" ca="1" si="13"/>
        <v>100000</v>
      </c>
      <c r="J104" s="2">
        <f t="shared" ca="1" si="14"/>
        <v>2350000</v>
      </c>
      <c r="K104" s="35">
        <f t="shared" ca="1" si="15"/>
        <v>13062.09060240964</v>
      </c>
      <c r="L104" s="35">
        <f t="shared" ca="1" si="16"/>
        <v>30695912915.662655</v>
      </c>
      <c r="M104" s="35">
        <f ca="1">$L104*B104/'일자별 주가'!B103 - R103</f>
        <v>-6024.0963855421287</v>
      </c>
      <c r="N104" s="35">
        <f ca="1">$L104*C104/'일자별 주가'!C103 - S103</f>
        <v>-3614.457831325286</v>
      </c>
      <c r="O104" s="35">
        <f ca="1">$L104*D104/'일자별 주가'!D103 - T103</f>
        <v>-13172.690763052145</v>
      </c>
      <c r="P104" s="35">
        <f ca="1">$L104*E104/'일자별 주가'!E103 - U103</f>
        <v>-706.8273092369418</v>
      </c>
      <c r="Q104" s="35">
        <f ca="1">$L104*F104/'일자별 주가'!F103 - V103</f>
        <v>-401.60642570281016</v>
      </c>
      <c r="R104" s="2">
        <f t="shared" ca="1" si="17"/>
        <v>141566.26506024098</v>
      </c>
      <c r="S104" s="2">
        <f t="shared" ca="1" si="18"/>
        <v>84939.759036144591</v>
      </c>
      <c r="T104" s="2">
        <f t="shared" ca="1" si="19"/>
        <v>309558.23293172696</v>
      </c>
      <c r="U104" s="2">
        <f t="shared" ca="1" si="20"/>
        <v>16610.441767068274</v>
      </c>
      <c r="V104" s="2">
        <f t="shared" ca="1" si="21"/>
        <v>9437.7510040160651</v>
      </c>
    </row>
    <row r="105" spans="1:22" x14ac:dyDescent="0.3">
      <c r="A105">
        <v>103</v>
      </c>
      <c r="B105" s="24">
        <f ca="1">'일자별 시가총액'!B104 / '일자별 시가총액'!$G104</f>
        <v>6.1214836046691E-2</v>
      </c>
      <c r="C105" s="24">
        <f ca="1">'일자별 시가총액'!C104 / '일자별 시가총액'!$G104</f>
        <v>6.6918280499038862E-2</v>
      </c>
      <c r="D105" s="24">
        <f ca="1">'일자별 시가총액'!D104 / '일자별 시가총액'!$G104</f>
        <v>0.3968087397271528</v>
      </c>
      <c r="E105" s="24">
        <f ca="1">'일자별 시가총액'!E104 / '일자별 시가총액'!$G104</f>
        <v>7.7093713266829553E-2</v>
      </c>
      <c r="F105" s="24">
        <f ca="1">'일자별 시가총액'!F104 / '일자별 시가총액'!$G104</f>
        <v>0.39796443046028773</v>
      </c>
      <c r="G105" s="25">
        <f ca="1">'일자별 시가총액'!H104</f>
        <v>131.71072771084337</v>
      </c>
      <c r="H105" s="2">
        <f t="shared" ca="1" si="12"/>
        <v>0</v>
      </c>
      <c r="I105" s="2">
        <f t="shared" ca="1" si="13"/>
        <v>200000</v>
      </c>
      <c r="J105" s="2">
        <f t="shared" ca="1" si="14"/>
        <v>2150000</v>
      </c>
      <c r="K105" s="35">
        <f t="shared" ca="1" si="15"/>
        <v>13171.072771084337</v>
      </c>
      <c r="L105" s="35">
        <f t="shared" ca="1" si="16"/>
        <v>28317806457.831326</v>
      </c>
      <c r="M105" s="35">
        <f ca="1">$L105*B105/'일자별 주가'!B104 - R104</f>
        <v>-12048.192771084374</v>
      </c>
      <c r="N105" s="35">
        <f ca="1">$L105*C105/'일자별 주가'!C104 - S104</f>
        <v>-7228.915662650601</v>
      </c>
      <c r="O105" s="35">
        <f ca="1">$L105*D105/'일자별 주가'!D104 - T104</f>
        <v>-26345.381526104466</v>
      </c>
      <c r="P105" s="35">
        <f ca="1">$L105*E105/'일자별 주가'!E104 - U104</f>
        <v>-1413.6546184738963</v>
      </c>
      <c r="Q105" s="35">
        <f ca="1">$L105*F105/'일자별 주가'!F104 - V104</f>
        <v>-803.21285140562395</v>
      </c>
      <c r="R105" s="2">
        <f t="shared" ca="1" si="17"/>
        <v>129518.07228915661</v>
      </c>
      <c r="S105" s="2">
        <f t="shared" ca="1" si="18"/>
        <v>77710.84337349399</v>
      </c>
      <c r="T105" s="2">
        <f t="shared" ca="1" si="19"/>
        <v>283212.8514056225</v>
      </c>
      <c r="U105" s="2">
        <f t="shared" ca="1" si="20"/>
        <v>15196.787148594378</v>
      </c>
      <c r="V105" s="2">
        <f t="shared" ca="1" si="21"/>
        <v>8634.5381526104411</v>
      </c>
    </row>
    <row r="106" spans="1:22" x14ac:dyDescent="0.3">
      <c r="A106">
        <v>104</v>
      </c>
      <c r="B106" s="24">
        <f ca="1">'일자별 시가총액'!B105 / '일자별 시가총액'!$G105</f>
        <v>5.9982592627869043E-2</v>
      </c>
      <c r="C106" s="24">
        <f ca="1">'일자별 시가총액'!C105 / '일자별 시가총액'!$G105</f>
        <v>6.6505060297604737E-2</v>
      </c>
      <c r="D106" s="24">
        <f ca="1">'일자별 시가총액'!D105 / '일자별 시가총액'!$G105</f>
        <v>0.39505344039864876</v>
      </c>
      <c r="E106" s="24">
        <f ca="1">'일자별 시가총액'!E105 / '일자별 시가총액'!$G105</f>
        <v>7.8640710188051882E-2</v>
      </c>
      <c r="F106" s="24">
        <f ca="1">'일자별 시가총액'!F105 / '일자별 시가총액'!$G105</f>
        <v>0.39981819648782557</v>
      </c>
      <c r="G106" s="25">
        <f ca="1">'일자별 시가총액'!H105</f>
        <v>131.92582489959838</v>
      </c>
      <c r="H106" s="2">
        <f t="shared" ca="1" si="12"/>
        <v>0</v>
      </c>
      <c r="I106" s="2">
        <f t="shared" ca="1" si="13"/>
        <v>100000</v>
      </c>
      <c r="J106" s="2">
        <f t="shared" ca="1" si="14"/>
        <v>2050000</v>
      </c>
      <c r="K106" s="35">
        <f t="shared" ca="1" si="15"/>
        <v>13192.582489959837</v>
      </c>
      <c r="L106" s="35">
        <f t="shared" ca="1" si="16"/>
        <v>27044794104.417667</v>
      </c>
      <c r="M106" s="35">
        <f ca="1">$L106*B106/'일자별 주가'!B105 - R105</f>
        <v>-6024.0963855421578</v>
      </c>
      <c r="N106" s="35">
        <f ca="1">$L106*C106/'일자별 주가'!C105 - S105</f>
        <v>-3614.4578313253296</v>
      </c>
      <c r="O106" s="35">
        <f ca="1">$L106*D106/'일자별 주가'!D105 - T105</f>
        <v>-13172.690763052262</v>
      </c>
      <c r="P106" s="35">
        <f ca="1">$L106*E106/'일자별 주가'!E105 - U105</f>
        <v>-706.82730923694908</v>
      </c>
      <c r="Q106" s="35">
        <f ca="1">$L106*F106/'일자별 주가'!F105 - V105</f>
        <v>-401.60642570281198</v>
      </c>
      <c r="R106" s="2">
        <f t="shared" ca="1" si="17"/>
        <v>123493.97590361445</v>
      </c>
      <c r="S106" s="2">
        <f t="shared" ca="1" si="18"/>
        <v>74096.38554216866</v>
      </c>
      <c r="T106" s="2">
        <f t="shared" ca="1" si="19"/>
        <v>270040.16064257023</v>
      </c>
      <c r="U106" s="2">
        <f t="shared" ca="1" si="20"/>
        <v>14489.959839357429</v>
      </c>
      <c r="V106" s="2">
        <f t="shared" ca="1" si="21"/>
        <v>8232.9317269076291</v>
      </c>
    </row>
    <row r="107" spans="1:22" x14ac:dyDescent="0.3">
      <c r="A107">
        <v>105</v>
      </c>
      <c r="B107" s="24">
        <f ca="1">'일자별 시가총액'!B106 / '일자별 시가총액'!$G106</f>
        <v>6.0272135480514799E-2</v>
      </c>
      <c r="C107" s="24">
        <f ca="1">'일자별 시가총액'!C106 / '일자별 시가총액'!$G106</f>
        <v>6.49002226253486E-2</v>
      </c>
      <c r="D107" s="24">
        <f ca="1">'일자별 시가총액'!D106 / '일자별 시가총액'!$G106</f>
        <v>0.39751854681720322</v>
      </c>
      <c r="E107" s="24">
        <f ca="1">'일자별 시가총액'!E106 / '일자별 시가총액'!$G106</f>
        <v>7.9621202411868527E-2</v>
      </c>
      <c r="F107" s="24">
        <f ca="1">'일자별 시가총액'!F106 / '일자별 시가총액'!$G106</f>
        <v>0.39768789266506482</v>
      </c>
      <c r="G107" s="25">
        <f ca="1">'일자별 시가총액'!H106</f>
        <v>133.99066666666667</v>
      </c>
      <c r="H107" s="2">
        <f t="shared" ca="1" si="12"/>
        <v>0</v>
      </c>
      <c r="I107" s="2">
        <f t="shared" ca="1" si="13"/>
        <v>150000</v>
      </c>
      <c r="J107" s="2">
        <f t="shared" ca="1" si="14"/>
        <v>1900000</v>
      </c>
      <c r="K107" s="35">
        <f t="shared" ca="1" si="15"/>
        <v>13399.066666666668</v>
      </c>
      <c r="L107" s="35">
        <f t="shared" ca="1" si="16"/>
        <v>25458226666.666668</v>
      </c>
      <c r="M107" s="35">
        <f ca="1">$L107*B107/'일자별 주가'!B106 - R106</f>
        <v>-9036.1445783132367</v>
      </c>
      <c r="N107" s="35">
        <f ca="1">$L107*C107/'일자별 주가'!C106 - S106</f>
        <v>-5421.6867469879362</v>
      </c>
      <c r="O107" s="35">
        <f ca="1">$L107*D107/'일자별 주가'!D106 - T106</f>
        <v>-19759.036144578247</v>
      </c>
      <c r="P107" s="35">
        <f ca="1">$L107*E107/'일자별 주가'!E106 - U106</f>
        <v>-1060.24096385542</v>
      </c>
      <c r="Q107" s="35">
        <f ca="1">$L107*F107/'일자별 주가'!F106 - V106</f>
        <v>-602.40963855421523</v>
      </c>
      <c r="R107" s="2">
        <f t="shared" ca="1" si="17"/>
        <v>114457.83132530122</v>
      </c>
      <c r="S107" s="2">
        <f t="shared" ca="1" si="18"/>
        <v>68674.698795180724</v>
      </c>
      <c r="T107" s="2">
        <f t="shared" ca="1" si="19"/>
        <v>250281.12449799199</v>
      </c>
      <c r="U107" s="2">
        <f t="shared" ca="1" si="20"/>
        <v>13429.718875502009</v>
      </c>
      <c r="V107" s="2">
        <f t="shared" ca="1" si="21"/>
        <v>7630.5220883534139</v>
      </c>
    </row>
    <row r="108" spans="1:22" x14ac:dyDescent="0.3">
      <c r="A108">
        <v>106</v>
      </c>
      <c r="B108" s="24">
        <f ca="1">'일자별 시가총액'!B107 / '일자별 시가총액'!$G107</f>
        <v>6.0604586642256271E-2</v>
      </c>
      <c r="C108" s="24">
        <f ca="1">'일자별 시가총액'!C107 / '일자별 시가총액'!$G107</f>
        <v>6.5501701517518135E-2</v>
      </c>
      <c r="D108" s="24">
        <f ca="1">'일자별 시가총액'!D107 / '일자별 시가총액'!$G107</f>
        <v>0.39270486484123651</v>
      </c>
      <c r="E108" s="24">
        <f ca="1">'일자별 시가총액'!E107 / '일자별 시가총액'!$G107</f>
        <v>7.9679591609606276E-2</v>
      </c>
      <c r="F108" s="24">
        <f ca="1">'일자별 시가총액'!F107 / '일자별 시가총액'!$G107</f>
        <v>0.40150925538938281</v>
      </c>
      <c r="G108" s="25">
        <f ca="1">'일자별 시가총액'!H107</f>
        <v>134.94545060240964</v>
      </c>
      <c r="H108" s="2">
        <f t="shared" ca="1" si="12"/>
        <v>0</v>
      </c>
      <c r="I108" s="2">
        <f t="shared" ca="1" si="13"/>
        <v>50000</v>
      </c>
      <c r="J108" s="2">
        <f t="shared" ca="1" si="14"/>
        <v>1850000</v>
      </c>
      <c r="K108" s="35">
        <f t="shared" ca="1" si="15"/>
        <v>13494.545060240964</v>
      </c>
      <c r="L108" s="35">
        <f t="shared" ca="1" si="16"/>
        <v>24964908361.445782</v>
      </c>
      <c r="M108" s="35">
        <f ca="1">$L108*B108/'일자별 주가'!B107 - R107</f>
        <v>-3012.048192771108</v>
      </c>
      <c r="N108" s="35">
        <f ca="1">$L108*C108/'일자별 주가'!C107 - S107</f>
        <v>-1807.2289156626648</v>
      </c>
      <c r="O108" s="35">
        <f ca="1">$L108*D108/'일자별 주가'!D107 - T107</f>
        <v>-6586.345381526131</v>
      </c>
      <c r="P108" s="35">
        <f ca="1">$L108*E108/'일자별 주가'!E107 - U107</f>
        <v>-353.41365461847454</v>
      </c>
      <c r="Q108" s="35">
        <f ca="1">$L108*F108/'일자별 주가'!F107 - V107</f>
        <v>-200.80321285140508</v>
      </c>
      <c r="R108" s="2">
        <f t="shared" ca="1" si="17"/>
        <v>111445.78313253011</v>
      </c>
      <c r="S108" s="2">
        <f t="shared" ca="1" si="18"/>
        <v>66867.469879518059</v>
      </c>
      <c r="T108" s="2">
        <f t="shared" ca="1" si="19"/>
        <v>243694.77911646586</v>
      </c>
      <c r="U108" s="2">
        <f t="shared" ca="1" si="20"/>
        <v>13076.305220883534</v>
      </c>
      <c r="V108" s="2">
        <f t="shared" ca="1" si="21"/>
        <v>7429.7188755020088</v>
      </c>
    </row>
    <row r="109" spans="1:22" x14ac:dyDescent="0.3">
      <c r="A109">
        <v>107</v>
      </c>
      <c r="B109" s="24">
        <f ca="1">'일자별 시가총액'!B108 / '일자별 시가총액'!$G108</f>
        <v>5.9052281887384095E-2</v>
      </c>
      <c r="C109" s="24">
        <f ca="1">'일자별 시가총액'!C108 / '일자별 시가총액'!$G108</f>
        <v>6.6732358722550122E-2</v>
      </c>
      <c r="D109" s="24">
        <f ca="1">'일자별 시가총액'!D108 / '일자별 시가총액'!$G108</f>
        <v>0.39790936423030204</v>
      </c>
      <c r="E109" s="24">
        <f ca="1">'일자별 시가총액'!E108 / '일자별 시가총액'!$G108</f>
        <v>7.8206202613151685E-2</v>
      </c>
      <c r="F109" s="24">
        <f ca="1">'일자별 시가총액'!F108 / '일자별 시가총액'!$G108</f>
        <v>0.39809979254661204</v>
      </c>
      <c r="G109" s="25">
        <f ca="1">'일자별 시가총액'!H108</f>
        <v>135.90162730923694</v>
      </c>
      <c r="H109" s="2">
        <f t="shared" ca="1" si="12"/>
        <v>150000</v>
      </c>
      <c r="I109" s="2">
        <f t="shared" ca="1" si="13"/>
        <v>150000</v>
      </c>
      <c r="J109" s="2">
        <f t="shared" ca="1" si="14"/>
        <v>1850000</v>
      </c>
      <c r="K109" s="35">
        <f t="shared" ca="1" si="15"/>
        <v>13590.162730923694</v>
      </c>
      <c r="L109" s="35">
        <f t="shared" ca="1" si="16"/>
        <v>25141801052.208832</v>
      </c>
      <c r="M109" s="35">
        <f ca="1">$L109*B109/'일자별 주가'!B108 - R108</f>
        <v>0</v>
      </c>
      <c r="N109" s="35">
        <f ca="1">$L109*C109/'일자별 주가'!C108 - S108</f>
        <v>0</v>
      </c>
      <c r="O109" s="35">
        <f ca="1">$L109*D109/'일자별 주가'!D108 - T108</f>
        <v>0</v>
      </c>
      <c r="P109" s="35">
        <f ca="1">$L109*E109/'일자별 주가'!E108 - U108</f>
        <v>0</v>
      </c>
      <c r="Q109" s="35">
        <f ca="1">$L109*F109/'일자별 주가'!F108 - V108</f>
        <v>0</v>
      </c>
      <c r="R109" s="2">
        <f t="shared" ca="1" si="17"/>
        <v>111445.78313253011</v>
      </c>
      <c r="S109" s="2">
        <f t="shared" ca="1" si="18"/>
        <v>66867.469879518059</v>
      </c>
      <c r="T109" s="2">
        <f t="shared" ca="1" si="19"/>
        <v>243694.77911646586</v>
      </c>
      <c r="U109" s="2">
        <f t="shared" ca="1" si="20"/>
        <v>13076.305220883534</v>
      </c>
      <c r="V109" s="2">
        <f t="shared" ca="1" si="21"/>
        <v>7429.7188755020088</v>
      </c>
    </row>
    <row r="110" spans="1:22" x14ac:dyDescent="0.3">
      <c r="A110">
        <v>108</v>
      </c>
      <c r="B110" s="24">
        <f ca="1">'일자별 시가총액'!B109 / '일자별 시가총액'!$G109</f>
        <v>5.8138955440475003E-2</v>
      </c>
      <c r="C110" s="24">
        <f ca="1">'일자별 시가총액'!C109 / '일자별 시가총액'!$G109</f>
        <v>6.5618222609330784E-2</v>
      </c>
      <c r="D110" s="24">
        <f ca="1">'일자별 시가총액'!D109 / '일자별 시가총액'!$G109</f>
        <v>0.39321243823931734</v>
      </c>
      <c r="E110" s="24">
        <f ca="1">'일자별 시가총액'!E109 / '일자별 시가총액'!$G109</f>
        <v>7.8623456524264265E-2</v>
      </c>
      <c r="F110" s="24">
        <f ca="1">'일자별 시가총액'!F109 / '일자별 시가총액'!$G109</f>
        <v>0.40440692718661264</v>
      </c>
      <c r="G110" s="25">
        <f ca="1">'일자별 시가총액'!H109</f>
        <v>135.39436144578315</v>
      </c>
      <c r="H110" s="2">
        <f t="shared" ca="1" si="12"/>
        <v>250000</v>
      </c>
      <c r="I110" s="2">
        <f t="shared" ca="1" si="13"/>
        <v>100000</v>
      </c>
      <c r="J110" s="2">
        <f t="shared" ca="1" si="14"/>
        <v>2000000</v>
      </c>
      <c r="K110" s="35">
        <f t="shared" ca="1" si="15"/>
        <v>13539.436144578314</v>
      </c>
      <c r="L110" s="35">
        <f t="shared" ca="1" si="16"/>
        <v>27078872289.156628</v>
      </c>
      <c r="M110" s="35">
        <f ca="1">$L110*B110/'일자별 주가'!B109 - R109</f>
        <v>9036.1445783132658</v>
      </c>
      <c r="N110" s="35">
        <f ca="1">$L110*C110/'일자별 주가'!C109 - S109</f>
        <v>5421.6867469879799</v>
      </c>
      <c r="O110" s="35">
        <f ca="1">$L110*D110/'일자별 주가'!D109 - T109</f>
        <v>19759.036144578335</v>
      </c>
      <c r="P110" s="35">
        <f ca="1">$L110*E110/'일자별 주가'!E109 - U109</f>
        <v>1060.2409638554218</v>
      </c>
      <c r="Q110" s="35">
        <f ca="1">$L110*F110/'일자별 주가'!F109 - V109</f>
        <v>602.40963855421705</v>
      </c>
      <c r="R110" s="2">
        <f t="shared" ca="1" si="17"/>
        <v>120481.92771084337</v>
      </c>
      <c r="S110" s="2">
        <f t="shared" ca="1" si="18"/>
        <v>72289.156626506039</v>
      </c>
      <c r="T110" s="2">
        <f t="shared" ca="1" si="19"/>
        <v>263453.81526104419</v>
      </c>
      <c r="U110" s="2">
        <f t="shared" ca="1" si="20"/>
        <v>14136.546184738956</v>
      </c>
      <c r="V110" s="2">
        <f t="shared" ca="1" si="21"/>
        <v>8032.1285140562259</v>
      </c>
    </row>
    <row r="111" spans="1:22" x14ac:dyDescent="0.3">
      <c r="A111">
        <v>109</v>
      </c>
      <c r="B111" s="24">
        <f ca="1">'일자별 시가총액'!B110 / '일자별 시가총액'!$G110</f>
        <v>5.8425416765655151E-2</v>
      </c>
      <c r="C111" s="24">
        <f ca="1">'일자별 시가총액'!C110 / '일자별 시가총액'!$G110</f>
        <v>6.5795085149409835E-2</v>
      </c>
      <c r="D111" s="24">
        <f ca="1">'일자별 시가총액'!D110 / '일자별 시가총액'!$G110</f>
        <v>0.39487376795554502</v>
      </c>
      <c r="E111" s="24">
        <f ca="1">'일자별 시가총액'!E110 / '일자별 시가총액'!$G110</f>
        <v>7.8301995028363824E-2</v>
      </c>
      <c r="F111" s="24">
        <f ca="1">'일자별 시가총액'!F110 / '일자별 시가총액'!$G110</f>
        <v>0.40260373510102621</v>
      </c>
      <c r="G111" s="25">
        <f ca="1">'일자별 시가총액'!H110</f>
        <v>138.61767068273093</v>
      </c>
      <c r="H111" s="2">
        <f t="shared" ca="1" si="12"/>
        <v>100000</v>
      </c>
      <c r="I111" s="2">
        <f t="shared" ca="1" si="13"/>
        <v>250000</v>
      </c>
      <c r="J111" s="2">
        <f t="shared" ca="1" si="14"/>
        <v>1850000</v>
      </c>
      <c r="K111" s="35">
        <f t="shared" ca="1" si="15"/>
        <v>13861.767068273091</v>
      </c>
      <c r="L111" s="35">
        <f t="shared" ca="1" si="16"/>
        <v>25644269076.305218</v>
      </c>
      <c r="M111" s="35">
        <f ca="1">$L111*B111/'일자별 주가'!B110 - R110</f>
        <v>-9036.1445783132513</v>
      </c>
      <c r="N111" s="35">
        <f ca="1">$L111*C111/'일자별 주가'!C110 - S110</f>
        <v>-5421.6867469879653</v>
      </c>
      <c r="O111" s="35">
        <f ca="1">$L111*D111/'일자별 주가'!D110 - T110</f>
        <v>-19759.036144578364</v>
      </c>
      <c r="P111" s="35">
        <f ca="1">$L111*E111/'일자별 주가'!E110 - U110</f>
        <v>-1060.2409638554218</v>
      </c>
      <c r="Q111" s="35">
        <f ca="1">$L111*F111/'일자별 주가'!F110 - V110</f>
        <v>-602.40963855421887</v>
      </c>
      <c r="R111" s="2">
        <f t="shared" ca="1" si="17"/>
        <v>111445.78313253012</v>
      </c>
      <c r="S111" s="2">
        <f t="shared" ca="1" si="18"/>
        <v>66867.469879518074</v>
      </c>
      <c r="T111" s="2">
        <f t="shared" ca="1" si="19"/>
        <v>243694.77911646583</v>
      </c>
      <c r="U111" s="2">
        <f t="shared" ca="1" si="20"/>
        <v>13076.305220883534</v>
      </c>
      <c r="V111" s="2">
        <f t="shared" ca="1" si="21"/>
        <v>7429.718875502007</v>
      </c>
    </row>
    <row r="112" spans="1:22" x14ac:dyDescent="0.3">
      <c r="A112">
        <v>110</v>
      </c>
      <c r="B112" s="24">
        <f ca="1">'일자별 시가총액'!B111 / '일자별 시가총액'!$G111</f>
        <v>5.9214692953041013E-2</v>
      </c>
      <c r="C112" s="24">
        <f ca="1">'일자별 시가총액'!C111 / '일자별 시가총액'!$G111</f>
        <v>6.6968823073083106E-2</v>
      </c>
      <c r="D112" s="24">
        <f ca="1">'일자별 시가총액'!D111 / '일자별 시가총액'!$G111</f>
        <v>0.40046780601330545</v>
      </c>
      <c r="E112" s="24">
        <f ca="1">'일자별 시가총액'!E111 / '일자별 시가총액'!$G111</f>
        <v>7.7226019583413422E-2</v>
      </c>
      <c r="F112" s="24">
        <f ca="1">'일자별 시가총액'!F111 / '일자별 시가총액'!$G111</f>
        <v>0.39612265837715704</v>
      </c>
      <c r="G112" s="25">
        <f ca="1">'일자별 시가총액'!H111</f>
        <v>139.40491566265061</v>
      </c>
      <c r="H112" s="2">
        <f t="shared" ca="1" si="12"/>
        <v>150000</v>
      </c>
      <c r="I112" s="2">
        <f t="shared" ca="1" si="13"/>
        <v>150000</v>
      </c>
      <c r="J112" s="2">
        <f t="shared" ca="1" si="14"/>
        <v>1850000</v>
      </c>
      <c r="K112" s="35">
        <f t="shared" ca="1" si="15"/>
        <v>13940.49156626506</v>
      </c>
      <c r="L112" s="35">
        <f t="shared" ca="1" si="16"/>
        <v>25789909397.590363</v>
      </c>
      <c r="M112" s="35">
        <f ca="1">$L112*B112/'일자별 주가'!B111 - R111</f>
        <v>0</v>
      </c>
      <c r="N112" s="35">
        <f ca="1">$L112*C112/'일자별 주가'!C111 - S111</f>
        <v>0</v>
      </c>
      <c r="O112" s="35">
        <f ca="1">$L112*D112/'일자별 주가'!D111 - T111</f>
        <v>0</v>
      </c>
      <c r="P112" s="35">
        <f ca="1">$L112*E112/'일자별 주가'!E111 - U111</f>
        <v>0</v>
      </c>
      <c r="Q112" s="35">
        <f ca="1">$L112*F112/'일자별 주가'!F111 - V111</f>
        <v>0</v>
      </c>
      <c r="R112" s="2">
        <f t="shared" ca="1" si="17"/>
        <v>111445.78313253012</v>
      </c>
      <c r="S112" s="2">
        <f t="shared" ca="1" si="18"/>
        <v>66867.469879518074</v>
      </c>
      <c r="T112" s="2">
        <f t="shared" ca="1" si="19"/>
        <v>243694.77911646583</v>
      </c>
      <c r="U112" s="2">
        <f t="shared" ca="1" si="20"/>
        <v>13076.305220883534</v>
      </c>
      <c r="V112" s="2">
        <f t="shared" ca="1" si="21"/>
        <v>7429.718875502007</v>
      </c>
    </row>
    <row r="113" spans="1:22" x14ac:dyDescent="0.3">
      <c r="A113">
        <v>111</v>
      </c>
      <c r="B113" s="24">
        <f ca="1">'일자별 시가총액'!B112 / '일자별 시가총액'!$G112</f>
        <v>5.8292764169891792E-2</v>
      </c>
      <c r="C113" s="24">
        <f ca="1">'일자별 시가총액'!C112 / '일자별 시가총액'!$G112</f>
        <v>6.6942630246491802E-2</v>
      </c>
      <c r="D113" s="24">
        <f ca="1">'일자별 시가총액'!D112 / '일자별 시가총액'!$G112</f>
        <v>0.39767760009507602</v>
      </c>
      <c r="E113" s="24">
        <f ca="1">'일자별 시가총액'!E112 / '일자별 시가총액'!$G112</f>
        <v>7.5330096537671587E-2</v>
      </c>
      <c r="F113" s="24">
        <f ca="1">'일자별 시가총액'!F112 / '일자별 시가총액'!$G112</f>
        <v>0.4017569089508688</v>
      </c>
      <c r="G113" s="25">
        <f ca="1">'일자별 시가총액'!H112</f>
        <v>138.99511807228916</v>
      </c>
      <c r="H113" s="2">
        <f t="shared" ca="1" si="12"/>
        <v>100000</v>
      </c>
      <c r="I113" s="2">
        <f t="shared" ca="1" si="13"/>
        <v>150000</v>
      </c>
      <c r="J113" s="2">
        <f t="shared" ca="1" si="14"/>
        <v>1800000</v>
      </c>
      <c r="K113" s="35">
        <f t="shared" ca="1" si="15"/>
        <v>13899.511807228915</v>
      </c>
      <c r="L113" s="35">
        <f t="shared" ca="1" si="16"/>
        <v>25019121253.012047</v>
      </c>
      <c r="M113" s="35">
        <f ca="1">$L113*B113/'일자별 주가'!B112 - R112</f>
        <v>-3012.048192771108</v>
      </c>
      <c r="N113" s="35">
        <f ca="1">$L113*C113/'일자별 주가'!C112 - S112</f>
        <v>-1807.2289156626503</v>
      </c>
      <c r="O113" s="35">
        <f ca="1">$L113*D113/'일자별 주가'!D112 - T112</f>
        <v>-6586.3453815260727</v>
      </c>
      <c r="P113" s="35">
        <f ca="1">$L113*E113/'일자별 주가'!E112 - U112</f>
        <v>-353.41365461847454</v>
      </c>
      <c r="Q113" s="35">
        <f ca="1">$L113*F113/'일자별 주가'!F112 - V112</f>
        <v>-200.80321285140508</v>
      </c>
      <c r="R113" s="2">
        <f t="shared" ca="1" si="17"/>
        <v>108433.73493975902</v>
      </c>
      <c r="S113" s="2">
        <f t="shared" ca="1" si="18"/>
        <v>65060.240963855424</v>
      </c>
      <c r="T113" s="2">
        <f t="shared" ca="1" si="19"/>
        <v>237108.43373493975</v>
      </c>
      <c r="U113" s="2">
        <f t="shared" ca="1" si="20"/>
        <v>12722.89156626506</v>
      </c>
      <c r="V113" s="2">
        <f t="shared" ca="1" si="21"/>
        <v>7228.9156626506019</v>
      </c>
    </row>
    <row r="114" spans="1:22" x14ac:dyDescent="0.3">
      <c r="A114">
        <v>112</v>
      </c>
      <c r="B114" s="24">
        <f ca="1">'일자별 시가총액'!B113 / '일자별 시가총액'!$G113</f>
        <v>6.0726265050595793E-2</v>
      </c>
      <c r="C114" s="24">
        <f ca="1">'일자별 시가총액'!C113 / '일자별 시가총액'!$G113</f>
        <v>6.8977097186628436E-2</v>
      </c>
      <c r="D114" s="24">
        <f ca="1">'일자별 시가총액'!D113 / '일자별 시가총액'!$G113</f>
        <v>0.39460958749856118</v>
      </c>
      <c r="E114" s="24">
        <f ca="1">'일자별 시가총액'!E113 / '일자별 시가총액'!$G113</f>
        <v>7.5028082164773829E-2</v>
      </c>
      <c r="F114" s="24">
        <f ca="1">'일자별 시가총액'!F113 / '일자별 시가총액'!$G113</f>
        <v>0.40065896809944074</v>
      </c>
      <c r="G114" s="25">
        <f ca="1">'일자별 시가총액'!H113</f>
        <v>137.17491887550202</v>
      </c>
      <c r="H114" s="2">
        <f t="shared" ca="1" si="12"/>
        <v>100000</v>
      </c>
      <c r="I114" s="2">
        <f t="shared" ca="1" si="13"/>
        <v>200000</v>
      </c>
      <c r="J114" s="2">
        <f t="shared" ca="1" si="14"/>
        <v>1700000</v>
      </c>
      <c r="K114" s="35">
        <f t="shared" ca="1" si="15"/>
        <v>13717.491887550203</v>
      </c>
      <c r="L114" s="35">
        <f t="shared" ca="1" si="16"/>
        <v>23319736208.835346</v>
      </c>
      <c r="M114" s="35">
        <f ca="1">$L114*B114/'일자별 주가'!B113 - R113</f>
        <v>-6024.0963855421287</v>
      </c>
      <c r="N114" s="35">
        <f ca="1">$L114*C114/'일자별 주가'!C113 - S113</f>
        <v>-3614.4578313252932</v>
      </c>
      <c r="O114" s="35">
        <f ca="1">$L114*D114/'일자별 주가'!D113 - T113</f>
        <v>-13172.690763052145</v>
      </c>
      <c r="P114" s="35">
        <f ca="1">$L114*E114/'일자별 주가'!E113 - U113</f>
        <v>-706.82730923694544</v>
      </c>
      <c r="Q114" s="35">
        <f ca="1">$L114*F114/'일자별 주가'!F113 - V113</f>
        <v>-401.60642570280925</v>
      </c>
      <c r="R114" s="2">
        <f t="shared" ca="1" si="17"/>
        <v>102409.63855421689</v>
      </c>
      <c r="S114" s="2">
        <f t="shared" ca="1" si="18"/>
        <v>61445.78313253013</v>
      </c>
      <c r="T114" s="2">
        <f t="shared" ca="1" si="19"/>
        <v>223935.74297188761</v>
      </c>
      <c r="U114" s="2">
        <f t="shared" ca="1" si="20"/>
        <v>12016.064257028114</v>
      </c>
      <c r="V114" s="2">
        <f t="shared" ca="1" si="21"/>
        <v>6827.3092369477927</v>
      </c>
    </row>
    <row r="115" spans="1:22" x14ac:dyDescent="0.3">
      <c r="A115">
        <v>113</v>
      </c>
      <c r="B115" s="24">
        <f ca="1">'일자별 시가총액'!B114 / '일자별 시가총액'!$G114</f>
        <v>6.0342511434323148E-2</v>
      </c>
      <c r="C115" s="24">
        <f ca="1">'일자별 시가총액'!C114 / '일자별 시가총액'!$G114</f>
        <v>6.9232905545817236E-2</v>
      </c>
      <c r="D115" s="24">
        <f ca="1">'일자별 시가총액'!D114 / '일자별 시가총액'!$G114</f>
        <v>0.39516555508659673</v>
      </c>
      <c r="E115" s="24">
        <f ca="1">'일자별 시가총액'!E114 / '일자별 시가총액'!$G114</f>
        <v>7.2611532267503096E-2</v>
      </c>
      <c r="F115" s="24">
        <f ca="1">'일자별 시가총액'!F114 / '일자별 시가총액'!$G114</f>
        <v>0.40264749566575975</v>
      </c>
      <c r="G115" s="25">
        <f ca="1">'일자별 시가총액'!H114</f>
        <v>139.20534297188755</v>
      </c>
      <c r="H115" s="2">
        <f t="shared" ca="1" si="12"/>
        <v>50000</v>
      </c>
      <c r="I115" s="2">
        <f t="shared" ca="1" si="13"/>
        <v>50000</v>
      </c>
      <c r="J115" s="2">
        <f t="shared" ca="1" si="14"/>
        <v>1700000</v>
      </c>
      <c r="K115" s="35">
        <f t="shared" ca="1" si="15"/>
        <v>13920.534297188755</v>
      </c>
      <c r="L115" s="35">
        <f t="shared" ca="1" si="16"/>
        <v>23664908305.220882</v>
      </c>
      <c r="M115" s="35">
        <f ca="1">$L115*B115/'일자별 주가'!B114 - R114</f>
        <v>0</v>
      </c>
      <c r="N115" s="35">
        <f ca="1">$L115*C115/'일자별 주가'!C114 - S114</f>
        <v>0</v>
      </c>
      <c r="O115" s="35">
        <f ca="1">$L115*D115/'일자별 주가'!D114 - T114</f>
        <v>0</v>
      </c>
      <c r="P115" s="35">
        <f ca="1">$L115*E115/'일자별 주가'!E114 - U114</f>
        <v>0</v>
      </c>
      <c r="Q115" s="35">
        <f ca="1">$L115*F115/'일자별 주가'!F114 - V114</f>
        <v>0</v>
      </c>
      <c r="R115" s="2">
        <f t="shared" ca="1" si="17"/>
        <v>102409.63855421689</v>
      </c>
      <c r="S115" s="2">
        <f t="shared" ca="1" si="18"/>
        <v>61445.78313253013</v>
      </c>
      <c r="T115" s="2">
        <f t="shared" ca="1" si="19"/>
        <v>223935.74297188761</v>
      </c>
      <c r="U115" s="2">
        <f t="shared" ca="1" si="20"/>
        <v>12016.064257028114</v>
      </c>
      <c r="V115" s="2">
        <f t="shared" ca="1" si="21"/>
        <v>6827.3092369477927</v>
      </c>
    </row>
    <row r="116" spans="1:22" x14ac:dyDescent="0.3">
      <c r="A116">
        <v>114</v>
      </c>
      <c r="B116" s="24">
        <f ca="1">'일자별 시가총액'!B115 / '일자별 시가총액'!$G115</f>
        <v>6.0955346449126792E-2</v>
      </c>
      <c r="C116" s="24">
        <f ca="1">'일자별 시가총액'!C115 / '일자별 시가총액'!$G115</f>
        <v>6.9258968475186297E-2</v>
      </c>
      <c r="D116" s="24">
        <f ca="1">'일자별 시가총액'!D115 / '일자별 시가총액'!$G115</f>
        <v>0.40401784359963228</v>
      </c>
      <c r="E116" s="24">
        <f ca="1">'일자별 시가총액'!E115 / '일자별 시가총액'!$G115</f>
        <v>7.3061703770335565E-2</v>
      </c>
      <c r="F116" s="24">
        <f ca="1">'일자별 시가총액'!F115 / '일자별 시가총액'!$G115</f>
        <v>0.39270613770571905</v>
      </c>
      <c r="G116" s="25">
        <f ca="1">'일자별 시가총액'!H115</f>
        <v>139.00161445783132</v>
      </c>
      <c r="H116" s="2">
        <f t="shared" ca="1" si="12"/>
        <v>100000</v>
      </c>
      <c r="I116" s="2">
        <f t="shared" ca="1" si="13"/>
        <v>150000</v>
      </c>
      <c r="J116" s="2">
        <f t="shared" ca="1" si="14"/>
        <v>1650000</v>
      </c>
      <c r="K116" s="35">
        <f t="shared" ca="1" si="15"/>
        <v>13900.161445783133</v>
      </c>
      <c r="L116" s="35">
        <f t="shared" ca="1" si="16"/>
        <v>22935266385.542168</v>
      </c>
      <c r="M116" s="35">
        <f ca="1">$L116*B116/'일자별 주가'!B115 - R115</f>
        <v>-3012.048192771108</v>
      </c>
      <c r="N116" s="35">
        <f ca="1">$L116*C116/'일자별 주가'!C115 - S115</f>
        <v>-1807.2289156626648</v>
      </c>
      <c r="O116" s="35">
        <f ca="1">$L116*D116/'일자별 주가'!D115 - T115</f>
        <v>-6586.3453815261601</v>
      </c>
      <c r="P116" s="35">
        <f ca="1">$L116*E116/'일자별 주가'!E115 - U115</f>
        <v>-353.41365461847818</v>
      </c>
      <c r="Q116" s="35">
        <f ca="1">$L116*F116/'일자별 주가'!F115 - V115</f>
        <v>-200.8032128514069</v>
      </c>
      <c r="R116" s="2">
        <f t="shared" ca="1" si="17"/>
        <v>99397.590361445778</v>
      </c>
      <c r="S116" s="2">
        <f t="shared" ca="1" si="18"/>
        <v>59638.554216867466</v>
      </c>
      <c r="T116" s="2">
        <f t="shared" ca="1" si="19"/>
        <v>217349.39759036145</v>
      </c>
      <c r="U116" s="2">
        <f t="shared" ca="1" si="20"/>
        <v>11662.650602409636</v>
      </c>
      <c r="V116" s="2">
        <f t="shared" ca="1" si="21"/>
        <v>6626.5060240963858</v>
      </c>
    </row>
    <row r="117" spans="1:22" x14ac:dyDescent="0.3">
      <c r="A117">
        <v>115</v>
      </c>
      <c r="B117" s="24">
        <f ca="1">'일자별 시가총액'!B116 / '일자별 시가총액'!$G116</f>
        <v>6.1612972700159085E-2</v>
      </c>
      <c r="C117" s="24">
        <f ca="1">'일자별 시가총액'!C116 / '일자별 시가총액'!$G116</f>
        <v>6.7904942083891348E-2</v>
      </c>
      <c r="D117" s="24">
        <f ca="1">'일자별 시가총액'!D116 / '일자별 시가총액'!$G116</f>
        <v>0.40538962516999799</v>
      </c>
      <c r="E117" s="24">
        <f ca="1">'일자별 시가총액'!E116 / '일자별 시가총액'!$G116</f>
        <v>7.0136496176965241E-2</v>
      </c>
      <c r="F117" s="24">
        <f ca="1">'일자별 시가총액'!F116 / '일자별 시가총액'!$G116</f>
        <v>0.39495596386898635</v>
      </c>
      <c r="G117" s="25">
        <f ca="1">'일자별 시가총액'!H116</f>
        <v>140.60761285140561</v>
      </c>
      <c r="H117" s="2">
        <f t="shared" ca="1" si="12"/>
        <v>50000</v>
      </c>
      <c r="I117" s="2">
        <f t="shared" ca="1" si="13"/>
        <v>150000</v>
      </c>
      <c r="J117" s="2">
        <f t="shared" ca="1" si="14"/>
        <v>1550000</v>
      </c>
      <c r="K117" s="35">
        <f t="shared" ca="1" si="15"/>
        <v>14060.761285140561</v>
      </c>
      <c r="L117" s="35">
        <f t="shared" ca="1" si="16"/>
        <v>21794179991.967869</v>
      </c>
      <c r="M117" s="35">
        <f ca="1">$L117*B117/'일자별 주가'!B116 - R116</f>
        <v>-6024.0963855421869</v>
      </c>
      <c r="N117" s="35">
        <f ca="1">$L117*C117/'일자별 주가'!C116 - S116</f>
        <v>-3614.4578313253078</v>
      </c>
      <c r="O117" s="35">
        <f ca="1">$L117*D117/'일자별 주가'!D116 - T116</f>
        <v>-13172.690763052262</v>
      </c>
      <c r="P117" s="35">
        <f ca="1">$L117*E117/'일자별 주가'!E116 - U116</f>
        <v>-706.82730923694726</v>
      </c>
      <c r="Q117" s="35">
        <f ca="1">$L117*F117/'일자별 주가'!F116 - V116</f>
        <v>-401.60642570281198</v>
      </c>
      <c r="R117" s="2">
        <f t="shared" ca="1" si="17"/>
        <v>93373.493975903591</v>
      </c>
      <c r="S117" s="2">
        <f t="shared" ca="1" si="18"/>
        <v>56024.096385542158</v>
      </c>
      <c r="T117" s="2">
        <f t="shared" ca="1" si="19"/>
        <v>204176.70682730919</v>
      </c>
      <c r="U117" s="2">
        <f t="shared" ca="1" si="20"/>
        <v>10955.823293172689</v>
      </c>
      <c r="V117" s="2">
        <f t="shared" ca="1" si="21"/>
        <v>6224.8995983935738</v>
      </c>
    </row>
    <row r="118" spans="1:22" x14ac:dyDescent="0.3">
      <c r="A118">
        <v>116</v>
      </c>
      <c r="B118" s="24">
        <f ca="1">'일자별 시가총액'!B117 / '일자별 시가총액'!$G117</f>
        <v>6.2572330800899217E-2</v>
      </c>
      <c r="C118" s="24">
        <f ca="1">'일자별 시가총액'!C117 / '일자별 시가총액'!$G117</f>
        <v>6.9192810702358151E-2</v>
      </c>
      <c r="D118" s="24">
        <f ca="1">'일자별 시가총액'!D117 / '일자별 시가총액'!$G117</f>
        <v>0.40321575574531582</v>
      </c>
      <c r="E118" s="24">
        <f ca="1">'일자별 시가총액'!E117 / '일자별 시가총액'!$G117</f>
        <v>6.7445809156158665E-2</v>
      </c>
      <c r="F118" s="24">
        <f ca="1">'일자별 시가총액'!F117 / '일자별 시가총액'!$G117</f>
        <v>0.39757329359526811</v>
      </c>
      <c r="G118" s="25">
        <f ca="1">'일자별 시가총액'!H117</f>
        <v>142.45682248995985</v>
      </c>
      <c r="H118" s="2">
        <f t="shared" ca="1" si="12"/>
        <v>0</v>
      </c>
      <c r="I118" s="2">
        <f t="shared" ca="1" si="13"/>
        <v>200000</v>
      </c>
      <c r="J118" s="2">
        <f t="shared" ca="1" si="14"/>
        <v>1350000</v>
      </c>
      <c r="K118" s="35">
        <f t="shared" ca="1" si="15"/>
        <v>14245.682248995983</v>
      </c>
      <c r="L118" s="35">
        <f t="shared" ca="1" si="16"/>
        <v>19231671036.144577</v>
      </c>
      <c r="M118" s="35">
        <f ca="1">$L118*B118/'일자별 주가'!B117 - R117</f>
        <v>-12048.192771084316</v>
      </c>
      <c r="N118" s="35">
        <f ca="1">$L118*C118/'일자별 주가'!C117 - S117</f>
        <v>-7228.9156626505937</v>
      </c>
      <c r="O118" s="35">
        <f ca="1">$L118*D118/'일자별 주가'!D117 - T117</f>
        <v>-26345.381526104378</v>
      </c>
      <c r="P118" s="35">
        <f ca="1">$L118*E118/'일자별 주가'!E117 - U117</f>
        <v>-1413.6546184738927</v>
      </c>
      <c r="Q118" s="35">
        <f ca="1">$L118*F118/'일자별 주가'!F117 - V117</f>
        <v>-803.21285140562213</v>
      </c>
      <c r="R118" s="2">
        <f t="shared" ca="1" si="17"/>
        <v>81325.301204819276</v>
      </c>
      <c r="S118" s="2">
        <f t="shared" ca="1" si="18"/>
        <v>48795.180722891564</v>
      </c>
      <c r="T118" s="2">
        <f t="shared" ca="1" si="19"/>
        <v>177831.32530120481</v>
      </c>
      <c r="U118" s="2">
        <f t="shared" ca="1" si="20"/>
        <v>9542.1686746987962</v>
      </c>
      <c r="V118" s="2">
        <f t="shared" ca="1" si="21"/>
        <v>5421.6867469879517</v>
      </c>
    </row>
    <row r="119" spans="1:22" x14ac:dyDescent="0.3">
      <c r="A119">
        <v>117</v>
      </c>
      <c r="B119" s="24">
        <f ca="1">'일자별 시가총액'!B118 / '일자별 시가총액'!$G118</f>
        <v>6.2583267306575055E-2</v>
      </c>
      <c r="C119" s="24">
        <f ca="1">'일자별 시가총액'!C118 / '일자별 시가총액'!$G118</f>
        <v>7.0016001274109382E-2</v>
      </c>
      <c r="D119" s="24">
        <f ca="1">'일자별 시가총액'!D118 / '일자별 시가총액'!$G118</f>
        <v>0.40634115302219226</v>
      </c>
      <c r="E119" s="24">
        <f ca="1">'일자별 시가총액'!E118 / '일자별 시가총액'!$G118</f>
        <v>6.7970878350691197E-2</v>
      </c>
      <c r="F119" s="24">
        <f ca="1">'일자별 시가총액'!F118 / '일자별 시가총액'!$G118</f>
        <v>0.39308870004643215</v>
      </c>
      <c r="G119" s="25">
        <f ca="1">'일자별 시가총액'!H118</f>
        <v>143.47150682730924</v>
      </c>
      <c r="H119" s="2">
        <f t="shared" ca="1" si="12"/>
        <v>100000</v>
      </c>
      <c r="I119" s="2">
        <f t="shared" ca="1" si="13"/>
        <v>250000</v>
      </c>
      <c r="J119" s="2">
        <f t="shared" ca="1" si="14"/>
        <v>1200000</v>
      </c>
      <c r="K119" s="35">
        <f t="shared" ca="1" si="15"/>
        <v>14347.150682730924</v>
      </c>
      <c r="L119" s="35">
        <f t="shared" ca="1" si="16"/>
        <v>17216580819.277107</v>
      </c>
      <c r="M119" s="35">
        <f ca="1">$L119*B119/'일자별 주가'!B118 - R118</f>
        <v>-9036.1445783132658</v>
      </c>
      <c r="N119" s="35">
        <f ca="1">$L119*C119/'일자별 주가'!C118 - S118</f>
        <v>-5421.686746987958</v>
      </c>
      <c r="O119" s="35">
        <f ca="1">$L119*D119/'일자별 주가'!D118 - T118</f>
        <v>-19759.036144578306</v>
      </c>
      <c r="P119" s="35">
        <f ca="1">$L119*E119/'일자별 주가'!E118 - U118</f>
        <v>-1060.2409638554236</v>
      </c>
      <c r="Q119" s="35">
        <f ca="1">$L119*F119/'일자별 주가'!F118 - V118</f>
        <v>-602.40963855421705</v>
      </c>
      <c r="R119" s="2">
        <f t="shared" ca="1" si="17"/>
        <v>72289.15662650601</v>
      </c>
      <c r="S119" s="2">
        <f t="shared" ca="1" si="18"/>
        <v>43373.493975903606</v>
      </c>
      <c r="T119" s="2">
        <f t="shared" ca="1" si="19"/>
        <v>158072.2891566265</v>
      </c>
      <c r="U119" s="2">
        <f t="shared" ca="1" si="20"/>
        <v>8481.9277108433726</v>
      </c>
      <c r="V119" s="2">
        <f t="shared" ca="1" si="21"/>
        <v>4819.2771084337346</v>
      </c>
    </row>
    <row r="120" spans="1:22" x14ac:dyDescent="0.3">
      <c r="A120">
        <v>118</v>
      </c>
      <c r="B120" s="24">
        <f ca="1">'일자별 시가총액'!B119 / '일자별 시가총액'!$G119</f>
        <v>6.2180891553025502E-2</v>
      </c>
      <c r="C120" s="24">
        <f ca="1">'일자별 시가총액'!C119 / '일자별 시가총액'!$G119</f>
        <v>6.9607602258715498E-2</v>
      </c>
      <c r="D120" s="24">
        <f ca="1">'일자별 시가총액'!D119 / '일자별 시가총액'!$G119</f>
        <v>0.41268947361316544</v>
      </c>
      <c r="E120" s="24">
        <f ca="1">'일자별 시가총액'!E119 / '일자별 시가총액'!$G119</f>
        <v>6.9431954259527862E-2</v>
      </c>
      <c r="F120" s="24">
        <f ca="1">'일자별 시가총액'!F119 / '일자별 시가총액'!$G119</f>
        <v>0.38609007831556569</v>
      </c>
      <c r="G120" s="25">
        <f ca="1">'일자별 시가총액'!H119</f>
        <v>144.59367871485944</v>
      </c>
      <c r="H120" s="2">
        <f t="shared" ca="1" si="12"/>
        <v>50000</v>
      </c>
      <c r="I120" s="2">
        <f t="shared" ca="1" si="13"/>
        <v>0</v>
      </c>
      <c r="J120" s="2">
        <f t="shared" ca="1" si="14"/>
        <v>1250000</v>
      </c>
      <c r="K120" s="35">
        <f t="shared" ca="1" si="15"/>
        <v>14459.367871485943</v>
      </c>
      <c r="L120" s="35">
        <f t="shared" ca="1" si="16"/>
        <v>18074209839.35743</v>
      </c>
      <c r="M120" s="35">
        <f ca="1">$L120*B120/'일자별 주가'!B119 - R119</f>
        <v>3012.0481927710935</v>
      </c>
      <c r="N120" s="35">
        <f ca="1">$L120*C120/'일자별 주가'!C119 - S119</f>
        <v>1807.2289156626575</v>
      </c>
      <c r="O120" s="35">
        <f ca="1">$L120*D120/'일자별 주가'!D119 - T119</f>
        <v>6586.3453815261018</v>
      </c>
      <c r="P120" s="35">
        <f ca="1">$L120*E120/'일자별 주가'!E119 - U119</f>
        <v>353.41365461847454</v>
      </c>
      <c r="Q120" s="35">
        <f ca="1">$L120*F120/'일자별 주가'!F119 - V119</f>
        <v>200.80321285140599</v>
      </c>
      <c r="R120" s="2">
        <f t="shared" ca="1" si="17"/>
        <v>75301.204819277104</v>
      </c>
      <c r="S120" s="2">
        <f t="shared" ca="1" si="18"/>
        <v>45180.722891566264</v>
      </c>
      <c r="T120" s="2">
        <f t="shared" ca="1" si="19"/>
        <v>164658.6345381526</v>
      </c>
      <c r="U120" s="2">
        <f t="shared" ca="1" si="20"/>
        <v>8835.3413654618471</v>
      </c>
      <c r="V120" s="2">
        <f t="shared" ca="1" si="21"/>
        <v>5020.0803212851406</v>
      </c>
    </row>
    <row r="121" spans="1:22" x14ac:dyDescent="0.3">
      <c r="A121">
        <v>119</v>
      </c>
      <c r="B121" s="24">
        <f ca="1">'일자별 시가총액'!B120 / '일자별 시가총액'!$G120</f>
        <v>6.3030184097519759E-2</v>
      </c>
      <c r="C121" s="24">
        <f ca="1">'일자별 시가총액'!C120 / '일자별 시가총액'!$G120</f>
        <v>7.0252542945713717E-2</v>
      </c>
      <c r="D121" s="24">
        <f ca="1">'일자별 시가총액'!D120 / '일자별 시가총액'!$G120</f>
        <v>0.41271730685116986</v>
      </c>
      <c r="E121" s="24">
        <f ca="1">'일자별 시가총액'!E120 / '일자별 시가총액'!$G120</f>
        <v>6.8843696501909774E-2</v>
      </c>
      <c r="F121" s="24">
        <f ca="1">'일자별 시가총액'!F120 / '일자별 시가총액'!$G120</f>
        <v>0.38515626960368687</v>
      </c>
      <c r="G121" s="25">
        <f ca="1">'일자별 시가총액'!H120</f>
        <v>141.99546024096387</v>
      </c>
      <c r="H121" s="2">
        <f t="shared" ca="1" si="12"/>
        <v>150000</v>
      </c>
      <c r="I121" s="2">
        <f t="shared" ca="1" si="13"/>
        <v>100000</v>
      </c>
      <c r="J121" s="2">
        <f t="shared" ca="1" si="14"/>
        <v>1300000</v>
      </c>
      <c r="K121" s="35">
        <f t="shared" ca="1" si="15"/>
        <v>14199.546024096388</v>
      </c>
      <c r="L121" s="35">
        <f t="shared" ca="1" si="16"/>
        <v>18459409831.325302</v>
      </c>
      <c r="M121" s="35">
        <f ca="1">$L121*B121/'일자별 주가'!B120 - R120</f>
        <v>3012.0481927710935</v>
      </c>
      <c r="N121" s="35">
        <f ca="1">$L121*C121/'일자별 주가'!C120 - S120</f>
        <v>1807.2289156626503</v>
      </c>
      <c r="O121" s="35">
        <f ca="1">$L121*D121/'일자별 주가'!D120 - T120</f>
        <v>6586.3453815261018</v>
      </c>
      <c r="P121" s="35">
        <f ca="1">$L121*E121/'일자별 주가'!E120 - U120</f>
        <v>353.41365461847454</v>
      </c>
      <c r="Q121" s="35">
        <f ca="1">$L121*F121/'일자별 주가'!F120 - V120</f>
        <v>200.80321285140599</v>
      </c>
      <c r="R121" s="2">
        <f t="shared" ca="1" si="17"/>
        <v>78313.253012048197</v>
      </c>
      <c r="S121" s="2">
        <f t="shared" ca="1" si="18"/>
        <v>46987.951807228914</v>
      </c>
      <c r="T121" s="2">
        <f t="shared" ca="1" si="19"/>
        <v>171244.97991967871</v>
      </c>
      <c r="U121" s="2">
        <f t="shared" ca="1" si="20"/>
        <v>9188.7550200803216</v>
      </c>
      <c r="V121" s="2">
        <f t="shared" ca="1" si="21"/>
        <v>5220.8835341365466</v>
      </c>
    </row>
    <row r="122" spans="1:22" x14ac:dyDescent="0.3">
      <c r="A122">
        <v>120</v>
      </c>
      <c r="B122" s="24">
        <f ca="1">'일자별 시가총액'!B121 / '일자별 시가총액'!$G121</f>
        <v>6.4759463233470788E-2</v>
      </c>
      <c r="C122" s="24">
        <f ca="1">'일자별 시가총액'!C121 / '일자별 시가총액'!$G121</f>
        <v>7.2701106046288599E-2</v>
      </c>
      <c r="D122" s="24">
        <f ca="1">'일자별 시가총액'!D121 / '일자별 시가총액'!$G121</f>
        <v>0.40713165555210268</v>
      </c>
      <c r="E122" s="24">
        <f ca="1">'일자별 시가총액'!E121 / '일자별 시가총액'!$G121</f>
        <v>7.0507769832746689E-2</v>
      </c>
      <c r="F122" s="24">
        <f ca="1">'일자별 시가총액'!F121 / '일자별 시가총액'!$G121</f>
        <v>0.38490000533539126</v>
      </c>
      <c r="G122" s="25">
        <f ca="1">'일자별 시가총액'!H121</f>
        <v>141.18046425702809</v>
      </c>
      <c r="H122" s="2">
        <f t="shared" ca="1" si="12"/>
        <v>200000</v>
      </c>
      <c r="I122" s="2">
        <f t="shared" ca="1" si="13"/>
        <v>250000</v>
      </c>
      <c r="J122" s="2">
        <f t="shared" ca="1" si="14"/>
        <v>1250000</v>
      </c>
      <c r="K122" s="35">
        <f t="shared" ca="1" si="15"/>
        <v>14118.046425702809</v>
      </c>
      <c r="L122" s="35">
        <f t="shared" ca="1" si="16"/>
        <v>17647558032.12851</v>
      </c>
      <c r="M122" s="35">
        <f ca="1">$L122*B122/'일자별 주가'!B121 - R121</f>
        <v>-3012.048192771108</v>
      </c>
      <c r="N122" s="35">
        <f ca="1">$L122*C122/'일자별 주가'!C121 - S121</f>
        <v>-1807.2289156626575</v>
      </c>
      <c r="O122" s="35">
        <f ca="1">$L122*D122/'일자별 주가'!D121 - T121</f>
        <v>-6586.345381526131</v>
      </c>
      <c r="P122" s="35">
        <f ca="1">$L122*E122/'일자별 주가'!E121 - U121</f>
        <v>-353.41365461847636</v>
      </c>
      <c r="Q122" s="35">
        <f ca="1">$L122*F122/'일자별 주가'!F121 - V121</f>
        <v>-200.8032128514069</v>
      </c>
      <c r="R122" s="2">
        <f t="shared" ca="1" si="17"/>
        <v>75301.204819277089</v>
      </c>
      <c r="S122" s="2">
        <f t="shared" ca="1" si="18"/>
        <v>45180.722891566256</v>
      </c>
      <c r="T122" s="2">
        <f t="shared" ca="1" si="19"/>
        <v>164658.63453815258</v>
      </c>
      <c r="U122" s="2">
        <f t="shared" ca="1" si="20"/>
        <v>8835.3413654618453</v>
      </c>
      <c r="V122" s="2">
        <f t="shared" ca="1" si="21"/>
        <v>5020.0803212851397</v>
      </c>
    </row>
    <row r="123" spans="1:22" x14ac:dyDescent="0.3">
      <c r="A123">
        <v>121</v>
      </c>
      <c r="B123" s="24">
        <f ca="1">'일자별 시가총액'!B122 / '일자별 시가총액'!$G122</f>
        <v>6.5677070197116647E-2</v>
      </c>
      <c r="C123" s="24">
        <f ca="1">'일자별 시가총액'!C122 / '일자별 시가총액'!$G122</f>
        <v>7.4368573780267691E-2</v>
      </c>
      <c r="D123" s="24">
        <f ca="1">'일자별 시가총액'!D122 / '일자별 시가총액'!$G122</f>
        <v>0.41013947901494097</v>
      </c>
      <c r="E123" s="24">
        <f ca="1">'일자별 시가총액'!E122 / '일자별 시가총액'!$G122</f>
        <v>7.2250760221152691E-2</v>
      </c>
      <c r="F123" s="24">
        <f ca="1">'일자별 시가총액'!F122 / '일자별 시가총액'!$G122</f>
        <v>0.37756411678652202</v>
      </c>
      <c r="G123" s="25">
        <f ca="1">'일자별 시가총액'!H122</f>
        <v>141.7670329317269</v>
      </c>
      <c r="H123" s="2">
        <f t="shared" ca="1" si="12"/>
        <v>250000</v>
      </c>
      <c r="I123" s="2">
        <f t="shared" ca="1" si="13"/>
        <v>200000</v>
      </c>
      <c r="J123" s="2">
        <f t="shared" ca="1" si="14"/>
        <v>1300000</v>
      </c>
      <c r="K123" s="35">
        <f t="shared" ca="1" si="15"/>
        <v>14176.70329317269</v>
      </c>
      <c r="L123" s="35">
        <f t="shared" ca="1" si="16"/>
        <v>18429714281.124496</v>
      </c>
      <c r="M123" s="35">
        <f ca="1">$L123*B123/'일자별 주가'!B122 - R122</f>
        <v>3012.0481927710935</v>
      </c>
      <c r="N123" s="35">
        <f ca="1">$L123*C123/'일자별 주가'!C122 - S122</f>
        <v>1807.2289156626575</v>
      </c>
      <c r="O123" s="35">
        <f ca="1">$L123*D123/'일자별 주가'!D122 - T122</f>
        <v>6586.345381526131</v>
      </c>
      <c r="P123" s="35">
        <f ca="1">$L123*E123/'일자별 주가'!E122 - U122</f>
        <v>353.41365461847454</v>
      </c>
      <c r="Q123" s="35">
        <f ca="1">$L123*F123/'일자별 주가'!F122 - V122</f>
        <v>200.80321285140599</v>
      </c>
      <c r="R123" s="2">
        <f t="shared" ca="1" si="17"/>
        <v>78313.253012048182</v>
      </c>
      <c r="S123" s="2">
        <f t="shared" ca="1" si="18"/>
        <v>46987.951807228914</v>
      </c>
      <c r="T123" s="2">
        <f t="shared" ca="1" si="19"/>
        <v>171244.97991967871</v>
      </c>
      <c r="U123" s="2">
        <f t="shared" ca="1" si="20"/>
        <v>9188.7550200803198</v>
      </c>
      <c r="V123" s="2">
        <f t="shared" ca="1" si="21"/>
        <v>5220.8835341365457</v>
      </c>
    </row>
    <row r="124" spans="1:22" x14ac:dyDescent="0.3">
      <c r="A124">
        <v>122</v>
      </c>
      <c r="B124" s="24">
        <f ca="1">'일자별 시가총액'!B123 / '일자별 시가총액'!$G123</f>
        <v>6.4849982027429087E-2</v>
      </c>
      <c r="C124" s="24">
        <f ca="1">'일자별 시가총액'!C123 / '일자별 시가총액'!$G123</f>
        <v>7.3250477919950152E-2</v>
      </c>
      <c r="D124" s="24">
        <f ca="1">'일자별 시가총액'!D123 / '일자별 시가총액'!$G123</f>
        <v>0.40312738689303823</v>
      </c>
      <c r="E124" s="24">
        <f ca="1">'일자별 시가총액'!E123 / '일자별 시가총액'!$G123</f>
        <v>7.4225236315944354E-2</v>
      </c>
      <c r="F124" s="24">
        <f ca="1">'일자별 시가총액'!F123 / '일자별 시가총액'!$G123</f>
        <v>0.38454691684363818</v>
      </c>
      <c r="G124" s="25">
        <f ca="1">'일자별 시가총액'!H123</f>
        <v>140.95553413654619</v>
      </c>
      <c r="H124" s="2">
        <f t="shared" ca="1" si="12"/>
        <v>150000</v>
      </c>
      <c r="I124" s="2">
        <f t="shared" ca="1" si="13"/>
        <v>200000</v>
      </c>
      <c r="J124" s="2">
        <f t="shared" ca="1" si="14"/>
        <v>1250000</v>
      </c>
      <c r="K124" s="35">
        <f t="shared" ca="1" si="15"/>
        <v>14095.553413654619</v>
      </c>
      <c r="L124" s="35">
        <f t="shared" ca="1" si="16"/>
        <v>17619441767.068275</v>
      </c>
      <c r="M124" s="35">
        <f ca="1">$L124*B124/'일자별 주가'!B123 - R123</f>
        <v>-3012.0481927710644</v>
      </c>
      <c r="N124" s="35">
        <f ca="1">$L124*C124/'일자별 주가'!C123 - S123</f>
        <v>-1807.2289156626357</v>
      </c>
      <c r="O124" s="35">
        <f ca="1">$L124*D124/'일자별 주가'!D123 - T123</f>
        <v>-6586.3453815261018</v>
      </c>
      <c r="P124" s="35">
        <f ca="1">$L124*E124/'일자별 주가'!E123 - U123</f>
        <v>-353.4136546184709</v>
      </c>
      <c r="Q124" s="35">
        <f ca="1">$L124*F124/'일자별 주가'!F123 - V123</f>
        <v>-200.80321285140417</v>
      </c>
      <c r="R124" s="2">
        <f t="shared" ca="1" si="17"/>
        <v>75301.204819277118</v>
      </c>
      <c r="S124" s="2">
        <f t="shared" ca="1" si="18"/>
        <v>45180.722891566278</v>
      </c>
      <c r="T124" s="2">
        <f t="shared" ca="1" si="19"/>
        <v>164658.6345381526</v>
      </c>
      <c r="U124" s="2">
        <f t="shared" ca="1" si="20"/>
        <v>8835.3413654618489</v>
      </c>
      <c r="V124" s="2">
        <f t="shared" ca="1" si="21"/>
        <v>5020.0803212851415</v>
      </c>
    </row>
    <row r="125" spans="1:22" x14ac:dyDescent="0.3">
      <c r="A125">
        <v>123</v>
      </c>
      <c r="B125" s="24">
        <f ca="1">'일자별 시가총액'!B124 / '일자별 시가총액'!$G124</f>
        <v>6.5695465389304986E-2</v>
      </c>
      <c r="C125" s="24">
        <f ca="1">'일자별 시가총액'!C124 / '일자별 시가총액'!$G124</f>
        <v>7.633953131736293E-2</v>
      </c>
      <c r="D125" s="24">
        <f ca="1">'일자별 시가총액'!D124 / '일자별 시가총액'!$G124</f>
        <v>0.40512947150621936</v>
      </c>
      <c r="E125" s="24">
        <f ca="1">'일자별 시가총액'!E124 / '일자별 시가총액'!$G124</f>
        <v>7.4910386221096428E-2</v>
      </c>
      <c r="F125" s="24">
        <f ca="1">'일자별 시가총액'!F124 / '일자별 시가총액'!$G124</f>
        <v>0.37792514556601631</v>
      </c>
      <c r="G125" s="25">
        <f ca="1">'일자별 시가총액'!H124</f>
        <v>139.36154698795181</v>
      </c>
      <c r="H125" s="2">
        <f t="shared" ca="1" si="12"/>
        <v>100000</v>
      </c>
      <c r="I125" s="2">
        <f t="shared" ca="1" si="13"/>
        <v>50000</v>
      </c>
      <c r="J125" s="2">
        <f t="shared" ca="1" si="14"/>
        <v>1300000</v>
      </c>
      <c r="K125" s="35">
        <f t="shared" ca="1" si="15"/>
        <v>13936.154698795181</v>
      </c>
      <c r="L125" s="35">
        <f t="shared" ca="1" si="16"/>
        <v>18117001108.433735</v>
      </c>
      <c r="M125" s="35">
        <f ca="1">$L125*B125/'일자별 주가'!B124 - R124</f>
        <v>3012.0481927710789</v>
      </c>
      <c r="N125" s="35">
        <f ca="1">$L125*C125/'일자별 주가'!C124 - S124</f>
        <v>1807.228915662643</v>
      </c>
      <c r="O125" s="35">
        <f ca="1">$L125*D125/'일자별 주가'!D124 - T124</f>
        <v>6586.345381526131</v>
      </c>
      <c r="P125" s="35">
        <f ca="1">$L125*E125/'일자별 주가'!E124 - U124</f>
        <v>353.41365461847272</v>
      </c>
      <c r="Q125" s="35">
        <f ca="1">$L125*F125/'일자별 주가'!F124 - V124</f>
        <v>200.80321285140508</v>
      </c>
      <c r="R125" s="2">
        <f t="shared" ca="1" si="17"/>
        <v>78313.253012048197</v>
      </c>
      <c r="S125" s="2">
        <f t="shared" ca="1" si="18"/>
        <v>46987.951807228921</v>
      </c>
      <c r="T125" s="2">
        <f t="shared" ca="1" si="19"/>
        <v>171244.97991967874</v>
      </c>
      <c r="U125" s="2">
        <f t="shared" ca="1" si="20"/>
        <v>9188.7550200803216</v>
      </c>
      <c r="V125" s="2">
        <f t="shared" ca="1" si="21"/>
        <v>5220.8835341365466</v>
      </c>
    </row>
    <row r="126" spans="1:22" x14ac:dyDescent="0.3">
      <c r="A126">
        <v>124</v>
      </c>
      <c r="B126" s="24">
        <f ca="1">'일자별 시가총액'!B125 / '일자별 시가총액'!$G125</f>
        <v>6.6610712886311541E-2</v>
      </c>
      <c r="C126" s="24">
        <f ca="1">'일자별 시가총액'!C125 / '일자별 시가총액'!$G125</f>
        <v>7.7851029435950667E-2</v>
      </c>
      <c r="D126" s="24">
        <f ca="1">'일자별 시가총액'!D125 / '일자별 시가총액'!$G125</f>
        <v>0.40680544668135027</v>
      </c>
      <c r="E126" s="24">
        <f ca="1">'일자별 시가총액'!E125 / '일자별 시가총액'!$G125</f>
        <v>7.4191121522369813E-2</v>
      </c>
      <c r="F126" s="24">
        <f ca="1">'일자별 시가총액'!F125 / '일자별 시가총액'!$G125</f>
        <v>0.37454168947401767</v>
      </c>
      <c r="G126" s="25">
        <f ca="1">'일자별 시가총액'!H125</f>
        <v>140.45824899598392</v>
      </c>
      <c r="H126" s="2">
        <f t="shared" ca="1" si="12"/>
        <v>100000</v>
      </c>
      <c r="I126" s="2">
        <f t="shared" ca="1" si="13"/>
        <v>250000</v>
      </c>
      <c r="J126" s="2">
        <f t="shared" ca="1" si="14"/>
        <v>1150000</v>
      </c>
      <c r="K126" s="35">
        <f t="shared" ca="1" si="15"/>
        <v>14045.824899598392</v>
      </c>
      <c r="L126" s="35">
        <f t="shared" ca="1" si="16"/>
        <v>16152698634.538151</v>
      </c>
      <c r="M126" s="35">
        <f ca="1">$L126*B126/'일자별 주가'!B125 - R125</f>
        <v>-9036.1445783132658</v>
      </c>
      <c r="N126" s="35">
        <f ca="1">$L126*C126/'일자별 주가'!C125 - S125</f>
        <v>-5421.686746987958</v>
      </c>
      <c r="O126" s="35">
        <f ca="1">$L126*D126/'일자별 주가'!D125 - T125</f>
        <v>-19759.036144578364</v>
      </c>
      <c r="P126" s="35">
        <f ca="1">$L126*E126/'일자별 주가'!E125 - U125</f>
        <v>-1060.2409638554218</v>
      </c>
      <c r="Q126" s="35">
        <f ca="1">$L126*F126/'일자별 주가'!F125 - V125</f>
        <v>-602.40963855421796</v>
      </c>
      <c r="R126" s="2">
        <f t="shared" ca="1" si="17"/>
        <v>69277.108433734931</v>
      </c>
      <c r="S126" s="2">
        <f t="shared" ca="1" si="18"/>
        <v>41566.265060240963</v>
      </c>
      <c r="T126" s="2">
        <f t="shared" ca="1" si="19"/>
        <v>151485.94377510037</v>
      </c>
      <c r="U126" s="2">
        <f t="shared" ca="1" si="20"/>
        <v>8128.5140562248998</v>
      </c>
      <c r="V126" s="2">
        <f t="shared" ca="1" si="21"/>
        <v>4618.4738955823286</v>
      </c>
    </row>
    <row r="127" spans="1:22" x14ac:dyDescent="0.3">
      <c r="A127">
        <v>125</v>
      </c>
      <c r="B127" s="24">
        <f ca="1">'일자별 시가총액'!B126 / '일자별 시가총액'!$G126</f>
        <v>6.534689833923496E-2</v>
      </c>
      <c r="C127" s="24">
        <f ca="1">'일자별 시가총액'!C126 / '일자별 시가총액'!$G126</f>
        <v>7.5032242200228708E-2</v>
      </c>
      <c r="D127" s="24">
        <f ca="1">'일자별 시가총액'!D126 / '일자별 시가총액'!$G126</f>
        <v>0.40779102792497551</v>
      </c>
      <c r="E127" s="24">
        <f ca="1">'일자별 시가총액'!E126 / '일자별 시가총액'!$G126</f>
        <v>7.347399602709799E-2</v>
      </c>
      <c r="F127" s="24">
        <f ca="1">'일자별 시가총액'!F126 / '일자별 시가총액'!$G126</f>
        <v>0.3783558355084628</v>
      </c>
      <c r="G127" s="25">
        <f ca="1">'일자별 시가총액'!H126</f>
        <v>142.48332530120481</v>
      </c>
      <c r="H127" s="2">
        <f t="shared" ca="1" si="12"/>
        <v>150000</v>
      </c>
      <c r="I127" s="2">
        <f t="shared" ca="1" si="13"/>
        <v>150000</v>
      </c>
      <c r="J127" s="2">
        <f t="shared" ca="1" si="14"/>
        <v>1150000</v>
      </c>
      <c r="K127" s="35">
        <f t="shared" ca="1" si="15"/>
        <v>14248.33253012048</v>
      </c>
      <c r="L127" s="35">
        <f t="shared" ca="1" si="16"/>
        <v>16385582409.638552</v>
      </c>
      <c r="M127" s="35">
        <f ca="1">$L127*B127/'일자별 주가'!B126 - R126</f>
        <v>0</v>
      </c>
      <c r="N127" s="35">
        <f ca="1">$L127*C127/'일자별 주가'!C126 - S126</f>
        <v>0</v>
      </c>
      <c r="O127" s="35">
        <f ca="1">$L127*D127/'일자별 주가'!D126 - T126</f>
        <v>0</v>
      </c>
      <c r="P127" s="35">
        <f ca="1">$L127*E127/'일자별 주가'!E126 - U126</f>
        <v>0</v>
      </c>
      <c r="Q127" s="35">
        <f ca="1">$L127*F127/'일자별 주가'!F126 - V126</f>
        <v>0</v>
      </c>
      <c r="R127" s="2">
        <f t="shared" ca="1" si="17"/>
        <v>69277.108433734931</v>
      </c>
      <c r="S127" s="2">
        <f t="shared" ca="1" si="18"/>
        <v>41566.265060240963</v>
      </c>
      <c r="T127" s="2">
        <f t="shared" ca="1" si="19"/>
        <v>151485.94377510037</v>
      </c>
      <c r="U127" s="2">
        <f t="shared" ca="1" si="20"/>
        <v>8128.5140562248998</v>
      </c>
      <c r="V127" s="2">
        <f t="shared" ca="1" si="21"/>
        <v>4618.4738955823286</v>
      </c>
    </row>
    <row r="128" spans="1:22" x14ac:dyDescent="0.3">
      <c r="A128">
        <v>126</v>
      </c>
      <c r="B128" s="24">
        <f ca="1">'일자별 시가총액'!B127 / '일자별 시가총액'!$G127</f>
        <v>6.6741216676963491E-2</v>
      </c>
      <c r="C128" s="24">
        <f ca="1">'일자별 시가총액'!C127 / '일자별 시가총액'!$G127</f>
        <v>7.6018144518556596E-2</v>
      </c>
      <c r="D128" s="24">
        <f ca="1">'일자별 시가총액'!D127 / '일자별 시가총액'!$G127</f>
        <v>0.41543667289307118</v>
      </c>
      <c r="E128" s="24">
        <f ca="1">'일자별 시가총액'!E127 / '일자별 시가총액'!$G127</f>
        <v>7.1803196435031025E-2</v>
      </c>
      <c r="F128" s="24">
        <f ca="1">'일자별 시가총액'!F127 / '일자별 시가총액'!$G127</f>
        <v>0.37000076947637772</v>
      </c>
      <c r="G128" s="25">
        <f ca="1">'일자별 시가총액'!H127</f>
        <v>142.75602570281126</v>
      </c>
      <c r="H128" s="2">
        <f t="shared" ca="1" si="12"/>
        <v>0</v>
      </c>
      <c r="I128" s="2">
        <f t="shared" ca="1" si="13"/>
        <v>100000</v>
      </c>
      <c r="J128" s="2">
        <f t="shared" ca="1" si="14"/>
        <v>1050000</v>
      </c>
      <c r="K128" s="35">
        <f t="shared" ca="1" si="15"/>
        <v>14275.602570281126</v>
      </c>
      <c r="L128" s="35">
        <f t="shared" ca="1" si="16"/>
        <v>14989382698.795181</v>
      </c>
      <c r="M128" s="35">
        <f ca="1">$L128*B128/'일자별 주가'!B127 - R127</f>
        <v>-6024.0963855421505</v>
      </c>
      <c r="N128" s="35">
        <f ca="1">$L128*C128/'일자별 주가'!C127 - S127</f>
        <v>-3614.4578313253005</v>
      </c>
      <c r="O128" s="35">
        <f ca="1">$L128*D128/'일자별 주가'!D127 - T127</f>
        <v>-13172.690763052145</v>
      </c>
      <c r="P128" s="35">
        <f ca="1">$L128*E128/'일자별 주가'!E127 - U127</f>
        <v>-706.82730923694726</v>
      </c>
      <c r="Q128" s="35">
        <f ca="1">$L128*F128/'일자별 주가'!F127 - V127</f>
        <v>-401.60642570281016</v>
      </c>
      <c r="R128" s="2">
        <f t="shared" ca="1" si="17"/>
        <v>63253.012048192781</v>
      </c>
      <c r="S128" s="2">
        <f t="shared" ca="1" si="18"/>
        <v>37951.807228915663</v>
      </c>
      <c r="T128" s="2">
        <f t="shared" ca="1" si="19"/>
        <v>138313.25301204823</v>
      </c>
      <c r="U128" s="2">
        <f t="shared" ca="1" si="20"/>
        <v>7421.6867469879526</v>
      </c>
      <c r="V128" s="2">
        <f t="shared" ca="1" si="21"/>
        <v>4216.8674698795185</v>
      </c>
    </row>
    <row r="129" spans="1:22" x14ac:dyDescent="0.3">
      <c r="A129">
        <v>127</v>
      </c>
      <c r="B129" s="24">
        <f ca="1">'일자별 시가총액'!B128 / '일자별 시가총액'!$G128</f>
        <v>6.6131624378214168E-2</v>
      </c>
      <c r="C129" s="24">
        <f ca="1">'일자별 시가총액'!C128 / '일자별 시가총액'!$G128</f>
        <v>7.4804290291536832E-2</v>
      </c>
      <c r="D129" s="24">
        <f ca="1">'일자별 시가총액'!D128 / '일자별 시가총액'!$G128</f>
        <v>0.4228432858664285</v>
      </c>
      <c r="E129" s="24">
        <f ca="1">'일자별 시가총액'!E128 / '일자별 시가총액'!$G128</f>
        <v>7.233415385596835E-2</v>
      </c>
      <c r="F129" s="24">
        <f ca="1">'일자별 시가총액'!F128 / '일자별 시가총액'!$G128</f>
        <v>0.36388664560785217</v>
      </c>
      <c r="G129" s="25">
        <f ca="1">'일자별 시가총액'!H128</f>
        <v>141.92214779116466</v>
      </c>
      <c r="H129" s="2">
        <f t="shared" ca="1" si="12"/>
        <v>50000</v>
      </c>
      <c r="I129" s="2">
        <f t="shared" ca="1" si="13"/>
        <v>150000</v>
      </c>
      <c r="J129" s="2">
        <f t="shared" ca="1" si="14"/>
        <v>950000</v>
      </c>
      <c r="K129" s="35">
        <f t="shared" ca="1" si="15"/>
        <v>14192.214779116468</v>
      </c>
      <c r="L129" s="35">
        <f t="shared" ca="1" si="16"/>
        <v>13482604040.160645</v>
      </c>
      <c r="M129" s="35">
        <f ca="1">$L129*B129/'일자별 주가'!B128 - R128</f>
        <v>-6024.0963855421724</v>
      </c>
      <c r="N129" s="35">
        <f ca="1">$L129*C129/'일자별 주가'!C128 - S128</f>
        <v>-3614.4578313253005</v>
      </c>
      <c r="O129" s="35">
        <f ca="1">$L129*D129/'일자별 주가'!D128 - T128</f>
        <v>-13172.690763052218</v>
      </c>
      <c r="P129" s="35">
        <f ca="1">$L129*E129/'일자별 주가'!E128 - U128</f>
        <v>-706.82730923694726</v>
      </c>
      <c r="Q129" s="35">
        <f ca="1">$L129*F129/'일자별 주가'!F128 - V128</f>
        <v>-401.60642570281152</v>
      </c>
      <c r="R129" s="2">
        <f t="shared" ca="1" si="17"/>
        <v>57228.915662650608</v>
      </c>
      <c r="S129" s="2">
        <f t="shared" ca="1" si="18"/>
        <v>34337.349397590362</v>
      </c>
      <c r="T129" s="2">
        <f t="shared" ca="1" si="19"/>
        <v>125140.56224899601</v>
      </c>
      <c r="U129" s="2">
        <f t="shared" ca="1" si="20"/>
        <v>6714.8594377510053</v>
      </c>
      <c r="V129" s="2">
        <f t="shared" ca="1" si="21"/>
        <v>3815.2610441767069</v>
      </c>
    </row>
    <row r="130" spans="1:22" x14ac:dyDescent="0.3">
      <c r="A130">
        <v>128</v>
      </c>
      <c r="B130" s="24">
        <f ca="1">'일자별 시가총액'!B129 / '일자별 시가총액'!$G129</f>
        <v>6.4910522617490182E-2</v>
      </c>
      <c r="C130" s="24">
        <f ca="1">'일자별 시가총액'!C129 / '일자별 시가총액'!$G129</f>
        <v>7.3078193472189051E-2</v>
      </c>
      <c r="D130" s="24">
        <f ca="1">'일자별 시가총액'!D129 / '일자별 시가총액'!$G129</f>
        <v>0.42800398812566609</v>
      </c>
      <c r="E130" s="24">
        <f ca="1">'일자별 시가총액'!E129 / '일자별 시가총액'!$G129</f>
        <v>6.9436546716110367E-2</v>
      </c>
      <c r="F130" s="24">
        <f ca="1">'일자별 시가총액'!F129 / '일자별 시가총액'!$G129</f>
        <v>0.36457074906854431</v>
      </c>
      <c r="G130" s="25">
        <f ca="1">'일자별 시가총액'!H129</f>
        <v>144.2950184738956</v>
      </c>
      <c r="H130" s="2">
        <f t="shared" ca="1" si="12"/>
        <v>150000</v>
      </c>
      <c r="I130" s="2">
        <f t="shared" ca="1" si="13"/>
        <v>200000</v>
      </c>
      <c r="J130" s="2">
        <f t="shared" ca="1" si="14"/>
        <v>900000</v>
      </c>
      <c r="K130" s="35">
        <f t="shared" ca="1" si="15"/>
        <v>14429.50184738956</v>
      </c>
      <c r="L130" s="35">
        <f t="shared" ca="1" si="16"/>
        <v>12986551662.650604</v>
      </c>
      <c r="M130" s="35">
        <f ca="1">$L130*B130/'일자별 주가'!B129 - R129</f>
        <v>-3012.0481927710862</v>
      </c>
      <c r="N130" s="35">
        <f ca="1">$L130*C130/'일자별 주가'!C129 - S129</f>
        <v>-1807.228915662643</v>
      </c>
      <c r="O130" s="35">
        <f ca="1">$L130*D130/'일자별 주가'!D129 - T129</f>
        <v>-6586.3453815261164</v>
      </c>
      <c r="P130" s="35">
        <f ca="1">$L130*E130/'일자별 주가'!E129 - U129</f>
        <v>-353.41365461847363</v>
      </c>
      <c r="Q130" s="35">
        <f ca="1">$L130*F130/'일자별 주가'!F129 - V129</f>
        <v>-200.80321285140508</v>
      </c>
      <c r="R130" s="2">
        <f t="shared" ca="1" si="17"/>
        <v>54216.867469879522</v>
      </c>
      <c r="S130" s="2">
        <f t="shared" ca="1" si="18"/>
        <v>32530.120481927719</v>
      </c>
      <c r="T130" s="2">
        <f t="shared" ca="1" si="19"/>
        <v>118554.21686746989</v>
      </c>
      <c r="U130" s="2">
        <f t="shared" ca="1" si="20"/>
        <v>6361.4457831325317</v>
      </c>
      <c r="V130" s="2">
        <f t="shared" ca="1" si="21"/>
        <v>3614.4578313253019</v>
      </c>
    </row>
    <row r="131" spans="1:22" x14ac:dyDescent="0.3">
      <c r="A131">
        <v>129</v>
      </c>
      <c r="B131" s="24">
        <f ca="1">'일자별 시가총액'!B130 / '일자별 시가총액'!$G130</f>
        <v>6.352256572722377E-2</v>
      </c>
      <c r="C131" s="24">
        <f ca="1">'일자별 시가총액'!C130 / '일자별 시가총액'!$G130</f>
        <v>7.2667130909341765E-2</v>
      </c>
      <c r="D131" s="24">
        <f ca="1">'일자별 시가총액'!D130 / '일자별 시가총액'!$G130</f>
        <v>0.43264372221917541</v>
      </c>
      <c r="E131" s="24">
        <f ca="1">'일자별 시가총액'!E130 / '일자별 시가총액'!$G130</f>
        <v>6.7301162693735636E-2</v>
      </c>
      <c r="F131" s="24">
        <f ca="1">'일자별 시가총액'!F130 / '일자별 시가총액'!$G130</f>
        <v>0.36386541845052339</v>
      </c>
      <c r="G131" s="25">
        <f ca="1">'일자별 시가총액'!H130</f>
        <v>147.22023775100402</v>
      </c>
      <c r="H131" s="2">
        <f t="shared" ca="1" si="12"/>
        <v>250000</v>
      </c>
      <c r="I131" s="2">
        <f t="shared" ca="1" si="13"/>
        <v>150000</v>
      </c>
      <c r="J131" s="2">
        <f t="shared" ca="1" si="14"/>
        <v>1000000</v>
      </c>
      <c r="K131" s="35">
        <f t="shared" ca="1" si="15"/>
        <v>14722.023775100402</v>
      </c>
      <c r="L131" s="35">
        <f t="shared" ca="1" si="16"/>
        <v>14722023775.100403</v>
      </c>
      <c r="M131" s="35">
        <f ca="1">$L131*B131/'일자별 주가'!B130 - R130</f>
        <v>6024.0963855421724</v>
      </c>
      <c r="N131" s="35">
        <f ca="1">$L131*C131/'일자별 주가'!C130 - S130</f>
        <v>3614.4578313252932</v>
      </c>
      <c r="O131" s="35">
        <f ca="1">$L131*D131/'일자별 주가'!D130 - T130</f>
        <v>13172.690763052204</v>
      </c>
      <c r="P131" s="35">
        <f ca="1">$L131*E131/'일자별 주가'!E130 - U130</f>
        <v>706.82730923694635</v>
      </c>
      <c r="Q131" s="35">
        <f ca="1">$L131*F131/'일자별 주가'!F130 - V130</f>
        <v>401.60642570281107</v>
      </c>
      <c r="R131" s="2">
        <f t="shared" ca="1" si="17"/>
        <v>60240.963855421694</v>
      </c>
      <c r="S131" s="2">
        <f t="shared" ca="1" si="18"/>
        <v>36144.578313253012</v>
      </c>
      <c r="T131" s="2">
        <f t="shared" ca="1" si="19"/>
        <v>131726.9076305221</v>
      </c>
      <c r="U131" s="2">
        <f t="shared" ca="1" si="20"/>
        <v>7068.273092369478</v>
      </c>
      <c r="V131" s="2">
        <f t="shared" ca="1" si="21"/>
        <v>4016.0642570281129</v>
      </c>
    </row>
    <row r="132" spans="1:22" x14ac:dyDescent="0.3">
      <c r="A132">
        <v>130</v>
      </c>
      <c r="B132" s="24">
        <f ca="1">'일자별 시가총액'!B131 / '일자별 시가총액'!$G131</f>
        <v>6.453714468125632E-2</v>
      </c>
      <c r="C132" s="24">
        <f ca="1">'일자별 시가총액'!C131 / '일자별 시가총액'!$G131</f>
        <v>7.4040605319640837E-2</v>
      </c>
      <c r="D132" s="24">
        <f ca="1">'일자별 시가총액'!D131 / '일자별 시가총액'!$G131</f>
        <v>0.4227375767264489</v>
      </c>
      <c r="E132" s="24">
        <f ca="1">'일자별 시가총액'!E131 / '일자별 시가총액'!$G131</f>
        <v>6.7021946097787055E-2</v>
      </c>
      <c r="F132" s="24">
        <f ca="1">'일자별 시가총액'!F131 / '일자별 시가총액'!$G131</f>
        <v>0.37166272717486687</v>
      </c>
      <c r="G132" s="25">
        <f ca="1">'일자별 시가총액'!H131</f>
        <v>147.27672449799195</v>
      </c>
      <c r="H132" s="2">
        <f t="shared" ca="1" si="12"/>
        <v>200000</v>
      </c>
      <c r="I132" s="2">
        <f t="shared" ca="1" si="13"/>
        <v>100000</v>
      </c>
      <c r="J132" s="2">
        <f t="shared" ca="1" si="14"/>
        <v>1100000</v>
      </c>
      <c r="K132" s="35">
        <f t="shared" ca="1" si="15"/>
        <v>14727.672449799195</v>
      </c>
      <c r="L132" s="35">
        <f t="shared" ca="1" si="16"/>
        <v>16200439694.779114</v>
      </c>
      <c r="M132" s="35">
        <f ca="1">$L132*B132/'일자별 주가'!B131 - R131</f>
        <v>6024.0963855421578</v>
      </c>
      <c r="N132" s="35">
        <f ca="1">$L132*C132/'일자별 주가'!C131 - S131</f>
        <v>3614.4578313253005</v>
      </c>
      <c r="O132" s="35">
        <f ca="1">$L132*D132/'일자별 주가'!D131 - T131</f>
        <v>13172.690763052175</v>
      </c>
      <c r="P132" s="35">
        <f ca="1">$L132*E132/'일자별 주가'!E131 - U131</f>
        <v>706.82730923694635</v>
      </c>
      <c r="Q132" s="35">
        <f ca="1">$L132*F132/'일자별 주가'!F131 - V131</f>
        <v>401.6064257028097</v>
      </c>
      <c r="R132" s="2">
        <f t="shared" ca="1" si="17"/>
        <v>66265.060240963852</v>
      </c>
      <c r="S132" s="2">
        <f t="shared" ca="1" si="18"/>
        <v>39759.036144578313</v>
      </c>
      <c r="T132" s="2">
        <f t="shared" ca="1" si="19"/>
        <v>144899.59839357427</v>
      </c>
      <c r="U132" s="2">
        <f t="shared" ca="1" si="20"/>
        <v>7775.1004016064244</v>
      </c>
      <c r="V132" s="2">
        <f t="shared" ca="1" si="21"/>
        <v>4417.6706827309226</v>
      </c>
    </row>
    <row r="133" spans="1:22" x14ac:dyDescent="0.3">
      <c r="A133">
        <v>131</v>
      </c>
      <c r="B133" s="24">
        <f ca="1">'일자별 시가총액'!B132 / '일자별 시가총액'!$G132</f>
        <v>6.494664534306116E-2</v>
      </c>
      <c r="C133" s="24">
        <f ca="1">'일자별 시가총액'!C132 / '일자별 시가총액'!$G132</f>
        <v>7.3338113217258916E-2</v>
      </c>
      <c r="D133" s="24">
        <f ca="1">'일자별 시가총액'!D132 / '일자별 시가총액'!$G132</f>
        <v>0.42431841285856964</v>
      </c>
      <c r="E133" s="24">
        <f ca="1">'일자별 시가총액'!E132 / '일자별 시가총액'!$G132</f>
        <v>6.8533812949482034E-2</v>
      </c>
      <c r="F133" s="24">
        <f ca="1">'일자별 시가총액'!F132 / '일자별 시가총액'!$G132</f>
        <v>0.36886301563162821</v>
      </c>
      <c r="G133" s="25">
        <f ca="1">'일자별 시가총액'!H132</f>
        <v>146.06057831325302</v>
      </c>
      <c r="H133" s="2">
        <f t="shared" ref="H133:H196" ca="1" si="22">RANDBETWEEN(0, 5) * 50000</f>
        <v>100000</v>
      </c>
      <c r="I133" s="2">
        <f t="shared" ref="I133:I196" ca="1" si="23">MIN(J132, RANDBETWEEN(0,5)*50000)</f>
        <v>150000</v>
      </c>
      <c r="J133" s="2">
        <f t="shared" ref="J133:J196" ca="1" si="24">J132+H133-I133</f>
        <v>1050000</v>
      </c>
      <c r="K133" s="35">
        <f t="shared" ref="K133:K196" ca="1" si="25">10000*G133/G$3</f>
        <v>14606.057831325303</v>
      </c>
      <c r="L133" s="35">
        <f t="shared" ref="L133:L196" ca="1" si="26">J133*K133</f>
        <v>15336360722.891567</v>
      </c>
      <c r="M133" s="35">
        <f ca="1">$L133*B133/'일자별 주가'!B132 - R132</f>
        <v>-3012.0481927710716</v>
      </c>
      <c r="N133" s="35">
        <f ca="1">$L133*C133/'일자별 주가'!C132 - S132</f>
        <v>-1807.2289156626503</v>
      </c>
      <c r="O133" s="35">
        <f ca="1">$L133*D133/'일자별 주가'!D132 - T132</f>
        <v>-6586.3453815260727</v>
      </c>
      <c r="P133" s="35">
        <f ca="1">$L133*E133/'일자별 주가'!E132 - U132</f>
        <v>-353.41365461847272</v>
      </c>
      <c r="Q133" s="35">
        <f ca="1">$L133*F133/'일자별 주가'!F132 - V132</f>
        <v>-200.80321285140508</v>
      </c>
      <c r="R133" s="2">
        <f t="shared" ref="R133:R196" ca="1" si="27">R132+M133</f>
        <v>63253.012048192781</v>
      </c>
      <c r="S133" s="2">
        <f t="shared" ref="S133:S196" ca="1" si="28">S132+N133</f>
        <v>37951.807228915663</v>
      </c>
      <c r="T133" s="2">
        <f t="shared" ref="T133:T196" ca="1" si="29">T132+O133</f>
        <v>138313.2530120482</v>
      </c>
      <c r="U133" s="2">
        <f t="shared" ref="U133:U196" ca="1" si="30">U132+P133</f>
        <v>7421.6867469879517</v>
      </c>
      <c r="V133" s="2">
        <f t="shared" ref="V133:V196" ca="1" si="31">V132+Q133</f>
        <v>4216.8674698795176</v>
      </c>
    </row>
    <row r="134" spans="1:22" x14ac:dyDescent="0.3">
      <c r="A134">
        <v>132</v>
      </c>
      <c r="B134" s="24">
        <f ca="1">'일자별 시가총액'!B133 / '일자별 시가총액'!$G133</f>
        <v>6.6588656487206077E-2</v>
      </c>
      <c r="C134" s="24">
        <f ca="1">'일자별 시가총액'!C133 / '일자별 시가총액'!$G133</f>
        <v>7.5117460571358832E-2</v>
      </c>
      <c r="D134" s="24">
        <f ca="1">'일자별 시가총액'!D133 / '일자별 시가총액'!$G133</f>
        <v>0.42682521422561426</v>
      </c>
      <c r="E134" s="24">
        <f ca="1">'일자별 시가총액'!E133 / '일자별 시가총액'!$G133</f>
        <v>6.6735055086082642E-2</v>
      </c>
      <c r="F134" s="24">
        <f ca="1">'일자별 시가총액'!F133 / '일자별 시가총액'!$G133</f>
        <v>0.36473361362973822</v>
      </c>
      <c r="G134" s="25">
        <f ca="1">'일자별 시가총액'!H133</f>
        <v>145.74283052208835</v>
      </c>
      <c r="H134" s="2">
        <f t="shared" ca="1" si="22"/>
        <v>200000</v>
      </c>
      <c r="I134" s="2">
        <f t="shared" ca="1" si="23"/>
        <v>0</v>
      </c>
      <c r="J134" s="2">
        <f t="shared" ca="1" si="24"/>
        <v>1250000</v>
      </c>
      <c r="K134" s="35">
        <f t="shared" ca="1" si="25"/>
        <v>14574.283052208835</v>
      </c>
      <c r="L134" s="35">
        <f t="shared" ca="1" si="26"/>
        <v>18217853815.261044</v>
      </c>
      <c r="M134" s="35">
        <f ca="1">$L134*B134/'일자별 주가'!B133 - R133</f>
        <v>12048.192771084337</v>
      </c>
      <c r="N134" s="35">
        <f ca="1">$L134*C134/'일자별 주가'!C133 - S133</f>
        <v>7228.915662650601</v>
      </c>
      <c r="O134" s="35">
        <f ca="1">$L134*D134/'일자별 주가'!D133 - T133</f>
        <v>26345.381526104407</v>
      </c>
      <c r="P134" s="35">
        <f ca="1">$L134*E134/'일자별 주가'!E133 - U133</f>
        <v>1413.6546184738954</v>
      </c>
      <c r="Q134" s="35">
        <f ca="1">$L134*F134/'일자별 주가'!F133 - V133</f>
        <v>803.21285140562304</v>
      </c>
      <c r="R134" s="2">
        <f t="shared" ca="1" si="27"/>
        <v>75301.204819277118</v>
      </c>
      <c r="S134" s="2">
        <f t="shared" ca="1" si="28"/>
        <v>45180.722891566264</v>
      </c>
      <c r="T134" s="2">
        <f t="shared" ca="1" si="29"/>
        <v>164658.6345381526</v>
      </c>
      <c r="U134" s="2">
        <f t="shared" ca="1" si="30"/>
        <v>8835.3413654618471</v>
      </c>
      <c r="V134" s="2">
        <f t="shared" ca="1" si="31"/>
        <v>5020.0803212851406</v>
      </c>
    </row>
    <row r="135" spans="1:22" x14ac:dyDescent="0.3">
      <c r="A135">
        <v>133</v>
      </c>
      <c r="B135" s="24">
        <f ca="1">'일자별 시가총액'!B134 / '일자별 시가총액'!$G134</f>
        <v>6.7189598115701923E-2</v>
      </c>
      <c r="C135" s="24">
        <f ca="1">'일자별 시가총액'!C134 / '일자별 시가총액'!$G134</f>
        <v>7.74022185493385E-2</v>
      </c>
      <c r="D135" s="24">
        <f ca="1">'일자별 시가총액'!D134 / '일자별 시가총액'!$G134</f>
        <v>0.41678473926477361</v>
      </c>
      <c r="E135" s="24">
        <f ca="1">'일자별 시가총액'!E134 / '일자별 시가총액'!$G134</f>
        <v>6.8151795833908055E-2</v>
      </c>
      <c r="F135" s="24">
        <f ca="1">'일자별 시가총액'!F134 / '일자별 시가총액'!$G134</f>
        <v>0.37047164823627793</v>
      </c>
      <c r="G135" s="25">
        <f ca="1">'일자별 시가총액'!H134</f>
        <v>145.68555983935744</v>
      </c>
      <c r="H135" s="2">
        <f t="shared" ca="1" si="22"/>
        <v>250000</v>
      </c>
      <c r="I135" s="2">
        <f t="shared" ca="1" si="23"/>
        <v>0</v>
      </c>
      <c r="J135" s="2">
        <f t="shared" ca="1" si="24"/>
        <v>1500000</v>
      </c>
      <c r="K135" s="35">
        <f t="shared" ca="1" si="25"/>
        <v>14568.555983935743</v>
      </c>
      <c r="L135" s="35">
        <f t="shared" ca="1" si="26"/>
        <v>21852833975.903614</v>
      </c>
      <c r="M135" s="35">
        <f ca="1">$L135*B135/'일자별 주가'!B134 - R134</f>
        <v>15060.240963855409</v>
      </c>
      <c r="N135" s="35">
        <f ca="1">$L135*C135/'일자별 주가'!C134 - S134</f>
        <v>9036.1445783132585</v>
      </c>
      <c r="O135" s="35">
        <f ca="1">$L135*D135/'일자별 주가'!D134 - T134</f>
        <v>32931.726907630538</v>
      </c>
      <c r="P135" s="35">
        <f ca="1">$L135*E135/'일자별 주가'!E134 - U134</f>
        <v>1767.0682730923709</v>
      </c>
      <c r="Q135" s="35">
        <f ca="1">$L135*F135/'일자별 주가'!F134 - V134</f>
        <v>1004.0160642570281</v>
      </c>
      <c r="R135" s="2">
        <f t="shared" ca="1" si="27"/>
        <v>90361.445783132527</v>
      </c>
      <c r="S135" s="2">
        <f t="shared" ca="1" si="28"/>
        <v>54216.867469879522</v>
      </c>
      <c r="T135" s="2">
        <f t="shared" ca="1" si="29"/>
        <v>197590.36144578314</v>
      </c>
      <c r="U135" s="2">
        <f t="shared" ca="1" si="30"/>
        <v>10602.409638554218</v>
      </c>
      <c r="V135" s="2">
        <f t="shared" ca="1" si="31"/>
        <v>6024.0963855421687</v>
      </c>
    </row>
    <row r="136" spans="1:22" x14ac:dyDescent="0.3">
      <c r="A136">
        <v>134</v>
      </c>
      <c r="B136" s="24">
        <f ca="1">'일자별 시가총액'!B135 / '일자별 시가총액'!$G135</f>
        <v>6.5041012007941018E-2</v>
      </c>
      <c r="C136" s="24">
        <f ca="1">'일자별 시가총액'!C135 / '일자별 시가총액'!$G135</f>
        <v>7.9110522190022264E-2</v>
      </c>
      <c r="D136" s="24">
        <f ca="1">'일자별 시가총액'!D135 / '일자별 시가총액'!$G135</f>
        <v>0.40972576211885164</v>
      </c>
      <c r="E136" s="24">
        <f ca="1">'일자별 시가총액'!E135 / '일자별 시가총액'!$G135</f>
        <v>6.9504819453625508E-2</v>
      </c>
      <c r="F136" s="24">
        <f ca="1">'일자별 시가총액'!F135 / '일자별 시가총액'!$G135</f>
        <v>0.37661788422955955</v>
      </c>
      <c r="G136" s="25">
        <f ca="1">'일자별 시가총액'!H135</f>
        <v>146.78412369477911</v>
      </c>
      <c r="H136" s="2">
        <f t="shared" ca="1" si="22"/>
        <v>250000</v>
      </c>
      <c r="I136" s="2">
        <f t="shared" ca="1" si="23"/>
        <v>250000</v>
      </c>
      <c r="J136" s="2">
        <f t="shared" ca="1" si="24"/>
        <v>1500000</v>
      </c>
      <c r="K136" s="35">
        <f t="shared" ca="1" si="25"/>
        <v>14678.412369477912</v>
      </c>
      <c r="L136" s="35">
        <f t="shared" ca="1" si="26"/>
        <v>22017618554.216869</v>
      </c>
      <c r="M136" s="35">
        <f ca="1">$L136*B136/'일자별 주가'!B135 - R135</f>
        <v>0</v>
      </c>
      <c r="N136" s="35">
        <f ca="1">$L136*C136/'일자별 주가'!C135 - S135</f>
        <v>0</v>
      </c>
      <c r="O136" s="35">
        <f ca="1">$L136*D136/'일자별 주가'!D135 - T135</f>
        <v>0</v>
      </c>
      <c r="P136" s="35">
        <f ca="1">$L136*E136/'일자별 주가'!E135 - U135</f>
        <v>0</v>
      </c>
      <c r="Q136" s="35">
        <f ca="1">$L136*F136/'일자별 주가'!F135 - V135</f>
        <v>0</v>
      </c>
      <c r="R136" s="2">
        <f t="shared" ca="1" si="27"/>
        <v>90361.445783132527</v>
      </c>
      <c r="S136" s="2">
        <f t="shared" ca="1" si="28"/>
        <v>54216.867469879522</v>
      </c>
      <c r="T136" s="2">
        <f t="shared" ca="1" si="29"/>
        <v>197590.36144578314</v>
      </c>
      <c r="U136" s="2">
        <f t="shared" ca="1" si="30"/>
        <v>10602.409638554218</v>
      </c>
      <c r="V136" s="2">
        <f t="shared" ca="1" si="31"/>
        <v>6024.0963855421687</v>
      </c>
    </row>
    <row r="137" spans="1:22" x14ac:dyDescent="0.3">
      <c r="A137">
        <v>135</v>
      </c>
      <c r="B137" s="24">
        <f ca="1">'일자별 시가총액'!B136 / '일자별 시가총액'!$G136</f>
        <v>6.5092629341079747E-2</v>
      </c>
      <c r="C137" s="24">
        <f ca="1">'일자별 시가총액'!C136 / '일자별 시가총액'!$G136</f>
        <v>8.0792779586873351E-2</v>
      </c>
      <c r="D137" s="24">
        <f ca="1">'일자별 시가총액'!D136 / '일자별 시가총액'!$G136</f>
        <v>0.41312620944892403</v>
      </c>
      <c r="E137" s="24">
        <f ca="1">'일자별 시가총액'!E136 / '일자별 시가총액'!$G136</f>
        <v>6.8625682336625249E-2</v>
      </c>
      <c r="F137" s="24">
        <f ca="1">'일자별 시가총액'!F136 / '일자별 시가총액'!$G136</f>
        <v>0.37236269928649757</v>
      </c>
      <c r="G137" s="25">
        <f ca="1">'일자별 시가총액'!H136</f>
        <v>148.12996144578315</v>
      </c>
      <c r="H137" s="2">
        <f t="shared" ca="1" si="22"/>
        <v>0</v>
      </c>
      <c r="I137" s="2">
        <f t="shared" ca="1" si="23"/>
        <v>250000</v>
      </c>
      <c r="J137" s="2">
        <f t="shared" ca="1" si="24"/>
        <v>1250000</v>
      </c>
      <c r="K137" s="35">
        <f t="shared" ca="1" si="25"/>
        <v>14812.996144578316</v>
      </c>
      <c r="L137" s="35">
        <f t="shared" ca="1" si="26"/>
        <v>18516245180.722893</v>
      </c>
      <c r="M137" s="35">
        <f ca="1">$L137*B137/'일자별 주가'!B136 - R136</f>
        <v>-15060.240963855424</v>
      </c>
      <c r="N137" s="35">
        <f ca="1">$L137*C137/'일자별 주가'!C136 - S136</f>
        <v>-9036.1445783132585</v>
      </c>
      <c r="O137" s="35">
        <f ca="1">$L137*D137/'일자별 주가'!D136 - T136</f>
        <v>-32931.726907630509</v>
      </c>
      <c r="P137" s="35">
        <f ca="1">$L137*E137/'일자별 주가'!E136 - U136</f>
        <v>-1767.0682730923709</v>
      </c>
      <c r="Q137" s="35">
        <f ca="1">$L137*F137/'일자별 주가'!F136 - V136</f>
        <v>-1004.0160642570281</v>
      </c>
      <c r="R137" s="2">
        <f t="shared" ca="1" si="27"/>
        <v>75301.204819277104</v>
      </c>
      <c r="S137" s="2">
        <f t="shared" ca="1" si="28"/>
        <v>45180.722891566264</v>
      </c>
      <c r="T137" s="2">
        <f t="shared" ca="1" si="29"/>
        <v>164658.63453815263</v>
      </c>
      <c r="U137" s="2">
        <f t="shared" ca="1" si="30"/>
        <v>8835.3413654618471</v>
      </c>
      <c r="V137" s="2">
        <f t="shared" ca="1" si="31"/>
        <v>5020.0803212851406</v>
      </c>
    </row>
    <row r="138" spans="1:22" x14ac:dyDescent="0.3">
      <c r="A138">
        <v>136</v>
      </c>
      <c r="B138" s="24">
        <f ca="1">'일자별 시가총액'!B137 / '일자별 시가총액'!$G137</f>
        <v>6.316620105278821E-2</v>
      </c>
      <c r="C138" s="24">
        <f ca="1">'일자별 시가총액'!C137 / '일자별 시가총액'!$G137</f>
        <v>8.0133039099517314E-2</v>
      </c>
      <c r="D138" s="24">
        <f ca="1">'일자별 시가총액'!D137 / '일자별 시가총액'!$G137</f>
        <v>0.40970240552344755</v>
      </c>
      <c r="E138" s="24">
        <f ca="1">'일자별 시가총액'!E137 / '일자별 시가총액'!$G137</f>
        <v>6.751000691941822E-2</v>
      </c>
      <c r="F138" s="24">
        <f ca="1">'일자별 시가총액'!F137 / '일자별 시가총액'!$G137</f>
        <v>0.37948834740482867</v>
      </c>
      <c r="G138" s="25">
        <f ca="1">'일자별 시가총액'!H137</f>
        <v>150.12985381526104</v>
      </c>
      <c r="H138" s="2">
        <f t="shared" ca="1" si="22"/>
        <v>150000</v>
      </c>
      <c r="I138" s="2">
        <f t="shared" ca="1" si="23"/>
        <v>50000</v>
      </c>
      <c r="J138" s="2">
        <f t="shared" ca="1" si="24"/>
        <v>1350000</v>
      </c>
      <c r="K138" s="35">
        <f t="shared" ca="1" si="25"/>
        <v>15012.985381526105</v>
      </c>
      <c r="L138" s="35">
        <f t="shared" ca="1" si="26"/>
        <v>20267530265.060242</v>
      </c>
      <c r="M138" s="35">
        <f ca="1">$L138*B138/'일자별 주가'!B137 - R137</f>
        <v>6024.0963855421724</v>
      </c>
      <c r="N138" s="35">
        <f ca="1">$L138*C138/'일자별 주가'!C137 - S137</f>
        <v>3614.4578313253078</v>
      </c>
      <c r="O138" s="35">
        <f ca="1">$L138*D138/'일자별 주가'!D137 - T137</f>
        <v>13172.690763052204</v>
      </c>
      <c r="P138" s="35">
        <f ca="1">$L138*E138/'일자별 주가'!E137 - U137</f>
        <v>706.82730923694908</v>
      </c>
      <c r="Q138" s="35">
        <f ca="1">$L138*F138/'일자별 주가'!F137 - V137</f>
        <v>401.60642570281107</v>
      </c>
      <c r="R138" s="2">
        <f t="shared" ca="1" si="27"/>
        <v>81325.301204819276</v>
      </c>
      <c r="S138" s="2">
        <f t="shared" ca="1" si="28"/>
        <v>48795.180722891571</v>
      </c>
      <c r="T138" s="2">
        <f t="shared" ca="1" si="29"/>
        <v>177831.32530120484</v>
      </c>
      <c r="U138" s="2">
        <f t="shared" ca="1" si="30"/>
        <v>9542.1686746987962</v>
      </c>
      <c r="V138" s="2">
        <f t="shared" ca="1" si="31"/>
        <v>5421.6867469879517</v>
      </c>
    </row>
    <row r="139" spans="1:22" x14ac:dyDescent="0.3">
      <c r="A139">
        <v>137</v>
      </c>
      <c r="B139" s="24">
        <f ca="1">'일자별 시가총액'!B138 / '일자별 시가총액'!$G138</f>
        <v>6.4571398721683285E-2</v>
      </c>
      <c r="C139" s="24">
        <f ca="1">'일자별 시가총액'!C138 / '일자별 시가총액'!$G138</f>
        <v>7.8006655448795884E-2</v>
      </c>
      <c r="D139" s="24">
        <f ca="1">'일자별 시가총액'!D138 / '일자별 시가총액'!$G138</f>
        <v>0.42003715637856293</v>
      </c>
      <c r="E139" s="24">
        <f ca="1">'일자별 시가총액'!E138 / '일자별 시가총액'!$G138</f>
        <v>6.6084708220355379E-2</v>
      </c>
      <c r="F139" s="24">
        <f ca="1">'일자별 시가총액'!F138 / '일자별 시가총액'!$G138</f>
        <v>0.37130008123060254</v>
      </c>
      <c r="G139" s="25">
        <f ca="1">'일자별 시가총액'!H138</f>
        <v>149.85746345381526</v>
      </c>
      <c r="H139" s="2">
        <f t="shared" ca="1" si="22"/>
        <v>0</v>
      </c>
      <c r="I139" s="2">
        <f t="shared" ca="1" si="23"/>
        <v>250000</v>
      </c>
      <c r="J139" s="2">
        <f t="shared" ca="1" si="24"/>
        <v>1100000</v>
      </c>
      <c r="K139" s="35">
        <f t="shared" ca="1" si="25"/>
        <v>14985.746345381525</v>
      </c>
      <c r="L139" s="35">
        <f t="shared" ca="1" si="26"/>
        <v>16484320979.919678</v>
      </c>
      <c r="M139" s="35">
        <f ca="1">$L139*B139/'일자별 주가'!B138 - R138</f>
        <v>-15060.240963855424</v>
      </c>
      <c r="N139" s="35">
        <f ca="1">$L139*C139/'일자별 주가'!C138 - S138</f>
        <v>-9036.1445783132658</v>
      </c>
      <c r="O139" s="35">
        <f ca="1">$L139*D139/'일자별 주가'!D138 - T138</f>
        <v>-32931.726907630567</v>
      </c>
      <c r="P139" s="35">
        <f ca="1">$L139*E139/'일자별 주가'!E138 - U138</f>
        <v>-1767.0682730923718</v>
      </c>
      <c r="Q139" s="35">
        <f ca="1">$L139*F139/'일자별 주가'!F138 - V138</f>
        <v>-1004.0160642570281</v>
      </c>
      <c r="R139" s="2">
        <f t="shared" ca="1" si="27"/>
        <v>66265.060240963852</v>
      </c>
      <c r="S139" s="2">
        <f t="shared" ca="1" si="28"/>
        <v>39759.036144578306</v>
      </c>
      <c r="T139" s="2">
        <f t="shared" ca="1" si="29"/>
        <v>144899.59839357427</v>
      </c>
      <c r="U139" s="2">
        <f t="shared" ca="1" si="30"/>
        <v>7775.1004016064244</v>
      </c>
      <c r="V139" s="2">
        <f t="shared" ca="1" si="31"/>
        <v>4417.6706827309235</v>
      </c>
    </row>
    <row r="140" spans="1:22" x14ac:dyDescent="0.3">
      <c r="A140">
        <v>138</v>
      </c>
      <c r="B140" s="24">
        <f ca="1">'일자별 시가총액'!B139 / '일자별 시가총액'!$G139</f>
        <v>6.5325991396694039E-2</v>
      </c>
      <c r="C140" s="24">
        <f ca="1">'일자별 시가총액'!C139 / '일자별 시가총액'!$G139</f>
        <v>7.7694637083576434E-2</v>
      </c>
      <c r="D140" s="24">
        <f ca="1">'일자별 시가총액'!D139 / '일자별 시가총액'!$G139</f>
        <v>0.41213490499533229</v>
      </c>
      <c r="E140" s="24">
        <f ca="1">'일자별 시가총액'!E139 / '일자별 시가총액'!$G139</f>
        <v>6.7333116291271936E-2</v>
      </c>
      <c r="F140" s="24">
        <f ca="1">'일자별 시가총액'!F139 / '일자별 시가총액'!$G139</f>
        <v>0.37751135023312532</v>
      </c>
      <c r="G140" s="25">
        <f ca="1">'일자별 시가총액'!H139</f>
        <v>149.44511967871486</v>
      </c>
      <c r="H140" s="2">
        <f t="shared" ca="1" si="22"/>
        <v>250000</v>
      </c>
      <c r="I140" s="2">
        <f t="shared" ca="1" si="23"/>
        <v>50000</v>
      </c>
      <c r="J140" s="2">
        <f t="shared" ca="1" si="24"/>
        <v>1300000</v>
      </c>
      <c r="K140" s="35">
        <f t="shared" ca="1" si="25"/>
        <v>14944.511967871487</v>
      </c>
      <c r="L140" s="35">
        <f t="shared" ca="1" si="26"/>
        <v>19427865558.232933</v>
      </c>
      <c r="M140" s="35">
        <f ca="1">$L140*B140/'일자별 주가'!B139 - R139</f>
        <v>12048.19277108433</v>
      </c>
      <c r="N140" s="35">
        <f ca="1">$L140*C140/'일자별 주가'!C139 - S139</f>
        <v>7228.9156626506156</v>
      </c>
      <c r="O140" s="35">
        <f ca="1">$L140*D140/'일자별 주가'!D139 - T139</f>
        <v>26345.381526104436</v>
      </c>
      <c r="P140" s="35">
        <f ca="1">$L140*E140/'일자별 주가'!E139 - U139</f>
        <v>1413.6546184738972</v>
      </c>
      <c r="Q140" s="35">
        <f ca="1">$L140*F140/'일자별 주가'!F139 - V139</f>
        <v>803.21285140562304</v>
      </c>
      <c r="R140" s="2">
        <f t="shared" ca="1" si="27"/>
        <v>78313.253012048182</v>
      </c>
      <c r="S140" s="2">
        <f t="shared" ca="1" si="28"/>
        <v>46987.951807228921</v>
      </c>
      <c r="T140" s="2">
        <f t="shared" ca="1" si="29"/>
        <v>171244.97991967871</v>
      </c>
      <c r="U140" s="2">
        <f t="shared" ca="1" si="30"/>
        <v>9188.7550200803216</v>
      </c>
      <c r="V140" s="2">
        <f t="shared" ca="1" si="31"/>
        <v>5220.8835341365466</v>
      </c>
    </row>
    <row r="141" spans="1:22" x14ac:dyDescent="0.3">
      <c r="A141">
        <v>139</v>
      </c>
      <c r="B141" s="24">
        <f ca="1">'일자별 시가총액'!B140 / '일자별 시가총액'!$G140</f>
        <v>6.4704218961289625E-2</v>
      </c>
      <c r="C141" s="24">
        <f ca="1">'일자별 시가총액'!C140 / '일자별 시가총액'!$G140</f>
        <v>7.6634720284979266E-2</v>
      </c>
      <c r="D141" s="24">
        <f ca="1">'일자별 시가총액'!D140 / '일자별 시가총액'!$G140</f>
        <v>0.41677521656715216</v>
      </c>
      <c r="E141" s="24">
        <f ca="1">'일자별 시가총액'!E140 / '일자별 시가총액'!$G140</f>
        <v>6.8743810025419516E-2</v>
      </c>
      <c r="F141" s="24">
        <f ca="1">'일자별 시가총액'!F140 / '일자별 시가총액'!$G140</f>
        <v>0.37314203416115937</v>
      </c>
      <c r="G141" s="25">
        <f ca="1">'일자별 시가총액'!H140</f>
        <v>148.10676465863455</v>
      </c>
      <c r="H141" s="2">
        <f t="shared" ca="1" si="22"/>
        <v>250000</v>
      </c>
      <c r="I141" s="2">
        <f t="shared" ca="1" si="23"/>
        <v>200000</v>
      </c>
      <c r="J141" s="2">
        <f t="shared" ca="1" si="24"/>
        <v>1350000</v>
      </c>
      <c r="K141" s="35">
        <f t="shared" ca="1" si="25"/>
        <v>14810.676465863455</v>
      </c>
      <c r="L141" s="35">
        <f t="shared" ca="1" si="26"/>
        <v>19994413228.915665</v>
      </c>
      <c r="M141" s="35">
        <f ca="1">$L141*B141/'일자별 주가'!B140 - R140</f>
        <v>3012.0481927710935</v>
      </c>
      <c r="N141" s="35">
        <f ca="1">$L141*C141/'일자별 주가'!C140 - S140</f>
        <v>1807.228915662643</v>
      </c>
      <c r="O141" s="35">
        <f ca="1">$L141*D141/'일자별 주가'!D140 - T140</f>
        <v>6586.345381526131</v>
      </c>
      <c r="P141" s="35">
        <f ca="1">$L141*E141/'일자별 주가'!E140 - U140</f>
        <v>353.41365461847454</v>
      </c>
      <c r="Q141" s="35">
        <f ca="1">$L141*F141/'일자별 주가'!F140 - V140</f>
        <v>200.80321285140508</v>
      </c>
      <c r="R141" s="2">
        <f t="shared" ca="1" si="27"/>
        <v>81325.301204819276</v>
      </c>
      <c r="S141" s="2">
        <f t="shared" ca="1" si="28"/>
        <v>48795.180722891564</v>
      </c>
      <c r="T141" s="2">
        <f t="shared" ca="1" si="29"/>
        <v>177831.32530120484</v>
      </c>
      <c r="U141" s="2">
        <f t="shared" ca="1" si="30"/>
        <v>9542.1686746987962</v>
      </c>
      <c r="V141" s="2">
        <f t="shared" ca="1" si="31"/>
        <v>5421.6867469879517</v>
      </c>
    </row>
    <row r="142" spans="1:22" x14ac:dyDescent="0.3">
      <c r="A142">
        <v>140</v>
      </c>
      <c r="B142" s="24">
        <f ca="1">'일자별 시가총액'!B141 / '일자별 시가총액'!$G141</f>
        <v>6.6089230719078573E-2</v>
      </c>
      <c r="C142" s="24">
        <f ca="1">'일자별 시가총액'!C141 / '일자별 시가총액'!$G141</f>
        <v>7.5315388115367601E-2</v>
      </c>
      <c r="D142" s="24">
        <f ca="1">'일자별 시가총액'!D141 / '일자별 시가총액'!$G141</f>
        <v>0.41605637602931544</v>
      </c>
      <c r="E142" s="24">
        <f ca="1">'일자별 시가총액'!E141 / '일자별 시가총액'!$G141</f>
        <v>6.7253883737314377E-2</v>
      </c>
      <c r="F142" s="24">
        <f ca="1">'일자별 시가총액'!F141 / '일자별 시가총액'!$G141</f>
        <v>0.375285121398924</v>
      </c>
      <c r="G142" s="25">
        <f ca="1">'일자별 시가총액'!H141</f>
        <v>148.22968032128514</v>
      </c>
      <c r="H142" s="2">
        <f t="shared" ca="1" si="22"/>
        <v>100000</v>
      </c>
      <c r="I142" s="2">
        <f t="shared" ca="1" si="23"/>
        <v>0</v>
      </c>
      <c r="J142" s="2">
        <f t="shared" ca="1" si="24"/>
        <v>1450000</v>
      </c>
      <c r="K142" s="35">
        <f t="shared" ca="1" si="25"/>
        <v>14822.968032128516</v>
      </c>
      <c r="L142" s="35">
        <f t="shared" ca="1" si="26"/>
        <v>21493303646.586349</v>
      </c>
      <c r="M142" s="35">
        <f ca="1">$L142*B142/'일자별 주가'!B141 - R141</f>
        <v>6024.0963855421869</v>
      </c>
      <c r="N142" s="35">
        <f ca="1">$L142*C142/'일자별 주가'!C141 - S141</f>
        <v>3614.4578313253151</v>
      </c>
      <c r="O142" s="35">
        <f ca="1">$L142*D142/'일자별 주가'!D141 - T141</f>
        <v>13172.690763052233</v>
      </c>
      <c r="P142" s="35">
        <f ca="1">$L142*E142/'일자별 주가'!E141 - U141</f>
        <v>706.82730923694908</v>
      </c>
      <c r="Q142" s="35">
        <f ca="1">$L142*F142/'일자별 주가'!F141 - V141</f>
        <v>401.60642570281288</v>
      </c>
      <c r="R142" s="2">
        <f t="shared" ca="1" si="27"/>
        <v>87349.397590361463</v>
      </c>
      <c r="S142" s="2">
        <f t="shared" ca="1" si="28"/>
        <v>52409.638554216879</v>
      </c>
      <c r="T142" s="2">
        <f t="shared" ca="1" si="29"/>
        <v>191004.01606425707</v>
      </c>
      <c r="U142" s="2">
        <f t="shared" ca="1" si="30"/>
        <v>10248.995983935745</v>
      </c>
      <c r="V142" s="2">
        <f t="shared" ca="1" si="31"/>
        <v>5823.2931726907645</v>
      </c>
    </row>
    <row r="143" spans="1:22" x14ac:dyDescent="0.3">
      <c r="A143">
        <v>141</v>
      </c>
      <c r="B143" s="24">
        <f ca="1">'일자별 시가총액'!B142 / '일자별 시가총액'!$G142</f>
        <v>6.5221085021085937E-2</v>
      </c>
      <c r="C143" s="24">
        <f ca="1">'일자별 시가총액'!C142 / '일자별 시가총액'!$G142</f>
        <v>7.470130382811066E-2</v>
      </c>
      <c r="D143" s="24">
        <f ca="1">'일자별 시가총액'!D142 / '일자별 시가총액'!$G142</f>
        <v>0.40713458163328986</v>
      </c>
      <c r="E143" s="24">
        <f ca="1">'일자별 시가총액'!E142 / '일자별 시가총액'!$G142</f>
        <v>6.8520416519858879E-2</v>
      </c>
      <c r="F143" s="24">
        <f ca="1">'일자별 시가총액'!F142 / '일자별 시가총액'!$G142</f>
        <v>0.38442261299765462</v>
      </c>
      <c r="G143" s="25">
        <f ca="1">'일자별 시가총액'!H142</f>
        <v>146.95151646586345</v>
      </c>
      <c r="H143" s="2">
        <f t="shared" ca="1" si="22"/>
        <v>100000</v>
      </c>
      <c r="I143" s="2">
        <f t="shared" ca="1" si="23"/>
        <v>150000</v>
      </c>
      <c r="J143" s="2">
        <f t="shared" ca="1" si="24"/>
        <v>1400000</v>
      </c>
      <c r="K143" s="35">
        <f t="shared" ca="1" si="25"/>
        <v>14695.151646586344</v>
      </c>
      <c r="L143" s="35">
        <f t="shared" ca="1" si="26"/>
        <v>20573212305.220882</v>
      </c>
      <c r="M143" s="35">
        <f ca="1">$L143*B143/'일자별 주가'!B142 - R142</f>
        <v>-3012.048192771108</v>
      </c>
      <c r="N143" s="35">
        <f ca="1">$L143*C143/'일자별 주가'!C142 - S142</f>
        <v>-1807.2289156626648</v>
      </c>
      <c r="O143" s="35">
        <f ca="1">$L143*D143/'일자별 주가'!D142 - T142</f>
        <v>-6586.3453815261601</v>
      </c>
      <c r="P143" s="35">
        <f ca="1">$L143*E143/'일자별 주가'!E142 - U142</f>
        <v>-353.41365461847636</v>
      </c>
      <c r="Q143" s="35">
        <f ca="1">$L143*F143/'일자별 주가'!F142 - V142</f>
        <v>-200.80321285140781</v>
      </c>
      <c r="R143" s="2">
        <f t="shared" ca="1" si="27"/>
        <v>84337.349397590355</v>
      </c>
      <c r="S143" s="2">
        <f t="shared" ca="1" si="28"/>
        <v>50602.409638554214</v>
      </c>
      <c r="T143" s="2">
        <f t="shared" ca="1" si="29"/>
        <v>184417.67068273091</v>
      </c>
      <c r="U143" s="2">
        <f t="shared" ca="1" si="30"/>
        <v>9895.5823293172689</v>
      </c>
      <c r="V143" s="2">
        <f t="shared" ca="1" si="31"/>
        <v>5622.4899598393567</v>
      </c>
    </row>
    <row r="144" spans="1:22" x14ac:dyDescent="0.3">
      <c r="A144">
        <v>142</v>
      </c>
      <c r="B144" s="24">
        <f ca="1">'일자별 시가총액'!B143 / '일자별 시가총액'!$G143</f>
        <v>6.5808437368625128E-2</v>
      </c>
      <c r="C144" s="24">
        <f ca="1">'일자별 시가총액'!C143 / '일자별 시가총액'!$G143</f>
        <v>7.4572201144960687E-2</v>
      </c>
      <c r="D144" s="24">
        <f ca="1">'일자별 시가총액'!D143 / '일자별 시가총액'!$G143</f>
        <v>0.41452407966604871</v>
      </c>
      <c r="E144" s="24">
        <f ca="1">'일자별 시가총액'!E143 / '일자별 시가총액'!$G143</f>
        <v>6.9063208029929699E-2</v>
      </c>
      <c r="F144" s="24">
        <f ca="1">'일자별 시가총액'!F143 / '일자별 시가총액'!$G143</f>
        <v>0.37603207379043579</v>
      </c>
      <c r="G144" s="25">
        <f ca="1">'일자별 시가총액'!H143</f>
        <v>146.45465220883534</v>
      </c>
      <c r="H144" s="2">
        <f t="shared" ca="1" si="22"/>
        <v>200000</v>
      </c>
      <c r="I144" s="2">
        <f t="shared" ca="1" si="23"/>
        <v>250000</v>
      </c>
      <c r="J144" s="2">
        <f t="shared" ca="1" si="24"/>
        <v>1350000</v>
      </c>
      <c r="K144" s="35">
        <f t="shared" ca="1" si="25"/>
        <v>14645.465220883536</v>
      </c>
      <c r="L144" s="35">
        <f t="shared" ca="1" si="26"/>
        <v>19771378048.192772</v>
      </c>
      <c r="M144" s="35">
        <f ca="1">$L144*B144/'일자별 주가'!B143 - R143</f>
        <v>-3012.0481927710644</v>
      </c>
      <c r="N144" s="35">
        <f ca="1">$L144*C144/'일자별 주가'!C143 - S143</f>
        <v>-1807.2289156626503</v>
      </c>
      <c r="O144" s="35">
        <f ca="1">$L144*D144/'일자별 주가'!D143 - T143</f>
        <v>-6586.3453815260727</v>
      </c>
      <c r="P144" s="35">
        <f ca="1">$L144*E144/'일자별 주가'!E143 - U143</f>
        <v>-353.41365461847454</v>
      </c>
      <c r="Q144" s="35">
        <f ca="1">$L144*F144/'일자별 주가'!F143 - V143</f>
        <v>-200.80321285140508</v>
      </c>
      <c r="R144" s="2">
        <f t="shared" ca="1" si="27"/>
        <v>81325.30120481929</v>
      </c>
      <c r="S144" s="2">
        <f t="shared" ca="1" si="28"/>
        <v>48795.180722891564</v>
      </c>
      <c r="T144" s="2">
        <f t="shared" ca="1" si="29"/>
        <v>177831.32530120484</v>
      </c>
      <c r="U144" s="2">
        <f t="shared" ca="1" si="30"/>
        <v>9542.1686746987943</v>
      </c>
      <c r="V144" s="2">
        <f t="shared" ca="1" si="31"/>
        <v>5421.6867469879517</v>
      </c>
    </row>
    <row r="145" spans="1:22" x14ac:dyDescent="0.3">
      <c r="A145">
        <v>143</v>
      </c>
      <c r="B145" s="24">
        <f ca="1">'일자별 시가총액'!B144 / '일자별 시가총액'!$G144</f>
        <v>6.4572256764543215E-2</v>
      </c>
      <c r="C145" s="24">
        <f ca="1">'일자별 시가총액'!C144 / '일자별 시가총액'!$G144</f>
        <v>7.3351522997674432E-2</v>
      </c>
      <c r="D145" s="24">
        <f ca="1">'일자별 시가총액'!D144 / '일자별 시가총액'!$G144</f>
        <v>0.41877429471904365</v>
      </c>
      <c r="E145" s="24">
        <f ca="1">'일자별 시가총액'!E144 / '일자별 시가총액'!$G144</f>
        <v>6.6074666840865409E-2</v>
      </c>
      <c r="F145" s="24">
        <f ca="1">'일자별 시가총액'!F144 / '일자별 시가총액'!$G144</f>
        <v>0.37722725867787332</v>
      </c>
      <c r="G145" s="25">
        <f ca="1">'일자별 시가총액'!H144</f>
        <v>148.67998875502008</v>
      </c>
      <c r="H145" s="2">
        <f t="shared" ca="1" si="22"/>
        <v>200000</v>
      </c>
      <c r="I145" s="2">
        <f t="shared" ca="1" si="23"/>
        <v>250000</v>
      </c>
      <c r="J145" s="2">
        <f t="shared" ca="1" si="24"/>
        <v>1300000</v>
      </c>
      <c r="K145" s="35">
        <f t="shared" ca="1" si="25"/>
        <v>14867.998875502008</v>
      </c>
      <c r="L145" s="35">
        <f t="shared" ca="1" si="26"/>
        <v>19328398538.152611</v>
      </c>
      <c r="M145" s="35">
        <f ca="1">$L145*B145/'일자별 주가'!B144 - R144</f>
        <v>-3012.0481927710935</v>
      </c>
      <c r="N145" s="35">
        <f ca="1">$L145*C145/'일자별 주가'!C144 - S144</f>
        <v>-1807.2289156626503</v>
      </c>
      <c r="O145" s="35">
        <f ca="1">$L145*D145/'일자별 주가'!D144 - T144</f>
        <v>-6586.345381526131</v>
      </c>
      <c r="P145" s="35">
        <f ca="1">$L145*E145/'일자별 주가'!E144 - U144</f>
        <v>-353.41365461847272</v>
      </c>
      <c r="Q145" s="35">
        <f ca="1">$L145*F145/'일자별 주가'!F144 - V144</f>
        <v>-200.80321285140508</v>
      </c>
      <c r="R145" s="2">
        <f t="shared" ca="1" si="27"/>
        <v>78313.253012048197</v>
      </c>
      <c r="S145" s="2">
        <f t="shared" ca="1" si="28"/>
        <v>46987.951807228914</v>
      </c>
      <c r="T145" s="2">
        <f t="shared" ca="1" si="29"/>
        <v>171244.97991967871</v>
      </c>
      <c r="U145" s="2">
        <f t="shared" ca="1" si="30"/>
        <v>9188.7550200803216</v>
      </c>
      <c r="V145" s="2">
        <f t="shared" ca="1" si="31"/>
        <v>5220.8835341365466</v>
      </c>
    </row>
    <row r="146" spans="1:22" x14ac:dyDescent="0.3">
      <c r="A146">
        <v>144</v>
      </c>
      <c r="B146" s="24">
        <f ca="1">'일자별 시가총액'!B145 / '일자별 시가총액'!$G145</f>
        <v>6.574888538080674E-2</v>
      </c>
      <c r="C146" s="24">
        <f ca="1">'일자별 시가총액'!C145 / '일자별 시가총액'!$G145</f>
        <v>7.302067782996112E-2</v>
      </c>
      <c r="D146" s="24">
        <f ca="1">'일자별 시가총액'!D145 / '일자별 시가총액'!$G145</f>
        <v>0.41375397372597178</v>
      </c>
      <c r="E146" s="24">
        <f ca="1">'일자별 시가총액'!E145 / '일자별 시가총액'!$G145</f>
        <v>6.8082191487194146E-2</v>
      </c>
      <c r="F146" s="24">
        <f ca="1">'일자별 시가총액'!F145 / '일자별 시가총액'!$G145</f>
        <v>0.3793942715760662</v>
      </c>
      <c r="G146" s="25">
        <f ca="1">'일자별 시가총액'!H145</f>
        <v>147.6409654618474</v>
      </c>
      <c r="H146" s="2">
        <f t="shared" ca="1" si="22"/>
        <v>0</v>
      </c>
      <c r="I146" s="2">
        <f t="shared" ca="1" si="23"/>
        <v>50000</v>
      </c>
      <c r="J146" s="2">
        <f t="shared" ca="1" si="24"/>
        <v>1250000</v>
      </c>
      <c r="K146" s="35">
        <f t="shared" ca="1" si="25"/>
        <v>14764.096546184739</v>
      </c>
      <c r="L146" s="35">
        <f t="shared" ca="1" si="26"/>
        <v>18455120682.730923</v>
      </c>
      <c r="M146" s="35">
        <f ca="1">$L146*B146/'일자별 주가'!B145 - R145</f>
        <v>-3012.0481927710789</v>
      </c>
      <c r="N146" s="35">
        <f ca="1">$L146*C146/'일자별 주가'!C145 - S145</f>
        <v>-1807.2289156626503</v>
      </c>
      <c r="O146" s="35">
        <f ca="1">$L146*D146/'일자별 주가'!D145 - T145</f>
        <v>-6586.3453815261018</v>
      </c>
      <c r="P146" s="35">
        <f ca="1">$L146*E146/'일자별 주가'!E145 - U145</f>
        <v>-353.41365461847454</v>
      </c>
      <c r="Q146" s="35">
        <f ca="1">$L146*F146/'일자별 주가'!F145 - V145</f>
        <v>-200.80321285140599</v>
      </c>
      <c r="R146" s="2">
        <f t="shared" ca="1" si="27"/>
        <v>75301.204819277118</v>
      </c>
      <c r="S146" s="2">
        <f t="shared" ca="1" si="28"/>
        <v>45180.722891566264</v>
      </c>
      <c r="T146" s="2">
        <f t="shared" ca="1" si="29"/>
        <v>164658.6345381526</v>
      </c>
      <c r="U146" s="2">
        <f t="shared" ca="1" si="30"/>
        <v>8835.3413654618471</v>
      </c>
      <c r="V146" s="2">
        <f t="shared" ca="1" si="31"/>
        <v>5020.0803212851406</v>
      </c>
    </row>
    <row r="147" spans="1:22" x14ac:dyDescent="0.3">
      <c r="A147">
        <v>145</v>
      </c>
      <c r="B147" s="24">
        <f ca="1">'일자별 시가총액'!B146 / '일자별 시가총액'!$G146</f>
        <v>6.589269882976273E-2</v>
      </c>
      <c r="C147" s="24">
        <f ca="1">'일자별 시가총액'!C146 / '일자별 시가총액'!$G146</f>
        <v>7.242947110630174E-2</v>
      </c>
      <c r="D147" s="24">
        <f ca="1">'일자별 시가총액'!D146 / '일자별 시가총액'!$G146</f>
        <v>0.4217183035310984</v>
      </c>
      <c r="E147" s="24">
        <f ca="1">'일자별 시가총액'!E146 / '일자별 시가총액'!$G146</f>
        <v>6.8307916835916763E-2</v>
      </c>
      <c r="F147" s="24">
        <f ca="1">'일자별 시가총액'!F146 / '일자별 시가총액'!$G146</f>
        <v>0.3716516096969204</v>
      </c>
      <c r="G147" s="25">
        <f ca="1">'일자별 시가총액'!H146</f>
        <v>146.87990361445785</v>
      </c>
      <c r="H147" s="2">
        <f t="shared" ca="1" si="22"/>
        <v>150000</v>
      </c>
      <c r="I147" s="2">
        <f t="shared" ca="1" si="23"/>
        <v>100000</v>
      </c>
      <c r="J147" s="2">
        <f t="shared" ca="1" si="24"/>
        <v>1300000</v>
      </c>
      <c r="K147" s="35">
        <f t="shared" ca="1" si="25"/>
        <v>14687.990361445783</v>
      </c>
      <c r="L147" s="35">
        <f t="shared" ca="1" si="26"/>
        <v>19094387469.87952</v>
      </c>
      <c r="M147" s="35">
        <f ca="1">$L147*B147/'일자별 주가'!B146 - R146</f>
        <v>3012.0481927710935</v>
      </c>
      <c r="N147" s="35">
        <f ca="1">$L147*C147/'일자별 주가'!C146 - S146</f>
        <v>1807.2289156626503</v>
      </c>
      <c r="O147" s="35">
        <f ca="1">$L147*D147/'일자별 주가'!D146 - T146</f>
        <v>6586.3453815261601</v>
      </c>
      <c r="P147" s="35">
        <f ca="1">$L147*E147/'일자별 주가'!E146 - U146</f>
        <v>353.41365461847636</v>
      </c>
      <c r="Q147" s="35">
        <f ca="1">$L147*F147/'일자별 주가'!F146 - V146</f>
        <v>200.8032128514069</v>
      </c>
      <c r="R147" s="2">
        <f t="shared" ca="1" si="27"/>
        <v>78313.253012048212</v>
      </c>
      <c r="S147" s="2">
        <f t="shared" ca="1" si="28"/>
        <v>46987.951807228914</v>
      </c>
      <c r="T147" s="2">
        <f t="shared" ca="1" si="29"/>
        <v>171244.97991967876</v>
      </c>
      <c r="U147" s="2">
        <f t="shared" ca="1" si="30"/>
        <v>9188.7550200803234</v>
      </c>
      <c r="V147" s="2">
        <f t="shared" ca="1" si="31"/>
        <v>5220.8835341365475</v>
      </c>
    </row>
    <row r="148" spans="1:22" x14ac:dyDescent="0.3">
      <c r="A148">
        <v>146</v>
      </c>
      <c r="B148" s="24">
        <f ca="1">'일자별 시가총액'!B147 / '일자별 시가총액'!$G147</f>
        <v>6.6768377795941719E-2</v>
      </c>
      <c r="C148" s="24">
        <f ca="1">'일자별 시가총액'!C147 / '일자별 시가총액'!$G147</f>
        <v>7.1827197545609039E-2</v>
      </c>
      <c r="D148" s="24">
        <f ca="1">'일자별 시가총액'!D147 / '일자별 시가총액'!$G147</f>
        <v>0.41947124948974096</v>
      </c>
      <c r="E148" s="24">
        <f ca="1">'일자별 시가총액'!E147 / '일자별 시가총액'!$G147</f>
        <v>6.7427862740465194E-2</v>
      </c>
      <c r="F148" s="24">
        <f ca="1">'일자별 시가총액'!F147 / '일자별 시가총액'!$G147</f>
        <v>0.37450531242824309</v>
      </c>
      <c r="G148" s="25">
        <f ca="1">'일자별 시가총액'!H147</f>
        <v>146.80313574297188</v>
      </c>
      <c r="H148" s="2">
        <f t="shared" ca="1" si="22"/>
        <v>50000</v>
      </c>
      <c r="I148" s="2">
        <f t="shared" ca="1" si="23"/>
        <v>50000</v>
      </c>
      <c r="J148" s="2">
        <f t="shared" ca="1" si="24"/>
        <v>1300000</v>
      </c>
      <c r="K148" s="35">
        <f t="shared" ca="1" si="25"/>
        <v>14680.313574297188</v>
      </c>
      <c r="L148" s="35">
        <f t="shared" ca="1" si="26"/>
        <v>19084407646.586346</v>
      </c>
      <c r="M148" s="35">
        <f ca="1">$L148*B148/'일자별 주가'!B147 - R147</f>
        <v>0</v>
      </c>
      <c r="N148" s="35">
        <f ca="1">$L148*C148/'일자별 주가'!C147 - S147</f>
        <v>0</v>
      </c>
      <c r="O148" s="35">
        <f ca="1">$L148*D148/'일자별 주가'!D147 - T147</f>
        <v>0</v>
      </c>
      <c r="P148" s="35">
        <f ca="1">$L148*E148/'일자별 주가'!E147 - U147</f>
        <v>0</v>
      </c>
      <c r="Q148" s="35">
        <f ca="1">$L148*F148/'일자별 주가'!F147 - V147</f>
        <v>0</v>
      </c>
      <c r="R148" s="2">
        <f t="shared" ca="1" si="27"/>
        <v>78313.253012048212</v>
      </c>
      <c r="S148" s="2">
        <f t="shared" ca="1" si="28"/>
        <v>46987.951807228914</v>
      </c>
      <c r="T148" s="2">
        <f t="shared" ca="1" si="29"/>
        <v>171244.97991967876</v>
      </c>
      <c r="U148" s="2">
        <f t="shared" ca="1" si="30"/>
        <v>9188.7550200803234</v>
      </c>
      <c r="V148" s="2">
        <f t="shared" ca="1" si="31"/>
        <v>5220.8835341365475</v>
      </c>
    </row>
    <row r="149" spans="1:22" x14ac:dyDescent="0.3">
      <c r="A149">
        <v>147</v>
      </c>
      <c r="B149" s="24">
        <f ca="1">'일자별 시가총액'!B148 / '일자별 시가총액'!$G148</f>
        <v>6.5967991050955674E-2</v>
      </c>
      <c r="C149" s="24">
        <f ca="1">'일자별 시가총액'!C148 / '일자별 시가총액'!$G148</f>
        <v>7.0101488099357484E-2</v>
      </c>
      <c r="D149" s="24">
        <f ca="1">'일자별 시가총액'!D148 / '일자별 시가총액'!$G148</f>
        <v>0.41782606229126251</v>
      </c>
      <c r="E149" s="24">
        <f ca="1">'일자별 시가총액'!E148 / '일자별 시가총액'!$G148</f>
        <v>6.5917771861179655E-2</v>
      </c>
      <c r="F149" s="24">
        <f ca="1">'일자별 시가총액'!F148 / '일자별 시가총액'!$G148</f>
        <v>0.3801866866972447</v>
      </c>
      <c r="G149" s="25">
        <f ca="1">'일자별 시가총액'!H148</f>
        <v>147.05014136546183</v>
      </c>
      <c r="H149" s="2">
        <f t="shared" ca="1" si="22"/>
        <v>0</v>
      </c>
      <c r="I149" s="2">
        <f t="shared" ca="1" si="23"/>
        <v>250000</v>
      </c>
      <c r="J149" s="2">
        <f t="shared" ca="1" si="24"/>
        <v>1050000</v>
      </c>
      <c r="K149" s="35">
        <f t="shared" ca="1" si="25"/>
        <v>14705.014136546182</v>
      </c>
      <c r="L149" s="35">
        <f t="shared" ca="1" si="26"/>
        <v>15440264843.373491</v>
      </c>
      <c r="M149" s="35">
        <f ca="1">$L149*B149/'일자별 주가'!B148 - R148</f>
        <v>-15060.240963855453</v>
      </c>
      <c r="N149" s="35">
        <f ca="1">$L149*C149/'일자별 주가'!C148 - S148</f>
        <v>-9036.1445783132585</v>
      </c>
      <c r="O149" s="35">
        <f ca="1">$L149*D149/'일자별 주가'!D148 - T148</f>
        <v>-32931.726907630597</v>
      </c>
      <c r="P149" s="35">
        <f ca="1">$L149*E149/'일자별 주가'!E148 - U148</f>
        <v>-1767.0682730923727</v>
      </c>
      <c r="Q149" s="35">
        <f ca="1">$L149*F149/'일자별 주가'!F148 - V148</f>
        <v>-1004.0160642570299</v>
      </c>
      <c r="R149" s="2">
        <f t="shared" ca="1" si="27"/>
        <v>63253.012048192759</v>
      </c>
      <c r="S149" s="2">
        <f t="shared" ca="1" si="28"/>
        <v>37951.807228915655</v>
      </c>
      <c r="T149" s="2">
        <f t="shared" ca="1" si="29"/>
        <v>138313.25301204817</v>
      </c>
      <c r="U149" s="2">
        <f t="shared" ca="1" si="30"/>
        <v>7421.6867469879508</v>
      </c>
      <c r="V149" s="2">
        <f t="shared" ca="1" si="31"/>
        <v>4216.8674698795176</v>
      </c>
    </row>
    <row r="150" spans="1:22" x14ac:dyDescent="0.3">
      <c r="A150">
        <v>148</v>
      </c>
      <c r="B150" s="24">
        <f ca="1">'일자별 시가총액'!B149 / '일자별 시가총액'!$G149</f>
        <v>6.5982318004507351E-2</v>
      </c>
      <c r="C150" s="24">
        <f ca="1">'일자별 시가총액'!C149 / '일자별 시가총액'!$G149</f>
        <v>6.9284438016825448E-2</v>
      </c>
      <c r="D150" s="24">
        <f ca="1">'일자별 시가총액'!D149 / '일자별 시가총액'!$G149</f>
        <v>0.42105485553542715</v>
      </c>
      <c r="E150" s="24">
        <f ca="1">'일자별 시가총액'!E149 / '일자별 시가총액'!$G149</f>
        <v>6.4152752322637938E-2</v>
      </c>
      <c r="F150" s="24">
        <f ca="1">'일자별 시가총액'!F149 / '일자별 시가총액'!$G149</f>
        <v>0.37952563612060214</v>
      </c>
      <c r="G150" s="25">
        <f ca="1">'일자별 시가총액'!H149</f>
        <v>150.39626184738955</v>
      </c>
      <c r="H150" s="2">
        <f t="shared" ca="1" si="22"/>
        <v>250000</v>
      </c>
      <c r="I150" s="2">
        <f t="shared" ca="1" si="23"/>
        <v>100000</v>
      </c>
      <c r="J150" s="2">
        <f t="shared" ca="1" si="24"/>
        <v>1200000</v>
      </c>
      <c r="K150" s="35">
        <f t="shared" ca="1" si="25"/>
        <v>15039.626184738956</v>
      </c>
      <c r="L150" s="35">
        <f t="shared" ca="1" si="26"/>
        <v>18047551421.686749</v>
      </c>
      <c r="M150" s="35">
        <f ca="1">$L150*B150/'일자별 주가'!B149 - R149</f>
        <v>9036.1445783132658</v>
      </c>
      <c r="N150" s="35">
        <f ca="1">$L150*C150/'일자별 주가'!C149 - S149</f>
        <v>5421.6867469879653</v>
      </c>
      <c r="O150" s="35">
        <f ca="1">$L150*D150/'일자별 주가'!D149 - T149</f>
        <v>19759.036144578364</v>
      </c>
      <c r="P150" s="35">
        <f ca="1">$L150*E150/'일자별 주가'!E149 - U149</f>
        <v>1060.2409638554218</v>
      </c>
      <c r="Q150" s="35">
        <f ca="1">$L150*F150/'일자별 주가'!F149 - V149</f>
        <v>602.40963855421796</v>
      </c>
      <c r="R150" s="2">
        <f t="shared" ca="1" si="27"/>
        <v>72289.156626506025</v>
      </c>
      <c r="S150" s="2">
        <f t="shared" ca="1" si="28"/>
        <v>43373.493975903621</v>
      </c>
      <c r="T150" s="2">
        <f t="shared" ca="1" si="29"/>
        <v>158072.28915662653</v>
      </c>
      <c r="U150" s="2">
        <f t="shared" ca="1" si="30"/>
        <v>8481.9277108433726</v>
      </c>
      <c r="V150" s="2">
        <f t="shared" ca="1" si="31"/>
        <v>4819.2771084337355</v>
      </c>
    </row>
    <row r="151" spans="1:22" x14ac:dyDescent="0.3">
      <c r="A151">
        <v>149</v>
      </c>
      <c r="B151" s="24">
        <f ca="1">'일자별 시가총액'!B150 / '일자별 시가총액'!$G150</f>
        <v>6.7042577849952684E-2</v>
      </c>
      <c r="C151" s="24">
        <f ca="1">'일자별 시가총액'!C150 / '일자별 시가총액'!$G150</f>
        <v>6.911913571323082E-2</v>
      </c>
      <c r="D151" s="24">
        <f ca="1">'일자별 시가총액'!D150 / '일자별 시가총액'!$G150</f>
        <v>0.42503088493407137</v>
      </c>
      <c r="E151" s="24">
        <f ca="1">'일자별 시가총액'!E150 / '일자별 시가총액'!$G150</f>
        <v>6.5290957610639674E-2</v>
      </c>
      <c r="F151" s="24">
        <f ca="1">'일자별 시가총액'!F150 / '일자별 시가총액'!$G150</f>
        <v>0.37351644389210542</v>
      </c>
      <c r="G151" s="25">
        <f ca="1">'일자별 시가총액'!H150</f>
        <v>149.4015502008032</v>
      </c>
      <c r="H151" s="2">
        <f t="shared" ca="1" si="22"/>
        <v>50000</v>
      </c>
      <c r="I151" s="2">
        <f t="shared" ca="1" si="23"/>
        <v>100000</v>
      </c>
      <c r="J151" s="2">
        <f t="shared" ca="1" si="24"/>
        <v>1150000</v>
      </c>
      <c r="K151" s="35">
        <f t="shared" ca="1" si="25"/>
        <v>14940.155020080321</v>
      </c>
      <c r="L151" s="35">
        <f t="shared" ca="1" si="26"/>
        <v>17181178273.092369</v>
      </c>
      <c r="M151" s="35">
        <f ca="1">$L151*B151/'일자별 주가'!B150 - R150</f>
        <v>-3012.0481927710935</v>
      </c>
      <c r="N151" s="35">
        <f ca="1">$L151*C151/'일자별 주가'!C150 - S150</f>
        <v>-1807.2289156626575</v>
      </c>
      <c r="O151" s="35">
        <f ca="1">$L151*D151/'일자별 주가'!D150 - T150</f>
        <v>-6586.345381526131</v>
      </c>
      <c r="P151" s="35">
        <f ca="1">$L151*E151/'일자별 주가'!E150 - U150</f>
        <v>-353.41365461847272</v>
      </c>
      <c r="Q151" s="35">
        <f ca="1">$L151*F151/'일자별 주가'!F150 - V150</f>
        <v>-200.80321285140599</v>
      </c>
      <c r="R151" s="2">
        <f t="shared" ca="1" si="27"/>
        <v>69277.108433734931</v>
      </c>
      <c r="S151" s="2">
        <f t="shared" ca="1" si="28"/>
        <v>41566.265060240963</v>
      </c>
      <c r="T151" s="2">
        <f t="shared" ca="1" si="29"/>
        <v>151485.9437751004</v>
      </c>
      <c r="U151" s="2">
        <f t="shared" ca="1" si="30"/>
        <v>8128.5140562248998</v>
      </c>
      <c r="V151" s="2">
        <f t="shared" ca="1" si="31"/>
        <v>4618.4738955823295</v>
      </c>
    </row>
    <row r="152" spans="1:22" x14ac:dyDescent="0.3">
      <c r="A152">
        <v>150</v>
      </c>
      <c r="B152" s="24">
        <f ca="1">'일자별 시가총액'!B151 / '일자별 시가총액'!$G151</f>
        <v>6.5842726969575494E-2</v>
      </c>
      <c r="C152" s="24">
        <f ca="1">'일자별 시가총액'!C151 / '일자별 시가총액'!$G151</f>
        <v>7.0367894439954351E-2</v>
      </c>
      <c r="D152" s="24">
        <f ca="1">'일자별 시가총액'!D151 / '일자별 시가총액'!$G151</f>
        <v>0.4234549358011524</v>
      </c>
      <c r="E152" s="24">
        <f ca="1">'일자별 시가총액'!E151 / '일자별 시가총액'!$G151</f>
        <v>6.5036033314614758E-2</v>
      </c>
      <c r="F152" s="24">
        <f ca="1">'일자별 시가총액'!F151 / '일자별 시가총액'!$G151</f>
        <v>0.375298409474703</v>
      </c>
      <c r="G152" s="25">
        <f ca="1">'일자별 시가총액'!H151</f>
        <v>148.61994056224898</v>
      </c>
      <c r="H152" s="2">
        <f t="shared" ca="1" si="22"/>
        <v>100000</v>
      </c>
      <c r="I152" s="2">
        <f t="shared" ca="1" si="23"/>
        <v>0</v>
      </c>
      <c r="J152" s="2">
        <f t="shared" ca="1" si="24"/>
        <v>1250000</v>
      </c>
      <c r="K152" s="35">
        <f t="shared" ca="1" si="25"/>
        <v>14861.994056224898</v>
      </c>
      <c r="L152" s="35">
        <f t="shared" ca="1" si="26"/>
        <v>18577492570.28112</v>
      </c>
      <c r="M152" s="35">
        <f ca="1">$L152*B152/'일자별 주가'!B151 - R151</f>
        <v>6024.0963855421578</v>
      </c>
      <c r="N152" s="35">
        <f ca="1">$L152*C152/'일자별 주가'!C151 - S151</f>
        <v>3614.4578313253005</v>
      </c>
      <c r="O152" s="35">
        <f ca="1">$L152*D152/'일자별 주가'!D151 - T151</f>
        <v>13172.690763052175</v>
      </c>
      <c r="P152" s="35">
        <f ca="1">$L152*E152/'일자별 주가'!E151 - U151</f>
        <v>706.82730923694544</v>
      </c>
      <c r="Q152" s="35">
        <f ca="1">$L152*F152/'일자별 주가'!F151 - V151</f>
        <v>401.60642570280925</v>
      </c>
      <c r="R152" s="2">
        <f t="shared" ca="1" si="27"/>
        <v>75301.204819277089</v>
      </c>
      <c r="S152" s="2">
        <f t="shared" ca="1" si="28"/>
        <v>45180.722891566264</v>
      </c>
      <c r="T152" s="2">
        <f t="shared" ca="1" si="29"/>
        <v>164658.63453815258</v>
      </c>
      <c r="U152" s="2">
        <f t="shared" ca="1" si="30"/>
        <v>8835.3413654618453</v>
      </c>
      <c r="V152" s="2">
        <f t="shared" ca="1" si="31"/>
        <v>5020.0803212851388</v>
      </c>
    </row>
    <row r="153" spans="1:22" x14ac:dyDescent="0.3">
      <c r="A153">
        <v>151</v>
      </c>
      <c r="B153" s="24">
        <f ca="1">'일자별 시가총액'!B152 / '일자별 시가총액'!$G152</f>
        <v>6.5125723309348432E-2</v>
      </c>
      <c r="C153" s="24">
        <f ca="1">'일자별 시가총액'!C152 / '일자별 시가총액'!$G152</f>
        <v>7.2274899585632157E-2</v>
      </c>
      <c r="D153" s="24">
        <f ca="1">'일자별 시가총액'!D152 / '일자별 시가총액'!$G152</f>
        <v>0.41746087938504384</v>
      </c>
      <c r="E153" s="24">
        <f ca="1">'일자별 시가총액'!E152 / '일자별 시가총액'!$G152</f>
        <v>6.3765246949416141E-2</v>
      </c>
      <c r="F153" s="24">
        <f ca="1">'일자별 시가총액'!F152 / '일자별 시가총액'!$G152</f>
        <v>0.38137325077055939</v>
      </c>
      <c r="G153" s="25">
        <f ca="1">'일자별 시가총액'!H152</f>
        <v>147.99918875502007</v>
      </c>
      <c r="H153" s="2">
        <f t="shared" ca="1" si="22"/>
        <v>100000</v>
      </c>
      <c r="I153" s="2">
        <f t="shared" ca="1" si="23"/>
        <v>150000</v>
      </c>
      <c r="J153" s="2">
        <f t="shared" ca="1" si="24"/>
        <v>1200000</v>
      </c>
      <c r="K153" s="35">
        <f t="shared" ca="1" si="25"/>
        <v>14799.918875502008</v>
      </c>
      <c r="L153" s="35">
        <f t="shared" ca="1" si="26"/>
        <v>17759902650.602409</v>
      </c>
      <c r="M153" s="35">
        <f ca="1">$L153*B153/'일자별 주가'!B152 - R152</f>
        <v>-3012.0481927710789</v>
      </c>
      <c r="N153" s="35">
        <f ca="1">$L153*C153/'일자별 주가'!C152 - S152</f>
        <v>-1807.2289156626503</v>
      </c>
      <c r="O153" s="35">
        <f ca="1">$L153*D153/'일자별 주가'!D152 - T152</f>
        <v>-6586.3453815260727</v>
      </c>
      <c r="P153" s="35">
        <f ca="1">$L153*E153/'일자별 주가'!E152 - U152</f>
        <v>-353.41365461847272</v>
      </c>
      <c r="Q153" s="35">
        <f ca="1">$L153*F153/'일자별 주가'!F152 - V152</f>
        <v>-200.80321285140417</v>
      </c>
      <c r="R153" s="2">
        <f t="shared" ca="1" si="27"/>
        <v>72289.15662650601</v>
      </c>
      <c r="S153" s="2">
        <f t="shared" ca="1" si="28"/>
        <v>43373.493975903613</v>
      </c>
      <c r="T153" s="2">
        <f t="shared" ca="1" si="29"/>
        <v>158072.2891566265</v>
      </c>
      <c r="U153" s="2">
        <f t="shared" ca="1" si="30"/>
        <v>8481.9277108433726</v>
      </c>
      <c r="V153" s="2">
        <f t="shared" ca="1" si="31"/>
        <v>4819.2771084337346</v>
      </c>
    </row>
    <row r="154" spans="1:22" x14ac:dyDescent="0.3">
      <c r="A154">
        <v>152</v>
      </c>
      <c r="B154" s="24">
        <f ca="1">'일자별 시가총액'!B153 / '일자별 시가총액'!$G153</f>
        <v>6.3562927037367711E-2</v>
      </c>
      <c r="C154" s="24">
        <f ca="1">'일자별 시가총액'!C153 / '일자별 시가총액'!$G153</f>
        <v>7.1912079582143018E-2</v>
      </c>
      <c r="D154" s="24">
        <f ca="1">'일자별 시가총액'!D153 / '일자별 시가총액'!$G153</f>
        <v>0.42265219017054895</v>
      </c>
      <c r="E154" s="24">
        <f ca="1">'일자별 시가총액'!E153 / '일자별 시가총액'!$G153</f>
        <v>6.3168763065198238E-2</v>
      </c>
      <c r="F154" s="24">
        <f ca="1">'일자별 시가총액'!F153 / '일자별 시가총액'!$G153</f>
        <v>0.37870404014474207</v>
      </c>
      <c r="G154" s="25">
        <f ca="1">'일자별 시가총액'!H153</f>
        <v>149.60035020080323</v>
      </c>
      <c r="H154" s="2">
        <f t="shared" ca="1" si="22"/>
        <v>150000</v>
      </c>
      <c r="I154" s="2">
        <f t="shared" ca="1" si="23"/>
        <v>100000</v>
      </c>
      <c r="J154" s="2">
        <f t="shared" ca="1" si="24"/>
        <v>1250000</v>
      </c>
      <c r="K154" s="35">
        <f t="shared" ca="1" si="25"/>
        <v>14960.035020080322</v>
      </c>
      <c r="L154" s="35">
        <f t="shared" ca="1" si="26"/>
        <v>18700043775.100403</v>
      </c>
      <c r="M154" s="35">
        <f ca="1">$L154*B154/'일자별 주가'!B153 - R153</f>
        <v>3012.048192771108</v>
      </c>
      <c r="N154" s="35">
        <f ca="1">$L154*C154/'일자별 주가'!C153 - S153</f>
        <v>1807.2289156626503</v>
      </c>
      <c r="O154" s="35">
        <f ca="1">$L154*D154/'일자별 주가'!D153 - T153</f>
        <v>6586.3453815261018</v>
      </c>
      <c r="P154" s="35">
        <f ca="1">$L154*E154/'일자별 주가'!E153 - U153</f>
        <v>353.41365461847454</v>
      </c>
      <c r="Q154" s="35">
        <f ca="1">$L154*F154/'일자별 주가'!F153 - V153</f>
        <v>200.8032128514069</v>
      </c>
      <c r="R154" s="2">
        <f t="shared" ca="1" si="27"/>
        <v>75301.204819277118</v>
      </c>
      <c r="S154" s="2">
        <f t="shared" ca="1" si="28"/>
        <v>45180.722891566264</v>
      </c>
      <c r="T154" s="2">
        <f t="shared" ca="1" si="29"/>
        <v>164658.6345381526</v>
      </c>
      <c r="U154" s="2">
        <f t="shared" ca="1" si="30"/>
        <v>8835.3413654618471</v>
      </c>
      <c r="V154" s="2">
        <f t="shared" ca="1" si="31"/>
        <v>5020.0803212851415</v>
      </c>
    </row>
    <row r="155" spans="1:22" x14ac:dyDescent="0.3">
      <c r="A155">
        <v>153</v>
      </c>
      <c r="B155" s="24">
        <f ca="1">'일자별 시가총액'!B154 / '일자별 시가총액'!$G154</f>
        <v>6.4793465747391685E-2</v>
      </c>
      <c r="C155" s="24">
        <f ca="1">'일자별 시가총액'!C154 / '일자별 시가총액'!$G154</f>
        <v>7.1836601189357085E-2</v>
      </c>
      <c r="D155" s="24">
        <f ca="1">'일자별 시가총액'!D154 / '일자별 시가총액'!$G154</f>
        <v>0.41570000283302899</v>
      </c>
      <c r="E155" s="24">
        <f ca="1">'일자별 시가총액'!E154 / '일자별 시가총액'!$G154</f>
        <v>6.1979591889295527E-2</v>
      </c>
      <c r="F155" s="24">
        <f ca="1">'일자별 시가총액'!F154 / '일자별 시가총액'!$G154</f>
        <v>0.3856903383409267</v>
      </c>
      <c r="G155" s="25">
        <f ca="1">'일자별 시가총액'!H154</f>
        <v>149.69715662650603</v>
      </c>
      <c r="H155" s="2">
        <f t="shared" ca="1" si="22"/>
        <v>250000</v>
      </c>
      <c r="I155" s="2">
        <f t="shared" ca="1" si="23"/>
        <v>200000</v>
      </c>
      <c r="J155" s="2">
        <f t="shared" ca="1" si="24"/>
        <v>1300000</v>
      </c>
      <c r="K155" s="35">
        <f t="shared" ca="1" si="25"/>
        <v>14969.715662650604</v>
      </c>
      <c r="L155" s="35">
        <f t="shared" ca="1" si="26"/>
        <v>19460630361.445786</v>
      </c>
      <c r="M155" s="35">
        <f ca="1">$L155*B155/'일자별 주가'!B154 - R154</f>
        <v>3012.0481927710789</v>
      </c>
      <c r="N155" s="35">
        <f ca="1">$L155*C155/'일자별 주가'!C154 - S154</f>
        <v>1807.2289156626575</v>
      </c>
      <c r="O155" s="35">
        <f ca="1">$L155*D155/'일자별 주가'!D154 - T154</f>
        <v>6586.345381526131</v>
      </c>
      <c r="P155" s="35">
        <f ca="1">$L155*E155/'일자별 주가'!E154 - U154</f>
        <v>353.41365461847636</v>
      </c>
      <c r="Q155" s="35">
        <f ca="1">$L155*F155/'일자별 주가'!F154 - V154</f>
        <v>200.80321285140508</v>
      </c>
      <c r="R155" s="2">
        <f t="shared" ca="1" si="27"/>
        <v>78313.253012048197</v>
      </c>
      <c r="S155" s="2">
        <f t="shared" ca="1" si="28"/>
        <v>46987.951807228921</v>
      </c>
      <c r="T155" s="2">
        <f t="shared" ca="1" si="29"/>
        <v>171244.97991967874</v>
      </c>
      <c r="U155" s="2">
        <f t="shared" ca="1" si="30"/>
        <v>9188.7550200803234</v>
      </c>
      <c r="V155" s="2">
        <f t="shared" ca="1" si="31"/>
        <v>5220.8835341365466</v>
      </c>
    </row>
    <row r="156" spans="1:22" x14ac:dyDescent="0.3">
      <c r="A156">
        <v>154</v>
      </c>
      <c r="B156" s="24">
        <f ca="1">'일자별 시가총액'!B155 / '일자별 시가총액'!$G155</f>
        <v>6.5703660150780982E-2</v>
      </c>
      <c r="C156" s="24">
        <f ca="1">'일자별 시가총액'!C155 / '일자별 시가총액'!$G155</f>
        <v>7.3810686452847163E-2</v>
      </c>
      <c r="D156" s="24">
        <f ca="1">'일자별 시가총액'!D155 / '일자별 시가총액'!$G155</f>
        <v>0.41815765388270709</v>
      </c>
      <c r="E156" s="24">
        <f ca="1">'일자별 시가총액'!E155 / '일자별 시가총액'!$G155</f>
        <v>6.1738890446608762E-2</v>
      </c>
      <c r="F156" s="24">
        <f ca="1">'일자별 시가총액'!F155 / '일자별 시가총액'!$G155</f>
        <v>0.38058910906705601</v>
      </c>
      <c r="G156" s="25">
        <f ca="1">'일자별 시가총액'!H155</f>
        <v>148.85198875502007</v>
      </c>
      <c r="H156" s="2">
        <f t="shared" ca="1" si="22"/>
        <v>150000</v>
      </c>
      <c r="I156" s="2">
        <f t="shared" ca="1" si="23"/>
        <v>50000</v>
      </c>
      <c r="J156" s="2">
        <f t="shared" ca="1" si="24"/>
        <v>1400000</v>
      </c>
      <c r="K156" s="35">
        <f t="shared" ca="1" si="25"/>
        <v>14885.198875502008</v>
      </c>
      <c r="L156" s="35">
        <f t="shared" ca="1" si="26"/>
        <v>20839278425.702812</v>
      </c>
      <c r="M156" s="35">
        <f ca="1">$L156*B156/'일자별 주가'!B155 - R155</f>
        <v>6024.0963855421724</v>
      </c>
      <c r="N156" s="35">
        <f ca="1">$L156*C156/'일자별 주가'!C155 - S155</f>
        <v>3614.4578313253078</v>
      </c>
      <c r="O156" s="35">
        <f ca="1">$L156*D156/'일자별 주가'!D155 - T155</f>
        <v>13172.690763052175</v>
      </c>
      <c r="P156" s="35">
        <f ca="1">$L156*E156/'일자별 주가'!E155 - U155</f>
        <v>706.82730923694544</v>
      </c>
      <c r="Q156" s="35">
        <f ca="1">$L156*F156/'일자별 주가'!F155 - V155</f>
        <v>401.60642570281107</v>
      </c>
      <c r="R156" s="2">
        <f t="shared" ca="1" si="27"/>
        <v>84337.349397590369</v>
      </c>
      <c r="S156" s="2">
        <f t="shared" ca="1" si="28"/>
        <v>50602.409638554229</v>
      </c>
      <c r="T156" s="2">
        <f t="shared" ca="1" si="29"/>
        <v>184417.67068273091</v>
      </c>
      <c r="U156" s="2">
        <f t="shared" ca="1" si="30"/>
        <v>9895.5823293172689</v>
      </c>
      <c r="V156" s="2">
        <f t="shared" ca="1" si="31"/>
        <v>5622.4899598393577</v>
      </c>
    </row>
    <row r="157" spans="1:22" x14ac:dyDescent="0.3">
      <c r="A157">
        <v>155</v>
      </c>
      <c r="B157" s="24">
        <f ca="1">'일자별 시가총액'!B156 / '일자별 시가총액'!$G156</f>
        <v>6.493853537041365E-2</v>
      </c>
      <c r="C157" s="24">
        <f ca="1">'일자별 시가총액'!C156 / '일자별 시가총액'!$G156</f>
        <v>7.5168688872619377E-2</v>
      </c>
      <c r="D157" s="24">
        <f ca="1">'일자별 시가총액'!D156 / '일자별 시가총액'!$G156</f>
        <v>0.42364715677392312</v>
      </c>
      <c r="E157" s="24">
        <f ca="1">'일자별 시가총액'!E156 / '일자별 시가총액'!$G156</f>
        <v>6.2767478403724736E-2</v>
      </c>
      <c r="F157" s="24">
        <f ca="1">'일자별 시가총액'!F156 / '일자별 시가총액'!$G156</f>
        <v>0.37347814057931911</v>
      </c>
      <c r="G157" s="25">
        <f ca="1">'일자별 시가총액'!H156</f>
        <v>149.68742168674697</v>
      </c>
      <c r="H157" s="2">
        <f t="shared" ca="1" si="22"/>
        <v>250000</v>
      </c>
      <c r="I157" s="2">
        <f t="shared" ca="1" si="23"/>
        <v>50000</v>
      </c>
      <c r="J157" s="2">
        <f t="shared" ca="1" si="24"/>
        <v>1600000</v>
      </c>
      <c r="K157" s="35">
        <f t="shared" ca="1" si="25"/>
        <v>14968.742168674697</v>
      </c>
      <c r="L157" s="35">
        <f t="shared" ca="1" si="26"/>
        <v>23949987469.879513</v>
      </c>
      <c r="M157" s="35">
        <f ca="1">$L157*B157/'일자별 주가'!B156 - R156</f>
        <v>12048.192771084301</v>
      </c>
      <c r="N157" s="35">
        <f ca="1">$L157*C157/'일자별 주가'!C156 - S156</f>
        <v>7228.9156626505792</v>
      </c>
      <c r="O157" s="35">
        <f ca="1">$L157*D157/'일자별 주가'!D156 - T156</f>
        <v>26345.381526104378</v>
      </c>
      <c r="P157" s="35">
        <f ca="1">$L157*E157/'일자별 주가'!E156 - U156</f>
        <v>1413.6546184738945</v>
      </c>
      <c r="Q157" s="35">
        <f ca="1">$L157*F157/'일자별 주가'!F156 - V156</f>
        <v>803.21285140562031</v>
      </c>
      <c r="R157" s="2">
        <f t="shared" ca="1" si="27"/>
        <v>96385.54216867467</v>
      </c>
      <c r="S157" s="2">
        <f t="shared" ca="1" si="28"/>
        <v>57831.325301204808</v>
      </c>
      <c r="T157" s="2">
        <f t="shared" ca="1" si="29"/>
        <v>210763.05220883529</v>
      </c>
      <c r="U157" s="2">
        <f t="shared" ca="1" si="30"/>
        <v>11309.236947791163</v>
      </c>
      <c r="V157" s="2">
        <f t="shared" ca="1" si="31"/>
        <v>6425.702811244978</v>
      </c>
    </row>
    <row r="158" spans="1:22" x14ac:dyDescent="0.3">
      <c r="A158">
        <v>156</v>
      </c>
      <c r="B158" s="24">
        <f ca="1">'일자별 시가총액'!B157 / '일자별 시가총액'!$G157</f>
        <v>6.6288868600564016E-2</v>
      </c>
      <c r="C158" s="24">
        <f ca="1">'일자별 시가총액'!C157 / '일자별 시가총액'!$G157</f>
        <v>7.489021828599296E-2</v>
      </c>
      <c r="D158" s="24">
        <f ca="1">'일자별 시가총액'!D157 / '일자별 시가총액'!$G157</f>
        <v>0.42232255297149585</v>
      </c>
      <c r="E158" s="24">
        <f ca="1">'일자별 시가총액'!E157 / '일자별 시가총액'!$G157</f>
        <v>6.1797268340324056E-2</v>
      </c>
      <c r="F158" s="24">
        <f ca="1">'일자별 시가총액'!F157 / '일자별 시가총액'!$G157</f>
        <v>0.37470109180162309</v>
      </c>
      <c r="G158" s="25">
        <f ca="1">'일자별 시가총액'!H157</f>
        <v>150.20057991967872</v>
      </c>
      <c r="H158" s="2">
        <f t="shared" ca="1" si="22"/>
        <v>50000</v>
      </c>
      <c r="I158" s="2">
        <f t="shared" ca="1" si="23"/>
        <v>150000</v>
      </c>
      <c r="J158" s="2">
        <f t="shared" ca="1" si="24"/>
        <v>1500000</v>
      </c>
      <c r="K158" s="35">
        <f t="shared" ca="1" si="25"/>
        <v>15020.057991967871</v>
      </c>
      <c r="L158" s="35">
        <f t="shared" ca="1" si="26"/>
        <v>22530086987.951805</v>
      </c>
      <c r="M158" s="35">
        <f ca="1">$L158*B158/'일자별 주가'!B157 - R157</f>
        <v>-6024.0963855421578</v>
      </c>
      <c r="N158" s="35">
        <f ca="1">$L158*C158/'일자별 주가'!C157 - S157</f>
        <v>-3614.4578313252932</v>
      </c>
      <c r="O158" s="35">
        <f ca="1">$L158*D158/'일자별 주가'!D157 - T157</f>
        <v>-13172.690763052175</v>
      </c>
      <c r="P158" s="35">
        <f ca="1">$L158*E158/'일자별 주가'!E157 - U157</f>
        <v>-706.82730923694726</v>
      </c>
      <c r="Q158" s="35">
        <f ca="1">$L158*F158/'일자별 주가'!F157 - V157</f>
        <v>-401.60642570281016</v>
      </c>
      <c r="R158" s="2">
        <f t="shared" ca="1" si="27"/>
        <v>90361.445783132513</v>
      </c>
      <c r="S158" s="2">
        <f t="shared" ca="1" si="28"/>
        <v>54216.867469879515</v>
      </c>
      <c r="T158" s="2">
        <f t="shared" ca="1" si="29"/>
        <v>197590.36144578311</v>
      </c>
      <c r="U158" s="2">
        <f t="shared" ca="1" si="30"/>
        <v>10602.409638554216</v>
      </c>
      <c r="V158" s="2">
        <f t="shared" ca="1" si="31"/>
        <v>6024.0963855421678</v>
      </c>
    </row>
    <row r="159" spans="1:22" x14ac:dyDescent="0.3">
      <c r="A159">
        <v>157</v>
      </c>
      <c r="B159" s="24">
        <f ca="1">'일자별 시가총액'!B158 / '일자별 시가총액'!$G158</f>
        <v>6.575141471039285E-2</v>
      </c>
      <c r="C159" s="24">
        <f ca="1">'일자별 시가총액'!C158 / '일자별 시가총액'!$G158</f>
        <v>7.3366235590932208E-2</v>
      </c>
      <c r="D159" s="24">
        <f ca="1">'일자별 시가총액'!D158 / '일자별 시가총액'!$G158</f>
        <v>0.41893267281953617</v>
      </c>
      <c r="E159" s="24">
        <f ca="1">'일자별 시가총액'!E158 / '일자별 시가총액'!$G158</f>
        <v>6.1902016202646654E-2</v>
      </c>
      <c r="F159" s="24">
        <f ca="1">'일자별 시가총액'!F158 / '일자별 시가총액'!$G158</f>
        <v>0.38004766067649209</v>
      </c>
      <c r="G159" s="25">
        <f ca="1">'일자별 시가총액'!H158</f>
        <v>152.27122088353414</v>
      </c>
      <c r="H159" s="2">
        <f t="shared" ca="1" si="22"/>
        <v>50000</v>
      </c>
      <c r="I159" s="2">
        <f t="shared" ca="1" si="23"/>
        <v>250000</v>
      </c>
      <c r="J159" s="2">
        <f t="shared" ca="1" si="24"/>
        <v>1300000</v>
      </c>
      <c r="K159" s="35">
        <f t="shared" ca="1" si="25"/>
        <v>15227.122088353415</v>
      </c>
      <c r="L159" s="35">
        <f t="shared" ca="1" si="26"/>
        <v>19795258714.85944</v>
      </c>
      <c r="M159" s="35">
        <f ca="1">$L159*B159/'일자별 주가'!B158 - R158</f>
        <v>-12048.192771084301</v>
      </c>
      <c r="N159" s="35">
        <f ca="1">$L159*C159/'일자별 주가'!C158 - S158</f>
        <v>-7228.9156626505865</v>
      </c>
      <c r="O159" s="35">
        <f ca="1">$L159*D159/'일자별 주가'!D158 - T158</f>
        <v>-26345.381526104378</v>
      </c>
      <c r="P159" s="35">
        <f ca="1">$L159*E159/'일자별 주가'!E158 - U158</f>
        <v>-1413.6546184738927</v>
      </c>
      <c r="Q159" s="35">
        <f ca="1">$L159*F159/'일자별 주가'!F158 - V158</f>
        <v>-803.21285140562122</v>
      </c>
      <c r="R159" s="2">
        <f t="shared" ca="1" si="27"/>
        <v>78313.253012048212</v>
      </c>
      <c r="S159" s="2">
        <f t="shared" ca="1" si="28"/>
        <v>46987.951807228928</v>
      </c>
      <c r="T159" s="2">
        <f t="shared" ca="1" si="29"/>
        <v>171244.97991967874</v>
      </c>
      <c r="U159" s="2">
        <f t="shared" ca="1" si="30"/>
        <v>9188.7550200803234</v>
      </c>
      <c r="V159" s="2">
        <f t="shared" ca="1" si="31"/>
        <v>5220.8835341365466</v>
      </c>
    </row>
    <row r="160" spans="1:22" x14ac:dyDescent="0.3">
      <c r="A160">
        <v>158</v>
      </c>
      <c r="B160" s="24">
        <f ca="1">'일자별 시가총액'!B159 / '일자별 시가총액'!$G159</f>
        <v>6.287394918579968E-2</v>
      </c>
      <c r="C160" s="24">
        <f ca="1">'일자별 시가총액'!C159 / '일자별 시가총액'!$G159</f>
        <v>7.0458520660469218E-2</v>
      </c>
      <c r="D160" s="24">
        <f ca="1">'일자별 시가총액'!D159 / '일자별 시가총액'!$G159</f>
        <v>0.42571219961612394</v>
      </c>
      <c r="E160" s="24">
        <f ca="1">'일자별 시가총액'!E159 / '일자별 시가총액'!$G159</f>
        <v>5.9778462222736715E-2</v>
      </c>
      <c r="F160" s="24">
        <f ca="1">'일자별 시가총액'!F159 / '일자별 시가총액'!$G159</f>
        <v>0.38117686831487041</v>
      </c>
      <c r="G160" s="25">
        <f ca="1">'일자별 시가총액'!H159</f>
        <v>154.7847373493976</v>
      </c>
      <c r="H160" s="2">
        <f t="shared" ca="1" si="22"/>
        <v>0</v>
      </c>
      <c r="I160" s="2">
        <f t="shared" ca="1" si="23"/>
        <v>0</v>
      </c>
      <c r="J160" s="2">
        <f t="shared" ca="1" si="24"/>
        <v>1300000</v>
      </c>
      <c r="K160" s="35">
        <f t="shared" ca="1" si="25"/>
        <v>15478.47373493976</v>
      </c>
      <c r="L160" s="35">
        <f t="shared" ca="1" si="26"/>
        <v>20122015855.421688</v>
      </c>
      <c r="M160" s="35">
        <f ca="1">$L160*B160/'일자별 주가'!B159 - R159</f>
        <v>0</v>
      </c>
      <c r="N160" s="35">
        <f ca="1">$L160*C160/'일자별 주가'!C159 - S159</f>
        <v>0</v>
      </c>
      <c r="O160" s="35">
        <f ca="1">$L160*D160/'일자별 주가'!D159 - T159</f>
        <v>0</v>
      </c>
      <c r="P160" s="35">
        <f ca="1">$L160*E160/'일자별 주가'!E159 - U159</f>
        <v>0</v>
      </c>
      <c r="Q160" s="35">
        <f ca="1">$L160*F160/'일자별 주가'!F159 - V159</f>
        <v>0</v>
      </c>
      <c r="R160" s="2">
        <f t="shared" ca="1" si="27"/>
        <v>78313.253012048212</v>
      </c>
      <c r="S160" s="2">
        <f t="shared" ca="1" si="28"/>
        <v>46987.951807228928</v>
      </c>
      <c r="T160" s="2">
        <f t="shared" ca="1" si="29"/>
        <v>171244.97991967874</v>
      </c>
      <c r="U160" s="2">
        <f t="shared" ca="1" si="30"/>
        <v>9188.7550200803234</v>
      </c>
      <c r="V160" s="2">
        <f t="shared" ca="1" si="31"/>
        <v>5220.8835341365466</v>
      </c>
    </row>
    <row r="161" spans="1:22" x14ac:dyDescent="0.3">
      <c r="A161">
        <v>159</v>
      </c>
      <c r="B161" s="24">
        <f ca="1">'일자별 시가총액'!B160 / '일자별 시가총액'!$G160</f>
        <v>6.17363474347708E-2</v>
      </c>
      <c r="C161" s="24">
        <f ca="1">'일자별 시가총액'!C160 / '일자별 시가총액'!$G160</f>
        <v>7.2391304165147649E-2</v>
      </c>
      <c r="D161" s="24">
        <f ca="1">'일자별 시가총액'!D160 / '일자별 시가총액'!$G160</f>
        <v>0.4305198005675942</v>
      </c>
      <c r="E161" s="24">
        <f ca="1">'일자별 시가총액'!E160 / '일자별 시가총액'!$G160</f>
        <v>6.0225813707286198E-2</v>
      </c>
      <c r="F161" s="24">
        <f ca="1">'일자별 시가총액'!F160 / '일자별 시가총액'!$G160</f>
        <v>0.3751267341252012</v>
      </c>
      <c r="G161" s="25">
        <f ca="1">'일자별 시가총액'!H160</f>
        <v>154.84619598393573</v>
      </c>
      <c r="H161" s="2">
        <f t="shared" ca="1" si="22"/>
        <v>150000</v>
      </c>
      <c r="I161" s="2">
        <f t="shared" ca="1" si="23"/>
        <v>250000</v>
      </c>
      <c r="J161" s="2">
        <f t="shared" ca="1" si="24"/>
        <v>1200000</v>
      </c>
      <c r="K161" s="35">
        <f t="shared" ca="1" si="25"/>
        <v>15484.619598393572</v>
      </c>
      <c r="L161" s="35">
        <f t="shared" ca="1" si="26"/>
        <v>18581543518.072289</v>
      </c>
      <c r="M161" s="35">
        <f ca="1">$L161*B161/'일자별 주가'!B160 - R160</f>
        <v>-6024.0963855421869</v>
      </c>
      <c r="N161" s="35">
        <f ca="1">$L161*C161/'일자별 주가'!C160 - S160</f>
        <v>-3614.4578313253151</v>
      </c>
      <c r="O161" s="35">
        <f ca="1">$L161*D161/'일자별 주가'!D160 - T160</f>
        <v>-13172.690763052233</v>
      </c>
      <c r="P161" s="35">
        <f ca="1">$L161*E161/'일자별 주가'!E160 - U160</f>
        <v>-706.8273092369509</v>
      </c>
      <c r="Q161" s="35">
        <f ca="1">$L161*F161/'일자별 주가'!F160 - V160</f>
        <v>-401.60642570281107</v>
      </c>
      <c r="R161" s="2">
        <f t="shared" ca="1" si="27"/>
        <v>72289.156626506025</v>
      </c>
      <c r="S161" s="2">
        <f t="shared" ca="1" si="28"/>
        <v>43373.493975903613</v>
      </c>
      <c r="T161" s="2">
        <f t="shared" ca="1" si="29"/>
        <v>158072.2891566265</v>
      </c>
      <c r="U161" s="2">
        <f t="shared" ca="1" si="30"/>
        <v>8481.9277108433726</v>
      </c>
      <c r="V161" s="2">
        <f t="shared" ca="1" si="31"/>
        <v>4819.2771084337355</v>
      </c>
    </row>
    <row r="162" spans="1:22" x14ac:dyDescent="0.3">
      <c r="A162">
        <v>160</v>
      </c>
      <c r="B162" s="24">
        <f ca="1">'일자별 시가총액'!B161 / '일자별 시가총액'!$G161</f>
        <v>6.3097206029289962E-2</v>
      </c>
      <c r="C162" s="24">
        <f ca="1">'일자별 시가총액'!C161 / '일자별 시가총액'!$G161</f>
        <v>7.1107258216906361E-2</v>
      </c>
      <c r="D162" s="24">
        <f ca="1">'일자별 시가총액'!D161 / '일자별 시가총액'!$G161</f>
        <v>0.42930862462906655</v>
      </c>
      <c r="E162" s="24">
        <f ca="1">'일자별 시가총액'!E161 / '일자별 시가총액'!$G161</f>
        <v>6.2327866462527685E-2</v>
      </c>
      <c r="F162" s="24">
        <f ca="1">'일자별 시가총액'!F161 / '일자별 시가총액'!$G161</f>
        <v>0.37415904466220945</v>
      </c>
      <c r="G162" s="25">
        <f ca="1">'일자별 시가총액'!H161</f>
        <v>154.39936706827308</v>
      </c>
      <c r="H162" s="2">
        <f t="shared" ca="1" si="22"/>
        <v>50000</v>
      </c>
      <c r="I162" s="2">
        <f t="shared" ca="1" si="23"/>
        <v>250000</v>
      </c>
      <c r="J162" s="2">
        <f t="shared" ca="1" si="24"/>
        <v>1000000</v>
      </c>
      <c r="K162" s="35">
        <f t="shared" ca="1" si="25"/>
        <v>15439.936706827308</v>
      </c>
      <c r="L162" s="35">
        <f t="shared" ca="1" si="26"/>
        <v>15439936706.827309</v>
      </c>
      <c r="M162" s="35">
        <f ca="1">$L162*B162/'일자별 주가'!B161 - R161</f>
        <v>-12048.192771084337</v>
      </c>
      <c r="N162" s="35">
        <f ca="1">$L162*C162/'일자별 주가'!C161 - S161</f>
        <v>-7228.915662650601</v>
      </c>
      <c r="O162" s="35">
        <f ca="1">$L162*D162/'일자별 주가'!D161 - T161</f>
        <v>-26345.381526104436</v>
      </c>
      <c r="P162" s="35">
        <f ca="1">$L162*E162/'일자별 주가'!E161 - U161</f>
        <v>-1413.6546184738954</v>
      </c>
      <c r="Q162" s="35">
        <f ca="1">$L162*F162/'일자별 주가'!F161 - V161</f>
        <v>-803.21285140562304</v>
      </c>
      <c r="R162" s="2">
        <f t="shared" ca="1" si="27"/>
        <v>60240.963855421687</v>
      </c>
      <c r="S162" s="2">
        <f t="shared" ca="1" si="28"/>
        <v>36144.578313253012</v>
      </c>
      <c r="T162" s="2">
        <f t="shared" ca="1" si="29"/>
        <v>131726.90763052207</v>
      </c>
      <c r="U162" s="2">
        <f t="shared" ca="1" si="30"/>
        <v>7068.2730923694771</v>
      </c>
      <c r="V162" s="2">
        <f t="shared" ca="1" si="31"/>
        <v>4016.0642570281125</v>
      </c>
    </row>
    <row r="163" spans="1:22" x14ac:dyDescent="0.3">
      <c r="A163">
        <v>161</v>
      </c>
      <c r="B163" s="24">
        <f ca="1">'일자별 시가총액'!B162 / '일자별 시가총액'!$G162</f>
        <v>6.2044457322098255E-2</v>
      </c>
      <c r="C163" s="24">
        <f ca="1">'일자별 시가총액'!C162 / '일자별 시가총액'!$G162</f>
        <v>6.9635115204824544E-2</v>
      </c>
      <c r="D163" s="24">
        <f ca="1">'일자별 시가총액'!D162 / '일자별 시가총액'!$G162</f>
        <v>0.42862500107907947</v>
      </c>
      <c r="E163" s="24">
        <f ca="1">'일자별 시가총액'!E162 / '일자별 시가총액'!$G162</f>
        <v>6.3826699480158552E-2</v>
      </c>
      <c r="F163" s="24">
        <f ca="1">'일자별 시가총액'!F162 / '일자별 시가총액'!$G162</f>
        <v>0.37586872691383916</v>
      </c>
      <c r="G163" s="25">
        <f ca="1">'일자별 시가총액'!H162</f>
        <v>153.70828273092368</v>
      </c>
      <c r="H163" s="2">
        <f t="shared" ca="1" si="22"/>
        <v>50000</v>
      </c>
      <c r="I163" s="2">
        <f t="shared" ca="1" si="23"/>
        <v>200000</v>
      </c>
      <c r="J163" s="2">
        <f t="shared" ca="1" si="24"/>
        <v>850000</v>
      </c>
      <c r="K163" s="35">
        <f t="shared" ca="1" si="25"/>
        <v>15370.828273092369</v>
      </c>
      <c r="L163" s="35">
        <f t="shared" ca="1" si="26"/>
        <v>13065204032.128513</v>
      </c>
      <c r="M163" s="35">
        <f ca="1">$L163*B163/'일자별 주가'!B162 - R162</f>
        <v>-9036.1445783132513</v>
      </c>
      <c r="N163" s="35">
        <f ca="1">$L163*C163/'일자별 주가'!C162 - S162</f>
        <v>-5421.6867469879544</v>
      </c>
      <c r="O163" s="35">
        <f ca="1">$L163*D163/'일자별 주가'!D162 - T162</f>
        <v>-19759.036144578306</v>
      </c>
      <c r="P163" s="35">
        <f ca="1">$L163*E163/'일자별 주가'!E162 - U162</f>
        <v>-1060.2409638554218</v>
      </c>
      <c r="Q163" s="35">
        <f ca="1">$L163*F163/'일자별 주가'!F162 - V162</f>
        <v>-602.40963855421751</v>
      </c>
      <c r="R163" s="2">
        <f t="shared" ca="1" si="27"/>
        <v>51204.819277108436</v>
      </c>
      <c r="S163" s="2">
        <f t="shared" ca="1" si="28"/>
        <v>30722.891566265058</v>
      </c>
      <c r="T163" s="2">
        <f t="shared" ca="1" si="29"/>
        <v>111967.87148594376</v>
      </c>
      <c r="U163" s="2">
        <f t="shared" ca="1" si="30"/>
        <v>6008.0321285140553</v>
      </c>
      <c r="V163" s="2">
        <f t="shared" ca="1" si="31"/>
        <v>3413.654618473895</v>
      </c>
    </row>
    <row r="164" spans="1:22" x14ac:dyDescent="0.3">
      <c r="A164">
        <v>162</v>
      </c>
      <c r="B164" s="24">
        <f ca="1">'일자별 시가총액'!B163 / '일자별 시가총액'!$G163</f>
        <v>6.4127793068145825E-2</v>
      </c>
      <c r="C164" s="24">
        <f ca="1">'일자별 시가총액'!C163 / '일자별 시가총액'!$G163</f>
        <v>7.0037686690060635E-2</v>
      </c>
      <c r="D164" s="24">
        <f ca="1">'일자별 시가총액'!D163 / '일자별 시가총액'!$G163</f>
        <v>0.425114874248053</v>
      </c>
      <c r="E164" s="24">
        <f ca="1">'일자별 시가총액'!E163 / '일자별 시가총액'!$G163</f>
        <v>6.3118021770344979E-2</v>
      </c>
      <c r="F164" s="24">
        <f ca="1">'일자별 시가총액'!F163 / '일자별 시가총액'!$G163</f>
        <v>0.37760162422339555</v>
      </c>
      <c r="G164" s="25">
        <f ca="1">'일자별 시가총액'!H163</f>
        <v>152.61318875502008</v>
      </c>
      <c r="H164" s="2">
        <f t="shared" ca="1" si="22"/>
        <v>50000</v>
      </c>
      <c r="I164" s="2">
        <f t="shared" ca="1" si="23"/>
        <v>200000</v>
      </c>
      <c r="J164" s="2">
        <f t="shared" ca="1" si="24"/>
        <v>700000</v>
      </c>
      <c r="K164" s="35">
        <f t="shared" ca="1" si="25"/>
        <v>15261.318875502007</v>
      </c>
      <c r="L164" s="35">
        <f t="shared" ca="1" si="26"/>
        <v>10682923212.851406</v>
      </c>
      <c r="M164" s="35">
        <f ca="1">$L164*B164/'일자별 주가'!B163 - R163</f>
        <v>-9036.1445783132585</v>
      </c>
      <c r="N164" s="35">
        <f ca="1">$L164*C164/'일자별 주가'!C163 - S163</f>
        <v>-5421.6867469879471</v>
      </c>
      <c r="O164" s="35">
        <f ca="1">$L164*D164/'일자별 주가'!D163 - T163</f>
        <v>-19759.036144578291</v>
      </c>
      <c r="P164" s="35">
        <f ca="1">$L164*E164/'일자별 주가'!E163 - U163</f>
        <v>-1060.24096385542</v>
      </c>
      <c r="Q164" s="35">
        <f ca="1">$L164*F164/'일자별 주가'!F163 - V163</f>
        <v>-602.40963855421614</v>
      </c>
      <c r="R164" s="2">
        <f t="shared" ca="1" si="27"/>
        <v>42168.674698795177</v>
      </c>
      <c r="S164" s="2">
        <f t="shared" ca="1" si="28"/>
        <v>25301.204819277111</v>
      </c>
      <c r="T164" s="2">
        <f t="shared" ca="1" si="29"/>
        <v>92208.83534136547</v>
      </c>
      <c r="U164" s="2">
        <f t="shared" ca="1" si="30"/>
        <v>4947.7911646586354</v>
      </c>
      <c r="V164" s="2">
        <f t="shared" ca="1" si="31"/>
        <v>2811.2449799196788</v>
      </c>
    </row>
    <row r="165" spans="1:22" x14ac:dyDescent="0.3">
      <c r="A165">
        <v>163</v>
      </c>
      <c r="B165" s="24">
        <f ca="1">'일자별 시가총액'!B164 / '일자별 시가총액'!$G164</f>
        <v>6.4754424867266458E-2</v>
      </c>
      <c r="C165" s="24">
        <f ca="1">'일자별 시가총액'!C164 / '일자별 시가총액'!$G164</f>
        <v>7.2235508233046794E-2</v>
      </c>
      <c r="D165" s="24">
        <f ca="1">'일자별 시가총액'!D164 / '일자별 시가총액'!$G164</f>
        <v>0.42103189592677054</v>
      </c>
      <c r="E165" s="24">
        <f ca="1">'일자별 시가총액'!E164 / '일자별 시가총액'!$G164</f>
        <v>6.1915963328966969E-2</v>
      </c>
      <c r="F165" s="24">
        <f ca="1">'일자별 시가총액'!F164 / '일자별 시가총액'!$G164</f>
        <v>0.38006220764394927</v>
      </c>
      <c r="G165" s="25">
        <f ca="1">'일자별 시가총액'!H164</f>
        <v>152.51318554216869</v>
      </c>
      <c r="H165" s="2">
        <f t="shared" ca="1" si="22"/>
        <v>0</v>
      </c>
      <c r="I165" s="2">
        <f t="shared" ca="1" si="23"/>
        <v>200000</v>
      </c>
      <c r="J165" s="2">
        <f t="shared" ca="1" si="24"/>
        <v>500000</v>
      </c>
      <c r="K165" s="35">
        <f t="shared" ca="1" si="25"/>
        <v>15251.318554216869</v>
      </c>
      <c r="L165" s="35">
        <f t="shared" ca="1" si="26"/>
        <v>7625659277.1084347</v>
      </c>
      <c r="M165" s="35">
        <f ca="1">$L165*B165/'일자별 주가'!B164 - R164</f>
        <v>-12048.192771084334</v>
      </c>
      <c r="N165" s="35">
        <f ca="1">$L165*C165/'일자별 주가'!C164 - S164</f>
        <v>-7228.915662650601</v>
      </c>
      <c r="O165" s="35">
        <f ca="1">$L165*D165/'일자별 주가'!D164 - T164</f>
        <v>-26345.381526104407</v>
      </c>
      <c r="P165" s="35">
        <f ca="1">$L165*E165/'일자별 주가'!E164 - U164</f>
        <v>-1413.6546184738959</v>
      </c>
      <c r="Q165" s="35">
        <f ca="1">$L165*F165/'일자별 주가'!F164 - V164</f>
        <v>-803.21285140562236</v>
      </c>
      <c r="R165" s="2">
        <f t="shared" ca="1" si="27"/>
        <v>30120.481927710844</v>
      </c>
      <c r="S165" s="2">
        <f t="shared" ca="1" si="28"/>
        <v>18072.28915662651</v>
      </c>
      <c r="T165" s="2">
        <f t="shared" ca="1" si="29"/>
        <v>65863.453815261062</v>
      </c>
      <c r="U165" s="2">
        <f t="shared" ca="1" si="30"/>
        <v>3534.1365461847395</v>
      </c>
      <c r="V165" s="2">
        <f t="shared" ca="1" si="31"/>
        <v>2008.0321285140565</v>
      </c>
    </row>
    <row r="166" spans="1:22" x14ac:dyDescent="0.3">
      <c r="A166">
        <v>164</v>
      </c>
      <c r="B166" s="24">
        <f ca="1">'일자별 시가총액'!B165 / '일자별 시가총액'!$G165</f>
        <v>6.508123869612191E-2</v>
      </c>
      <c r="C166" s="24">
        <f ca="1">'일자별 시가총액'!C165 / '일자별 시가총액'!$G165</f>
        <v>7.4394547022001045E-2</v>
      </c>
      <c r="D166" s="24">
        <f ca="1">'일자별 시가총액'!D165 / '일자별 시가총액'!$G165</f>
        <v>0.415002298082146</v>
      </c>
      <c r="E166" s="24">
        <f ca="1">'일자별 시가총액'!E165 / '일자별 시가총액'!$G165</f>
        <v>6.3155049342680292E-2</v>
      </c>
      <c r="F166" s="24">
        <f ca="1">'일자별 시가총액'!F165 / '일자별 시가총액'!$G165</f>
        <v>0.38236686685705074</v>
      </c>
      <c r="G166" s="25">
        <f ca="1">'일자별 시가총액'!H165</f>
        <v>150.71061847389558</v>
      </c>
      <c r="H166" s="2">
        <f t="shared" ca="1" si="22"/>
        <v>150000</v>
      </c>
      <c r="I166" s="2">
        <f t="shared" ca="1" si="23"/>
        <v>250000</v>
      </c>
      <c r="J166" s="2">
        <f t="shared" ca="1" si="24"/>
        <v>400000</v>
      </c>
      <c r="K166" s="35">
        <f t="shared" ca="1" si="25"/>
        <v>15071.061847389557</v>
      </c>
      <c r="L166" s="35">
        <f t="shared" ca="1" si="26"/>
        <v>6028424738.9558229</v>
      </c>
      <c r="M166" s="35">
        <f ca="1">$L166*B166/'일자별 주가'!B165 - R165</f>
        <v>-6024.0963855421687</v>
      </c>
      <c r="N166" s="35">
        <f ca="1">$L166*C166/'일자별 주가'!C165 - S165</f>
        <v>-3614.457831325306</v>
      </c>
      <c r="O166" s="35">
        <f ca="1">$L166*D166/'일자별 주가'!D165 - T165</f>
        <v>-13172.690763052226</v>
      </c>
      <c r="P166" s="35">
        <f ca="1">$L166*E166/'일자별 주가'!E165 - U165</f>
        <v>-706.82730923694817</v>
      </c>
      <c r="Q166" s="35">
        <f ca="1">$L166*F166/'일자별 주가'!F165 - V165</f>
        <v>-401.60642570281152</v>
      </c>
      <c r="R166" s="2">
        <f t="shared" ca="1" si="27"/>
        <v>24096.385542168675</v>
      </c>
      <c r="S166" s="2">
        <f t="shared" ca="1" si="28"/>
        <v>14457.831325301204</v>
      </c>
      <c r="T166" s="2">
        <f t="shared" ca="1" si="29"/>
        <v>52690.763052208837</v>
      </c>
      <c r="U166" s="2">
        <f t="shared" ca="1" si="30"/>
        <v>2827.3092369477913</v>
      </c>
      <c r="V166" s="2">
        <f t="shared" ca="1" si="31"/>
        <v>1606.4257028112449</v>
      </c>
    </row>
    <row r="167" spans="1:22" x14ac:dyDescent="0.3">
      <c r="A167">
        <v>165</v>
      </c>
      <c r="B167" s="24">
        <f ca="1">'일자별 시가총액'!B166 / '일자별 시가총액'!$G166</f>
        <v>6.622496611762714E-2</v>
      </c>
      <c r="C167" s="24">
        <f ca="1">'일자별 시가총액'!C166 / '일자별 시가총액'!$G166</f>
        <v>7.3257081015002598E-2</v>
      </c>
      <c r="D167" s="24">
        <f ca="1">'일자별 시가총액'!D166 / '일자별 시가총액'!$G166</f>
        <v>0.40958255266926213</v>
      </c>
      <c r="E167" s="24">
        <f ca="1">'일자별 시가총액'!E166 / '일자별 시가총액'!$G166</f>
        <v>6.295400028644127E-2</v>
      </c>
      <c r="F167" s="24">
        <f ca="1">'일자별 시가총액'!F166 / '일자별 시가총액'!$G166</f>
        <v>0.38798139991166686</v>
      </c>
      <c r="G167" s="25">
        <f ca="1">'일자별 시가총액'!H166</f>
        <v>150.15448835341365</v>
      </c>
      <c r="H167" s="2">
        <f t="shared" ca="1" si="22"/>
        <v>250000</v>
      </c>
      <c r="I167" s="2">
        <f t="shared" ca="1" si="23"/>
        <v>250000</v>
      </c>
      <c r="J167" s="2">
        <f t="shared" ca="1" si="24"/>
        <v>400000</v>
      </c>
      <c r="K167" s="35">
        <f t="shared" ca="1" si="25"/>
        <v>15015.448835341365</v>
      </c>
      <c r="L167" s="35">
        <f t="shared" ca="1" si="26"/>
        <v>6006179534.1365461</v>
      </c>
      <c r="M167" s="35">
        <f ca="1">$L167*B167/'일자별 주가'!B166 - R166</f>
        <v>0</v>
      </c>
      <c r="N167" s="35">
        <f ca="1">$L167*C167/'일자별 주가'!C166 - S166</f>
        <v>0</v>
      </c>
      <c r="O167" s="35">
        <f ca="1">$L167*D167/'일자별 주가'!D166 - T166</f>
        <v>0</v>
      </c>
      <c r="P167" s="35">
        <f ca="1">$L167*E167/'일자별 주가'!E166 - U166</f>
        <v>0</v>
      </c>
      <c r="Q167" s="35">
        <f ca="1">$L167*F167/'일자별 주가'!F166 - V166</f>
        <v>0</v>
      </c>
      <c r="R167" s="2">
        <f t="shared" ca="1" si="27"/>
        <v>24096.385542168675</v>
      </c>
      <c r="S167" s="2">
        <f t="shared" ca="1" si="28"/>
        <v>14457.831325301204</v>
      </c>
      <c r="T167" s="2">
        <f t="shared" ca="1" si="29"/>
        <v>52690.763052208837</v>
      </c>
      <c r="U167" s="2">
        <f t="shared" ca="1" si="30"/>
        <v>2827.3092369477913</v>
      </c>
      <c r="V167" s="2">
        <f t="shared" ca="1" si="31"/>
        <v>1606.4257028112449</v>
      </c>
    </row>
    <row r="168" spans="1:22" x14ac:dyDescent="0.3">
      <c r="A168">
        <v>166</v>
      </c>
      <c r="B168" s="24">
        <f ca="1">'일자별 시가총액'!B167 / '일자별 시가총액'!$G167</f>
        <v>6.4466572544754769E-2</v>
      </c>
      <c r="C168" s="24">
        <f ca="1">'일자별 시가총액'!C167 / '일자별 시가총액'!$G167</f>
        <v>7.0968519819491371E-2</v>
      </c>
      <c r="D168" s="24">
        <f ca="1">'일자별 시가총액'!D167 / '일자별 시가총액'!$G167</f>
        <v>0.40698355437726558</v>
      </c>
      <c r="E168" s="24">
        <f ca="1">'일자별 시가총액'!E167 / '일자별 시가총액'!$G167</f>
        <v>6.0559761150506777E-2</v>
      </c>
      <c r="F168" s="24">
        <f ca="1">'일자별 시가총액'!F167 / '일자별 시가총액'!$G167</f>
        <v>0.39702159210798155</v>
      </c>
      <c r="G168" s="25">
        <f ca="1">'일자별 시가총액'!H167</f>
        <v>151.44675180722891</v>
      </c>
      <c r="H168" s="2">
        <f t="shared" ca="1" si="22"/>
        <v>0</v>
      </c>
      <c r="I168" s="2">
        <f t="shared" ca="1" si="23"/>
        <v>200000</v>
      </c>
      <c r="J168" s="2">
        <f t="shared" ca="1" si="24"/>
        <v>200000</v>
      </c>
      <c r="K168" s="35">
        <f t="shared" ca="1" si="25"/>
        <v>15144.675180722892</v>
      </c>
      <c r="L168" s="35">
        <f t="shared" ca="1" si="26"/>
        <v>3028935036.1445785</v>
      </c>
      <c r="M168" s="35">
        <f ca="1">$L168*B168/'일자별 주가'!B167 - R167</f>
        <v>-12048.192771084336</v>
      </c>
      <c r="N168" s="35">
        <f ca="1">$L168*C168/'일자별 주가'!C167 - S167</f>
        <v>-7228.915662650601</v>
      </c>
      <c r="O168" s="35">
        <f ca="1">$L168*D168/'일자별 주가'!D167 - T167</f>
        <v>-26345.381526104415</v>
      </c>
      <c r="P168" s="35">
        <f ca="1">$L168*E168/'일자별 주가'!E167 - U167</f>
        <v>-1413.6546184738957</v>
      </c>
      <c r="Q168" s="35">
        <f ca="1">$L168*F168/'일자별 주가'!F167 - V167</f>
        <v>-803.21285140562236</v>
      </c>
      <c r="R168" s="2">
        <f t="shared" ca="1" si="27"/>
        <v>12048.192771084339</v>
      </c>
      <c r="S168" s="2">
        <f t="shared" ca="1" si="28"/>
        <v>7228.9156626506028</v>
      </c>
      <c r="T168" s="2">
        <f t="shared" ca="1" si="29"/>
        <v>26345.381526104422</v>
      </c>
      <c r="U168" s="2">
        <f t="shared" ca="1" si="30"/>
        <v>1413.6546184738957</v>
      </c>
      <c r="V168" s="2">
        <f t="shared" ca="1" si="31"/>
        <v>803.21285140562259</v>
      </c>
    </row>
    <row r="169" spans="1:22" x14ac:dyDescent="0.3">
      <c r="A169">
        <v>167</v>
      </c>
      <c r="B169" s="24">
        <f ca="1">'일자별 시가총액'!B168 / '일자별 시가총액'!$G168</f>
        <v>6.7236480346675079E-2</v>
      </c>
      <c r="C169" s="24">
        <f ca="1">'일자별 시가총액'!C168 / '일자별 시가총액'!$G168</f>
        <v>7.0223149571175272E-2</v>
      </c>
      <c r="D169" s="24">
        <f ca="1">'일자별 시가총액'!D168 / '일자별 시가총액'!$G168</f>
        <v>0.40254106573056231</v>
      </c>
      <c r="E169" s="24">
        <f ca="1">'일자별 시가총액'!E168 / '일자별 시가총액'!$G168</f>
        <v>6.0335747378656809E-2</v>
      </c>
      <c r="F169" s="24">
        <f ca="1">'일자별 시가총액'!F168 / '일자별 시가총액'!$G168</f>
        <v>0.39966355697293049</v>
      </c>
      <c r="G169" s="25">
        <f ca="1">'일자별 시가총액'!H168</f>
        <v>148.85421847389557</v>
      </c>
      <c r="H169" s="2">
        <f t="shared" ca="1" si="22"/>
        <v>50000</v>
      </c>
      <c r="I169" s="2">
        <f t="shared" ca="1" si="23"/>
        <v>50000</v>
      </c>
      <c r="J169" s="2">
        <f t="shared" ca="1" si="24"/>
        <v>200000</v>
      </c>
      <c r="K169" s="35">
        <f t="shared" ca="1" si="25"/>
        <v>14885.421847389556</v>
      </c>
      <c r="L169" s="35">
        <f t="shared" ca="1" si="26"/>
        <v>2977084369.4779115</v>
      </c>
      <c r="M169" s="35">
        <f ca="1">$L169*B169/'일자별 주가'!B168 - R168</f>
        <v>0</v>
      </c>
      <c r="N169" s="35">
        <f ca="1">$L169*C169/'일자별 주가'!C168 - S168</f>
        <v>0</v>
      </c>
      <c r="O169" s="35">
        <f ca="1">$L169*D169/'일자별 주가'!D168 - T168</f>
        <v>0</v>
      </c>
      <c r="P169" s="35">
        <f ca="1">$L169*E169/'일자별 주가'!E168 - U168</f>
        <v>0</v>
      </c>
      <c r="Q169" s="35">
        <f ca="1">$L169*F169/'일자별 주가'!F168 - V168</f>
        <v>0</v>
      </c>
      <c r="R169" s="2">
        <f t="shared" ca="1" si="27"/>
        <v>12048.192771084339</v>
      </c>
      <c r="S169" s="2">
        <f t="shared" ca="1" si="28"/>
        <v>7228.9156626506028</v>
      </c>
      <c r="T169" s="2">
        <f t="shared" ca="1" si="29"/>
        <v>26345.381526104422</v>
      </c>
      <c r="U169" s="2">
        <f t="shared" ca="1" si="30"/>
        <v>1413.6546184738957</v>
      </c>
      <c r="V169" s="2">
        <f t="shared" ca="1" si="31"/>
        <v>803.21285140562259</v>
      </c>
    </row>
    <row r="170" spans="1:22" x14ac:dyDescent="0.3">
      <c r="A170">
        <v>168</v>
      </c>
      <c r="B170" s="24">
        <f ca="1">'일자별 시가총액'!B169 / '일자별 시가총액'!$G169</f>
        <v>6.6422945863270508E-2</v>
      </c>
      <c r="C170" s="24">
        <f ca="1">'일자별 시가총액'!C169 / '일자별 시가총액'!$G169</f>
        <v>7.205989376499955E-2</v>
      </c>
      <c r="D170" s="24">
        <f ca="1">'일자별 시가총액'!D169 / '일자별 시가총액'!$G169</f>
        <v>0.39459102409968627</v>
      </c>
      <c r="E170" s="24">
        <f ca="1">'일자별 시가총액'!E169 / '일자별 시가총액'!$G169</f>
        <v>6.212962126531902E-2</v>
      </c>
      <c r="F170" s="24">
        <f ca="1">'일자별 시가총액'!F169 / '일자별 시가총액'!$G169</f>
        <v>0.4047965150067247</v>
      </c>
      <c r="G170" s="25">
        <f ca="1">'일자별 시가총액'!H169</f>
        <v>147.8840096385542</v>
      </c>
      <c r="H170" s="2">
        <f t="shared" ca="1" si="22"/>
        <v>250000</v>
      </c>
      <c r="I170" s="2">
        <f t="shared" ca="1" si="23"/>
        <v>0</v>
      </c>
      <c r="J170" s="2">
        <f t="shared" ca="1" si="24"/>
        <v>450000</v>
      </c>
      <c r="K170" s="35">
        <f t="shared" ca="1" si="25"/>
        <v>14788.40096385542</v>
      </c>
      <c r="L170" s="35">
        <f t="shared" ca="1" si="26"/>
        <v>6654780433.7349386</v>
      </c>
      <c r="M170" s="35">
        <f ca="1">$L170*B170/'일자별 주가'!B169 - R169</f>
        <v>15060.240963855415</v>
      </c>
      <c r="N170" s="35">
        <f ca="1">$L170*C170/'일자별 주가'!C169 - S169</f>
        <v>9036.1445783132513</v>
      </c>
      <c r="O170" s="35">
        <f ca="1">$L170*D170/'일자별 주가'!D169 - T169</f>
        <v>32931.726907630517</v>
      </c>
      <c r="P170" s="35">
        <f ca="1">$L170*E170/'일자별 주가'!E169 - U169</f>
        <v>1767.0682730923693</v>
      </c>
      <c r="Q170" s="35">
        <f ca="1">$L170*F170/'일자별 주가'!F169 - V169</f>
        <v>1004.0160642570279</v>
      </c>
      <c r="R170" s="2">
        <f t="shared" ca="1" si="27"/>
        <v>27108.433734939754</v>
      </c>
      <c r="S170" s="2">
        <f t="shared" ca="1" si="28"/>
        <v>16265.060240963854</v>
      </c>
      <c r="T170" s="2">
        <f t="shared" ca="1" si="29"/>
        <v>59277.108433734938</v>
      </c>
      <c r="U170" s="2">
        <f t="shared" ca="1" si="30"/>
        <v>3180.7228915662649</v>
      </c>
      <c r="V170" s="2">
        <f t="shared" ca="1" si="31"/>
        <v>1807.2289156626505</v>
      </c>
    </row>
    <row r="171" spans="1:22" x14ac:dyDescent="0.3">
      <c r="A171">
        <v>169</v>
      </c>
      <c r="B171" s="24">
        <f ca="1">'일자별 시가총액'!B170 / '일자별 시가총액'!$G170</f>
        <v>6.7321605724108127E-2</v>
      </c>
      <c r="C171" s="24">
        <f ca="1">'일자별 시가총액'!C170 / '일자별 시가총액'!$G170</f>
        <v>6.9772094350730202E-2</v>
      </c>
      <c r="D171" s="24">
        <f ca="1">'일자별 시가총액'!D170 / '일자별 시가총액'!$G170</f>
        <v>0.40296067198786967</v>
      </c>
      <c r="E171" s="24">
        <f ca="1">'일자별 시가총액'!E170 / '일자별 시가총액'!$G170</f>
        <v>6.1208869270722485E-2</v>
      </c>
      <c r="F171" s="24">
        <f ca="1">'일자별 시가총액'!F170 / '일자별 시가총액'!$G170</f>
        <v>0.39873675866656955</v>
      </c>
      <c r="G171" s="25">
        <f ca="1">'일자별 시가총액'!H170</f>
        <v>148.72863614457833</v>
      </c>
      <c r="H171" s="2">
        <f t="shared" ca="1" si="22"/>
        <v>200000</v>
      </c>
      <c r="I171" s="2">
        <f t="shared" ca="1" si="23"/>
        <v>50000</v>
      </c>
      <c r="J171" s="2">
        <f t="shared" ca="1" si="24"/>
        <v>600000</v>
      </c>
      <c r="K171" s="35">
        <f t="shared" ca="1" si="25"/>
        <v>14872.863614457834</v>
      </c>
      <c r="L171" s="35">
        <f t="shared" ca="1" si="26"/>
        <v>8923718168.6746998</v>
      </c>
      <c r="M171" s="35">
        <f ca="1">$L171*B171/'일자별 주가'!B170 - R170</f>
        <v>9036.1445783132585</v>
      </c>
      <c r="N171" s="35">
        <f ca="1">$L171*C171/'일자별 주가'!C170 - S170</f>
        <v>5421.6867469879562</v>
      </c>
      <c r="O171" s="35">
        <f ca="1">$L171*D171/'일자별 주가'!D170 - T170</f>
        <v>19759.036144578327</v>
      </c>
      <c r="P171" s="35">
        <f ca="1">$L171*E171/'일자별 주가'!E170 - U170</f>
        <v>1060.2409638554223</v>
      </c>
      <c r="Q171" s="35">
        <f ca="1">$L171*F171/'일자별 주가'!F170 - V170</f>
        <v>602.40963855421728</v>
      </c>
      <c r="R171" s="2">
        <f t="shared" ca="1" si="27"/>
        <v>36144.578313253012</v>
      </c>
      <c r="S171" s="2">
        <f t="shared" ca="1" si="28"/>
        <v>21686.74698795181</v>
      </c>
      <c r="T171" s="2">
        <f t="shared" ca="1" si="29"/>
        <v>79036.144578313266</v>
      </c>
      <c r="U171" s="2">
        <f t="shared" ca="1" si="30"/>
        <v>4240.9638554216872</v>
      </c>
      <c r="V171" s="2">
        <f t="shared" ca="1" si="31"/>
        <v>2409.6385542168678</v>
      </c>
    </row>
    <row r="172" spans="1:22" x14ac:dyDescent="0.3">
      <c r="A172">
        <v>170</v>
      </c>
      <c r="B172" s="24">
        <f ca="1">'일자별 시가총액'!B171 / '일자별 시가총액'!$G171</f>
        <v>6.6389330632702401E-2</v>
      </c>
      <c r="C172" s="24">
        <f ca="1">'일자별 시가총액'!C171 / '일자별 시가총액'!$G171</f>
        <v>7.0181729727718578E-2</v>
      </c>
      <c r="D172" s="24">
        <f ca="1">'일자별 시가총액'!D171 / '일자별 시가총액'!$G171</f>
        <v>0.40276605633951906</v>
      </c>
      <c r="E172" s="24">
        <f ca="1">'일자별 시가총액'!E171 / '일자별 시가총액'!$G171</f>
        <v>6.1632398305386742E-2</v>
      </c>
      <c r="F172" s="24">
        <f ca="1">'일자별 시가총액'!F171 / '일자별 시가총액'!$G171</f>
        <v>0.3990304849946732</v>
      </c>
      <c r="G172" s="25">
        <f ca="1">'일자별 시가총액'!H171</f>
        <v>148.26740080321287</v>
      </c>
      <c r="H172" s="2">
        <f t="shared" ca="1" si="22"/>
        <v>150000</v>
      </c>
      <c r="I172" s="2">
        <f t="shared" ca="1" si="23"/>
        <v>0</v>
      </c>
      <c r="J172" s="2">
        <f t="shared" ca="1" si="24"/>
        <v>750000</v>
      </c>
      <c r="K172" s="35">
        <f t="shared" ca="1" si="25"/>
        <v>14826.740080321288</v>
      </c>
      <c r="L172" s="35">
        <f t="shared" ca="1" si="26"/>
        <v>11120055060.240965</v>
      </c>
      <c r="M172" s="35">
        <f ca="1">$L172*B172/'일자별 주가'!B171 - R171</f>
        <v>9036.1445783132585</v>
      </c>
      <c r="N172" s="35">
        <f ca="1">$L172*C172/'일자별 주가'!C171 - S171</f>
        <v>5421.6867469879471</v>
      </c>
      <c r="O172" s="35">
        <f ca="1">$L172*D172/'일자별 주가'!D171 - T171</f>
        <v>19759.036144578306</v>
      </c>
      <c r="P172" s="35">
        <f ca="1">$L172*E172/'일자별 주가'!E171 - U171</f>
        <v>1060.2409638554218</v>
      </c>
      <c r="Q172" s="35">
        <f ca="1">$L172*F172/'일자별 주가'!F171 - V171</f>
        <v>602.4096385542166</v>
      </c>
      <c r="R172" s="2">
        <f t="shared" ca="1" si="27"/>
        <v>45180.722891566271</v>
      </c>
      <c r="S172" s="2">
        <f t="shared" ca="1" si="28"/>
        <v>27108.433734939757</v>
      </c>
      <c r="T172" s="2">
        <f t="shared" ca="1" si="29"/>
        <v>98795.180722891571</v>
      </c>
      <c r="U172" s="2">
        <f t="shared" ca="1" si="30"/>
        <v>5301.204819277109</v>
      </c>
      <c r="V172" s="2">
        <f t="shared" ca="1" si="31"/>
        <v>3012.0481927710844</v>
      </c>
    </row>
    <row r="173" spans="1:22" x14ac:dyDescent="0.3">
      <c r="A173">
        <v>171</v>
      </c>
      <c r="B173" s="24">
        <f ca="1">'일자별 시가총액'!B172 / '일자별 시가총액'!$G172</f>
        <v>6.7687744176791742E-2</v>
      </c>
      <c r="C173" s="24">
        <f ca="1">'일자별 시가총액'!C172 / '일자별 시가총액'!$G172</f>
        <v>6.8462908594999414E-2</v>
      </c>
      <c r="D173" s="24">
        <f ca="1">'일자별 시가총액'!D172 / '일자별 시가총액'!$G172</f>
        <v>0.40906396984805615</v>
      </c>
      <c r="E173" s="24">
        <f ca="1">'일자별 시가총액'!E172 / '일자별 시가총액'!$G172</f>
        <v>6.0797239638162394E-2</v>
      </c>
      <c r="F173" s="24">
        <f ca="1">'일자별 시가총액'!F172 / '일자별 시가총액'!$G172</f>
        <v>0.39398813774199032</v>
      </c>
      <c r="G173" s="25">
        <f ca="1">'일자별 시가총액'!H172</f>
        <v>149.36590200803212</v>
      </c>
      <c r="H173" s="2">
        <f t="shared" ca="1" si="22"/>
        <v>150000</v>
      </c>
      <c r="I173" s="2">
        <f t="shared" ca="1" si="23"/>
        <v>150000</v>
      </c>
      <c r="J173" s="2">
        <f t="shared" ca="1" si="24"/>
        <v>750000</v>
      </c>
      <c r="K173" s="35">
        <f t="shared" ca="1" si="25"/>
        <v>14936.590200803212</v>
      </c>
      <c r="L173" s="35">
        <f t="shared" ca="1" si="26"/>
        <v>11202442650.602409</v>
      </c>
      <c r="M173" s="35">
        <f ca="1">$L173*B173/'일자별 주가'!B172 - R172</f>
        <v>0</v>
      </c>
      <c r="N173" s="35">
        <f ca="1">$L173*C173/'일자별 주가'!C172 - S172</f>
        <v>0</v>
      </c>
      <c r="O173" s="35">
        <f ca="1">$L173*D173/'일자별 주가'!D172 - T172</f>
        <v>0</v>
      </c>
      <c r="P173" s="35">
        <f ca="1">$L173*E173/'일자별 주가'!E172 - U172</f>
        <v>0</v>
      </c>
      <c r="Q173" s="35">
        <f ca="1">$L173*F173/'일자별 주가'!F172 - V172</f>
        <v>0</v>
      </c>
      <c r="R173" s="2">
        <f t="shared" ca="1" si="27"/>
        <v>45180.722891566271</v>
      </c>
      <c r="S173" s="2">
        <f t="shared" ca="1" si="28"/>
        <v>27108.433734939757</v>
      </c>
      <c r="T173" s="2">
        <f t="shared" ca="1" si="29"/>
        <v>98795.180722891571</v>
      </c>
      <c r="U173" s="2">
        <f t="shared" ca="1" si="30"/>
        <v>5301.204819277109</v>
      </c>
      <c r="V173" s="2">
        <f t="shared" ca="1" si="31"/>
        <v>3012.0481927710844</v>
      </c>
    </row>
    <row r="174" spans="1:22" x14ac:dyDescent="0.3">
      <c r="A174">
        <v>172</v>
      </c>
      <c r="B174" s="24">
        <f ca="1">'일자별 시가총액'!B173 / '일자별 시가총액'!$G173</f>
        <v>6.677872030319161E-2</v>
      </c>
      <c r="C174" s="24">
        <f ca="1">'일자별 시가총액'!C173 / '일자별 시가총액'!$G173</f>
        <v>6.9670585271689289E-2</v>
      </c>
      <c r="D174" s="24">
        <f ca="1">'일자별 시가총액'!D173 / '일자별 시가총액'!$G173</f>
        <v>0.41024656980510399</v>
      </c>
      <c r="E174" s="24">
        <f ca="1">'일자별 시가총액'!E173 / '일자별 시가총액'!$G173</f>
        <v>6.113904122212007E-2</v>
      </c>
      <c r="F174" s="24">
        <f ca="1">'일자별 시가총액'!F173 / '일자별 시가총액'!$G173</f>
        <v>0.39216508339789502</v>
      </c>
      <c r="G174" s="25">
        <f ca="1">'일자별 시가총액'!H173</f>
        <v>149.56788273092369</v>
      </c>
      <c r="H174" s="2">
        <f t="shared" ca="1" si="22"/>
        <v>100000</v>
      </c>
      <c r="I174" s="2">
        <f t="shared" ca="1" si="23"/>
        <v>0</v>
      </c>
      <c r="J174" s="2">
        <f t="shared" ca="1" si="24"/>
        <v>850000</v>
      </c>
      <c r="K174" s="35">
        <f t="shared" ca="1" si="25"/>
        <v>14956.788273092368</v>
      </c>
      <c r="L174" s="35">
        <f t="shared" ca="1" si="26"/>
        <v>12713270032.128513</v>
      </c>
      <c r="M174" s="35">
        <f ca="1">$L174*B174/'일자별 주가'!B173 - R173</f>
        <v>6024.0963855421651</v>
      </c>
      <c r="N174" s="35">
        <f ca="1">$L174*C174/'일자별 주가'!C173 - S173</f>
        <v>3614.4578313253005</v>
      </c>
      <c r="O174" s="35">
        <f ca="1">$L174*D174/'일자별 주가'!D173 - T173</f>
        <v>13172.690763052189</v>
      </c>
      <c r="P174" s="35">
        <f ca="1">$L174*E174/'일자별 주가'!E173 - U173</f>
        <v>706.82730923694726</v>
      </c>
      <c r="Q174" s="35">
        <f ca="1">$L174*F174/'일자별 주가'!F173 - V173</f>
        <v>401.60642570281107</v>
      </c>
      <c r="R174" s="2">
        <f t="shared" ca="1" si="27"/>
        <v>51204.819277108436</v>
      </c>
      <c r="S174" s="2">
        <f t="shared" ca="1" si="28"/>
        <v>30722.891566265058</v>
      </c>
      <c r="T174" s="2">
        <f t="shared" ca="1" si="29"/>
        <v>111967.87148594376</v>
      </c>
      <c r="U174" s="2">
        <f t="shared" ca="1" si="30"/>
        <v>6008.0321285140562</v>
      </c>
      <c r="V174" s="2">
        <f t="shared" ca="1" si="31"/>
        <v>3413.6546184738954</v>
      </c>
    </row>
    <row r="175" spans="1:22" x14ac:dyDescent="0.3">
      <c r="A175">
        <v>173</v>
      </c>
      <c r="B175" s="24">
        <f ca="1">'일자별 시가총액'!B174 / '일자별 시가총액'!$G174</f>
        <v>6.5493343336971113E-2</v>
      </c>
      <c r="C175" s="24">
        <f ca="1">'일자별 시가총액'!C174 / '일자별 시가총액'!$G174</f>
        <v>7.0727564659550823E-2</v>
      </c>
      <c r="D175" s="24">
        <f ca="1">'일자별 시가총액'!D174 / '일자별 시가총액'!$G174</f>
        <v>0.41279398320019239</v>
      </c>
      <c r="E175" s="24">
        <f ca="1">'일자별 시가총액'!E174 / '일자별 시가총액'!$G174</f>
        <v>5.9592003218398297E-2</v>
      </c>
      <c r="F175" s="24">
        <f ca="1">'일자별 시가총액'!F174 / '일자별 시가총액'!$G174</f>
        <v>0.39139310558488738</v>
      </c>
      <c r="G175" s="25">
        <f ca="1">'일자별 시가총액'!H174</f>
        <v>151.57431164658635</v>
      </c>
      <c r="H175" s="2">
        <f t="shared" ca="1" si="22"/>
        <v>100000</v>
      </c>
      <c r="I175" s="2">
        <f t="shared" ca="1" si="23"/>
        <v>200000</v>
      </c>
      <c r="J175" s="2">
        <f t="shared" ca="1" si="24"/>
        <v>750000</v>
      </c>
      <c r="K175" s="35">
        <f t="shared" ca="1" si="25"/>
        <v>15157.431164658636</v>
      </c>
      <c r="L175" s="35">
        <f t="shared" ca="1" si="26"/>
        <v>11368073373.493977</v>
      </c>
      <c r="M175" s="35">
        <f ca="1">$L175*B175/'일자별 주가'!B174 - R174</f>
        <v>-6024.0963855421724</v>
      </c>
      <c r="N175" s="35">
        <f ca="1">$L175*C175/'일자별 주가'!C174 - S174</f>
        <v>-3614.4578313253005</v>
      </c>
      <c r="O175" s="35">
        <f ca="1">$L175*D175/'일자별 주가'!D174 - T174</f>
        <v>-13172.690763052189</v>
      </c>
      <c r="P175" s="35">
        <f ca="1">$L175*E175/'일자별 주가'!E174 - U174</f>
        <v>-706.82730923694726</v>
      </c>
      <c r="Q175" s="35">
        <f ca="1">$L175*F175/'일자별 주가'!F174 - V174</f>
        <v>-401.60642570281107</v>
      </c>
      <c r="R175" s="2">
        <f t="shared" ca="1" si="27"/>
        <v>45180.722891566264</v>
      </c>
      <c r="S175" s="2">
        <f t="shared" ca="1" si="28"/>
        <v>27108.433734939757</v>
      </c>
      <c r="T175" s="2">
        <f t="shared" ca="1" si="29"/>
        <v>98795.180722891571</v>
      </c>
      <c r="U175" s="2">
        <f t="shared" ca="1" si="30"/>
        <v>5301.204819277109</v>
      </c>
      <c r="V175" s="2">
        <f t="shared" ca="1" si="31"/>
        <v>3012.0481927710844</v>
      </c>
    </row>
    <row r="176" spans="1:22" x14ac:dyDescent="0.3">
      <c r="A176">
        <v>174</v>
      </c>
      <c r="B176" s="24">
        <f ca="1">'일자별 시가총액'!B175 / '일자별 시가총액'!$G175</f>
        <v>6.5371753430819871E-2</v>
      </c>
      <c r="C176" s="24">
        <f ca="1">'일자별 시가총액'!C175 / '일자별 시가총액'!$G175</f>
        <v>7.1790685292244041E-2</v>
      </c>
      <c r="D176" s="24">
        <f ca="1">'일자별 시가총액'!D175 / '일자별 시가총액'!$G175</f>
        <v>0.41008877195076282</v>
      </c>
      <c r="E176" s="24">
        <f ca="1">'일자별 시가총액'!E175 / '일자별 시가총액'!$G175</f>
        <v>6.1405228916591982E-2</v>
      </c>
      <c r="F176" s="24">
        <f ca="1">'일자별 시가총액'!F175 / '일자별 시가총액'!$G175</f>
        <v>0.39134356040958124</v>
      </c>
      <c r="G176" s="25">
        <f ca="1">'일자별 시가총액'!H175</f>
        <v>149.78283052208837</v>
      </c>
      <c r="H176" s="2">
        <f t="shared" ca="1" si="22"/>
        <v>50000</v>
      </c>
      <c r="I176" s="2">
        <f t="shared" ca="1" si="23"/>
        <v>0</v>
      </c>
      <c r="J176" s="2">
        <f t="shared" ca="1" si="24"/>
        <v>800000</v>
      </c>
      <c r="K176" s="35">
        <f t="shared" ca="1" si="25"/>
        <v>14978.283052208839</v>
      </c>
      <c r="L176" s="35">
        <f t="shared" ca="1" si="26"/>
        <v>11982626441.767071</v>
      </c>
      <c r="M176" s="35">
        <f ca="1">$L176*B176/'일자별 주가'!B175 - R175</f>
        <v>3012.0481927710935</v>
      </c>
      <c r="N176" s="35">
        <f ca="1">$L176*C176/'일자별 주가'!C175 - S175</f>
        <v>1807.2289156626539</v>
      </c>
      <c r="O176" s="35">
        <f ca="1">$L176*D176/'일자별 주가'!D175 - T175</f>
        <v>6586.3453815261164</v>
      </c>
      <c r="P176" s="35">
        <f ca="1">$L176*E176/'일자별 주가'!E175 - U175</f>
        <v>353.41365461847454</v>
      </c>
      <c r="Q176" s="35">
        <f ca="1">$L176*F176/'일자별 주가'!F175 - V175</f>
        <v>200.80321285140644</v>
      </c>
      <c r="R176" s="2">
        <f t="shared" ca="1" si="27"/>
        <v>48192.771084337357</v>
      </c>
      <c r="S176" s="2">
        <f t="shared" ca="1" si="28"/>
        <v>28915.662650602411</v>
      </c>
      <c r="T176" s="2">
        <f t="shared" ca="1" si="29"/>
        <v>105381.52610441769</v>
      </c>
      <c r="U176" s="2">
        <f t="shared" ca="1" si="30"/>
        <v>5654.6184738955835</v>
      </c>
      <c r="V176" s="2">
        <f t="shared" ca="1" si="31"/>
        <v>3212.8514056224908</v>
      </c>
    </row>
    <row r="177" spans="1:22" x14ac:dyDescent="0.3">
      <c r="A177">
        <v>175</v>
      </c>
      <c r="B177" s="24">
        <f ca="1">'일자별 시가총액'!B176 / '일자별 시가총액'!$G176</f>
        <v>6.512623527776025E-2</v>
      </c>
      <c r="C177" s="24">
        <f ca="1">'일자별 시가총액'!C176 / '일자별 시가총액'!$G176</f>
        <v>6.9547079614013158E-2</v>
      </c>
      <c r="D177" s="24">
        <f ca="1">'일자별 시가총액'!D176 / '일자별 시가총액'!$G176</f>
        <v>0.40851064769488854</v>
      </c>
      <c r="E177" s="24">
        <f ca="1">'일자별 시가총액'!E176 / '일자별 시가총액'!$G176</f>
        <v>6.2696278481427656E-2</v>
      </c>
      <c r="F177" s="24">
        <f ca="1">'일자별 시가총액'!F176 / '일자별 시가총액'!$G176</f>
        <v>0.39411975893191042</v>
      </c>
      <c r="G177" s="25">
        <f ca="1">'일자별 시가총액'!H176</f>
        <v>151.30948112449801</v>
      </c>
      <c r="H177" s="2">
        <f t="shared" ca="1" si="22"/>
        <v>0</v>
      </c>
      <c r="I177" s="2">
        <f t="shared" ca="1" si="23"/>
        <v>250000</v>
      </c>
      <c r="J177" s="2">
        <f t="shared" ca="1" si="24"/>
        <v>550000</v>
      </c>
      <c r="K177" s="35">
        <f t="shared" ca="1" si="25"/>
        <v>15130.9481124498</v>
      </c>
      <c r="L177" s="35">
        <f t="shared" ca="1" si="26"/>
        <v>8322021461.8473902</v>
      </c>
      <c r="M177" s="35">
        <f ca="1">$L177*B177/'일자별 주가'!B176 - R176</f>
        <v>-15060.240963855424</v>
      </c>
      <c r="N177" s="35">
        <f ca="1">$L177*C177/'일자별 주가'!C176 - S176</f>
        <v>-9036.1445783132513</v>
      </c>
      <c r="O177" s="35">
        <f ca="1">$L177*D177/'일자별 주가'!D176 - T176</f>
        <v>-32931.726907630538</v>
      </c>
      <c r="P177" s="35">
        <f ca="1">$L177*E177/'일자별 주가'!E176 - U176</f>
        <v>-1767.0682730923704</v>
      </c>
      <c r="Q177" s="35">
        <f ca="1">$L177*F177/'일자별 주가'!F176 - V176</f>
        <v>-1004.0160642570286</v>
      </c>
      <c r="R177" s="2">
        <f t="shared" ca="1" si="27"/>
        <v>33132.530120481933</v>
      </c>
      <c r="S177" s="2">
        <f t="shared" ca="1" si="28"/>
        <v>19879.51807228916</v>
      </c>
      <c r="T177" s="2">
        <f t="shared" ca="1" si="29"/>
        <v>72449.799196787149</v>
      </c>
      <c r="U177" s="2">
        <f t="shared" ca="1" si="30"/>
        <v>3887.5502008032131</v>
      </c>
      <c r="V177" s="2">
        <f t="shared" ca="1" si="31"/>
        <v>2208.8353413654622</v>
      </c>
    </row>
    <row r="178" spans="1:22" x14ac:dyDescent="0.3">
      <c r="A178">
        <v>176</v>
      </c>
      <c r="B178" s="24">
        <f ca="1">'일자별 시가총액'!B177 / '일자별 시가총액'!$G177</f>
        <v>6.556751313849829E-2</v>
      </c>
      <c r="C178" s="24">
        <f ca="1">'일자별 시가총액'!C177 / '일자별 시가총액'!$G177</f>
        <v>6.8060931257849913E-2</v>
      </c>
      <c r="D178" s="24">
        <f ca="1">'일자별 시가총액'!D177 / '일자별 시가총액'!$G177</f>
        <v>0.40773681951700241</v>
      </c>
      <c r="E178" s="24">
        <f ca="1">'일자별 시가총액'!E177 / '일자별 시가총액'!$G177</f>
        <v>6.1516397077918207E-2</v>
      </c>
      <c r="F178" s="24">
        <f ca="1">'일자별 시가총액'!F177 / '일자별 시가총액'!$G177</f>
        <v>0.39711833900873117</v>
      </c>
      <c r="G178" s="25">
        <f ca="1">'일자별 시가총액'!H177</f>
        <v>150.22683534136547</v>
      </c>
      <c r="H178" s="2">
        <f t="shared" ca="1" si="22"/>
        <v>100000</v>
      </c>
      <c r="I178" s="2">
        <f t="shared" ca="1" si="23"/>
        <v>250000</v>
      </c>
      <c r="J178" s="2">
        <f t="shared" ca="1" si="24"/>
        <v>400000</v>
      </c>
      <c r="K178" s="35">
        <f t="shared" ca="1" si="25"/>
        <v>15022.683534136548</v>
      </c>
      <c r="L178" s="35">
        <f t="shared" ca="1" si="26"/>
        <v>6009073413.6546192</v>
      </c>
      <c r="M178" s="35">
        <f ca="1">$L178*B178/'일자별 주가'!B177 - R177</f>
        <v>-9036.1445783132585</v>
      </c>
      <c r="N178" s="35">
        <f ca="1">$L178*C178/'일자별 주가'!C177 - S177</f>
        <v>-5421.6867469879526</v>
      </c>
      <c r="O178" s="35">
        <f ca="1">$L178*D178/'일자별 주가'!D177 - T177</f>
        <v>-19759.036144578313</v>
      </c>
      <c r="P178" s="35">
        <f ca="1">$L178*E178/'일자별 주가'!E177 - U177</f>
        <v>-1060.2409638554218</v>
      </c>
      <c r="Q178" s="35">
        <f ca="1">$L178*F178/'일자별 주가'!F177 - V177</f>
        <v>-602.40963855421683</v>
      </c>
      <c r="R178" s="2">
        <f t="shared" ca="1" si="27"/>
        <v>24096.385542168675</v>
      </c>
      <c r="S178" s="2">
        <f t="shared" ca="1" si="28"/>
        <v>14457.831325301207</v>
      </c>
      <c r="T178" s="2">
        <f t="shared" ca="1" si="29"/>
        <v>52690.763052208837</v>
      </c>
      <c r="U178" s="2">
        <f t="shared" ca="1" si="30"/>
        <v>2827.3092369477913</v>
      </c>
      <c r="V178" s="2">
        <f t="shared" ca="1" si="31"/>
        <v>1606.4257028112454</v>
      </c>
    </row>
    <row r="179" spans="1:22" x14ac:dyDescent="0.3">
      <c r="A179">
        <v>177</v>
      </c>
      <c r="B179" s="24">
        <f ca="1">'일자별 시가총액'!B178 / '일자별 시가총액'!$G178</f>
        <v>6.4789672674176443E-2</v>
      </c>
      <c r="C179" s="24">
        <f ca="1">'일자별 시가총액'!C178 / '일자별 시가총액'!$G178</f>
        <v>6.6042955285322114E-2</v>
      </c>
      <c r="D179" s="24">
        <f ca="1">'일자별 시가총액'!D178 / '일자별 시가총액'!$G178</f>
        <v>0.40717766497557834</v>
      </c>
      <c r="E179" s="24">
        <f ca="1">'일자별 시가총액'!E178 / '일자별 시가총액'!$G178</f>
        <v>5.9759202004521624E-2</v>
      </c>
      <c r="F179" s="24">
        <f ca="1">'일자별 시가총액'!F178 / '일자별 시가총액'!$G178</f>
        <v>0.40223050506040148</v>
      </c>
      <c r="G179" s="25">
        <f ca="1">'일자별 시가총액'!H178</f>
        <v>153.04387630522089</v>
      </c>
      <c r="H179" s="2">
        <f t="shared" ca="1" si="22"/>
        <v>250000</v>
      </c>
      <c r="I179" s="2">
        <f t="shared" ca="1" si="23"/>
        <v>50000</v>
      </c>
      <c r="J179" s="2">
        <f t="shared" ca="1" si="24"/>
        <v>600000</v>
      </c>
      <c r="K179" s="35">
        <f t="shared" ca="1" si="25"/>
        <v>15304.387630522087</v>
      </c>
      <c r="L179" s="35">
        <f t="shared" ca="1" si="26"/>
        <v>9182632578.3132534</v>
      </c>
      <c r="M179" s="35">
        <f ca="1">$L179*B179/'일자별 주가'!B178 - R178</f>
        <v>12048.192771084337</v>
      </c>
      <c r="N179" s="35">
        <f ca="1">$L179*C179/'일자별 주가'!C178 - S178</f>
        <v>7228.9156626505992</v>
      </c>
      <c r="O179" s="35">
        <f ca="1">$L179*D179/'일자별 주가'!D178 - T178</f>
        <v>26345.381526104415</v>
      </c>
      <c r="P179" s="35">
        <f ca="1">$L179*E179/'일자별 주가'!E178 - U178</f>
        <v>1413.6546184738959</v>
      </c>
      <c r="Q179" s="35">
        <f ca="1">$L179*F179/'일자별 주가'!F178 - V178</f>
        <v>803.21285140562236</v>
      </c>
      <c r="R179" s="2">
        <f t="shared" ca="1" si="27"/>
        <v>36144.578313253012</v>
      </c>
      <c r="S179" s="2">
        <f t="shared" ca="1" si="28"/>
        <v>21686.746987951807</v>
      </c>
      <c r="T179" s="2">
        <f t="shared" ca="1" si="29"/>
        <v>79036.144578313251</v>
      </c>
      <c r="U179" s="2">
        <f t="shared" ca="1" si="30"/>
        <v>4240.9638554216872</v>
      </c>
      <c r="V179" s="2">
        <f t="shared" ca="1" si="31"/>
        <v>2409.6385542168678</v>
      </c>
    </row>
    <row r="180" spans="1:22" x14ac:dyDescent="0.3">
      <c r="A180">
        <v>178</v>
      </c>
      <c r="B180" s="24">
        <f ca="1">'일자별 시가총액'!B179 / '일자별 시가총액'!$G179</f>
        <v>6.4473763090348954E-2</v>
      </c>
      <c r="C180" s="24">
        <f ca="1">'일자별 시가총액'!C179 / '일자별 시가총액'!$G179</f>
        <v>6.5104566209300635E-2</v>
      </c>
      <c r="D180" s="24">
        <f ca="1">'일자별 시가총액'!D179 / '일자별 시가총액'!$G179</f>
        <v>0.42035835617286249</v>
      </c>
      <c r="E180" s="24">
        <f ca="1">'일자별 시가총액'!E179 / '일자별 시가총액'!$G179</f>
        <v>5.8224838442557887E-2</v>
      </c>
      <c r="F180" s="24">
        <f ca="1">'일자별 시가총액'!F179 / '일자별 시가총액'!$G179</f>
        <v>0.39183847608493005</v>
      </c>
      <c r="G180" s="25">
        <f ca="1">'일자별 시가총액'!H179</f>
        <v>152.60714056224899</v>
      </c>
      <c r="H180" s="2">
        <f t="shared" ca="1" si="22"/>
        <v>0</v>
      </c>
      <c r="I180" s="2">
        <f t="shared" ca="1" si="23"/>
        <v>150000</v>
      </c>
      <c r="J180" s="2">
        <f t="shared" ca="1" si="24"/>
        <v>450000</v>
      </c>
      <c r="K180" s="35">
        <f t="shared" ca="1" si="25"/>
        <v>15260.714056224897</v>
      </c>
      <c r="L180" s="35">
        <f t="shared" ca="1" si="26"/>
        <v>6867321325.3012037</v>
      </c>
      <c r="M180" s="35">
        <f ca="1">$L180*B180/'일자별 주가'!B179 - R179</f>
        <v>-9036.1445783132585</v>
      </c>
      <c r="N180" s="35">
        <f ca="1">$L180*C180/'일자별 주가'!C179 - S179</f>
        <v>-5421.6867469879526</v>
      </c>
      <c r="O180" s="35">
        <f ca="1">$L180*D180/'일자별 주가'!D179 - T179</f>
        <v>-19759.036144578313</v>
      </c>
      <c r="P180" s="35">
        <f ca="1">$L180*E180/'일자별 주가'!E179 - U179</f>
        <v>-1060.2409638554227</v>
      </c>
      <c r="Q180" s="35">
        <f ca="1">$L180*F180/'일자별 주가'!F179 - V179</f>
        <v>-602.40963855421751</v>
      </c>
      <c r="R180" s="2">
        <f t="shared" ca="1" si="27"/>
        <v>27108.433734939754</v>
      </c>
      <c r="S180" s="2">
        <f t="shared" ca="1" si="28"/>
        <v>16265.060240963854</v>
      </c>
      <c r="T180" s="2">
        <f t="shared" ca="1" si="29"/>
        <v>59277.108433734938</v>
      </c>
      <c r="U180" s="2">
        <f t="shared" ca="1" si="30"/>
        <v>3180.7228915662645</v>
      </c>
      <c r="V180" s="2">
        <f t="shared" ca="1" si="31"/>
        <v>1807.2289156626503</v>
      </c>
    </row>
    <row r="181" spans="1:22" x14ac:dyDescent="0.3">
      <c r="A181">
        <v>179</v>
      </c>
      <c r="B181" s="24">
        <f ca="1">'일자별 시가총액'!B180 / '일자별 시가총액'!$G180</f>
        <v>6.2301188041173419E-2</v>
      </c>
      <c r="C181" s="24">
        <f ca="1">'일자별 시가총액'!C180 / '일자별 시가총액'!$G180</f>
        <v>6.4420233531163024E-2</v>
      </c>
      <c r="D181" s="24">
        <f ca="1">'일자별 시가총액'!D180 / '일자별 시가총액'!$G180</f>
        <v>0.41730162472139487</v>
      </c>
      <c r="E181" s="24">
        <f ca="1">'일자별 시가총액'!E180 / '일자별 시가총액'!$G180</f>
        <v>5.6428881258622873E-2</v>
      </c>
      <c r="F181" s="24">
        <f ca="1">'일자별 시가총액'!F180 / '일자별 시가총액'!$G180</f>
        <v>0.39954807244764579</v>
      </c>
      <c r="G181" s="25">
        <f ca="1">'일자별 시가총액'!H180</f>
        <v>154.13850602409639</v>
      </c>
      <c r="H181" s="2">
        <f t="shared" ca="1" si="22"/>
        <v>50000</v>
      </c>
      <c r="I181" s="2">
        <f t="shared" ca="1" si="23"/>
        <v>250000</v>
      </c>
      <c r="J181" s="2">
        <f t="shared" ca="1" si="24"/>
        <v>250000</v>
      </c>
      <c r="K181" s="35">
        <f t="shared" ca="1" si="25"/>
        <v>15413.850602409639</v>
      </c>
      <c r="L181" s="35">
        <f t="shared" ca="1" si="26"/>
        <v>3853462650.6024098</v>
      </c>
      <c r="M181" s="35">
        <f ca="1">$L181*B181/'일자별 주가'!B180 - R180</f>
        <v>-12048.192771084332</v>
      </c>
      <c r="N181" s="35">
        <f ca="1">$L181*C181/'일자별 주가'!C180 - S180</f>
        <v>-7228.915662650601</v>
      </c>
      <c r="O181" s="35">
        <f ca="1">$L181*D181/'일자별 주가'!D180 - T180</f>
        <v>-26345.381526104415</v>
      </c>
      <c r="P181" s="35">
        <f ca="1">$L181*E181/'일자별 주가'!E180 - U180</f>
        <v>-1413.6546184738947</v>
      </c>
      <c r="Q181" s="35">
        <f ca="1">$L181*F181/'일자별 주가'!F180 - V180</f>
        <v>-803.21285140562213</v>
      </c>
      <c r="R181" s="2">
        <f t="shared" ca="1" si="27"/>
        <v>15060.240963855422</v>
      </c>
      <c r="S181" s="2">
        <f t="shared" ca="1" si="28"/>
        <v>9036.1445783132531</v>
      </c>
      <c r="T181" s="2">
        <f t="shared" ca="1" si="29"/>
        <v>32931.726907630524</v>
      </c>
      <c r="U181" s="2">
        <f t="shared" ca="1" si="30"/>
        <v>1767.0682730923697</v>
      </c>
      <c r="V181" s="2">
        <f t="shared" ca="1" si="31"/>
        <v>1004.0160642570281</v>
      </c>
    </row>
    <row r="182" spans="1:22" x14ac:dyDescent="0.3">
      <c r="A182">
        <v>180</v>
      </c>
      <c r="B182" s="24">
        <f ca="1">'일자별 시가총액'!B181 / '일자별 시가총액'!$G181</f>
        <v>6.3450344510831883E-2</v>
      </c>
      <c r="C182" s="24">
        <f ca="1">'일자별 시가총액'!C181 / '일자별 시가총액'!$G181</f>
        <v>6.2592654771035372E-2</v>
      </c>
      <c r="D182" s="24">
        <f ca="1">'일자별 시가총액'!D181 / '일자별 시가총액'!$G181</f>
        <v>0.41821876137386699</v>
      </c>
      <c r="E182" s="24">
        <f ca="1">'일자별 시가총액'!E181 / '일자별 시가총액'!$G181</f>
        <v>5.7116870564506719E-2</v>
      </c>
      <c r="F182" s="24">
        <f ca="1">'일자별 시가총액'!F181 / '일자별 시가총액'!$G181</f>
        <v>0.39862136877975901</v>
      </c>
      <c r="G182" s="25">
        <f ca="1">'일자별 시가총액'!H181</f>
        <v>154.66035823293171</v>
      </c>
      <c r="H182" s="2">
        <f t="shared" ca="1" si="22"/>
        <v>0</v>
      </c>
      <c r="I182" s="2">
        <f t="shared" ca="1" si="23"/>
        <v>150000</v>
      </c>
      <c r="J182" s="2">
        <f t="shared" ca="1" si="24"/>
        <v>100000</v>
      </c>
      <c r="K182" s="35">
        <f t="shared" ca="1" si="25"/>
        <v>15466.035823293172</v>
      </c>
      <c r="L182" s="35">
        <f t="shared" ca="1" si="26"/>
        <v>1546603582.3293173</v>
      </c>
      <c r="M182" s="35">
        <f ca="1">$L182*B182/'일자별 주가'!B181 - R181</f>
        <v>-9036.1445783132531</v>
      </c>
      <c r="N182" s="35">
        <f ca="1">$L182*C182/'일자별 주가'!C181 - S181</f>
        <v>-5421.6867469879526</v>
      </c>
      <c r="O182" s="35">
        <f ca="1">$L182*D182/'일자별 주가'!D181 - T181</f>
        <v>-19759.036144578316</v>
      </c>
      <c r="P182" s="35">
        <f ca="1">$L182*E182/'일자별 주가'!E181 - U181</f>
        <v>-1060.2409638554218</v>
      </c>
      <c r="Q182" s="35">
        <f ca="1">$L182*F182/'일자별 주가'!F181 - V181</f>
        <v>-602.40963855421683</v>
      </c>
      <c r="R182" s="2">
        <f t="shared" ca="1" si="27"/>
        <v>6024.0963855421687</v>
      </c>
      <c r="S182" s="2">
        <f t="shared" ca="1" si="28"/>
        <v>3614.4578313253005</v>
      </c>
      <c r="T182" s="2">
        <f t="shared" ca="1" si="29"/>
        <v>13172.690763052207</v>
      </c>
      <c r="U182" s="2">
        <f t="shared" ca="1" si="30"/>
        <v>706.82730923694794</v>
      </c>
      <c r="V182" s="2">
        <f t="shared" ca="1" si="31"/>
        <v>401.60642570281129</v>
      </c>
    </row>
    <row r="183" spans="1:22" x14ac:dyDescent="0.3">
      <c r="A183">
        <v>181</v>
      </c>
      <c r="B183" s="24">
        <f ca="1">'일자별 시가총액'!B182 / '일자별 시가총액'!$G182</f>
        <v>6.4475602999163148E-2</v>
      </c>
      <c r="C183" s="24">
        <f ca="1">'일자별 시가총액'!C182 / '일자별 시가총액'!$G182</f>
        <v>6.5154044724580557E-2</v>
      </c>
      <c r="D183" s="24">
        <f ca="1">'일자별 시가총액'!D182 / '일자별 시가총액'!$G182</f>
        <v>0.4156026320744281</v>
      </c>
      <c r="E183" s="24">
        <f ca="1">'일자별 시가총액'!E182 / '일자별 시가총액'!$G182</f>
        <v>5.8893427558093812E-2</v>
      </c>
      <c r="F183" s="24">
        <f ca="1">'일자별 시가총액'!F182 / '일자별 시가총액'!$G182</f>
        <v>0.39587429264373436</v>
      </c>
      <c r="G183" s="25">
        <f ca="1">'일자별 시가총액'!H182</f>
        <v>152.90176867469881</v>
      </c>
      <c r="H183" s="2">
        <f t="shared" ca="1" si="22"/>
        <v>250000</v>
      </c>
      <c r="I183" s="2">
        <f t="shared" ca="1" si="23"/>
        <v>0</v>
      </c>
      <c r="J183" s="2">
        <f t="shared" ca="1" si="24"/>
        <v>350000</v>
      </c>
      <c r="K183" s="35">
        <f t="shared" ca="1" si="25"/>
        <v>15290.176867469881</v>
      </c>
      <c r="L183" s="35">
        <f t="shared" ca="1" si="26"/>
        <v>5351561903.6144581</v>
      </c>
      <c r="M183" s="35">
        <f ca="1">$L183*B183/'일자별 주가'!B182 - R182</f>
        <v>15060.240963855427</v>
      </c>
      <c r="N183" s="35">
        <f ca="1">$L183*C183/'일자별 주가'!C182 - S182</f>
        <v>9036.1445783132549</v>
      </c>
      <c r="O183" s="35">
        <f ca="1">$L183*D183/'일자별 주가'!D182 - T182</f>
        <v>32931.726907630524</v>
      </c>
      <c r="P183" s="35">
        <f ca="1">$L183*E183/'일자별 주가'!E182 - U182</f>
        <v>1767.0682730923697</v>
      </c>
      <c r="Q183" s="35">
        <f ca="1">$L183*F183/'일자별 주가'!F182 - V182</f>
        <v>1004.0160642570281</v>
      </c>
      <c r="R183" s="2">
        <f t="shared" ca="1" si="27"/>
        <v>21084.337349397596</v>
      </c>
      <c r="S183" s="2">
        <f t="shared" ca="1" si="28"/>
        <v>12650.602409638555</v>
      </c>
      <c r="T183" s="2">
        <f t="shared" ca="1" si="29"/>
        <v>46104.417670682727</v>
      </c>
      <c r="U183" s="2">
        <f t="shared" ca="1" si="30"/>
        <v>2473.8955823293177</v>
      </c>
      <c r="V183" s="2">
        <f t="shared" ca="1" si="31"/>
        <v>1405.6224899598394</v>
      </c>
    </row>
    <row r="184" spans="1:22" x14ac:dyDescent="0.3">
      <c r="A184">
        <v>182</v>
      </c>
      <c r="B184" s="24">
        <f ca="1">'일자별 시가총액'!B183 / '일자별 시가총액'!$G183</f>
        <v>6.6030769875836393E-2</v>
      </c>
      <c r="C184" s="24">
        <f ca="1">'일자별 시가총액'!C183 / '일자별 시가총액'!$G183</f>
        <v>6.467152412340621E-2</v>
      </c>
      <c r="D184" s="24">
        <f ca="1">'일자별 시가총액'!D183 / '일자별 시가총액'!$G183</f>
        <v>0.40946090381940875</v>
      </c>
      <c r="E184" s="24">
        <f ca="1">'일자별 시가총액'!E183 / '일자별 시가총액'!$G183</f>
        <v>6.1532302293062752E-2</v>
      </c>
      <c r="F184" s="24">
        <f ca="1">'일자별 시가총액'!F183 / '일자별 시가총액'!$G183</f>
        <v>0.39830449988828592</v>
      </c>
      <c r="G184" s="25">
        <f ca="1">'일자별 시가총액'!H183</f>
        <v>150.95189558232931</v>
      </c>
      <c r="H184" s="2">
        <f t="shared" ca="1" si="22"/>
        <v>150000</v>
      </c>
      <c r="I184" s="2">
        <f t="shared" ca="1" si="23"/>
        <v>250000</v>
      </c>
      <c r="J184" s="2">
        <f t="shared" ca="1" si="24"/>
        <v>250000</v>
      </c>
      <c r="K184" s="35">
        <f t="shared" ca="1" si="25"/>
        <v>15095.189558232933</v>
      </c>
      <c r="L184" s="35">
        <f t="shared" ca="1" si="26"/>
        <v>3773797389.5582333</v>
      </c>
      <c r="M184" s="35">
        <f ca="1">$L184*B184/'일자별 주가'!B183 - R183</f>
        <v>-6024.0963855421742</v>
      </c>
      <c r="N184" s="35">
        <f ca="1">$L184*C184/'일자별 주가'!C183 - S183</f>
        <v>-3614.4578313253023</v>
      </c>
      <c r="O184" s="35">
        <f ca="1">$L184*D184/'일자별 주가'!D183 - T183</f>
        <v>-13172.690763052204</v>
      </c>
      <c r="P184" s="35">
        <f ca="1">$L184*E184/'일자별 주가'!E183 - U183</f>
        <v>-706.82730923694794</v>
      </c>
      <c r="Q184" s="35">
        <f ca="1">$L184*F184/'일자별 주가'!F183 - V183</f>
        <v>-401.60642570281118</v>
      </c>
      <c r="R184" s="2">
        <f t="shared" ca="1" si="27"/>
        <v>15060.240963855422</v>
      </c>
      <c r="S184" s="2">
        <f t="shared" ca="1" si="28"/>
        <v>9036.1445783132531</v>
      </c>
      <c r="T184" s="2">
        <f t="shared" ca="1" si="29"/>
        <v>32931.726907630524</v>
      </c>
      <c r="U184" s="2">
        <f t="shared" ca="1" si="30"/>
        <v>1767.0682730923697</v>
      </c>
      <c r="V184" s="2">
        <f t="shared" ca="1" si="31"/>
        <v>1004.0160642570282</v>
      </c>
    </row>
    <row r="185" spans="1:22" x14ac:dyDescent="0.3">
      <c r="A185">
        <v>183</v>
      </c>
      <c r="B185" s="24">
        <f ca="1">'일자별 시가총액'!B184 / '일자별 시가총액'!$G184</f>
        <v>6.8274939982338523E-2</v>
      </c>
      <c r="C185" s="24">
        <f ca="1">'일자별 시가총액'!C184 / '일자별 시가총액'!$G184</f>
        <v>6.5914956683627693E-2</v>
      </c>
      <c r="D185" s="24">
        <f ca="1">'일자별 시가총액'!D184 / '일자별 시가총액'!$G184</f>
        <v>0.39842738936431848</v>
      </c>
      <c r="E185" s="24">
        <f ca="1">'일자별 시가총액'!E184 / '일자별 시가총액'!$G184</f>
        <v>6.1838145453434919E-2</v>
      </c>
      <c r="F185" s="24">
        <f ca="1">'일자별 시가총액'!F184 / '일자별 시가총액'!$G184</f>
        <v>0.40554456851628035</v>
      </c>
      <c r="G185" s="25">
        <f ca="1">'일자별 시가총액'!H184</f>
        <v>150.80768353413654</v>
      </c>
      <c r="H185" s="2">
        <f t="shared" ca="1" si="22"/>
        <v>200000</v>
      </c>
      <c r="I185" s="2">
        <f t="shared" ca="1" si="23"/>
        <v>100000</v>
      </c>
      <c r="J185" s="2">
        <f t="shared" ca="1" si="24"/>
        <v>350000</v>
      </c>
      <c r="K185" s="35">
        <f t="shared" ca="1" si="25"/>
        <v>15080.768353413656</v>
      </c>
      <c r="L185" s="35">
        <f t="shared" ca="1" si="26"/>
        <v>5278268923.6947794</v>
      </c>
      <c r="M185" s="35">
        <f ca="1">$L185*B185/'일자별 주가'!B184 - R184</f>
        <v>6024.0963855421705</v>
      </c>
      <c r="N185" s="35">
        <f ca="1">$L185*C185/'일자별 주가'!C184 - S184</f>
        <v>3614.4578313253023</v>
      </c>
      <c r="O185" s="35">
        <f ca="1">$L185*D185/'일자별 주가'!D184 - T184</f>
        <v>13172.690763052204</v>
      </c>
      <c r="P185" s="35">
        <f ca="1">$L185*E185/'일자별 주가'!E184 - U184</f>
        <v>706.82730923694749</v>
      </c>
      <c r="Q185" s="35">
        <f ca="1">$L185*F185/'일자별 주가'!F184 - V184</f>
        <v>401.60642570281118</v>
      </c>
      <c r="R185" s="2">
        <f t="shared" ca="1" si="27"/>
        <v>21084.337349397592</v>
      </c>
      <c r="S185" s="2">
        <f t="shared" ca="1" si="28"/>
        <v>12650.602409638555</v>
      </c>
      <c r="T185" s="2">
        <f t="shared" ca="1" si="29"/>
        <v>46104.417670682727</v>
      </c>
      <c r="U185" s="2">
        <f t="shared" ca="1" si="30"/>
        <v>2473.8955823293172</v>
      </c>
      <c r="V185" s="2">
        <f t="shared" ca="1" si="31"/>
        <v>1405.6224899598394</v>
      </c>
    </row>
    <row r="186" spans="1:22" x14ac:dyDescent="0.3">
      <c r="A186">
        <v>184</v>
      </c>
      <c r="B186" s="24">
        <f ca="1">'일자별 시가총액'!B185 / '일자별 시가총액'!$G185</f>
        <v>6.5910728558679021E-2</v>
      </c>
      <c r="C186" s="24">
        <f ca="1">'일자별 시가총액'!C185 / '일자별 시가총액'!$G185</f>
        <v>6.5717258269736845E-2</v>
      </c>
      <c r="D186" s="24">
        <f ca="1">'일자별 시가총액'!D185 / '일자별 시가총액'!$G185</f>
        <v>0.40382683385755852</v>
      </c>
      <c r="E186" s="24">
        <f ca="1">'일자별 시가총액'!E185 / '일자별 시가총액'!$G185</f>
        <v>6.1674226121751573E-2</v>
      </c>
      <c r="F186" s="24">
        <f ca="1">'일자별 시가총액'!F185 / '일자별 시가총액'!$G185</f>
        <v>0.40287095319227406</v>
      </c>
      <c r="G186" s="25">
        <f ca="1">'일자별 시가총액'!H185</f>
        <v>151.94886265060242</v>
      </c>
      <c r="H186" s="2">
        <f t="shared" ca="1" si="22"/>
        <v>250000</v>
      </c>
      <c r="I186" s="2">
        <f t="shared" ca="1" si="23"/>
        <v>250000</v>
      </c>
      <c r="J186" s="2">
        <f t="shared" ca="1" si="24"/>
        <v>350000</v>
      </c>
      <c r="K186" s="35">
        <f t="shared" ca="1" si="25"/>
        <v>15194.886265060242</v>
      </c>
      <c r="L186" s="35">
        <f t="shared" ca="1" si="26"/>
        <v>5318210192.7710848</v>
      </c>
      <c r="M186" s="35">
        <f ca="1">$L186*B186/'일자별 주가'!B185 - R185</f>
        <v>0</v>
      </c>
      <c r="N186" s="35">
        <f ca="1">$L186*C186/'일자별 주가'!C185 - S185</f>
        <v>0</v>
      </c>
      <c r="O186" s="35">
        <f ca="1">$L186*D186/'일자별 주가'!D185 - T185</f>
        <v>0</v>
      </c>
      <c r="P186" s="35">
        <f ca="1">$L186*E186/'일자별 주가'!E185 - U185</f>
        <v>0</v>
      </c>
      <c r="Q186" s="35">
        <f ca="1">$L186*F186/'일자별 주가'!F185 - V185</f>
        <v>0</v>
      </c>
      <c r="R186" s="2">
        <f t="shared" ca="1" si="27"/>
        <v>21084.337349397592</v>
      </c>
      <c r="S186" s="2">
        <f t="shared" ca="1" si="28"/>
        <v>12650.602409638555</v>
      </c>
      <c r="T186" s="2">
        <f t="shared" ca="1" si="29"/>
        <v>46104.417670682727</v>
      </c>
      <c r="U186" s="2">
        <f t="shared" ca="1" si="30"/>
        <v>2473.8955823293172</v>
      </c>
      <c r="V186" s="2">
        <f t="shared" ca="1" si="31"/>
        <v>1405.6224899598394</v>
      </c>
    </row>
    <row r="187" spans="1:22" x14ac:dyDescent="0.3">
      <c r="A187">
        <v>185</v>
      </c>
      <c r="B187" s="24">
        <f ca="1">'일자별 시가총액'!B186 / '일자별 시가총액'!$G186</f>
        <v>6.5911082451472008E-2</v>
      </c>
      <c r="C187" s="24">
        <f ca="1">'일자별 시가총액'!C186 / '일자별 시가총액'!$G186</f>
        <v>6.6123686377038304E-2</v>
      </c>
      <c r="D187" s="24">
        <f ca="1">'일자별 시가총액'!D186 / '일자별 시가총액'!$G186</f>
        <v>0.40374768819645374</v>
      </c>
      <c r="E187" s="24">
        <f ca="1">'일자별 시가총액'!E186 / '일자별 시가총액'!$G186</f>
        <v>6.006701543743647E-2</v>
      </c>
      <c r="F187" s="24">
        <f ca="1">'일자별 시가총액'!F186 / '일자별 시가총액'!$G186</f>
        <v>0.4041505275375995</v>
      </c>
      <c r="G187" s="25">
        <f ca="1">'일자별 시가총액'!H186</f>
        <v>155.84157269076303</v>
      </c>
      <c r="H187" s="2">
        <f t="shared" ca="1" si="22"/>
        <v>250000</v>
      </c>
      <c r="I187" s="2">
        <f t="shared" ca="1" si="23"/>
        <v>0</v>
      </c>
      <c r="J187" s="2">
        <f t="shared" ca="1" si="24"/>
        <v>600000</v>
      </c>
      <c r="K187" s="35">
        <f t="shared" ca="1" si="25"/>
        <v>15584.157269076302</v>
      </c>
      <c r="L187" s="35">
        <f t="shared" ca="1" si="26"/>
        <v>9350494361.4457817</v>
      </c>
      <c r="M187" s="35">
        <f ca="1">$L187*B187/'일자별 주가'!B186 - R186</f>
        <v>15060.240963855413</v>
      </c>
      <c r="N187" s="35">
        <f ca="1">$L187*C187/'일자별 주가'!C186 - S186</f>
        <v>9036.1445783132513</v>
      </c>
      <c r="O187" s="35">
        <f ca="1">$L187*D187/'일자별 주가'!D186 - T186</f>
        <v>32931.726907630509</v>
      </c>
      <c r="P187" s="35">
        <f ca="1">$L187*E187/'일자별 주가'!E186 - U186</f>
        <v>1767.0682730923691</v>
      </c>
      <c r="Q187" s="35">
        <f ca="1">$L187*F187/'일자별 주가'!F186 - V186</f>
        <v>1004.0160642570279</v>
      </c>
      <c r="R187" s="2">
        <f t="shared" ca="1" si="27"/>
        <v>36144.578313253005</v>
      </c>
      <c r="S187" s="2">
        <f t="shared" ca="1" si="28"/>
        <v>21686.746987951807</v>
      </c>
      <c r="T187" s="2">
        <f t="shared" ca="1" si="29"/>
        <v>79036.144578313237</v>
      </c>
      <c r="U187" s="2">
        <f t="shared" ca="1" si="30"/>
        <v>4240.9638554216863</v>
      </c>
      <c r="V187" s="2">
        <f t="shared" ca="1" si="31"/>
        <v>2409.6385542168673</v>
      </c>
    </row>
    <row r="188" spans="1:22" x14ac:dyDescent="0.3">
      <c r="A188">
        <v>186</v>
      </c>
      <c r="B188" s="24">
        <f ca="1">'일자별 시가총액'!B187 / '일자별 시가총액'!$G187</f>
        <v>6.7644458404336083E-2</v>
      </c>
      <c r="C188" s="24">
        <f ca="1">'일자별 시가총액'!C187 / '일자별 시가총액'!$G187</f>
        <v>6.6129550753168426E-2</v>
      </c>
      <c r="D188" s="24">
        <f ca="1">'일자별 시가총액'!D187 / '일자별 시가총액'!$G187</f>
        <v>0.39611529684232244</v>
      </c>
      <c r="E188" s="24">
        <f ca="1">'일자별 시가총액'!E187 / '일자별 시가총액'!$G187</f>
        <v>5.9701284879077908E-2</v>
      </c>
      <c r="F188" s="24">
        <f ca="1">'일자별 시가총액'!F187 / '일자별 시가총액'!$G187</f>
        <v>0.41040940912109514</v>
      </c>
      <c r="G188" s="25">
        <f ca="1">'일자별 시가총액'!H187</f>
        <v>155.64191807228914</v>
      </c>
      <c r="H188" s="2">
        <f t="shared" ca="1" si="22"/>
        <v>0</v>
      </c>
      <c r="I188" s="2">
        <f t="shared" ca="1" si="23"/>
        <v>100000</v>
      </c>
      <c r="J188" s="2">
        <f t="shared" ca="1" si="24"/>
        <v>500000</v>
      </c>
      <c r="K188" s="35">
        <f t="shared" ca="1" si="25"/>
        <v>15564.191807228914</v>
      </c>
      <c r="L188" s="35">
        <f t="shared" ca="1" si="26"/>
        <v>7782095903.6144571</v>
      </c>
      <c r="M188" s="35">
        <f ca="1">$L188*B188/'일자별 주가'!B187 - R187</f>
        <v>-6024.0963855421651</v>
      </c>
      <c r="N188" s="35">
        <f ca="1">$L188*C188/'일자별 주가'!C187 - S187</f>
        <v>-3614.4578313253005</v>
      </c>
      <c r="O188" s="35">
        <f ca="1">$L188*D188/'일자별 주가'!D187 - T187</f>
        <v>-13172.690763052204</v>
      </c>
      <c r="P188" s="35">
        <f ca="1">$L188*E188/'일자별 주가'!E187 - U187</f>
        <v>-706.82730923694771</v>
      </c>
      <c r="Q188" s="35">
        <f ca="1">$L188*F188/'일자별 주가'!F187 - V187</f>
        <v>-401.60642570281107</v>
      </c>
      <c r="R188" s="2">
        <f t="shared" ca="1" si="27"/>
        <v>30120.48192771084</v>
      </c>
      <c r="S188" s="2">
        <f t="shared" ca="1" si="28"/>
        <v>18072.289156626506</v>
      </c>
      <c r="T188" s="2">
        <f t="shared" ca="1" si="29"/>
        <v>65863.453815261033</v>
      </c>
      <c r="U188" s="2">
        <f t="shared" ca="1" si="30"/>
        <v>3534.1365461847386</v>
      </c>
      <c r="V188" s="2">
        <f t="shared" ca="1" si="31"/>
        <v>2008.0321285140562</v>
      </c>
    </row>
    <row r="189" spans="1:22" x14ac:dyDescent="0.3">
      <c r="A189">
        <v>187</v>
      </c>
      <c r="B189" s="24">
        <f ca="1">'일자별 시가총액'!B188 / '일자별 시가총액'!$G188</f>
        <v>6.8115297196693764E-2</v>
      </c>
      <c r="C189" s="24">
        <f ca="1">'일자별 시가총액'!C188 / '일자별 시가총액'!$G188</f>
        <v>6.4171860498443672E-2</v>
      </c>
      <c r="D189" s="24">
        <f ca="1">'일자별 시가총액'!D188 / '일자별 시가총액'!$G188</f>
        <v>0.40138005803755766</v>
      </c>
      <c r="E189" s="24">
        <f ca="1">'일자별 시가총액'!E188 / '일자별 시가총액'!$G188</f>
        <v>5.7429654499164012E-2</v>
      </c>
      <c r="F189" s="24">
        <f ca="1">'일자별 시가총액'!F188 / '일자별 시가총액'!$G188</f>
        <v>0.40890312976814092</v>
      </c>
      <c r="G189" s="25">
        <f ca="1">'일자별 시가총액'!H188</f>
        <v>157.52879196787148</v>
      </c>
      <c r="H189" s="2">
        <f t="shared" ca="1" si="22"/>
        <v>250000</v>
      </c>
      <c r="I189" s="2">
        <f t="shared" ca="1" si="23"/>
        <v>150000</v>
      </c>
      <c r="J189" s="2">
        <f t="shared" ca="1" si="24"/>
        <v>600000</v>
      </c>
      <c r="K189" s="35">
        <f t="shared" ca="1" si="25"/>
        <v>15752.879196787148</v>
      </c>
      <c r="L189" s="35">
        <f t="shared" ca="1" si="26"/>
        <v>9451727518.0722885</v>
      </c>
      <c r="M189" s="35">
        <f ca="1">$L189*B189/'일자별 주가'!B188 - R188</f>
        <v>6024.0963855421724</v>
      </c>
      <c r="N189" s="35">
        <f ca="1">$L189*C189/'일자별 주가'!C188 - S188</f>
        <v>3614.4578313253041</v>
      </c>
      <c r="O189" s="35">
        <f ca="1">$L189*D189/'일자별 주가'!D188 - T188</f>
        <v>13172.690763052218</v>
      </c>
      <c r="P189" s="35">
        <f ca="1">$L189*E189/'일자별 주가'!E188 - U188</f>
        <v>706.82730923694862</v>
      </c>
      <c r="Q189" s="35">
        <f ca="1">$L189*F189/'일자별 주가'!F188 - V188</f>
        <v>401.60642570281107</v>
      </c>
      <c r="R189" s="2">
        <f t="shared" ca="1" si="27"/>
        <v>36144.578313253012</v>
      </c>
      <c r="S189" s="2">
        <f t="shared" ca="1" si="28"/>
        <v>21686.74698795181</v>
      </c>
      <c r="T189" s="2">
        <f t="shared" ca="1" si="29"/>
        <v>79036.144578313251</v>
      </c>
      <c r="U189" s="2">
        <f t="shared" ca="1" si="30"/>
        <v>4240.9638554216872</v>
      </c>
      <c r="V189" s="2">
        <f t="shared" ca="1" si="31"/>
        <v>2409.6385542168673</v>
      </c>
    </row>
    <row r="190" spans="1:22" x14ac:dyDescent="0.3">
      <c r="A190">
        <v>188</v>
      </c>
      <c r="B190" s="24">
        <f ca="1">'일자별 시가총액'!B189 / '일자별 시가총액'!$G189</f>
        <v>6.7975057284378804E-2</v>
      </c>
      <c r="C190" s="24">
        <f ca="1">'일자별 시가총액'!C189 / '일자별 시가총액'!$G189</f>
        <v>6.3671915245990016E-2</v>
      </c>
      <c r="D190" s="24">
        <f ca="1">'일자별 시가총액'!D189 / '일자별 시가총액'!$G189</f>
        <v>0.40264593460687914</v>
      </c>
      <c r="E190" s="24">
        <f ca="1">'일자별 시가총액'!E189 / '일자별 시가총액'!$G189</f>
        <v>5.6969250102709847E-2</v>
      </c>
      <c r="F190" s="24">
        <f ca="1">'일자별 시가총액'!F189 / '일자별 시가총액'!$G189</f>
        <v>0.40873784276004221</v>
      </c>
      <c r="G190" s="25">
        <f ca="1">'일자별 시가총액'!H189</f>
        <v>156.93212048192771</v>
      </c>
      <c r="H190" s="2">
        <f t="shared" ca="1" si="22"/>
        <v>200000</v>
      </c>
      <c r="I190" s="2">
        <f t="shared" ca="1" si="23"/>
        <v>0</v>
      </c>
      <c r="J190" s="2">
        <f t="shared" ca="1" si="24"/>
        <v>800000</v>
      </c>
      <c r="K190" s="35">
        <f t="shared" ca="1" si="25"/>
        <v>15693.212048192772</v>
      </c>
      <c r="L190" s="35">
        <f t="shared" ca="1" si="26"/>
        <v>12554569638.554218</v>
      </c>
      <c r="M190" s="35">
        <f ca="1">$L190*B190/'일자별 주가'!B189 - R189</f>
        <v>12048.192771084345</v>
      </c>
      <c r="N190" s="35">
        <f ca="1">$L190*C190/'일자별 주가'!C189 - S189</f>
        <v>7228.9156626506046</v>
      </c>
      <c r="O190" s="35">
        <f ca="1">$L190*D190/'일자별 주가'!D189 - T189</f>
        <v>26345.381526104436</v>
      </c>
      <c r="P190" s="35">
        <f ca="1">$L190*E190/'일자별 주가'!E189 - U189</f>
        <v>1413.6546184738954</v>
      </c>
      <c r="Q190" s="35">
        <f ca="1">$L190*F190/'일자별 주가'!F189 - V189</f>
        <v>803.21285140562304</v>
      </c>
      <c r="R190" s="2">
        <f t="shared" ca="1" si="27"/>
        <v>48192.771084337357</v>
      </c>
      <c r="S190" s="2">
        <f t="shared" ca="1" si="28"/>
        <v>28915.662650602415</v>
      </c>
      <c r="T190" s="2">
        <f t="shared" ca="1" si="29"/>
        <v>105381.52610441769</v>
      </c>
      <c r="U190" s="2">
        <f t="shared" ca="1" si="30"/>
        <v>5654.6184738955826</v>
      </c>
      <c r="V190" s="2">
        <f t="shared" ca="1" si="31"/>
        <v>3212.8514056224903</v>
      </c>
    </row>
    <row r="191" spans="1:22" x14ac:dyDescent="0.3">
      <c r="A191">
        <v>189</v>
      </c>
      <c r="B191" s="24">
        <f ca="1">'일자별 시가총액'!B190 / '일자별 시가총액'!$G190</f>
        <v>7.1062191247433307E-2</v>
      </c>
      <c r="C191" s="24">
        <f ca="1">'일자별 시가총액'!C190 / '일자별 시가총액'!$G190</f>
        <v>6.274186181432663E-2</v>
      </c>
      <c r="D191" s="24">
        <f ca="1">'일자별 시가총액'!D190 / '일자별 시가총액'!$G190</f>
        <v>0.39813467041646755</v>
      </c>
      <c r="E191" s="24">
        <f ca="1">'일자별 시가총액'!E190 / '일자별 시가총액'!$G190</f>
        <v>5.8406799900998889E-2</v>
      </c>
      <c r="F191" s="24">
        <f ca="1">'일자별 시가총액'!F190 / '일자별 시가총액'!$G190</f>
        <v>0.40965447662077364</v>
      </c>
      <c r="G191" s="25">
        <f ca="1">'일자별 시가총액'!H190</f>
        <v>154.95505542168675</v>
      </c>
      <c r="H191" s="2">
        <f t="shared" ca="1" si="22"/>
        <v>200000</v>
      </c>
      <c r="I191" s="2">
        <f t="shared" ca="1" si="23"/>
        <v>50000</v>
      </c>
      <c r="J191" s="2">
        <f t="shared" ca="1" si="24"/>
        <v>950000</v>
      </c>
      <c r="K191" s="35">
        <f t="shared" ca="1" si="25"/>
        <v>15495.505542168676</v>
      </c>
      <c r="L191" s="35">
        <f t="shared" ca="1" si="26"/>
        <v>14720730265.060242</v>
      </c>
      <c r="M191" s="35">
        <f ca="1">$L191*B191/'일자별 주가'!B190 - R190</f>
        <v>9036.1445783132513</v>
      </c>
      <c r="N191" s="35">
        <f ca="1">$L191*C191/'일자별 주가'!C190 - S190</f>
        <v>5421.6867469879471</v>
      </c>
      <c r="O191" s="35">
        <f ca="1">$L191*D191/'일자별 주가'!D190 - T190</f>
        <v>19759.036144578306</v>
      </c>
      <c r="P191" s="35">
        <f ca="1">$L191*E191/'일자별 주가'!E190 - U190</f>
        <v>1060.2409638554218</v>
      </c>
      <c r="Q191" s="35">
        <f ca="1">$L191*F191/'일자별 주가'!F190 - V190</f>
        <v>602.4096385542166</v>
      </c>
      <c r="R191" s="2">
        <f t="shared" ca="1" si="27"/>
        <v>57228.915662650608</v>
      </c>
      <c r="S191" s="2">
        <f t="shared" ca="1" si="28"/>
        <v>34337.349397590362</v>
      </c>
      <c r="T191" s="2">
        <f t="shared" ca="1" si="29"/>
        <v>125140.56224899599</v>
      </c>
      <c r="U191" s="2">
        <f t="shared" ca="1" si="30"/>
        <v>6714.8594377510044</v>
      </c>
      <c r="V191" s="2">
        <f t="shared" ca="1" si="31"/>
        <v>3815.2610441767069</v>
      </c>
    </row>
    <row r="192" spans="1:22" x14ac:dyDescent="0.3">
      <c r="A192">
        <v>190</v>
      </c>
      <c r="B192" s="24">
        <f ca="1">'일자별 시가총액'!B191 / '일자별 시가총액'!$G191</f>
        <v>7.073649469540301E-2</v>
      </c>
      <c r="C192" s="24">
        <f ca="1">'일자별 시가총액'!C191 / '일자별 시가총액'!$G191</f>
        <v>6.4466543305465265E-2</v>
      </c>
      <c r="D192" s="24">
        <f ca="1">'일자별 시가총액'!D191 / '일자별 시가총액'!$G191</f>
        <v>0.39583418550091365</v>
      </c>
      <c r="E192" s="24">
        <f ca="1">'일자별 시가총액'!E191 / '일자별 시가총액'!$G191</f>
        <v>5.8533581387593715E-2</v>
      </c>
      <c r="F192" s="24">
        <f ca="1">'일자별 시가총액'!F191 / '일자별 시가총액'!$G191</f>
        <v>0.41042919511062437</v>
      </c>
      <c r="G192" s="25">
        <f ca="1">'일자별 시가총액'!H191</f>
        <v>152.45789879518071</v>
      </c>
      <c r="H192" s="2">
        <f t="shared" ca="1" si="22"/>
        <v>0</v>
      </c>
      <c r="I192" s="2">
        <f t="shared" ca="1" si="23"/>
        <v>50000</v>
      </c>
      <c r="J192" s="2">
        <f t="shared" ca="1" si="24"/>
        <v>900000</v>
      </c>
      <c r="K192" s="35">
        <f t="shared" ca="1" si="25"/>
        <v>15245.789879518072</v>
      </c>
      <c r="L192" s="35">
        <f t="shared" ca="1" si="26"/>
        <v>13721210891.566265</v>
      </c>
      <c r="M192" s="35">
        <f ca="1">$L192*B192/'일자별 주가'!B191 - R191</f>
        <v>-3012.0481927710935</v>
      </c>
      <c r="N192" s="35">
        <f ca="1">$L192*C192/'일자별 주가'!C191 - S191</f>
        <v>-1807.2289156626503</v>
      </c>
      <c r="O192" s="35">
        <f ca="1">$L192*D192/'일자별 주가'!D191 - T191</f>
        <v>-6586.3453815261164</v>
      </c>
      <c r="P192" s="35">
        <f ca="1">$L192*E192/'일자별 주가'!E191 - U191</f>
        <v>-353.41365461847454</v>
      </c>
      <c r="Q192" s="35">
        <f ca="1">$L192*F192/'일자별 주가'!F191 - V191</f>
        <v>-200.80321285140599</v>
      </c>
      <c r="R192" s="2">
        <f t="shared" ca="1" si="27"/>
        <v>54216.867469879515</v>
      </c>
      <c r="S192" s="2">
        <f t="shared" ca="1" si="28"/>
        <v>32530.120481927712</v>
      </c>
      <c r="T192" s="2">
        <f t="shared" ca="1" si="29"/>
        <v>118554.21686746988</v>
      </c>
      <c r="U192" s="2">
        <f t="shared" ca="1" si="30"/>
        <v>6361.4457831325299</v>
      </c>
      <c r="V192" s="2">
        <f t="shared" ca="1" si="31"/>
        <v>3614.457831325301</v>
      </c>
    </row>
    <row r="193" spans="1:22" x14ac:dyDescent="0.3">
      <c r="A193">
        <v>191</v>
      </c>
      <c r="B193" s="24">
        <f ca="1">'일자별 시가총액'!B192 / '일자별 시가총액'!$G192</f>
        <v>7.2451492489770161E-2</v>
      </c>
      <c r="C193" s="24">
        <f ca="1">'일자별 시가총액'!C192 / '일자별 시가총액'!$G192</f>
        <v>6.2073729477656152E-2</v>
      </c>
      <c r="D193" s="24">
        <f ca="1">'일자별 시가총액'!D192 / '일자별 시가총액'!$G192</f>
        <v>0.38725712091346642</v>
      </c>
      <c r="E193" s="24">
        <f ca="1">'일자별 시가총액'!E192 / '일자별 시가총액'!$G192</f>
        <v>5.8393843804574783E-2</v>
      </c>
      <c r="F193" s="24">
        <f ca="1">'일자별 시가총액'!F192 / '일자별 시가총액'!$G192</f>
        <v>0.4198238133145325</v>
      </c>
      <c r="G193" s="25">
        <f ca="1">'일자별 시가총액'!H192</f>
        <v>153.68820401606428</v>
      </c>
      <c r="H193" s="2">
        <f t="shared" ca="1" si="22"/>
        <v>250000</v>
      </c>
      <c r="I193" s="2">
        <f t="shared" ca="1" si="23"/>
        <v>200000</v>
      </c>
      <c r="J193" s="2">
        <f t="shared" ca="1" si="24"/>
        <v>950000</v>
      </c>
      <c r="K193" s="35">
        <f t="shared" ca="1" si="25"/>
        <v>15368.820401606426</v>
      </c>
      <c r="L193" s="35">
        <f t="shared" ca="1" si="26"/>
        <v>14600379381.526106</v>
      </c>
      <c r="M193" s="35">
        <f ca="1">$L193*B193/'일자별 주가'!B192 - R192</f>
        <v>3012.0481927710862</v>
      </c>
      <c r="N193" s="35">
        <f ca="1">$L193*C193/'일자별 주가'!C192 - S192</f>
        <v>1807.2289156626575</v>
      </c>
      <c r="O193" s="35">
        <f ca="1">$L193*D193/'일자별 주가'!D192 - T192</f>
        <v>6586.345381526131</v>
      </c>
      <c r="P193" s="35">
        <f ca="1">$L193*E193/'일자별 주가'!E192 - U192</f>
        <v>353.41365461847454</v>
      </c>
      <c r="Q193" s="35">
        <f ca="1">$L193*F193/'일자별 주가'!F192 - V192</f>
        <v>200.80321285140644</v>
      </c>
      <c r="R193" s="2">
        <f t="shared" ca="1" si="27"/>
        <v>57228.915662650601</v>
      </c>
      <c r="S193" s="2">
        <f t="shared" ca="1" si="28"/>
        <v>34337.349397590369</v>
      </c>
      <c r="T193" s="2">
        <f t="shared" ca="1" si="29"/>
        <v>125140.56224899601</v>
      </c>
      <c r="U193" s="2">
        <f t="shared" ca="1" si="30"/>
        <v>6714.8594377510044</v>
      </c>
      <c r="V193" s="2">
        <f t="shared" ca="1" si="31"/>
        <v>3815.2610441767074</v>
      </c>
    </row>
    <row r="194" spans="1:22" x14ac:dyDescent="0.3">
      <c r="A194">
        <v>192</v>
      </c>
      <c r="B194" s="24">
        <f ca="1">'일자별 시가총액'!B193 / '일자별 시가총액'!$G193</f>
        <v>7.3158652213691638E-2</v>
      </c>
      <c r="C194" s="24">
        <f ca="1">'일자별 시가총액'!C193 / '일자별 시가총액'!$G193</f>
        <v>6.4067267059461169E-2</v>
      </c>
      <c r="D194" s="24">
        <f ca="1">'일자별 시가총액'!D193 / '일자별 시가총액'!$G193</f>
        <v>0.39303351476350717</v>
      </c>
      <c r="E194" s="24">
        <f ca="1">'일자별 시가총액'!E193 / '일자별 시가총액'!$G193</f>
        <v>5.7950413566458303E-2</v>
      </c>
      <c r="F194" s="24">
        <f ca="1">'일자별 시가총액'!F193 / '일자별 시가총액'!$G193</f>
        <v>0.41179015239688171</v>
      </c>
      <c r="G194" s="25">
        <f ca="1">'일자별 시가총액'!H193</f>
        <v>153.28956305220885</v>
      </c>
      <c r="H194" s="2">
        <f t="shared" ca="1" si="22"/>
        <v>250000</v>
      </c>
      <c r="I194" s="2">
        <f t="shared" ca="1" si="23"/>
        <v>150000</v>
      </c>
      <c r="J194" s="2">
        <f t="shared" ca="1" si="24"/>
        <v>1050000</v>
      </c>
      <c r="K194" s="35">
        <f t="shared" ca="1" si="25"/>
        <v>15328.956305220883</v>
      </c>
      <c r="L194" s="35">
        <f t="shared" ca="1" si="26"/>
        <v>16095404120.481928</v>
      </c>
      <c r="M194" s="35">
        <f ca="1">$L194*B194/'일자별 주가'!B193 - R193</f>
        <v>6024.0963855421724</v>
      </c>
      <c r="N194" s="35">
        <f ca="1">$L194*C194/'일자별 주가'!C193 - S193</f>
        <v>3614.4578313252932</v>
      </c>
      <c r="O194" s="35">
        <f ca="1">$L194*D194/'일자별 주가'!D193 - T193</f>
        <v>13172.690763052189</v>
      </c>
      <c r="P194" s="35">
        <f ca="1">$L194*E194/'일자별 주가'!E193 - U193</f>
        <v>706.82730923694726</v>
      </c>
      <c r="Q194" s="35">
        <f ca="1">$L194*F194/'일자별 주가'!F193 - V193</f>
        <v>401.60642570281107</v>
      </c>
      <c r="R194" s="2">
        <f t="shared" ca="1" si="27"/>
        <v>63253.012048192773</v>
      </c>
      <c r="S194" s="2">
        <f t="shared" ca="1" si="28"/>
        <v>37951.807228915663</v>
      </c>
      <c r="T194" s="2">
        <f t="shared" ca="1" si="29"/>
        <v>138313.2530120482</v>
      </c>
      <c r="U194" s="2">
        <f t="shared" ca="1" si="30"/>
        <v>7421.6867469879517</v>
      </c>
      <c r="V194" s="2">
        <f t="shared" ca="1" si="31"/>
        <v>4216.8674698795185</v>
      </c>
    </row>
    <row r="195" spans="1:22" x14ac:dyDescent="0.3">
      <c r="A195">
        <v>193</v>
      </c>
      <c r="B195" s="24">
        <f ca="1">'일자별 시가총액'!B194 / '일자별 시가총액'!$G194</f>
        <v>7.4664317356975596E-2</v>
      </c>
      <c r="C195" s="24">
        <f ca="1">'일자별 시가총액'!C194 / '일자별 시가총액'!$G194</f>
        <v>6.5663163366960695E-2</v>
      </c>
      <c r="D195" s="24">
        <f ca="1">'일자별 시가총액'!D194 / '일자별 시가총액'!$G194</f>
        <v>0.38793528752508799</v>
      </c>
      <c r="E195" s="24">
        <f ca="1">'일자별 시가총액'!E194 / '일자별 시가총액'!$G194</f>
        <v>6.0431401979138294E-2</v>
      </c>
      <c r="F195" s="24">
        <f ca="1">'일자별 시가총액'!F194 / '일자별 시가총액'!$G194</f>
        <v>0.41130582977183744</v>
      </c>
      <c r="G195" s="25">
        <f ca="1">'일자별 시가총액'!H194</f>
        <v>151.19881927710844</v>
      </c>
      <c r="H195" s="2">
        <f t="shared" ca="1" si="22"/>
        <v>250000</v>
      </c>
      <c r="I195" s="2">
        <f t="shared" ca="1" si="23"/>
        <v>50000</v>
      </c>
      <c r="J195" s="2">
        <f t="shared" ca="1" si="24"/>
        <v>1250000</v>
      </c>
      <c r="K195" s="35">
        <f t="shared" ca="1" si="25"/>
        <v>15119.881927710843</v>
      </c>
      <c r="L195" s="35">
        <f t="shared" ca="1" si="26"/>
        <v>18899852409.638554</v>
      </c>
      <c r="M195" s="35">
        <f ca="1">$L195*B195/'일자별 주가'!B194 - R194</f>
        <v>12048.19277108433</v>
      </c>
      <c r="N195" s="35">
        <f ca="1">$L195*C195/'일자별 주가'!C194 - S194</f>
        <v>7228.915662650601</v>
      </c>
      <c r="O195" s="35">
        <f ca="1">$L195*D195/'일자별 주가'!D194 - T194</f>
        <v>26345.381526104407</v>
      </c>
      <c r="P195" s="35">
        <f ca="1">$L195*E195/'일자별 주가'!E194 - U194</f>
        <v>1413.6546184738954</v>
      </c>
      <c r="Q195" s="35">
        <f ca="1">$L195*F195/'일자별 주가'!F194 - V194</f>
        <v>803.21285140562213</v>
      </c>
      <c r="R195" s="2">
        <f t="shared" ca="1" si="27"/>
        <v>75301.204819277104</v>
      </c>
      <c r="S195" s="2">
        <f t="shared" ca="1" si="28"/>
        <v>45180.722891566264</v>
      </c>
      <c r="T195" s="2">
        <f t="shared" ca="1" si="29"/>
        <v>164658.6345381526</v>
      </c>
      <c r="U195" s="2">
        <f t="shared" ca="1" si="30"/>
        <v>8835.3413654618471</v>
      </c>
      <c r="V195" s="2">
        <f t="shared" ca="1" si="31"/>
        <v>5020.0803212851406</v>
      </c>
    </row>
    <row r="196" spans="1:22" x14ac:dyDescent="0.3">
      <c r="A196">
        <v>194</v>
      </c>
      <c r="B196" s="24">
        <f ca="1">'일자별 시가총액'!B195 / '일자별 시가총액'!$G195</f>
        <v>7.2691918466504565E-2</v>
      </c>
      <c r="C196" s="24">
        <f ca="1">'일자별 시가총액'!C195 / '일자별 시가총액'!$G195</f>
        <v>6.7573238874148747E-2</v>
      </c>
      <c r="D196" s="24">
        <f ca="1">'일자별 시가총액'!D195 / '일자별 시가총액'!$G195</f>
        <v>0.38044914190671236</v>
      </c>
      <c r="E196" s="24">
        <f ca="1">'일자별 시가총액'!E195 / '일자별 시가총액'!$G195</f>
        <v>5.9490996215077266E-2</v>
      </c>
      <c r="F196" s="24">
        <f ca="1">'일자별 시가총액'!F195 / '일자별 시가총액'!$G195</f>
        <v>0.41979470453755702</v>
      </c>
      <c r="G196" s="25">
        <f ca="1">'일자별 시가총액'!H195</f>
        <v>151.77106827309237</v>
      </c>
      <c r="H196" s="2">
        <f t="shared" ca="1" si="22"/>
        <v>200000</v>
      </c>
      <c r="I196" s="2">
        <f t="shared" ca="1" si="23"/>
        <v>150000</v>
      </c>
      <c r="J196" s="2">
        <f t="shared" ca="1" si="24"/>
        <v>1300000</v>
      </c>
      <c r="K196" s="35">
        <f t="shared" ca="1" si="25"/>
        <v>15177.106827309237</v>
      </c>
      <c r="L196" s="35">
        <f t="shared" ca="1" si="26"/>
        <v>19730238875.502007</v>
      </c>
      <c r="M196" s="35">
        <f ca="1">$L196*B196/'일자별 주가'!B195 - R195</f>
        <v>3012.0481927710935</v>
      </c>
      <c r="N196" s="35">
        <f ca="1">$L196*C196/'일자별 주가'!C195 - S195</f>
        <v>1807.2289156626503</v>
      </c>
      <c r="O196" s="35">
        <f ca="1">$L196*D196/'일자별 주가'!D195 - T195</f>
        <v>6586.3453815261018</v>
      </c>
      <c r="P196" s="35">
        <f ca="1">$L196*E196/'일자별 주가'!E195 - U195</f>
        <v>353.41365461847454</v>
      </c>
      <c r="Q196" s="35">
        <f ca="1">$L196*F196/'일자별 주가'!F195 - V195</f>
        <v>200.80321285140508</v>
      </c>
      <c r="R196" s="2">
        <f t="shared" ca="1" si="27"/>
        <v>78313.253012048197</v>
      </c>
      <c r="S196" s="2">
        <f t="shared" ca="1" si="28"/>
        <v>46987.951807228914</v>
      </c>
      <c r="T196" s="2">
        <f t="shared" ca="1" si="29"/>
        <v>171244.97991967871</v>
      </c>
      <c r="U196" s="2">
        <f t="shared" ca="1" si="30"/>
        <v>9188.7550200803216</v>
      </c>
      <c r="V196" s="2">
        <f t="shared" ca="1" si="31"/>
        <v>5220.8835341365457</v>
      </c>
    </row>
    <row r="197" spans="1:22" x14ac:dyDescent="0.3">
      <c r="A197">
        <v>195</v>
      </c>
      <c r="B197" s="24">
        <f ca="1">'일자별 시가총액'!B196 / '일자별 시가총액'!$G196</f>
        <v>7.1906934832077274E-2</v>
      </c>
      <c r="C197" s="24">
        <f ca="1">'일자별 시가총액'!C196 / '일자별 시가총액'!$G196</f>
        <v>6.7290834726999441E-2</v>
      </c>
      <c r="D197" s="24">
        <f ca="1">'일자별 시가총액'!D196 / '일자별 시가총액'!$G196</f>
        <v>0.39019881704380072</v>
      </c>
      <c r="E197" s="24">
        <f ca="1">'일자별 시가총액'!E196 / '일자별 시가총액'!$G196</f>
        <v>5.9403160328910055E-2</v>
      </c>
      <c r="F197" s="24">
        <f ca="1">'일자별 시가총액'!F196 / '일자별 시가총액'!$G196</f>
        <v>0.41120025306821251</v>
      </c>
      <c r="G197" s="25">
        <f ca="1">'일자별 시가총액'!H196</f>
        <v>151.19945220883534</v>
      </c>
      <c r="H197" s="2">
        <f t="shared" ref="H197:H254" ca="1" si="32">RANDBETWEEN(0, 5) * 50000</f>
        <v>100000</v>
      </c>
      <c r="I197" s="2">
        <f t="shared" ref="I197:I254" ca="1" si="33">MIN(J196, RANDBETWEEN(0,5)*50000)</f>
        <v>150000</v>
      </c>
      <c r="J197" s="2">
        <f t="shared" ref="J197:J254" ca="1" si="34">J196+H197-I197</f>
        <v>1250000</v>
      </c>
      <c r="K197" s="35">
        <f t="shared" ref="K197:K254" ca="1" si="35">10000*G197/G$3</f>
        <v>15119.945220883534</v>
      </c>
      <c r="L197" s="35">
        <f t="shared" ref="L197:L254" ca="1" si="36">J197*K197</f>
        <v>18899931526.104416</v>
      </c>
      <c r="M197" s="35">
        <f ca="1">$L197*B197/'일자별 주가'!B196 - R196</f>
        <v>-3012.0481927710935</v>
      </c>
      <c r="N197" s="35">
        <f ca="1">$L197*C197/'일자별 주가'!C196 - S196</f>
        <v>-1807.2289156626575</v>
      </c>
      <c r="O197" s="35">
        <f ca="1">$L197*D197/'일자별 주가'!D196 - T196</f>
        <v>-6586.3453815261018</v>
      </c>
      <c r="P197" s="35">
        <f ca="1">$L197*E197/'일자별 주가'!E196 - U196</f>
        <v>-353.41365461847454</v>
      </c>
      <c r="Q197" s="35">
        <f ca="1">$L197*F197/'일자별 주가'!F196 - V196</f>
        <v>-200.80321285140599</v>
      </c>
      <c r="R197" s="2">
        <f t="shared" ref="R197:R254" ca="1" si="37">R196+M197</f>
        <v>75301.204819277104</v>
      </c>
      <c r="S197" s="2">
        <f t="shared" ref="S197:S254" ca="1" si="38">S196+N197</f>
        <v>45180.722891566256</v>
      </c>
      <c r="T197" s="2">
        <f t="shared" ref="T197:T254" ca="1" si="39">T196+O197</f>
        <v>164658.6345381526</v>
      </c>
      <c r="U197" s="2">
        <f t="shared" ref="U197:U254" ca="1" si="40">U196+P197</f>
        <v>8835.3413654618471</v>
      </c>
      <c r="V197" s="2">
        <f t="shared" ref="V197:V254" ca="1" si="41">V196+Q197</f>
        <v>5020.0803212851397</v>
      </c>
    </row>
    <row r="198" spans="1:22" x14ac:dyDescent="0.3">
      <c r="A198">
        <v>196</v>
      </c>
      <c r="B198" s="24">
        <f ca="1">'일자별 시가총액'!B197 / '일자별 시가총액'!$G197</f>
        <v>7.0937330594348688E-2</v>
      </c>
      <c r="C198" s="24">
        <f ca="1">'일자별 시가총액'!C197 / '일자별 시가총액'!$G197</f>
        <v>6.6753724468693432E-2</v>
      </c>
      <c r="D198" s="24">
        <f ca="1">'일자별 시가총액'!D197 / '일자별 시가총액'!$G197</f>
        <v>0.39578427150990508</v>
      </c>
      <c r="E198" s="24">
        <f ca="1">'일자별 시가총액'!E197 / '일자별 시가총액'!$G197</f>
        <v>5.8841163137542653E-2</v>
      </c>
      <c r="F198" s="24">
        <f ca="1">'일자별 시가총액'!F197 / '일자별 시가총액'!$G197</f>
        <v>0.40768351028951011</v>
      </c>
      <c r="G198" s="25">
        <f ca="1">'일자별 시가총액'!H197</f>
        <v>151.27895582329319</v>
      </c>
      <c r="H198" s="2">
        <f t="shared" ca="1" si="32"/>
        <v>200000</v>
      </c>
      <c r="I198" s="2">
        <f t="shared" ca="1" si="33"/>
        <v>0</v>
      </c>
      <c r="J198" s="2">
        <f t="shared" ca="1" si="34"/>
        <v>1450000</v>
      </c>
      <c r="K198" s="35">
        <f t="shared" ca="1" si="35"/>
        <v>15127.895582329318</v>
      </c>
      <c r="L198" s="35">
        <f t="shared" ca="1" si="36"/>
        <v>21935448594.37751</v>
      </c>
      <c r="M198" s="35">
        <f ca="1">$L198*B198/'일자별 주가'!B197 - R197</f>
        <v>12048.19277108433</v>
      </c>
      <c r="N198" s="35">
        <f ca="1">$L198*C198/'일자별 주가'!C197 - S197</f>
        <v>7228.915662650601</v>
      </c>
      <c r="O198" s="35">
        <f ca="1">$L198*D198/'일자별 주가'!D197 - T197</f>
        <v>26345.381526104407</v>
      </c>
      <c r="P198" s="35">
        <f ca="1">$L198*E198/'일자별 주가'!E197 - U197</f>
        <v>1413.6546184738963</v>
      </c>
      <c r="Q198" s="35">
        <f ca="1">$L198*F198/'일자별 주가'!F197 - V197</f>
        <v>803.21285140562395</v>
      </c>
      <c r="R198" s="2">
        <f t="shared" ca="1" si="37"/>
        <v>87349.397590361434</v>
      </c>
      <c r="S198" s="2">
        <f t="shared" ca="1" si="38"/>
        <v>52409.638554216857</v>
      </c>
      <c r="T198" s="2">
        <f t="shared" ca="1" si="39"/>
        <v>191004.01606425701</v>
      </c>
      <c r="U198" s="2">
        <f t="shared" ca="1" si="40"/>
        <v>10248.995983935743</v>
      </c>
      <c r="V198" s="2">
        <f t="shared" ca="1" si="41"/>
        <v>5823.2931726907636</v>
      </c>
    </row>
    <row r="199" spans="1:22" x14ac:dyDescent="0.3">
      <c r="A199">
        <v>197</v>
      </c>
      <c r="B199" s="24">
        <f ca="1">'일자별 시가총액'!B198 / '일자별 시가총액'!$G198</f>
        <v>6.8933501271242703E-2</v>
      </c>
      <c r="C199" s="24">
        <f ca="1">'일자별 시가총액'!C198 / '일자별 시가총액'!$G198</f>
        <v>6.8367913395449884E-2</v>
      </c>
      <c r="D199" s="24">
        <f ca="1">'일자별 시가총액'!D198 / '일자별 시가총액'!$G198</f>
        <v>0.39687949065932282</v>
      </c>
      <c r="E199" s="24">
        <f ca="1">'일자별 시가총액'!E198 / '일자별 시가총액'!$G198</f>
        <v>5.7351742309977437E-2</v>
      </c>
      <c r="F199" s="24">
        <f ca="1">'일자별 시가총액'!F198 / '일자별 시가총액'!$G198</f>
        <v>0.40846735236400711</v>
      </c>
      <c r="G199" s="25">
        <f ca="1">'일자별 시가총액'!H198</f>
        <v>151.88376224899599</v>
      </c>
      <c r="H199" s="2">
        <f t="shared" ca="1" si="32"/>
        <v>200000</v>
      </c>
      <c r="I199" s="2">
        <f t="shared" ca="1" si="33"/>
        <v>100000</v>
      </c>
      <c r="J199" s="2">
        <f t="shared" ca="1" si="34"/>
        <v>1550000</v>
      </c>
      <c r="K199" s="35">
        <f t="shared" ca="1" si="35"/>
        <v>15188.376224899599</v>
      </c>
      <c r="L199" s="35">
        <f t="shared" ca="1" si="36"/>
        <v>23541983148.594379</v>
      </c>
      <c r="M199" s="35">
        <f ca="1">$L199*B199/'일자별 주가'!B198 - R198</f>
        <v>6024.0963855421869</v>
      </c>
      <c r="N199" s="35">
        <f ca="1">$L199*C199/'일자별 주가'!C198 - S198</f>
        <v>3614.4578313253151</v>
      </c>
      <c r="O199" s="35">
        <f ca="1">$L199*D199/'일자별 주가'!D198 - T198</f>
        <v>13172.690763052233</v>
      </c>
      <c r="P199" s="35">
        <f ca="1">$L199*E199/'일자별 주가'!E198 - U198</f>
        <v>706.82730923694726</v>
      </c>
      <c r="Q199" s="35">
        <f ca="1">$L199*F199/'일자별 주가'!F198 - V198</f>
        <v>401.60642570281107</v>
      </c>
      <c r="R199" s="2">
        <f t="shared" ca="1" si="37"/>
        <v>93373.493975903621</v>
      </c>
      <c r="S199" s="2">
        <f t="shared" ca="1" si="38"/>
        <v>56024.096385542172</v>
      </c>
      <c r="T199" s="2">
        <f t="shared" ca="1" si="39"/>
        <v>204176.70682730924</v>
      </c>
      <c r="U199" s="2">
        <f t="shared" ca="1" si="40"/>
        <v>10955.823293172691</v>
      </c>
      <c r="V199" s="2">
        <f t="shared" ca="1" si="41"/>
        <v>6224.8995983935747</v>
      </c>
    </row>
    <row r="200" spans="1:22" x14ac:dyDescent="0.3">
      <c r="A200">
        <v>198</v>
      </c>
      <c r="B200" s="24">
        <f ca="1">'일자별 시가총액'!B199 / '일자별 시가총액'!$G199</f>
        <v>6.8969116037291223E-2</v>
      </c>
      <c r="C200" s="24">
        <f ca="1">'일자별 시가총액'!C199 / '일자별 시가총액'!$G199</f>
        <v>6.7239229070869613E-2</v>
      </c>
      <c r="D200" s="24">
        <f ca="1">'일자별 시가총액'!D199 / '일자별 시가총액'!$G199</f>
        <v>0.40631746036284633</v>
      </c>
      <c r="E200" s="24">
        <f ca="1">'일자별 시가총액'!E199 / '일자별 시가총액'!$G199</f>
        <v>5.8345534410904121E-2</v>
      </c>
      <c r="F200" s="24">
        <f ca="1">'일자별 시가총액'!F199 / '일자별 시가총액'!$G199</f>
        <v>0.39912866011808873</v>
      </c>
      <c r="G200" s="25">
        <f ca="1">'일자별 시가총액'!H199</f>
        <v>151.69178313253011</v>
      </c>
      <c r="H200" s="2">
        <f t="shared" ca="1" si="32"/>
        <v>50000</v>
      </c>
      <c r="I200" s="2">
        <f t="shared" ca="1" si="33"/>
        <v>250000</v>
      </c>
      <c r="J200" s="2">
        <f t="shared" ca="1" si="34"/>
        <v>1350000</v>
      </c>
      <c r="K200" s="35">
        <f t="shared" ca="1" si="35"/>
        <v>15169.178313253009</v>
      </c>
      <c r="L200" s="35">
        <f t="shared" ca="1" si="36"/>
        <v>20478390722.891563</v>
      </c>
      <c r="M200" s="35">
        <f ca="1">$L200*B200/'일자별 주가'!B199 - R199</f>
        <v>-12048.192771084345</v>
      </c>
      <c r="N200" s="35">
        <f ca="1">$L200*C200/'일자별 주가'!C199 - S199</f>
        <v>-7228.9156626506083</v>
      </c>
      <c r="O200" s="35">
        <f ca="1">$L200*D200/'일자별 주가'!D199 - T199</f>
        <v>-26345.381526104436</v>
      </c>
      <c r="P200" s="35">
        <f ca="1">$L200*E200/'일자별 주가'!E199 - U199</f>
        <v>-1413.6546184738982</v>
      </c>
      <c r="Q200" s="35">
        <f ca="1">$L200*F200/'일자별 주가'!F199 - V199</f>
        <v>-803.21285140562395</v>
      </c>
      <c r="R200" s="2">
        <f t="shared" ca="1" si="37"/>
        <v>81325.301204819276</v>
      </c>
      <c r="S200" s="2">
        <f t="shared" ca="1" si="38"/>
        <v>48795.180722891564</v>
      </c>
      <c r="T200" s="2">
        <f t="shared" ca="1" si="39"/>
        <v>177831.32530120481</v>
      </c>
      <c r="U200" s="2">
        <f t="shared" ca="1" si="40"/>
        <v>9542.1686746987925</v>
      </c>
      <c r="V200" s="2">
        <f t="shared" ca="1" si="41"/>
        <v>5421.6867469879508</v>
      </c>
    </row>
    <row r="201" spans="1:22" x14ac:dyDescent="0.3">
      <c r="A201">
        <v>199</v>
      </c>
      <c r="B201" s="24">
        <f ca="1">'일자별 시가총액'!B200 / '일자별 시가총액'!$G200</f>
        <v>6.9684109461965932E-2</v>
      </c>
      <c r="C201" s="24">
        <f ca="1">'일자별 시가총액'!C200 / '일자별 시가총액'!$G200</f>
        <v>6.7724917086445985E-2</v>
      </c>
      <c r="D201" s="24">
        <f ca="1">'일자별 시가총액'!D200 / '일자별 시가총액'!$G200</f>
        <v>0.40751201410814875</v>
      </c>
      <c r="E201" s="24">
        <f ca="1">'일자별 시가총액'!E200 / '일자별 시가총액'!$G200</f>
        <v>5.8457266068748556E-2</v>
      </c>
      <c r="F201" s="24">
        <f ca="1">'일자별 시가총액'!F200 / '일자별 시가총액'!$G200</f>
        <v>0.39662169327469082</v>
      </c>
      <c r="G201" s="25">
        <f ca="1">'일자별 시가총액'!H200</f>
        <v>153.80077269076304</v>
      </c>
      <c r="H201" s="2">
        <f t="shared" ca="1" si="32"/>
        <v>100000</v>
      </c>
      <c r="I201" s="2">
        <f t="shared" ca="1" si="33"/>
        <v>50000</v>
      </c>
      <c r="J201" s="2">
        <f t="shared" ca="1" si="34"/>
        <v>1400000</v>
      </c>
      <c r="K201" s="35">
        <f t="shared" ca="1" si="35"/>
        <v>15380.077269076304</v>
      </c>
      <c r="L201" s="35">
        <f t="shared" ca="1" si="36"/>
        <v>21532108176.706825</v>
      </c>
      <c r="M201" s="35">
        <f ca="1">$L201*B201/'일자별 주가'!B200 - R200</f>
        <v>3012.0481927710789</v>
      </c>
      <c r="N201" s="35">
        <f ca="1">$L201*C201/'일자별 주가'!C200 - S200</f>
        <v>1807.2289156626503</v>
      </c>
      <c r="O201" s="35">
        <f ca="1">$L201*D201/'일자별 주가'!D200 - T200</f>
        <v>6586.3453815261018</v>
      </c>
      <c r="P201" s="35">
        <f ca="1">$L201*E201/'일자별 주가'!E200 - U200</f>
        <v>353.41365461847454</v>
      </c>
      <c r="Q201" s="35">
        <f ca="1">$L201*F201/'일자별 주가'!F200 - V200</f>
        <v>200.8032128514069</v>
      </c>
      <c r="R201" s="2">
        <f t="shared" ca="1" si="37"/>
        <v>84337.349397590355</v>
      </c>
      <c r="S201" s="2">
        <f t="shared" ca="1" si="38"/>
        <v>50602.409638554214</v>
      </c>
      <c r="T201" s="2">
        <f t="shared" ca="1" si="39"/>
        <v>184417.67068273091</v>
      </c>
      <c r="U201" s="2">
        <f t="shared" ca="1" si="40"/>
        <v>9895.5823293172671</v>
      </c>
      <c r="V201" s="2">
        <f t="shared" ca="1" si="41"/>
        <v>5622.4899598393577</v>
      </c>
    </row>
    <row r="202" spans="1:22" x14ac:dyDescent="0.3">
      <c r="A202">
        <v>200</v>
      </c>
      <c r="B202" s="24">
        <f ca="1">'일자별 시가총액'!B201 / '일자별 시가총액'!$G201</f>
        <v>7.0622376786164537E-2</v>
      </c>
      <c r="C202" s="24">
        <f ca="1">'일자별 시가총액'!C201 / '일자별 시가총액'!$G201</f>
        <v>6.8478949290470659E-2</v>
      </c>
      <c r="D202" s="24">
        <f ca="1">'일자별 시가총액'!D201 / '일자별 시가총액'!$G201</f>
        <v>0.41174351074821058</v>
      </c>
      <c r="E202" s="24">
        <f ca="1">'일자별 시가총액'!E201 / '일자별 시가총액'!$G201</f>
        <v>6.0576540762385889E-2</v>
      </c>
      <c r="F202" s="24">
        <f ca="1">'일자별 시가총액'!F201 / '일자별 시가총액'!$G201</f>
        <v>0.3885786224127683</v>
      </c>
      <c r="G202" s="25">
        <f ca="1">'일자별 시가총액'!H201</f>
        <v>152.32893333333334</v>
      </c>
      <c r="H202" s="2">
        <f t="shared" ca="1" si="32"/>
        <v>100000</v>
      </c>
      <c r="I202" s="2">
        <f t="shared" ca="1" si="33"/>
        <v>50000</v>
      </c>
      <c r="J202" s="2">
        <f t="shared" ca="1" si="34"/>
        <v>1450000</v>
      </c>
      <c r="K202" s="35">
        <f t="shared" ca="1" si="35"/>
        <v>15232.893333333335</v>
      </c>
      <c r="L202" s="35">
        <f t="shared" ca="1" si="36"/>
        <v>22087695333.333336</v>
      </c>
      <c r="M202" s="35">
        <f ca="1">$L202*B202/'일자별 주가'!B201 - R201</f>
        <v>3012.048192771108</v>
      </c>
      <c r="N202" s="35">
        <f ca="1">$L202*C202/'일자별 주가'!C201 - S201</f>
        <v>1807.2289156626575</v>
      </c>
      <c r="O202" s="35">
        <f ca="1">$L202*D202/'일자별 주가'!D201 - T201</f>
        <v>6586.345381526131</v>
      </c>
      <c r="P202" s="35">
        <f ca="1">$L202*E202/'일자별 주가'!E201 - U201</f>
        <v>353.41365461847636</v>
      </c>
      <c r="Q202" s="35">
        <f ca="1">$L202*F202/'일자별 주가'!F201 - V201</f>
        <v>200.80321285140599</v>
      </c>
      <c r="R202" s="2">
        <f t="shared" ca="1" si="37"/>
        <v>87349.397590361463</v>
      </c>
      <c r="S202" s="2">
        <f t="shared" ca="1" si="38"/>
        <v>52409.638554216872</v>
      </c>
      <c r="T202" s="2">
        <f t="shared" ca="1" si="39"/>
        <v>191004.01606425704</v>
      </c>
      <c r="U202" s="2">
        <f t="shared" ca="1" si="40"/>
        <v>10248.995983935743</v>
      </c>
      <c r="V202" s="2">
        <f t="shared" ca="1" si="41"/>
        <v>5823.2931726907636</v>
      </c>
    </row>
    <row r="203" spans="1:22" x14ac:dyDescent="0.3">
      <c r="A203">
        <v>201</v>
      </c>
      <c r="B203" s="24">
        <f ca="1">'일자별 시가총액'!B202 / '일자별 시가총액'!$G202</f>
        <v>6.8818667616350526E-2</v>
      </c>
      <c r="C203" s="24">
        <f ca="1">'일자별 시가총액'!C202 / '일자별 시가총액'!$G202</f>
        <v>6.9795540265450123E-2</v>
      </c>
      <c r="D203" s="24">
        <f ca="1">'일자별 시가총액'!D202 / '일자별 시가총액'!$G202</f>
        <v>0.41148703838483491</v>
      </c>
      <c r="E203" s="24">
        <f ca="1">'일자별 시가총액'!E202 / '일자별 시가총액'!$G202</f>
        <v>5.9648511496805535E-2</v>
      </c>
      <c r="F203" s="24">
        <f ca="1">'일자별 시가총액'!F202 / '일자별 시가총액'!$G202</f>
        <v>0.39025024223655891</v>
      </c>
      <c r="G203" s="25">
        <f ca="1">'일자별 시가총액'!H202</f>
        <v>152.81122730923695</v>
      </c>
      <c r="H203" s="2">
        <f t="shared" ca="1" si="32"/>
        <v>150000</v>
      </c>
      <c r="I203" s="2">
        <f t="shared" ca="1" si="33"/>
        <v>150000</v>
      </c>
      <c r="J203" s="2">
        <f t="shared" ca="1" si="34"/>
        <v>1450000</v>
      </c>
      <c r="K203" s="35">
        <f t="shared" ca="1" si="35"/>
        <v>15281.122730923695</v>
      </c>
      <c r="L203" s="35">
        <f t="shared" ca="1" si="36"/>
        <v>22157627959.839355</v>
      </c>
      <c r="M203" s="35">
        <f ca="1">$L203*B203/'일자별 주가'!B202 - R202</f>
        <v>0</v>
      </c>
      <c r="N203" s="35">
        <f ca="1">$L203*C203/'일자별 주가'!C202 - S202</f>
        <v>0</v>
      </c>
      <c r="O203" s="35">
        <f ca="1">$L203*D203/'일자별 주가'!D202 - T202</f>
        <v>0</v>
      </c>
      <c r="P203" s="35">
        <f ca="1">$L203*E203/'일자별 주가'!E202 - U202</f>
        <v>0</v>
      </c>
      <c r="Q203" s="35">
        <f ca="1">$L203*F203/'일자별 주가'!F202 - V202</f>
        <v>0</v>
      </c>
      <c r="R203" s="2">
        <f t="shared" ca="1" si="37"/>
        <v>87349.397590361463</v>
      </c>
      <c r="S203" s="2">
        <f t="shared" ca="1" si="38"/>
        <v>52409.638554216872</v>
      </c>
      <c r="T203" s="2">
        <f t="shared" ca="1" si="39"/>
        <v>191004.01606425704</v>
      </c>
      <c r="U203" s="2">
        <f t="shared" ca="1" si="40"/>
        <v>10248.995983935743</v>
      </c>
      <c r="V203" s="2">
        <f t="shared" ca="1" si="41"/>
        <v>5823.2931726907636</v>
      </c>
    </row>
    <row r="204" spans="1:22" x14ac:dyDescent="0.3">
      <c r="A204">
        <v>202</v>
      </c>
      <c r="B204" s="24">
        <f ca="1">'일자별 시가총액'!B203 / '일자별 시가총액'!$G203</f>
        <v>6.830593743199867E-2</v>
      </c>
      <c r="C204" s="24">
        <f ca="1">'일자별 시가총액'!C203 / '일자별 시가총액'!$G203</f>
        <v>6.8945996543395976E-2</v>
      </c>
      <c r="D204" s="24">
        <f ca="1">'일자별 시가총액'!D203 / '일자별 시가총액'!$G203</f>
        <v>0.42102059822567067</v>
      </c>
      <c r="E204" s="24">
        <f ca="1">'일자별 시가총액'!E203 / '일자별 시가총액'!$G203</f>
        <v>5.8433857689167507E-2</v>
      </c>
      <c r="F204" s="24">
        <f ca="1">'일자별 시가총액'!F203 / '일자별 시가총액'!$G203</f>
        <v>0.38329361010976715</v>
      </c>
      <c r="G204" s="25">
        <f ca="1">'일자별 시가총액'!H203</f>
        <v>152.28262168674698</v>
      </c>
      <c r="H204" s="2">
        <f t="shared" ca="1" si="32"/>
        <v>100000</v>
      </c>
      <c r="I204" s="2">
        <f t="shared" ca="1" si="33"/>
        <v>150000</v>
      </c>
      <c r="J204" s="2">
        <f t="shared" ca="1" si="34"/>
        <v>1400000</v>
      </c>
      <c r="K204" s="35">
        <f t="shared" ca="1" si="35"/>
        <v>15228.262168674697</v>
      </c>
      <c r="L204" s="35">
        <f t="shared" ca="1" si="36"/>
        <v>21319567036.144577</v>
      </c>
      <c r="M204" s="35">
        <f ca="1">$L204*B204/'일자별 주가'!B203 - R203</f>
        <v>-3012.048192771108</v>
      </c>
      <c r="N204" s="35">
        <f ca="1">$L204*C204/'일자별 주가'!C203 - S203</f>
        <v>-1807.2289156626575</v>
      </c>
      <c r="O204" s="35">
        <f ca="1">$L204*D204/'일자별 주가'!D203 - T203</f>
        <v>-6586.345381526131</v>
      </c>
      <c r="P204" s="35">
        <f ca="1">$L204*E204/'일자별 주가'!E203 - U203</f>
        <v>-353.41365461847454</v>
      </c>
      <c r="Q204" s="35">
        <f ca="1">$L204*F204/'일자별 주가'!F203 - V203</f>
        <v>-200.8032128514069</v>
      </c>
      <c r="R204" s="2">
        <f t="shared" ca="1" si="37"/>
        <v>84337.349397590355</v>
      </c>
      <c r="S204" s="2">
        <f t="shared" ca="1" si="38"/>
        <v>50602.409638554214</v>
      </c>
      <c r="T204" s="2">
        <f t="shared" ca="1" si="39"/>
        <v>184417.67068273091</v>
      </c>
      <c r="U204" s="2">
        <f t="shared" ca="1" si="40"/>
        <v>9895.5823293172689</v>
      </c>
      <c r="V204" s="2">
        <f t="shared" ca="1" si="41"/>
        <v>5622.4899598393567</v>
      </c>
    </row>
    <row r="205" spans="1:22" x14ac:dyDescent="0.3">
      <c r="A205">
        <v>203</v>
      </c>
      <c r="B205" s="24">
        <f ca="1">'일자별 시가총액'!B204 / '일자별 시가총액'!$G204</f>
        <v>6.9400219290189913E-2</v>
      </c>
      <c r="C205" s="24">
        <f ca="1">'일자별 시가총액'!C204 / '일자별 시가총액'!$G204</f>
        <v>6.7395465215052866E-2</v>
      </c>
      <c r="D205" s="24">
        <f ca="1">'일자별 시가총액'!D204 / '일자별 시가총액'!$G204</f>
        <v>0.421480343649624</v>
      </c>
      <c r="E205" s="24">
        <f ca="1">'일자별 시가총액'!E204 / '일자별 시가총액'!$G204</f>
        <v>5.6925255294249834E-2</v>
      </c>
      <c r="F205" s="24">
        <f ca="1">'일자별 시가총액'!F204 / '일자별 시가총액'!$G204</f>
        <v>0.38479871655088338</v>
      </c>
      <c r="G205" s="25">
        <f ca="1">'일자별 시가총액'!H204</f>
        <v>151.74772369477913</v>
      </c>
      <c r="H205" s="2">
        <f t="shared" ca="1" si="32"/>
        <v>200000</v>
      </c>
      <c r="I205" s="2">
        <f t="shared" ca="1" si="33"/>
        <v>200000</v>
      </c>
      <c r="J205" s="2">
        <f t="shared" ca="1" si="34"/>
        <v>1400000</v>
      </c>
      <c r="K205" s="35">
        <f t="shared" ca="1" si="35"/>
        <v>15174.772369477912</v>
      </c>
      <c r="L205" s="35">
        <f t="shared" ca="1" si="36"/>
        <v>21244681317.269077</v>
      </c>
      <c r="M205" s="35">
        <f ca="1">$L205*B205/'일자별 주가'!B204 - R204</f>
        <v>0</v>
      </c>
      <c r="N205" s="35">
        <f ca="1">$L205*C205/'일자별 주가'!C204 - S204</f>
        <v>0</v>
      </c>
      <c r="O205" s="35">
        <f ca="1">$L205*D205/'일자별 주가'!D204 - T204</f>
        <v>0</v>
      </c>
      <c r="P205" s="35">
        <f ca="1">$L205*E205/'일자별 주가'!E204 - U204</f>
        <v>0</v>
      </c>
      <c r="Q205" s="35">
        <f ca="1">$L205*F205/'일자별 주가'!F204 - V204</f>
        <v>0</v>
      </c>
      <c r="R205" s="2">
        <f t="shared" ca="1" si="37"/>
        <v>84337.349397590355</v>
      </c>
      <c r="S205" s="2">
        <f t="shared" ca="1" si="38"/>
        <v>50602.409638554214</v>
      </c>
      <c r="T205" s="2">
        <f t="shared" ca="1" si="39"/>
        <v>184417.67068273091</v>
      </c>
      <c r="U205" s="2">
        <f t="shared" ca="1" si="40"/>
        <v>9895.5823293172689</v>
      </c>
      <c r="V205" s="2">
        <f t="shared" ca="1" si="41"/>
        <v>5622.4899598393567</v>
      </c>
    </row>
    <row r="206" spans="1:22" x14ac:dyDescent="0.3">
      <c r="A206">
        <v>204</v>
      </c>
      <c r="B206" s="24">
        <f ca="1">'일자별 시가총액'!B205 / '일자별 시가총액'!$G205</f>
        <v>6.7009248502606408E-2</v>
      </c>
      <c r="C206" s="24">
        <f ca="1">'일자별 시가총액'!C205 / '일자별 시가총액'!$G205</f>
        <v>6.4754819703115724E-2</v>
      </c>
      <c r="D206" s="24">
        <f ca="1">'일자별 시가총액'!D205 / '일자별 시가총액'!$G205</f>
        <v>0.42274530083639672</v>
      </c>
      <c r="E206" s="24">
        <f ca="1">'일자별 시가총액'!E205 / '일자별 시가총액'!$G205</f>
        <v>5.8052582253391688E-2</v>
      </c>
      <c r="F206" s="24">
        <f ca="1">'일자별 시가총액'!F205 / '일자별 시가총액'!$G205</f>
        <v>0.38743804870448945</v>
      </c>
      <c r="G206" s="25">
        <f ca="1">'일자별 시가총액'!H205</f>
        <v>153.59325622489959</v>
      </c>
      <c r="H206" s="2">
        <f t="shared" ca="1" si="32"/>
        <v>50000</v>
      </c>
      <c r="I206" s="2">
        <f t="shared" ca="1" si="33"/>
        <v>250000</v>
      </c>
      <c r="J206" s="2">
        <f t="shared" ca="1" si="34"/>
        <v>1200000</v>
      </c>
      <c r="K206" s="35">
        <f t="shared" ca="1" si="35"/>
        <v>15359.32562248996</v>
      </c>
      <c r="L206" s="35">
        <f t="shared" ca="1" si="36"/>
        <v>18431190746.987953</v>
      </c>
      <c r="M206" s="35">
        <f ca="1">$L206*B206/'일자별 주가'!B205 - R205</f>
        <v>-12048.19277108433</v>
      </c>
      <c r="N206" s="35">
        <f ca="1">$L206*C206/'일자별 주가'!C205 - S205</f>
        <v>-7228.915662650601</v>
      </c>
      <c r="O206" s="35">
        <f ca="1">$L206*D206/'일자별 주가'!D205 - T205</f>
        <v>-26345.381526104407</v>
      </c>
      <c r="P206" s="35">
        <f ca="1">$L206*E206/'일자별 주가'!E205 - U205</f>
        <v>-1413.6546184738945</v>
      </c>
      <c r="Q206" s="35">
        <f ca="1">$L206*F206/'일자별 주가'!F205 - V205</f>
        <v>-803.21285140562122</v>
      </c>
      <c r="R206" s="2">
        <f t="shared" ca="1" si="37"/>
        <v>72289.156626506025</v>
      </c>
      <c r="S206" s="2">
        <f t="shared" ca="1" si="38"/>
        <v>43373.493975903613</v>
      </c>
      <c r="T206" s="2">
        <f t="shared" ca="1" si="39"/>
        <v>158072.2891566265</v>
      </c>
      <c r="U206" s="2">
        <f t="shared" ca="1" si="40"/>
        <v>8481.9277108433744</v>
      </c>
      <c r="V206" s="2">
        <f t="shared" ca="1" si="41"/>
        <v>4819.2771084337355</v>
      </c>
    </row>
    <row r="207" spans="1:22" x14ac:dyDescent="0.3">
      <c r="A207">
        <v>205</v>
      </c>
      <c r="B207" s="24">
        <f ca="1">'일자별 시가총액'!B206 / '일자별 시가총액'!$G206</f>
        <v>6.8167125999374412E-2</v>
      </c>
      <c r="C207" s="24">
        <f ca="1">'일자별 시가총액'!C206 / '일자별 시가총액'!$G206</f>
        <v>6.4469178384288298E-2</v>
      </c>
      <c r="D207" s="24">
        <f ca="1">'일자별 시가총액'!D206 / '일자별 시가총액'!$G206</f>
        <v>0.41479948297549207</v>
      </c>
      <c r="E207" s="24">
        <f ca="1">'일자별 시가총액'!E206 / '일자별 시가총액'!$G206</f>
        <v>5.7842802916461947E-2</v>
      </c>
      <c r="F207" s="24">
        <f ca="1">'일자별 시가총액'!F206 / '일자별 시가총액'!$G206</f>
        <v>0.39472140972438324</v>
      </c>
      <c r="G207" s="25">
        <f ca="1">'일자별 시가총액'!H206</f>
        <v>155.70343132530121</v>
      </c>
      <c r="H207" s="2">
        <f t="shared" ca="1" si="32"/>
        <v>50000</v>
      </c>
      <c r="I207" s="2">
        <f t="shared" ca="1" si="33"/>
        <v>150000</v>
      </c>
      <c r="J207" s="2">
        <f t="shared" ca="1" si="34"/>
        <v>1100000</v>
      </c>
      <c r="K207" s="35">
        <f t="shared" ca="1" si="35"/>
        <v>15570.343132530121</v>
      </c>
      <c r="L207" s="35">
        <f t="shared" ca="1" si="36"/>
        <v>17127377445.783133</v>
      </c>
      <c r="M207" s="35">
        <f ca="1">$L207*B207/'일자별 주가'!B206 - R206</f>
        <v>-6024.0963855421578</v>
      </c>
      <c r="N207" s="35">
        <f ca="1">$L207*C207/'일자별 주가'!C206 - S206</f>
        <v>-3614.4578313253005</v>
      </c>
      <c r="O207" s="35">
        <f ca="1">$L207*D207/'일자별 주가'!D206 - T206</f>
        <v>-13172.690763052233</v>
      </c>
      <c r="P207" s="35">
        <f ca="1">$L207*E207/'일자별 주가'!E206 - U206</f>
        <v>-706.82730923694908</v>
      </c>
      <c r="Q207" s="35">
        <f ca="1">$L207*F207/'일자별 주가'!F206 - V206</f>
        <v>-401.60642570281198</v>
      </c>
      <c r="R207" s="2">
        <f t="shared" ca="1" si="37"/>
        <v>66265.060240963867</v>
      </c>
      <c r="S207" s="2">
        <f t="shared" ca="1" si="38"/>
        <v>39759.036144578313</v>
      </c>
      <c r="T207" s="2">
        <f t="shared" ca="1" si="39"/>
        <v>144899.59839357427</v>
      </c>
      <c r="U207" s="2">
        <f t="shared" ca="1" si="40"/>
        <v>7775.1004016064253</v>
      </c>
      <c r="V207" s="2">
        <f t="shared" ca="1" si="41"/>
        <v>4417.6706827309235</v>
      </c>
    </row>
    <row r="208" spans="1:22" x14ac:dyDescent="0.3">
      <c r="A208">
        <v>206</v>
      </c>
      <c r="B208" s="24">
        <f ca="1">'일자별 시가총액'!B207 / '일자별 시가총액'!$G207</f>
        <v>6.9876779833724215E-2</v>
      </c>
      <c r="C208" s="24">
        <f ca="1">'일자별 시가총액'!C207 / '일자별 시가총액'!$G207</f>
        <v>6.5099706217435549E-2</v>
      </c>
      <c r="D208" s="24">
        <f ca="1">'일자별 시가총액'!D207 / '일자별 시가총액'!$G207</f>
        <v>0.41628010767471035</v>
      </c>
      <c r="E208" s="24">
        <f ca="1">'일자별 시가총액'!E207 / '일자별 시가총액'!$G207</f>
        <v>5.8729112079987655E-2</v>
      </c>
      <c r="F208" s="24">
        <f ca="1">'일자별 시가총액'!F207 / '일자별 시가총액'!$G207</f>
        <v>0.39001429419414224</v>
      </c>
      <c r="G208" s="25">
        <f ca="1">'일자별 시가총액'!H207</f>
        <v>153.36807871485945</v>
      </c>
      <c r="H208" s="2">
        <f t="shared" ca="1" si="32"/>
        <v>150000</v>
      </c>
      <c r="I208" s="2">
        <f t="shared" ca="1" si="33"/>
        <v>200000</v>
      </c>
      <c r="J208" s="2">
        <f t="shared" ca="1" si="34"/>
        <v>1050000</v>
      </c>
      <c r="K208" s="35">
        <f t="shared" ca="1" si="35"/>
        <v>15336.807871485944</v>
      </c>
      <c r="L208" s="35">
        <f t="shared" ca="1" si="36"/>
        <v>16103648265.060242</v>
      </c>
      <c r="M208" s="35">
        <f ca="1">$L208*B208/'일자별 주가'!B207 - R207</f>
        <v>-3012.0481927710935</v>
      </c>
      <c r="N208" s="35">
        <f ca="1">$L208*C208/'일자별 주가'!C207 - S207</f>
        <v>-1807.2289156626503</v>
      </c>
      <c r="O208" s="35">
        <f ca="1">$L208*D208/'일자별 주가'!D207 - T207</f>
        <v>-6586.3453815260727</v>
      </c>
      <c r="P208" s="35">
        <f ca="1">$L208*E208/'일자별 주가'!E207 - U207</f>
        <v>-353.41365461847363</v>
      </c>
      <c r="Q208" s="35">
        <f ca="1">$L208*F208/'일자별 주가'!F207 - V207</f>
        <v>-200.80321285140508</v>
      </c>
      <c r="R208" s="2">
        <f t="shared" ca="1" si="37"/>
        <v>63253.012048192773</v>
      </c>
      <c r="S208" s="2">
        <f t="shared" ca="1" si="38"/>
        <v>37951.807228915663</v>
      </c>
      <c r="T208" s="2">
        <f t="shared" ca="1" si="39"/>
        <v>138313.2530120482</v>
      </c>
      <c r="U208" s="2">
        <f t="shared" ca="1" si="40"/>
        <v>7421.6867469879517</v>
      </c>
      <c r="V208" s="2">
        <f t="shared" ca="1" si="41"/>
        <v>4216.8674698795185</v>
      </c>
    </row>
    <row r="209" spans="1:22" x14ac:dyDescent="0.3">
      <c r="A209">
        <v>207</v>
      </c>
      <c r="B209" s="24">
        <f ca="1">'일자별 시가총액'!B208 / '일자별 시가총액'!$G208</f>
        <v>6.9264406750944474E-2</v>
      </c>
      <c r="C209" s="24">
        <f ca="1">'일자별 시가총액'!C208 / '일자별 시가총액'!$G208</f>
        <v>6.388678601288604E-2</v>
      </c>
      <c r="D209" s="24">
        <f ca="1">'일자별 시가총액'!D208 / '일자별 시가총액'!$G208</f>
        <v>0.42023556378540355</v>
      </c>
      <c r="E209" s="24">
        <f ca="1">'일자별 시가총액'!E208 / '일자별 시가총액'!$G208</f>
        <v>5.8308220789199096E-2</v>
      </c>
      <c r="F209" s="24">
        <f ca="1">'일자별 시가총액'!F208 / '일자별 시가총액'!$G208</f>
        <v>0.38830502266156686</v>
      </c>
      <c r="G209" s="25">
        <f ca="1">'일자별 시가총액'!H208</f>
        <v>155.30673574297188</v>
      </c>
      <c r="H209" s="2">
        <f t="shared" ca="1" si="32"/>
        <v>200000</v>
      </c>
      <c r="I209" s="2">
        <f t="shared" ca="1" si="33"/>
        <v>0</v>
      </c>
      <c r="J209" s="2">
        <f t="shared" ca="1" si="34"/>
        <v>1250000</v>
      </c>
      <c r="K209" s="35">
        <f t="shared" ca="1" si="35"/>
        <v>15530.673574297189</v>
      </c>
      <c r="L209" s="35">
        <f t="shared" ca="1" si="36"/>
        <v>19413341967.871487</v>
      </c>
      <c r="M209" s="35">
        <f ca="1">$L209*B209/'일자별 주가'!B208 - R208</f>
        <v>12048.192771084345</v>
      </c>
      <c r="N209" s="35">
        <f ca="1">$L209*C209/'일자별 주가'!C208 - S208</f>
        <v>7228.9156626506083</v>
      </c>
      <c r="O209" s="35">
        <f ca="1">$L209*D209/'일자별 주가'!D208 - T208</f>
        <v>26345.381526104407</v>
      </c>
      <c r="P209" s="35">
        <f ca="1">$L209*E209/'일자별 주가'!E208 - U208</f>
        <v>1413.6546184738954</v>
      </c>
      <c r="Q209" s="35">
        <f ca="1">$L209*F209/'일자별 주가'!F208 - V208</f>
        <v>803.21285140562213</v>
      </c>
      <c r="R209" s="2">
        <f t="shared" ca="1" si="37"/>
        <v>75301.204819277118</v>
      </c>
      <c r="S209" s="2">
        <f t="shared" ca="1" si="38"/>
        <v>45180.722891566271</v>
      </c>
      <c r="T209" s="2">
        <f t="shared" ca="1" si="39"/>
        <v>164658.6345381526</v>
      </c>
      <c r="U209" s="2">
        <f t="shared" ca="1" si="40"/>
        <v>8835.3413654618471</v>
      </c>
      <c r="V209" s="2">
        <f t="shared" ca="1" si="41"/>
        <v>5020.0803212851406</v>
      </c>
    </row>
    <row r="210" spans="1:22" x14ac:dyDescent="0.3">
      <c r="A210">
        <v>208</v>
      </c>
      <c r="B210" s="24">
        <f ca="1">'일자별 시가총액'!B209 / '일자별 시가총액'!$G209</f>
        <v>7.0359525530207787E-2</v>
      </c>
      <c r="C210" s="24">
        <f ca="1">'일자별 시가총액'!C209 / '일자별 시가총액'!$G209</f>
        <v>6.2986609489290496E-2</v>
      </c>
      <c r="D210" s="24">
        <f ca="1">'일자별 시가총액'!D209 / '일자별 시가총액'!$G209</f>
        <v>0.4207365874149544</v>
      </c>
      <c r="E210" s="24">
        <f ca="1">'일자별 시가총액'!E209 / '일자별 시가총액'!$G209</f>
        <v>5.8840218255666495E-2</v>
      </c>
      <c r="F210" s="24">
        <f ca="1">'일자별 시가총액'!F209 / '일자별 시가총액'!$G209</f>
        <v>0.38707705930988079</v>
      </c>
      <c r="G210" s="25">
        <f ca="1">'일자별 시가총액'!H209</f>
        <v>155.53506666666667</v>
      </c>
      <c r="H210" s="2">
        <f t="shared" ca="1" si="32"/>
        <v>50000</v>
      </c>
      <c r="I210" s="2">
        <f t="shared" ca="1" si="33"/>
        <v>100000</v>
      </c>
      <c r="J210" s="2">
        <f t="shared" ca="1" si="34"/>
        <v>1200000</v>
      </c>
      <c r="K210" s="35">
        <f t="shared" ca="1" si="35"/>
        <v>15553.506666666668</v>
      </c>
      <c r="L210" s="35">
        <f t="shared" ca="1" si="36"/>
        <v>18664208000</v>
      </c>
      <c r="M210" s="35">
        <f ca="1">$L210*B210/'일자별 주가'!B209 - R209</f>
        <v>-3012.0481927710935</v>
      </c>
      <c r="N210" s="35">
        <f ca="1">$L210*C210/'일자별 주가'!C209 - S209</f>
        <v>-1807.2289156626575</v>
      </c>
      <c r="O210" s="35">
        <f ca="1">$L210*D210/'일자별 주가'!D209 - T209</f>
        <v>-6586.3453815261018</v>
      </c>
      <c r="P210" s="35">
        <f ca="1">$L210*E210/'일자별 주가'!E209 - U209</f>
        <v>-353.41365461847272</v>
      </c>
      <c r="Q210" s="35">
        <f ca="1">$L210*F210/'일자별 주가'!F209 - V209</f>
        <v>-200.80321285140599</v>
      </c>
      <c r="R210" s="2">
        <f t="shared" ca="1" si="37"/>
        <v>72289.156626506025</v>
      </c>
      <c r="S210" s="2">
        <f t="shared" ca="1" si="38"/>
        <v>43373.493975903613</v>
      </c>
      <c r="T210" s="2">
        <f t="shared" ca="1" si="39"/>
        <v>158072.2891566265</v>
      </c>
      <c r="U210" s="2">
        <f t="shared" ca="1" si="40"/>
        <v>8481.9277108433744</v>
      </c>
      <c r="V210" s="2">
        <f t="shared" ca="1" si="41"/>
        <v>4819.2771084337346</v>
      </c>
    </row>
    <row r="211" spans="1:22" x14ac:dyDescent="0.3">
      <c r="A211">
        <v>209</v>
      </c>
      <c r="B211" s="24">
        <f ca="1">'일자별 시가총액'!B210 / '일자별 시가총액'!$G210</f>
        <v>6.9461262940908208E-2</v>
      </c>
      <c r="C211" s="24">
        <f ca="1">'일자별 시가총액'!C210 / '일자별 시가총액'!$G210</f>
        <v>6.4844530496534353E-2</v>
      </c>
      <c r="D211" s="24">
        <f ca="1">'일자별 시가총액'!D210 / '일자별 시가총액'!$G210</f>
        <v>0.42936338613628477</v>
      </c>
      <c r="E211" s="24">
        <f ca="1">'일자별 시가총액'!E210 / '일자별 시가총액'!$G210</f>
        <v>5.8098057631836189E-2</v>
      </c>
      <c r="F211" s="24">
        <f ca="1">'일자별 시가총액'!F210 / '일자별 시가총액'!$G210</f>
        <v>0.37823276279443652</v>
      </c>
      <c r="G211" s="25">
        <f ca="1">'일자별 시가총액'!H210</f>
        <v>154.70181044176707</v>
      </c>
      <c r="H211" s="2">
        <f t="shared" ca="1" si="32"/>
        <v>100000</v>
      </c>
      <c r="I211" s="2">
        <f t="shared" ca="1" si="33"/>
        <v>250000</v>
      </c>
      <c r="J211" s="2">
        <f t="shared" ca="1" si="34"/>
        <v>1050000</v>
      </c>
      <c r="K211" s="35">
        <f t="shared" ca="1" si="35"/>
        <v>15470.181044176708</v>
      </c>
      <c r="L211" s="35">
        <f t="shared" ca="1" si="36"/>
        <v>16243690096.385544</v>
      </c>
      <c r="M211" s="35">
        <f ca="1">$L211*B211/'일자별 주가'!B210 - R210</f>
        <v>-9036.144578313244</v>
      </c>
      <c r="N211" s="35">
        <f ca="1">$L211*C211/'일자별 주가'!C210 - S210</f>
        <v>-5421.6867469879435</v>
      </c>
      <c r="O211" s="35">
        <f ca="1">$L211*D211/'일자별 주가'!D210 - T210</f>
        <v>-19759.036144578276</v>
      </c>
      <c r="P211" s="35">
        <f ca="1">$L211*E211/'일자별 주가'!E210 - U210</f>
        <v>-1060.2409638554218</v>
      </c>
      <c r="Q211" s="35">
        <f ca="1">$L211*F211/'일자별 주가'!F210 - V210</f>
        <v>-602.40963855421614</v>
      </c>
      <c r="R211" s="2">
        <f t="shared" ca="1" si="37"/>
        <v>63253.012048192781</v>
      </c>
      <c r="S211" s="2">
        <f t="shared" ca="1" si="38"/>
        <v>37951.80722891567</v>
      </c>
      <c r="T211" s="2">
        <f t="shared" ca="1" si="39"/>
        <v>138313.25301204823</v>
      </c>
      <c r="U211" s="2">
        <f t="shared" ca="1" si="40"/>
        <v>7421.6867469879526</v>
      </c>
      <c r="V211" s="2">
        <f t="shared" ca="1" si="41"/>
        <v>4216.8674698795185</v>
      </c>
    </row>
    <row r="212" spans="1:22" x14ac:dyDescent="0.3">
      <c r="A212">
        <v>210</v>
      </c>
      <c r="B212" s="24">
        <f ca="1">'일자별 시가총액'!B211 / '일자별 시가총액'!$G211</f>
        <v>6.9297961003260994E-2</v>
      </c>
      <c r="C212" s="24">
        <f ca="1">'일자별 시가총액'!C211 / '일자별 시가총액'!$G211</f>
        <v>6.5834645821097104E-2</v>
      </c>
      <c r="D212" s="24">
        <f ca="1">'일자별 시가총액'!D211 / '일자별 시가총액'!$G211</f>
        <v>0.43103247324401717</v>
      </c>
      <c r="E212" s="24">
        <f ca="1">'일자별 시가총액'!E211 / '일자별 시가총액'!$G211</f>
        <v>6.0908845027335234E-2</v>
      </c>
      <c r="F212" s="24">
        <f ca="1">'일자별 시가총액'!F211 / '일자별 시가총액'!$G211</f>
        <v>0.37292607490428953</v>
      </c>
      <c r="G212" s="25">
        <f ca="1">'일자별 시가총액'!H211</f>
        <v>152.23243855421686</v>
      </c>
      <c r="H212" s="2">
        <f t="shared" ca="1" si="32"/>
        <v>50000</v>
      </c>
      <c r="I212" s="2">
        <f t="shared" ca="1" si="33"/>
        <v>50000</v>
      </c>
      <c r="J212" s="2">
        <f t="shared" ca="1" si="34"/>
        <v>1050000</v>
      </c>
      <c r="K212" s="35">
        <f t="shared" ca="1" si="35"/>
        <v>15223.243855421686</v>
      </c>
      <c r="L212" s="35">
        <f t="shared" ca="1" si="36"/>
        <v>15984406048.19277</v>
      </c>
      <c r="M212" s="35">
        <f ca="1">$L212*B212/'일자별 주가'!B211 - R211</f>
        <v>0</v>
      </c>
      <c r="N212" s="35">
        <f ca="1">$L212*C212/'일자별 주가'!C211 - S211</f>
        <v>0</v>
      </c>
      <c r="O212" s="35">
        <f ca="1">$L212*D212/'일자별 주가'!D211 - T211</f>
        <v>0</v>
      </c>
      <c r="P212" s="35">
        <f ca="1">$L212*E212/'일자별 주가'!E211 - U211</f>
        <v>0</v>
      </c>
      <c r="Q212" s="35">
        <f ca="1">$L212*F212/'일자별 주가'!F211 - V211</f>
        <v>0</v>
      </c>
      <c r="R212" s="2">
        <f t="shared" ca="1" si="37"/>
        <v>63253.012048192781</v>
      </c>
      <c r="S212" s="2">
        <f t="shared" ca="1" si="38"/>
        <v>37951.80722891567</v>
      </c>
      <c r="T212" s="2">
        <f t="shared" ca="1" si="39"/>
        <v>138313.25301204823</v>
      </c>
      <c r="U212" s="2">
        <f t="shared" ca="1" si="40"/>
        <v>7421.6867469879526</v>
      </c>
      <c r="V212" s="2">
        <f t="shared" ca="1" si="41"/>
        <v>4216.8674698795185</v>
      </c>
    </row>
    <row r="213" spans="1:22" x14ac:dyDescent="0.3">
      <c r="A213">
        <v>211</v>
      </c>
      <c r="B213" s="24">
        <f ca="1">'일자별 시가총액'!B212 / '일자별 시가총액'!$G212</f>
        <v>6.8219489774210593E-2</v>
      </c>
      <c r="C213" s="24">
        <f ca="1">'일자별 시가총액'!C212 / '일자별 시가총액'!$G212</f>
        <v>6.3287341984105225E-2</v>
      </c>
      <c r="D213" s="24">
        <f ca="1">'일자별 시가총액'!D212 / '일자별 시가총액'!$G212</f>
        <v>0.43672978806561463</v>
      </c>
      <c r="E213" s="24">
        <f ca="1">'일자별 시가총액'!E212 / '일자별 시가총액'!$G212</f>
        <v>6.1718532212726683E-2</v>
      </c>
      <c r="F213" s="24">
        <f ca="1">'일자별 시가총액'!F212 / '일자별 시가총액'!$G212</f>
        <v>0.37004484796334286</v>
      </c>
      <c r="G213" s="25">
        <f ca="1">'일자별 시가총액'!H212</f>
        <v>154.92163212851406</v>
      </c>
      <c r="H213" s="2">
        <f t="shared" ca="1" si="32"/>
        <v>50000</v>
      </c>
      <c r="I213" s="2">
        <f t="shared" ca="1" si="33"/>
        <v>100000</v>
      </c>
      <c r="J213" s="2">
        <f t="shared" ca="1" si="34"/>
        <v>1000000</v>
      </c>
      <c r="K213" s="35">
        <f t="shared" ca="1" si="35"/>
        <v>15492.163212851407</v>
      </c>
      <c r="L213" s="35">
        <f t="shared" ca="1" si="36"/>
        <v>15492163212.851406</v>
      </c>
      <c r="M213" s="35">
        <f ca="1">$L213*B213/'일자별 주가'!B212 - R212</f>
        <v>-3012.0481927710935</v>
      </c>
      <c r="N213" s="35">
        <f ca="1">$L213*C213/'일자별 주가'!C212 - S212</f>
        <v>-1807.2289156626575</v>
      </c>
      <c r="O213" s="35">
        <f ca="1">$L213*D213/'일자별 주가'!D212 - T212</f>
        <v>-6586.345381526131</v>
      </c>
      <c r="P213" s="35">
        <f ca="1">$L213*E213/'일자별 주가'!E212 - U212</f>
        <v>-353.41365461847454</v>
      </c>
      <c r="Q213" s="35">
        <f ca="1">$L213*F213/'일자별 주가'!F212 - V212</f>
        <v>-200.80321285140599</v>
      </c>
      <c r="R213" s="2">
        <f t="shared" ca="1" si="37"/>
        <v>60240.963855421687</v>
      </c>
      <c r="S213" s="2">
        <f t="shared" ca="1" si="38"/>
        <v>36144.578313253012</v>
      </c>
      <c r="T213" s="2">
        <f t="shared" ca="1" si="39"/>
        <v>131726.9076305221</v>
      </c>
      <c r="U213" s="2">
        <f t="shared" ca="1" si="40"/>
        <v>7068.273092369478</v>
      </c>
      <c r="V213" s="2">
        <f t="shared" ca="1" si="41"/>
        <v>4016.0642570281125</v>
      </c>
    </row>
    <row r="214" spans="1:22" x14ac:dyDescent="0.3">
      <c r="A214">
        <v>212</v>
      </c>
      <c r="B214" s="24">
        <f ca="1">'일자별 시가총액'!B213 / '일자별 시가총액'!$G213</f>
        <v>6.7584759198365915E-2</v>
      </c>
      <c r="C214" s="24">
        <f ca="1">'일자별 시가총액'!C213 / '일자별 시가총액'!$G213</f>
        <v>6.3127680794010974E-2</v>
      </c>
      <c r="D214" s="24">
        <f ca="1">'일자별 시가총액'!D213 / '일자별 시가총액'!$G213</f>
        <v>0.4409957707843643</v>
      </c>
      <c r="E214" s="24">
        <f ca="1">'일자별 시가총액'!E213 / '일자별 시가총액'!$G213</f>
        <v>6.1148597148771251E-2</v>
      </c>
      <c r="F214" s="24">
        <f ca="1">'일자별 시가총액'!F213 / '일자별 시가총액'!$G213</f>
        <v>0.36714319207448759</v>
      </c>
      <c r="G214" s="25">
        <f ca="1">'일자별 시가총액'!H213</f>
        <v>156.26963694779116</v>
      </c>
      <c r="H214" s="2">
        <f t="shared" ca="1" si="32"/>
        <v>150000</v>
      </c>
      <c r="I214" s="2">
        <f t="shared" ca="1" si="33"/>
        <v>100000</v>
      </c>
      <c r="J214" s="2">
        <f t="shared" ca="1" si="34"/>
        <v>1050000</v>
      </c>
      <c r="K214" s="35">
        <f t="shared" ca="1" si="35"/>
        <v>15626.963694779117</v>
      </c>
      <c r="L214" s="35">
        <f t="shared" ca="1" si="36"/>
        <v>16408311879.518072</v>
      </c>
      <c r="M214" s="35">
        <f ca="1">$L214*B214/'일자별 주가'!B213 - R213</f>
        <v>3012.0481927710862</v>
      </c>
      <c r="N214" s="35">
        <f ca="1">$L214*C214/'일자별 주가'!C213 - S213</f>
        <v>1807.2289156626503</v>
      </c>
      <c r="O214" s="35">
        <f ca="1">$L214*D214/'일자별 주가'!D213 - T213</f>
        <v>6586.3453815261018</v>
      </c>
      <c r="P214" s="35">
        <f ca="1">$L214*E214/'일자별 주가'!E213 - U213</f>
        <v>353.41365461847454</v>
      </c>
      <c r="Q214" s="35">
        <f ca="1">$L214*F214/'일자별 주가'!F213 - V213</f>
        <v>200.80321285140599</v>
      </c>
      <c r="R214" s="2">
        <f t="shared" ca="1" si="37"/>
        <v>63253.012048192773</v>
      </c>
      <c r="S214" s="2">
        <f t="shared" ca="1" si="38"/>
        <v>37951.807228915663</v>
      </c>
      <c r="T214" s="2">
        <f t="shared" ca="1" si="39"/>
        <v>138313.2530120482</v>
      </c>
      <c r="U214" s="2">
        <f t="shared" ca="1" si="40"/>
        <v>7421.6867469879526</v>
      </c>
      <c r="V214" s="2">
        <f t="shared" ca="1" si="41"/>
        <v>4216.8674698795185</v>
      </c>
    </row>
    <row r="215" spans="1:22" x14ac:dyDescent="0.3">
      <c r="A215">
        <v>213</v>
      </c>
      <c r="B215" s="24">
        <f ca="1">'일자별 시가총액'!B214 / '일자별 시가총액'!$G214</f>
        <v>6.7802748848982103E-2</v>
      </c>
      <c r="C215" s="24">
        <f ca="1">'일자별 시가총액'!C214 / '일자별 시가총액'!$G214</f>
        <v>6.2502096829012921E-2</v>
      </c>
      <c r="D215" s="24">
        <f ca="1">'일자별 시가총액'!D214 / '일자별 시가총액'!$G214</f>
        <v>0.43675143457555554</v>
      </c>
      <c r="E215" s="24">
        <f ca="1">'일자별 시가총액'!E214 / '일자별 시가총액'!$G214</f>
        <v>6.2230429863550756E-2</v>
      </c>
      <c r="F215" s="24">
        <f ca="1">'일자별 시가총액'!F214 / '일자별 시가총액'!$G214</f>
        <v>0.3707132898828987</v>
      </c>
      <c r="G215" s="25">
        <f ca="1">'일자별 시가총액'!H214</f>
        <v>158.53925943775101</v>
      </c>
      <c r="H215" s="2">
        <f t="shared" ca="1" si="32"/>
        <v>150000</v>
      </c>
      <c r="I215" s="2">
        <f t="shared" ca="1" si="33"/>
        <v>50000</v>
      </c>
      <c r="J215" s="2">
        <f t="shared" ca="1" si="34"/>
        <v>1150000</v>
      </c>
      <c r="K215" s="35">
        <f t="shared" ca="1" si="35"/>
        <v>15853.925943775102</v>
      </c>
      <c r="L215" s="35">
        <f t="shared" ca="1" si="36"/>
        <v>18232014835.34137</v>
      </c>
      <c r="M215" s="35">
        <f ca="1">$L215*B215/'일자별 주가'!B214 - R214</f>
        <v>6024.0963855421869</v>
      </c>
      <c r="N215" s="35">
        <f ca="1">$L215*C215/'일자별 주가'!C214 - S214</f>
        <v>3614.4578313253151</v>
      </c>
      <c r="O215" s="35">
        <f ca="1">$L215*D215/'일자별 주가'!D214 - T214</f>
        <v>13172.690763052233</v>
      </c>
      <c r="P215" s="35">
        <f ca="1">$L215*E215/'일자별 주가'!E214 - U214</f>
        <v>706.82730923694817</v>
      </c>
      <c r="Q215" s="35">
        <f ca="1">$L215*F215/'일자별 주가'!F214 - V214</f>
        <v>401.60642570281198</v>
      </c>
      <c r="R215" s="2">
        <f t="shared" ca="1" si="37"/>
        <v>69277.10843373496</v>
      </c>
      <c r="S215" s="2">
        <f t="shared" ca="1" si="38"/>
        <v>41566.265060240978</v>
      </c>
      <c r="T215" s="2">
        <f t="shared" ca="1" si="39"/>
        <v>151485.94377510043</v>
      </c>
      <c r="U215" s="2">
        <f t="shared" ca="1" si="40"/>
        <v>8128.5140562249007</v>
      </c>
      <c r="V215" s="2">
        <f t="shared" ca="1" si="41"/>
        <v>4618.4738955823304</v>
      </c>
    </row>
    <row r="216" spans="1:22" x14ac:dyDescent="0.3">
      <c r="A216">
        <v>214</v>
      </c>
      <c r="B216" s="24">
        <f ca="1">'일자별 시가총액'!B215 / '일자별 시가총액'!$G215</f>
        <v>6.6486097162726923E-2</v>
      </c>
      <c r="C216" s="24">
        <f ca="1">'일자별 시가총액'!C215 / '일자별 시가총액'!$G215</f>
        <v>6.2400957916520623E-2</v>
      </c>
      <c r="D216" s="24">
        <f ca="1">'일자별 시가총액'!D215 / '일자별 시가총액'!$G215</f>
        <v>0.44198937122148685</v>
      </c>
      <c r="E216" s="24">
        <f ca="1">'일자별 시가총액'!E215 / '일자별 시가총액'!$G215</f>
        <v>6.2935217533563542E-2</v>
      </c>
      <c r="F216" s="24">
        <f ca="1">'일자별 시가총액'!F215 / '일자별 시가총액'!$G215</f>
        <v>0.36618835616570206</v>
      </c>
      <c r="G216" s="25">
        <f ca="1">'일자별 시가총액'!H215</f>
        <v>158.55294136546186</v>
      </c>
      <c r="H216" s="2">
        <f t="shared" ca="1" si="32"/>
        <v>250000</v>
      </c>
      <c r="I216" s="2">
        <f t="shared" ca="1" si="33"/>
        <v>200000</v>
      </c>
      <c r="J216" s="2">
        <f t="shared" ca="1" si="34"/>
        <v>1200000</v>
      </c>
      <c r="K216" s="35">
        <f t="shared" ca="1" si="35"/>
        <v>15855.294136546187</v>
      </c>
      <c r="L216" s="35">
        <f t="shared" ca="1" si="36"/>
        <v>19026352963.855423</v>
      </c>
      <c r="M216" s="35">
        <f ca="1">$L216*B216/'일자별 주가'!B215 - R215</f>
        <v>3012.0481927710644</v>
      </c>
      <c r="N216" s="35">
        <f ca="1">$L216*C216/'일자별 주가'!C215 - S215</f>
        <v>1807.2289156626357</v>
      </c>
      <c r="O216" s="35">
        <f ca="1">$L216*D216/'일자별 주가'!D215 - T215</f>
        <v>6586.3453815261018</v>
      </c>
      <c r="P216" s="35">
        <f ca="1">$L216*E216/'일자별 주가'!E215 - U215</f>
        <v>353.41365461847363</v>
      </c>
      <c r="Q216" s="35">
        <f ca="1">$L216*F216/'일자별 주가'!F215 - V215</f>
        <v>200.80321285140417</v>
      </c>
      <c r="R216" s="2">
        <f t="shared" ca="1" si="37"/>
        <v>72289.156626506025</v>
      </c>
      <c r="S216" s="2">
        <f t="shared" ca="1" si="38"/>
        <v>43373.493975903613</v>
      </c>
      <c r="T216" s="2">
        <f t="shared" ca="1" si="39"/>
        <v>158072.28915662653</v>
      </c>
      <c r="U216" s="2">
        <f t="shared" ca="1" si="40"/>
        <v>8481.9277108433744</v>
      </c>
      <c r="V216" s="2">
        <f t="shared" ca="1" si="41"/>
        <v>4819.2771084337346</v>
      </c>
    </row>
    <row r="217" spans="1:22" x14ac:dyDescent="0.3">
      <c r="A217">
        <v>215</v>
      </c>
      <c r="B217" s="24">
        <f ca="1">'일자별 시가총액'!B216 / '일자별 시가총액'!$G216</f>
        <v>6.7723336505728246E-2</v>
      </c>
      <c r="C217" s="24">
        <f ca="1">'일자별 시가총액'!C216 / '일자별 시가총액'!$G216</f>
        <v>6.2929509927708821E-2</v>
      </c>
      <c r="D217" s="24">
        <f ca="1">'일자별 시가총액'!D216 / '일자별 시가총액'!$G216</f>
        <v>0.43172859438099637</v>
      </c>
      <c r="E217" s="24">
        <f ca="1">'일자별 시가총액'!E216 / '일자별 시가총액'!$G216</f>
        <v>6.4788499125315854E-2</v>
      </c>
      <c r="F217" s="24">
        <f ca="1">'일자별 시가총액'!F216 / '일자별 시가총액'!$G216</f>
        <v>0.37283006006025071</v>
      </c>
      <c r="G217" s="25">
        <f ca="1">'일자별 시가총액'!H216</f>
        <v>158.66289638554215</v>
      </c>
      <c r="H217" s="2">
        <f t="shared" ca="1" si="32"/>
        <v>0</v>
      </c>
      <c r="I217" s="2">
        <f t="shared" ca="1" si="33"/>
        <v>0</v>
      </c>
      <c r="J217" s="2">
        <f t="shared" ca="1" si="34"/>
        <v>1200000</v>
      </c>
      <c r="K217" s="35">
        <f t="shared" ca="1" si="35"/>
        <v>15866.289638554217</v>
      </c>
      <c r="L217" s="35">
        <f t="shared" ca="1" si="36"/>
        <v>19039547566.26506</v>
      </c>
      <c r="M217" s="35">
        <f ca="1">$L217*B217/'일자별 주가'!B216 - R216</f>
        <v>0</v>
      </c>
      <c r="N217" s="35">
        <f ca="1">$L217*C217/'일자별 주가'!C216 - S216</f>
        <v>0</v>
      </c>
      <c r="O217" s="35">
        <f ca="1">$L217*D217/'일자별 주가'!D216 - T216</f>
        <v>0</v>
      </c>
      <c r="P217" s="35">
        <f ca="1">$L217*E217/'일자별 주가'!E216 - U216</f>
        <v>0</v>
      </c>
      <c r="Q217" s="35">
        <f ca="1">$L217*F217/'일자별 주가'!F216 - V216</f>
        <v>0</v>
      </c>
      <c r="R217" s="2">
        <f t="shared" ca="1" si="37"/>
        <v>72289.156626506025</v>
      </c>
      <c r="S217" s="2">
        <f t="shared" ca="1" si="38"/>
        <v>43373.493975903613</v>
      </c>
      <c r="T217" s="2">
        <f t="shared" ca="1" si="39"/>
        <v>158072.28915662653</v>
      </c>
      <c r="U217" s="2">
        <f t="shared" ca="1" si="40"/>
        <v>8481.9277108433744</v>
      </c>
      <c r="V217" s="2">
        <f t="shared" ca="1" si="41"/>
        <v>4819.2771084337346</v>
      </c>
    </row>
    <row r="218" spans="1:22" x14ac:dyDescent="0.3">
      <c r="A218">
        <v>216</v>
      </c>
      <c r="B218" s="24">
        <f ca="1">'일자별 시가총액'!B217 / '일자별 시가총액'!$G217</f>
        <v>6.5966011912446429E-2</v>
      </c>
      <c r="C218" s="24">
        <f ca="1">'일자별 시가총액'!C217 / '일자별 시가총액'!$G217</f>
        <v>6.222105859857701E-2</v>
      </c>
      <c r="D218" s="24">
        <f ca="1">'일자별 시가총액'!D217 / '일자별 시가총액'!$G217</f>
        <v>0.43761220611745005</v>
      </c>
      <c r="E218" s="24">
        <f ca="1">'일자별 시가총액'!E217 / '일자별 시가총액'!$G217</f>
        <v>6.6357479544987677E-2</v>
      </c>
      <c r="F218" s="24">
        <f ca="1">'일자별 시가총액'!F217 / '일자별 시가총액'!$G217</f>
        <v>0.36784324382653888</v>
      </c>
      <c r="G218" s="25">
        <f ca="1">'일자별 시가총액'!H217</f>
        <v>159.95824096385542</v>
      </c>
      <c r="H218" s="2">
        <f t="shared" ca="1" si="32"/>
        <v>200000</v>
      </c>
      <c r="I218" s="2">
        <f t="shared" ca="1" si="33"/>
        <v>250000</v>
      </c>
      <c r="J218" s="2">
        <f t="shared" ca="1" si="34"/>
        <v>1150000</v>
      </c>
      <c r="K218" s="35">
        <f t="shared" ca="1" si="35"/>
        <v>15995.824096385541</v>
      </c>
      <c r="L218" s="35">
        <f t="shared" ca="1" si="36"/>
        <v>18395197710.843372</v>
      </c>
      <c r="M218" s="35">
        <f ca="1">$L218*B218/'일자별 주가'!B217 - R217</f>
        <v>-3012.0481927710935</v>
      </c>
      <c r="N218" s="35">
        <f ca="1">$L218*C218/'일자별 주가'!C217 - S217</f>
        <v>-1807.2289156626503</v>
      </c>
      <c r="O218" s="35">
        <f ca="1">$L218*D218/'일자별 주가'!D217 - T217</f>
        <v>-6586.345381526131</v>
      </c>
      <c r="P218" s="35">
        <f ca="1">$L218*E218/'일자별 주가'!E217 - U217</f>
        <v>-353.41365461847454</v>
      </c>
      <c r="Q218" s="35">
        <f ca="1">$L218*F218/'일자별 주가'!F217 - V217</f>
        <v>-200.80321285140508</v>
      </c>
      <c r="R218" s="2">
        <f t="shared" ca="1" si="37"/>
        <v>69277.108433734931</v>
      </c>
      <c r="S218" s="2">
        <f t="shared" ca="1" si="38"/>
        <v>41566.265060240963</v>
      </c>
      <c r="T218" s="2">
        <f t="shared" ca="1" si="39"/>
        <v>151485.9437751004</v>
      </c>
      <c r="U218" s="2">
        <f t="shared" ca="1" si="40"/>
        <v>8128.5140562248998</v>
      </c>
      <c r="V218" s="2">
        <f t="shared" ca="1" si="41"/>
        <v>4618.4738955823295</v>
      </c>
    </row>
    <row r="219" spans="1:22" x14ac:dyDescent="0.3">
      <c r="A219">
        <v>217</v>
      </c>
      <c r="B219" s="24">
        <f ca="1">'일자별 시가총액'!B218 / '일자별 시가총액'!$G218</f>
        <v>6.5852015683650095E-2</v>
      </c>
      <c r="C219" s="24">
        <f ca="1">'일자별 시가총액'!C218 / '일자별 시가총액'!$G218</f>
        <v>6.2550656495661119E-2</v>
      </c>
      <c r="D219" s="24">
        <f ca="1">'일자별 시가총액'!D218 / '일자별 시가총액'!$G218</f>
        <v>0.43933206986380691</v>
      </c>
      <c r="E219" s="24">
        <f ca="1">'일자별 시가총액'!E218 / '일자별 시가총액'!$G218</f>
        <v>6.4580757596512717E-2</v>
      </c>
      <c r="F219" s="24">
        <f ca="1">'일자별 시가총액'!F218 / '일자별 시가총액'!$G218</f>
        <v>0.3676845003603692</v>
      </c>
      <c r="G219" s="25">
        <f ca="1">'일자별 시가총액'!H218</f>
        <v>161.63477751004015</v>
      </c>
      <c r="H219" s="2">
        <f t="shared" ca="1" si="32"/>
        <v>50000</v>
      </c>
      <c r="I219" s="2">
        <f t="shared" ca="1" si="33"/>
        <v>150000</v>
      </c>
      <c r="J219" s="2">
        <f t="shared" ca="1" si="34"/>
        <v>1050000</v>
      </c>
      <c r="K219" s="35">
        <f t="shared" ca="1" si="35"/>
        <v>16163.477751004017</v>
      </c>
      <c r="L219" s="35">
        <f t="shared" ca="1" si="36"/>
        <v>16971651638.554218</v>
      </c>
      <c r="M219" s="35">
        <f ca="1">$L219*B219/'일자별 주가'!B218 - R218</f>
        <v>-6024.0963855421505</v>
      </c>
      <c r="N219" s="35">
        <f ca="1">$L219*C219/'일자별 주가'!C218 - S218</f>
        <v>-3614.4578313252932</v>
      </c>
      <c r="O219" s="35">
        <f ca="1">$L219*D219/'일자별 주가'!D218 - T218</f>
        <v>-13172.690763052175</v>
      </c>
      <c r="P219" s="35">
        <f ca="1">$L219*E219/'일자별 주가'!E218 - U218</f>
        <v>-706.82730923694726</v>
      </c>
      <c r="Q219" s="35">
        <f ca="1">$L219*F219/'일자별 주가'!F218 - V218</f>
        <v>-401.60642570281107</v>
      </c>
      <c r="R219" s="2">
        <f t="shared" ca="1" si="37"/>
        <v>63253.012048192781</v>
      </c>
      <c r="S219" s="2">
        <f t="shared" ca="1" si="38"/>
        <v>37951.80722891567</v>
      </c>
      <c r="T219" s="2">
        <f t="shared" ca="1" si="39"/>
        <v>138313.25301204823</v>
      </c>
      <c r="U219" s="2">
        <f t="shared" ca="1" si="40"/>
        <v>7421.6867469879526</v>
      </c>
      <c r="V219" s="2">
        <f t="shared" ca="1" si="41"/>
        <v>4216.8674698795185</v>
      </c>
    </row>
    <row r="220" spans="1:22" x14ac:dyDescent="0.3">
      <c r="A220">
        <v>218</v>
      </c>
      <c r="B220" s="24">
        <f ca="1">'일자별 시가총액'!B219 / '일자별 시가총액'!$G219</f>
        <v>6.9008318550268496E-2</v>
      </c>
      <c r="C220" s="24">
        <f ca="1">'일자별 시가총액'!C219 / '일자별 시가총액'!$G219</f>
        <v>6.4456762475259291E-2</v>
      </c>
      <c r="D220" s="24">
        <f ca="1">'일자별 시가총액'!D219 / '일자별 시가총액'!$G219</f>
        <v>0.43399694605009087</v>
      </c>
      <c r="E220" s="24">
        <f ca="1">'일자별 시가총액'!E219 / '일자별 시가총액'!$G219</f>
        <v>6.5683967668186474E-2</v>
      </c>
      <c r="F220" s="24">
        <f ca="1">'일자별 시가총액'!F219 / '일자별 시가총액'!$G219</f>
        <v>0.36685400525619483</v>
      </c>
      <c r="G220" s="25">
        <f ca="1">'일자별 시가총액'!H219</f>
        <v>159.00824417670682</v>
      </c>
      <c r="H220" s="2">
        <f t="shared" ca="1" si="32"/>
        <v>150000</v>
      </c>
      <c r="I220" s="2">
        <f t="shared" ca="1" si="33"/>
        <v>50000</v>
      </c>
      <c r="J220" s="2">
        <f t="shared" ca="1" si="34"/>
        <v>1150000</v>
      </c>
      <c r="K220" s="35">
        <f t="shared" ca="1" si="35"/>
        <v>15900.824417670683</v>
      </c>
      <c r="L220" s="35">
        <f t="shared" ca="1" si="36"/>
        <v>18285948080.321285</v>
      </c>
      <c r="M220" s="35">
        <f ca="1">$L220*B220/'일자별 주가'!B219 - R219</f>
        <v>6024.0963855421651</v>
      </c>
      <c r="N220" s="35">
        <f ca="1">$L220*C220/'일자별 주가'!C219 - S219</f>
        <v>3614.4578313252932</v>
      </c>
      <c r="O220" s="35">
        <f ca="1">$L220*D220/'일자별 주가'!D219 - T219</f>
        <v>13172.690763052175</v>
      </c>
      <c r="P220" s="35">
        <f ca="1">$L220*E220/'일자별 주가'!E219 - U219</f>
        <v>706.82730923694635</v>
      </c>
      <c r="Q220" s="35">
        <f ca="1">$L220*F220/'일자별 주가'!F219 - V219</f>
        <v>401.60642570281016</v>
      </c>
      <c r="R220" s="2">
        <f t="shared" ca="1" si="37"/>
        <v>69277.108433734946</v>
      </c>
      <c r="S220" s="2">
        <f t="shared" ca="1" si="38"/>
        <v>41566.265060240963</v>
      </c>
      <c r="T220" s="2">
        <f t="shared" ca="1" si="39"/>
        <v>151485.9437751004</v>
      </c>
      <c r="U220" s="2">
        <f t="shared" ca="1" si="40"/>
        <v>8128.5140562248989</v>
      </c>
      <c r="V220" s="2">
        <f t="shared" ca="1" si="41"/>
        <v>4618.4738955823286</v>
      </c>
    </row>
    <row r="221" spans="1:22" x14ac:dyDescent="0.3">
      <c r="A221">
        <v>219</v>
      </c>
      <c r="B221" s="24">
        <f ca="1">'일자별 시가총액'!B220 / '일자별 시가총액'!$G220</f>
        <v>7.0576596355992158E-2</v>
      </c>
      <c r="C221" s="24">
        <f ca="1">'일자별 시가총액'!C220 / '일자별 시가총액'!$G220</f>
        <v>6.3890154225280132E-2</v>
      </c>
      <c r="D221" s="24">
        <f ca="1">'일자별 시가총액'!D220 / '일자별 시가총액'!$G220</f>
        <v>0.43312833542449175</v>
      </c>
      <c r="E221" s="24">
        <f ca="1">'일자별 시가총액'!E220 / '일자별 시가총액'!$G220</f>
        <v>6.6810499198009229E-2</v>
      </c>
      <c r="F221" s="24">
        <f ca="1">'일자별 시가총액'!F220 / '일자별 시가총액'!$G220</f>
        <v>0.36559441479622673</v>
      </c>
      <c r="G221" s="25">
        <f ca="1">'일자별 시가총액'!H220</f>
        <v>159.68295582329318</v>
      </c>
      <c r="H221" s="2">
        <f t="shared" ca="1" si="32"/>
        <v>100000</v>
      </c>
      <c r="I221" s="2">
        <f t="shared" ca="1" si="33"/>
        <v>200000</v>
      </c>
      <c r="J221" s="2">
        <f t="shared" ca="1" si="34"/>
        <v>1050000</v>
      </c>
      <c r="K221" s="35">
        <f t="shared" ca="1" si="35"/>
        <v>15968.29558232932</v>
      </c>
      <c r="L221" s="35">
        <f t="shared" ca="1" si="36"/>
        <v>16766710361.445786</v>
      </c>
      <c r="M221" s="35">
        <f ca="1">$L221*B221/'일자별 주가'!B220 - R220</f>
        <v>-6024.0963855421578</v>
      </c>
      <c r="N221" s="35">
        <f ca="1">$L221*C221/'일자별 주가'!C220 - S220</f>
        <v>-3614.4578313252932</v>
      </c>
      <c r="O221" s="35">
        <f ca="1">$L221*D221/'일자별 주가'!D220 - T220</f>
        <v>-13172.690763052175</v>
      </c>
      <c r="P221" s="35">
        <f ca="1">$L221*E221/'일자별 주가'!E220 - U220</f>
        <v>-706.82730923694544</v>
      </c>
      <c r="Q221" s="35">
        <f ca="1">$L221*F221/'일자별 주가'!F220 - V220</f>
        <v>-401.60642570281016</v>
      </c>
      <c r="R221" s="2">
        <f t="shared" ca="1" si="37"/>
        <v>63253.012048192788</v>
      </c>
      <c r="S221" s="2">
        <f t="shared" ca="1" si="38"/>
        <v>37951.80722891567</v>
      </c>
      <c r="T221" s="2">
        <f t="shared" ca="1" si="39"/>
        <v>138313.25301204823</v>
      </c>
      <c r="U221" s="2">
        <f t="shared" ca="1" si="40"/>
        <v>7421.6867469879535</v>
      </c>
      <c r="V221" s="2">
        <f t="shared" ca="1" si="41"/>
        <v>4216.8674698795185</v>
      </c>
    </row>
    <row r="222" spans="1:22" x14ac:dyDescent="0.3">
      <c r="A222">
        <v>220</v>
      </c>
      <c r="B222" s="24">
        <f ca="1">'일자별 시가총액'!B221 / '일자별 시가총액'!$G221</f>
        <v>7.0092716693646237E-2</v>
      </c>
      <c r="C222" s="24">
        <f ca="1">'일자별 시가총액'!C221 / '일자별 시가총액'!$G221</f>
        <v>6.3642060821463592E-2</v>
      </c>
      <c r="D222" s="24">
        <f ca="1">'일자별 시가총액'!D221 / '일자별 시가총액'!$G221</f>
        <v>0.43445159865806138</v>
      </c>
      <c r="E222" s="24">
        <f ca="1">'일자별 시가총액'!E221 / '일자별 시가총액'!$G221</f>
        <v>6.3868797633921032E-2</v>
      </c>
      <c r="F222" s="24">
        <f ca="1">'일자별 시가총액'!F221 / '일자별 시가총액'!$G221</f>
        <v>0.36794482619290775</v>
      </c>
      <c r="G222" s="25">
        <f ca="1">'일자별 시가총액'!H221</f>
        <v>162.08307951807228</v>
      </c>
      <c r="H222" s="2">
        <f t="shared" ca="1" si="32"/>
        <v>0</v>
      </c>
      <c r="I222" s="2">
        <f t="shared" ca="1" si="33"/>
        <v>50000</v>
      </c>
      <c r="J222" s="2">
        <f t="shared" ca="1" si="34"/>
        <v>1000000</v>
      </c>
      <c r="K222" s="35">
        <f t="shared" ca="1" si="35"/>
        <v>16208.307951807228</v>
      </c>
      <c r="L222" s="35">
        <f t="shared" ca="1" si="36"/>
        <v>16208307951.807228</v>
      </c>
      <c r="M222" s="35">
        <f ca="1">$L222*B222/'일자별 주가'!B221 - R221</f>
        <v>-3012.0481927711007</v>
      </c>
      <c r="N222" s="35">
        <f ca="1">$L222*C222/'일자별 주가'!C221 - S221</f>
        <v>-1807.2289156626575</v>
      </c>
      <c r="O222" s="35">
        <f ca="1">$L222*D222/'일자별 주가'!D221 - T221</f>
        <v>-6586.3453815261601</v>
      </c>
      <c r="P222" s="35">
        <f ca="1">$L222*E222/'일자별 주가'!E221 - U221</f>
        <v>-353.41365461847636</v>
      </c>
      <c r="Q222" s="35">
        <f ca="1">$L222*F222/'일자별 주가'!F221 - V221</f>
        <v>-200.80321285140644</v>
      </c>
      <c r="R222" s="2">
        <f t="shared" ca="1" si="37"/>
        <v>60240.963855421687</v>
      </c>
      <c r="S222" s="2">
        <f t="shared" ca="1" si="38"/>
        <v>36144.578313253012</v>
      </c>
      <c r="T222" s="2">
        <f t="shared" ca="1" si="39"/>
        <v>131726.90763052207</v>
      </c>
      <c r="U222" s="2">
        <f t="shared" ca="1" si="40"/>
        <v>7068.2730923694771</v>
      </c>
      <c r="V222" s="2">
        <f t="shared" ca="1" si="41"/>
        <v>4016.064257028112</v>
      </c>
    </row>
    <row r="223" spans="1:22" x14ac:dyDescent="0.3">
      <c r="A223">
        <v>221</v>
      </c>
      <c r="B223" s="24">
        <f ca="1">'일자별 시가총액'!B222 / '일자별 시가총액'!$G222</f>
        <v>6.9709191020560959E-2</v>
      </c>
      <c r="C223" s="24">
        <f ca="1">'일자별 시가총액'!C222 / '일자별 시가총액'!$G222</f>
        <v>6.3136652783284175E-2</v>
      </c>
      <c r="D223" s="24">
        <f ca="1">'일자별 시가총액'!D222 / '일자별 시가총액'!$G222</f>
        <v>0.44282246347247839</v>
      </c>
      <c r="E223" s="24">
        <f ca="1">'일자별 시가총액'!E222 / '일자별 시가총액'!$G222</f>
        <v>6.5868739801561771E-2</v>
      </c>
      <c r="F223" s="24">
        <f ca="1">'일자별 시가총액'!F222 / '일자별 시가총액'!$G222</f>
        <v>0.35846295292211466</v>
      </c>
      <c r="G223" s="25">
        <f ca="1">'일자별 시가총액'!H222</f>
        <v>161.4970875502008</v>
      </c>
      <c r="H223" s="2">
        <f t="shared" ca="1" si="32"/>
        <v>200000</v>
      </c>
      <c r="I223" s="2">
        <f t="shared" ca="1" si="33"/>
        <v>150000</v>
      </c>
      <c r="J223" s="2">
        <f t="shared" ca="1" si="34"/>
        <v>1050000</v>
      </c>
      <c r="K223" s="35">
        <f t="shared" ca="1" si="35"/>
        <v>16149.708755020079</v>
      </c>
      <c r="L223" s="35">
        <f t="shared" ca="1" si="36"/>
        <v>16957194192.771084</v>
      </c>
      <c r="M223" s="35">
        <f ca="1">$L223*B223/'일자별 주가'!B222 - R222</f>
        <v>3012.0481927710789</v>
      </c>
      <c r="N223" s="35">
        <f ca="1">$L223*C223/'일자별 주가'!C222 - S222</f>
        <v>1807.228915662643</v>
      </c>
      <c r="O223" s="35">
        <f ca="1">$L223*D223/'일자별 주가'!D222 - T222</f>
        <v>6586.3453815261018</v>
      </c>
      <c r="P223" s="35">
        <f ca="1">$L223*E223/'일자별 주가'!E222 - U222</f>
        <v>353.41365461847454</v>
      </c>
      <c r="Q223" s="35">
        <f ca="1">$L223*F223/'일자별 주가'!F222 - V222</f>
        <v>200.80321285140553</v>
      </c>
      <c r="R223" s="2">
        <f t="shared" ca="1" si="37"/>
        <v>63253.012048192766</v>
      </c>
      <c r="S223" s="2">
        <f t="shared" ca="1" si="38"/>
        <v>37951.807228915655</v>
      </c>
      <c r="T223" s="2">
        <f t="shared" ca="1" si="39"/>
        <v>138313.25301204817</v>
      </c>
      <c r="U223" s="2">
        <f t="shared" ca="1" si="40"/>
        <v>7421.6867469879517</v>
      </c>
      <c r="V223" s="2">
        <f t="shared" ca="1" si="41"/>
        <v>4216.8674698795176</v>
      </c>
    </row>
    <row r="224" spans="1:22" x14ac:dyDescent="0.3">
      <c r="A224">
        <v>222</v>
      </c>
      <c r="B224" s="24">
        <f ca="1">'일자별 시가총액'!B223 / '일자별 시가총액'!$G223</f>
        <v>7.0313424107817379E-2</v>
      </c>
      <c r="C224" s="24">
        <f ca="1">'일자별 시가총액'!C223 / '일자별 시가총액'!$G223</f>
        <v>6.4493248820749721E-2</v>
      </c>
      <c r="D224" s="24">
        <f ca="1">'일자별 시가총액'!D223 / '일자별 시가총액'!$G223</f>
        <v>0.44721772764840312</v>
      </c>
      <c r="E224" s="24">
        <f ca="1">'일자별 시가총액'!E223 / '일자별 시가총액'!$G223</f>
        <v>6.4056108242592197E-2</v>
      </c>
      <c r="F224" s="24">
        <f ca="1">'일자별 시가총액'!F223 / '일자별 시가총액'!$G223</f>
        <v>0.35391949118043764</v>
      </c>
      <c r="G224" s="25">
        <f ca="1">'일자별 시가총액'!H223</f>
        <v>161.30015582329318</v>
      </c>
      <c r="H224" s="2">
        <f t="shared" ca="1" si="32"/>
        <v>200000</v>
      </c>
      <c r="I224" s="2">
        <f t="shared" ca="1" si="33"/>
        <v>50000</v>
      </c>
      <c r="J224" s="2">
        <f t="shared" ca="1" si="34"/>
        <v>1200000</v>
      </c>
      <c r="K224" s="35">
        <f t="shared" ca="1" si="35"/>
        <v>16130.015582329319</v>
      </c>
      <c r="L224" s="35">
        <f t="shared" ca="1" si="36"/>
        <v>19356018698.795181</v>
      </c>
      <c r="M224" s="35">
        <f ca="1">$L224*B224/'일자별 주가'!B223 - R223</f>
        <v>9036.1445783132585</v>
      </c>
      <c r="N224" s="35">
        <f ca="1">$L224*C224/'일자별 주가'!C223 - S223</f>
        <v>5421.686746987958</v>
      </c>
      <c r="O224" s="35">
        <f ca="1">$L224*D224/'일자별 주가'!D223 - T223</f>
        <v>19759.036144578335</v>
      </c>
      <c r="P224" s="35">
        <f ca="1">$L224*E224/'일자별 주가'!E223 - U223</f>
        <v>1060.2409638554227</v>
      </c>
      <c r="Q224" s="35">
        <f ca="1">$L224*F224/'일자별 주가'!F223 - V223</f>
        <v>602.40963855421796</v>
      </c>
      <c r="R224" s="2">
        <f t="shared" ca="1" si="37"/>
        <v>72289.156626506025</v>
      </c>
      <c r="S224" s="2">
        <f t="shared" ca="1" si="38"/>
        <v>43373.493975903613</v>
      </c>
      <c r="T224" s="2">
        <f t="shared" ca="1" si="39"/>
        <v>158072.2891566265</v>
      </c>
      <c r="U224" s="2">
        <f t="shared" ca="1" si="40"/>
        <v>8481.9277108433744</v>
      </c>
      <c r="V224" s="2">
        <f t="shared" ca="1" si="41"/>
        <v>4819.2771084337355</v>
      </c>
    </row>
    <row r="225" spans="1:22" x14ac:dyDescent="0.3">
      <c r="A225">
        <v>223</v>
      </c>
      <c r="B225" s="24">
        <f ca="1">'일자별 시가총액'!B224 / '일자별 시가총액'!$G224</f>
        <v>6.8733462642355997E-2</v>
      </c>
      <c r="C225" s="24">
        <f ca="1">'일자별 시가총액'!C224 / '일자별 시가총액'!$G224</f>
        <v>6.4178583948040546E-2</v>
      </c>
      <c r="D225" s="24">
        <f ca="1">'일자별 시가총액'!D224 / '일자별 시가총액'!$G224</f>
        <v>0.45262872448238495</v>
      </c>
      <c r="E225" s="24">
        <f ca="1">'일자별 시가총액'!E224 / '일자별 시가총액'!$G224</f>
        <v>6.3832037199558531E-2</v>
      </c>
      <c r="F225" s="24">
        <f ca="1">'일자별 시가총액'!F224 / '일자별 시가총액'!$G224</f>
        <v>0.35062719172765999</v>
      </c>
      <c r="G225" s="25">
        <f ca="1">'일자별 시가총액'!H224</f>
        <v>161.51092048192771</v>
      </c>
      <c r="H225" s="2">
        <f t="shared" ca="1" si="32"/>
        <v>0</v>
      </c>
      <c r="I225" s="2">
        <f t="shared" ca="1" si="33"/>
        <v>0</v>
      </c>
      <c r="J225" s="2">
        <f t="shared" ca="1" si="34"/>
        <v>1200000</v>
      </c>
      <c r="K225" s="35">
        <f t="shared" ca="1" si="35"/>
        <v>16151.092048192771</v>
      </c>
      <c r="L225" s="35">
        <f t="shared" ca="1" si="36"/>
        <v>19381310457.831326</v>
      </c>
      <c r="M225" s="35">
        <f ca="1">$L225*B225/'일자별 주가'!B224 - R224</f>
        <v>0</v>
      </c>
      <c r="N225" s="35">
        <f ca="1">$L225*C225/'일자별 주가'!C224 - S224</f>
        <v>0</v>
      </c>
      <c r="O225" s="35">
        <f ca="1">$L225*D225/'일자별 주가'!D224 - T224</f>
        <v>0</v>
      </c>
      <c r="P225" s="35">
        <f ca="1">$L225*E225/'일자별 주가'!E224 - U224</f>
        <v>0</v>
      </c>
      <c r="Q225" s="35">
        <f ca="1">$L225*F225/'일자별 주가'!F224 - V224</f>
        <v>0</v>
      </c>
      <c r="R225" s="2">
        <f t="shared" ca="1" si="37"/>
        <v>72289.156626506025</v>
      </c>
      <c r="S225" s="2">
        <f t="shared" ca="1" si="38"/>
        <v>43373.493975903613</v>
      </c>
      <c r="T225" s="2">
        <f t="shared" ca="1" si="39"/>
        <v>158072.2891566265</v>
      </c>
      <c r="U225" s="2">
        <f t="shared" ca="1" si="40"/>
        <v>8481.9277108433744</v>
      </c>
      <c r="V225" s="2">
        <f t="shared" ca="1" si="41"/>
        <v>4819.2771084337355</v>
      </c>
    </row>
    <row r="226" spans="1:22" x14ac:dyDescent="0.3">
      <c r="A226">
        <v>224</v>
      </c>
      <c r="B226" s="24">
        <f ca="1">'일자별 시가총액'!B225 / '일자별 시가총액'!$G225</f>
        <v>7.1325502570810717E-2</v>
      </c>
      <c r="C226" s="24">
        <f ca="1">'일자별 시가총액'!C225 / '일자별 시가총액'!$G225</f>
        <v>6.3386768460214057E-2</v>
      </c>
      <c r="D226" s="24">
        <f ca="1">'일자별 시가총액'!D225 / '일자별 시가총액'!$G225</f>
        <v>0.45585568414263083</v>
      </c>
      <c r="E226" s="24">
        <f ca="1">'일자별 시가총액'!E225 / '일자별 시가총액'!$G225</f>
        <v>6.3863412778523504E-2</v>
      </c>
      <c r="F226" s="24">
        <f ca="1">'일자별 시가총액'!F225 / '일자별 시가총액'!$G225</f>
        <v>0.3455686320478209</v>
      </c>
      <c r="G226" s="25">
        <f ca="1">'일자별 시가총액'!H225</f>
        <v>160.50630361445783</v>
      </c>
      <c r="H226" s="2">
        <f t="shared" ca="1" si="32"/>
        <v>150000</v>
      </c>
      <c r="I226" s="2">
        <f t="shared" ca="1" si="33"/>
        <v>150000</v>
      </c>
      <c r="J226" s="2">
        <f t="shared" ca="1" si="34"/>
        <v>1200000</v>
      </c>
      <c r="K226" s="35">
        <f t="shared" ca="1" si="35"/>
        <v>16050.630361445783</v>
      </c>
      <c r="L226" s="35">
        <f t="shared" ca="1" si="36"/>
        <v>19260756433.73494</v>
      </c>
      <c r="M226" s="35">
        <f ca="1">$L226*B226/'일자별 주가'!B225 - R225</f>
        <v>0</v>
      </c>
      <c r="N226" s="35">
        <f ca="1">$L226*C226/'일자별 주가'!C225 - S225</f>
        <v>0</v>
      </c>
      <c r="O226" s="35">
        <f ca="1">$L226*D226/'일자별 주가'!D225 - T225</f>
        <v>0</v>
      </c>
      <c r="P226" s="35">
        <f ca="1">$L226*E226/'일자별 주가'!E225 - U225</f>
        <v>0</v>
      </c>
      <c r="Q226" s="35">
        <f ca="1">$L226*F226/'일자별 주가'!F225 - V225</f>
        <v>0</v>
      </c>
      <c r="R226" s="2">
        <f t="shared" ca="1" si="37"/>
        <v>72289.156626506025</v>
      </c>
      <c r="S226" s="2">
        <f t="shared" ca="1" si="38"/>
        <v>43373.493975903613</v>
      </c>
      <c r="T226" s="2">
        <f t="shared" ca="1" si="39"/>
        <v>158072.2891566265</v>
      </c>
      <c r="U226" s="2">
        <f t="shared" ca="1" si="40"/>
        <v>8481.9277108433744</v>
      </c>
      <c r="V226" s="2">
        <f t="shared" ca="1" si="41"/>
        <v>4819.2771084337355</v>
      </c>
    </row>
    <row r="227" spans="1:22" x14ac:dyDescent="0.3">
      <c r="A227">
        <v>225</v>
      </c>
      <c r="B227" s="24">
        <f ca="1">'일자별 시가총액'!B226 / '일자별 시가총액'!$G226</f>
        <v>7.1905756497969819E-2</v>
      </c>
      <c r="C227" s="24">
        <f ca="1">'일자별 시가총액'!C226 / '일자별 시가총액'!$G226</f>
        <v>6.202748903659238E-2</v>
      </c>
      <c r="D227" s="24">
        <f ca="1">'일자별 시가총액'!D226 / '일자별 시가총액'!$G226</f>
        <v>0.45058485260670933</v>
      </c>
      <c r="E227" s="24">
        <f ca="1">'일자별 시가총액'!E226 / '일자별 시가총액'!$G226</f>
        <v>6.3437798896588668E-2</v>
      </c>
      <c r="F227" s="24">
        <f ca="1">'일자별 시가총액'!F226 / '일자별 시가총액'!$G226</f>
        <v>0.35204410296213978</v>
      </c>
      <c r="G227" s="25">
        <f ca="1">'일자별 시가총액'!H226</f>
        <v>159.62996305220884</v>
      </c>
      <c r="H227" s="2">
        <f t="shared" ca="1" si="32"/>
        <v>0</v>
      </c>
      <c r="I227" s="2">
        <f t="shared" ca="1" si="33"/>
        <v>0</v>
      </c>
      <c r="J227" s="2">
        <f t="shared" ca="1" si="34"/>
        <v>1200000</v>
      </c>
      <c r="K227" s="35">
        <f t="shared" ca="1" si="35"/>
        <v>15962.996305220884</v>
      </c>
      <c r="L227" s="35">
        <f t="shared" ca="1" si="36"/>
        <v>19155595566.26506</v>
      </c>
      <c r="M227" s="35">
        <f ca="1">$L227*B227/'일자별 주가'!B226 - R226</f>
        <v>0</v>
      </c>
      <c r="N227" s="35">
        <f ca="1">$L227*C227/'일자별 주가'!C226 - S226</f>
        <v>0</v>
      </c>
      <c r="O227" s="35">
        <f ca="1">$L227*D227/'일자별 주가'!D226 - T226</f>
        <v>0</v>
      </c>
      <c r="P227" s="35">
        <f ca="1">$L227*E227/'일자별 주가'!E226 - U226</f>
        <v>0</v>
      </c>
      <c r="Q227" s="35">
        <f ca="1">$L227*F227/'일자별 주가'!F226 - V226</f>
        <v>0</v>
      </c>
      <c r="R227" s="2">
        <f t="shared" ca="1" si="37"/>
        <v>72289.156626506025</v>
      </c>
      <c r="S227" s="2">
        <f t="shared" ca="1" si="38"/>
        <v>43373.493975903613</v>
      </c>
      <c r="T227" s="2">
        <f t="shared" ca="1" si="39"/>
        <v>158072.2891566265</v>
      </c>
      <c r="U227" s="2">
        <f t="shared" ca="1" si="40"/>
        <v>8481.9277108433744</v>
      </c>
      <c r="V227" s="2">
        <f t="shared" ca="1" si="41"/>
        <v>4819.2771084337355</v>
      </c>
    </row>
    <row r="228" spans="1:22" x14ac:dyDescent="0.3">
      <c r="A228">
        <v>226</v>
      </c>
      <c r="B228" s="24">
        <f ca="1">'일자별 시가총액'!B227 / '일자별 시가총액'!$G227</f>
        <v>7.0803406207262914E-2</v>
      </c>
      <c r="C228" s="24">
        <f ca="1">'일자별 시가총액'!C227 / '일자별 시가총액'!$G227</f>
        <v>6.3950558591379492E-2</v>
      </c>
      <c r="D228" s="24">
        <f ca="1">'일자별 시가총액'!D227 / '일자별 시가총액'!$G227</f>
        <v>0.44060096978751345</v>
      </c>
      <c r="E228" s="24">
        <f ca="1">'일자별 시가총액'!E227 / '일자별 시가총액'!$G227</f>
        <v>6.3325761692078819E-2</v>
      </c>
      <c r="F228" s="24">
        <f ca="1">'일자별 시가총액'!F227 / '일자별 시가총액'!$G227</f>
        <v>0.36131930372176535</v>
      </c>
      <c r="G228" s="25">
        <f ca="1">'일자별 시가총액'!H227</f>
        <v>158.88215261044175</v>
      </c>
      <c r="H228" s="2">
        <f t="shared" ca="1" si="32"/>
        <v>100000</v>
      </c>
      <c r="I228" s="2">
        <f t="shared" ca="1" si="33"/>
        <v>150000</v>
      </c>
      <c r="J228" s="2">
        <f t="shared" ca="1" si="34"/>
        <v>1150000</v>
      </c>
      <c r="K228" s="35">
        <f t="shared" ca="1" si="35"/>
        <v>15888.215261044174</v>
      </c>
      <c r="L228" s="35">
        <f t="shared" ca="1" si="36"/>
        <v>18271447550.200798</v>
      </c>
      <c r="M228" s="35">
        <f ca="1">$L228*B228/'일자별 주가'!B227 - R227</f>
        <v>-3012.0481927710935</v>
      </c>
      <c r="N228" s="35">
        <f ca="1">$L228*C228/'일자별 주가'!C227 - S227</f>
        <v>-1807.2289156626575</v>
      </c>
      <c r="O228" s="35">
        <f ca="1">$L228*D228/'일자별 주가'!D227 - T227</f>
        <v>-6586.3453815261601</v>
      </c>
      <c r="P228" s="35">
        <f ca="1">$L228*E228/'일자별 주가'!E227 - U227</f>
        <v>-353.41365461847727</v>
      </c>
      <c r="Q228" s="35">
        <f ca="1">$L228*F228/'일자별 주가'!F227 - V227</f>
        <v>-200.8032128514069</v>
      </c>
      <c r="R228" s="2">
        <f t="shared" ca="1" si="37"/>
        <v>69277.108433734931</v>
      </c>
      <c r="S228" s="2">
        <f t="shared" ca="1" si="38"/>
        <v>41566.265060240956</v>
      </c>
      <c r="T228" s="2">
        <f t="shared" ca="1" si="39"/>
        <v>151485.94377510034</v>
      </c>
      <c r="U228" s="2">
        <f t="shared" ca="1" si="40"/>
        <v>8128.5140562248971</v>
      </c>
      <c r="V228" s="2">
        <f t="shared" ca="1" si="41"/>
        <v>4618.4738955823286</v>
      </c>
    </row>
    <row r="229" spans="1:22" x14ac:dyDescent="0.3">
      <c r="A229">
        <v>227</v>
      </c>
      <c r="B229" s="24">
        <f ca="1">'일자별 시가총액'!B228 / '일자별 시가총액'!$G228</f>
        <v>6.8790256897435897E-2</v>
      </c>
      <c r="C229" s="24">
        <f ca="1">'일자별 시가총액'!C228 / '일자별 시가총액'!$G228</f>
        <v>6.4338788520234072E-2</v>
      </c>
      <c r="D229" s="24">
        <f ca="1">'일자별 시가총액'!D228 / '일자별 시가총액'!$G228</f>
        <v>0.43944863507841697</v>
      </c>
      <c r="E229" s="24">
        <f ca="1">'일자별 시가총액'!E228 / '일자별 시가총액'!$G228</f>
        <v>6.3978884499890171E-2</v>
      </c>
      <c r="F229" s="24">
        <f ca="1">'일자별 시가총액'!F228 / '일자별 시가총액'!$G228</f>
        <v>0.36344343500402287</v>
      </c>
      <c r="G229" s="25">
        <f ca="1">'일자별 시가총액'!H228</f>
        <v>159.09194698795181</v>
      </c>
      <c r="H229" s="2">
        <f t="shared" ca="1" si="32"/>
        <v>200000</v>
      </c>
      <c r="I229" s="2">
        <f t="shared" ca="1" si="33"/>
        <v>250000</v>
      </c>
      <c r="J229" s="2">
        <f t="shared" ca="1" si="34"/>
        <v>1100000</v>
      </c>
      <c r="K229" s="35">
        <f t="shared" ca="1" si="35"/>
        <v>15909.194698795183</v>
      </c>
      <c r="L229" s="35">
        <f t="shared" ca="1" si="36"/>
        <v>17500114168.674702</v>
      </c>
      <c r="M229" s="35">
        <f ca="1">$L229*B229/'일자별 주가'!B228 - R228</f>
        <v>-3012.0481927710644</v>
      </c>
      <c r="N229" s="35">
        <f ca="1">$L229*C229/'일자별 주가'!C228 - S228</f>
        <v>-1807.2289156626284</v>
      </c>
      <c r="O229" s="35">
        <f ca="1">$L229*D229/'일자별 주가'!D228 - T228</f>
        <v>-6586.3453815260436</v>
      </c>
      <c r="P229" s="35">
        <f ca="1">$L229*E229/'일자별 주가'!E228 - U228</f>
        <v>-353.4136546184709</v>
      </c>
      <c r="Q229" s="35">
        <f ca="1">$L229*F229/'일자별 주가'!F228 - V228</f>
        <v>-200.80321285140417</v>
      </c>
      <c r="R229" s="2">
        <f t="shared" ca="1" si="37"/>
        <v>66265.060240963867</v>
      </c>
      <c r="S229" s="2">
        <f t="shared" ca="1" si="38"/>
        <v>39759.036144578327</v>
      </c>
      <c r="T229" s="2">
        <f t="shared" ca="1" si="39"/>
        <v>144899.5983935743</v>
      </c>
      <c r="U229" s="2">
        <f t="shared" ca="1" si="40"/>
        <v>7775.1004016064262</v>
      </c>
      <c r="V229" s="2">
        <f t="shared" ca="1" si="41"/>
        <v>4417.6706827309245</v>
      </c>
    </row>
    <row r="230" spans="1:22" x14ac:dyDescent="0.3">
      <c r="A230">
        <v>228</v>
      </c>
      <c r="B230" s="24">
        <f ca="1">'일자별 시가총액'!B229 / '일자별 시가총액'!$G229</f>
        <v>7.0302432620235042E-2</v>
      </c>
      <c r="C230" s="24">
        <f ca="1">'일자별 시가총액'!C229 / '일자별 시가총액'!$G229</f>
        <v>6.6946368858669364E-2</v>
      </c>
      <c r="D230" s="24">
        <f ca="1">'일자별 시가총액'!D229 / '일자별 시가총액'!$G229</f>
        <v>0.43168094454288708</v>
      </c>
      <c r="E230" s="24">
        <f ca="1">'일자별 시가총액'!E229 / '일자별 시가총액'!$G229</f>
        <v>6.282258068868872E-2</v>
      </c>
      <c r="F230" s="24">
        <f ca="1">'일자별 시가총액'!F229 / '일자별 시가총액'!$G229</f>
        <v>0.36824767328951979</v>
      </c>
      <c r="G230" s="25">
        <f ca="1">'일자별 시가총액'!H229</f>
        <v>157.74360321285141</v>
      </c>
      <c r="H230" s="2">
        <f t="shared" ca="1" si="32"/>
        <v>100000</v>
      </c>
      <c r="I230" s="2">
        <f t="shared" ca="1" si="33"/>
        <v>0</v>
      </c>
      <c r="J230" s="2">
        <f t="shared" ca="1" si="34"/>
        <v>1200000</v>
      </c>
      <c r="K230" s="35">
        <f t="shared" ca="1" si="35"/>
        <v>15774.360321285139</v>
      </c>
      <c r="L230" s="35">
        <f t="shared" ca="1" si="36"/>
        <v>18929232385.542168</v>
      </c>
      <c r="M230" s="35">
        <f ca="1">$L230*B230/'일자별 주가'!B229 - R229</f>
        <v>6024.0963855421433</v>
      </c>
      <c r="N230" s="35">
        <f ca="1">$L230*C230/'일자별 주가'!C229 - S229</f>
        <v>3614.457831325286</v>
      </c>
      <c r="O230" s="35">
        <f ca="1">$L230*D230/'일자별 주가'!D229 - T229</f>
        <v>13172.690763052204</v>
      </c>
      <c r="P230" s="35">
        <f ca="1">$L230*E230/'일자별 주가'!E229 - U229</f>
        <v>706.82730923694635</v>
      </c>
      <c r="Q230" s="35">
        <f ca="1">$L230*F230/'일자별 주가'!F229 - V229</f>
        <v>401.60642570281016</v>
      </c>
      <c r="R230" s="2">
        <f t="shared" ca="1" si="37"/>
        <v>72289.15662650601</v>
      </c>
      <c r="S230" s="2">
        <f t="shared" ca="1" si="38"/>
        <v>43373.493975903613</v>
      </c>
      <c r="T230" s="2">
        <f t="shared" ca="1" si="39"/>
        <v>158072.2891566265</v>
      </c>
      <c r="U230" s="2">
        <f t="shared" ca="1" si="40"/>
        <v>8481.9277108433726</v>
      </c>
      <c r="V230" s="2">
        <f t="shared" ca="1" si="41"/>
        <v>4819.2771084337346</v>
      </c>
    </row>
    <row r="231" spans="1:22" x14ac:dyDescent="0.3">
      <c r="A231">
        <v>229</v>
      </c>
      <c r="B231" s="24">
        <f ca="1">'일자별 시가총액'!B230 / '일자별 시가총액'!$G230</f>
        <v>6.8327603395222938E-2</v>
      </c>
      <c r="C231" s="24">
        <f ca="1">'일자별 시가총액'!C230 / '일자별 시가총액'!$G230</f>
        <v>6.5372712724518126E-2</v>
      </c>
      <c r="D231" s="24">
        <f ca="1">'일자별 시가총액'!D230 / '일자별 시가총액'!$G230</f>
        <v>0.43402629102847212</v>
      </c>
      <c r="E231" s="24">
        <f ca="1">'일자별 시가총액'!E230 / '일자별 시가총액'!$G230</f>
        <v>6.153808891541878E-2</v>
      </c>
      <c r="F231" s="24">
        <f ca="1">'일자별 시가총액'!F230 / '일자별 시가총액'!$G230</f>
        <v>0.370735303936368</v>
      </c>
      <c r="G231" s="25">
        <f ca="1">'일자별 시가총액'!H230</f>
        <v>159.71071807228915</v>
      </c>
      <c r="H231" s="2">
        <f t="shared" ca="1" si="32"/>
        <v>150000</v>
      </c>
      <c r="I231" s="2">
        <f t="shared" ca="1" si="33"/>
        <v>100000</v>
      </c>
      <c r="J231" s="2">
        <f t="shared" ca="1" si="34"/>
        <v>1250000</v>
      </c>
      <c r="K231" s="35">
        <f t="shared" ca="1" si="35"/>
        <v>15971.071807228916</v>
      </c>
      <c r="L231" s="35">
        <f t="shared" ca="1" si="36"/>
        <v>19963839759.036144</v>
      </c>
      <c r="M231" s="35">
        <f ca="1">$L231*B231/'일자별 주가'!B230 - R230</f>
        <v>3012.0481927710935</v>
      </c>
      <c r="N231" s="35">
        <f ca="1">$L231*C231/'일자별 주가'!C230 - S230</f>
        <v>1807.228915662643</v>
      </c>
      <c r="O231" s="35">
        <f ca="1">$L231*D231/'일자별 주가'!D230 - T230</f>
        <v>6586.3453815261018</v>
      </c>
      <c r="P231" s="35">
        <f ca="1">$L231*E231/'일자별 주가'!E230 - U230</f>
        <v>353.41365461847454</v>
      </c>
      <c r="Q231" s="35">
        <f ca="1">$L231*F231/'일자별 주가'!F230 - V230</f>
        <v>200.80321285140508</v>
      </c>
      <c r="R231" s="2">
        <f t="shared" ca="1" si="37"/>
        <v>75301.204819277104</v>
      </c>
      <c r="S231" s="2">
        <f t="shared" ca="1" si="38"/>
        <v>45180.722891566256</v>
      </c>
      <c r="T231" s="2">
        <f t="shared" ca="1" si="39"/>
        <v>164658.6345381526</v>
      </c>
      <c r="U231" s="2">
        <f t="shared" ca="1" si="40"/>
        <v>8835.3413654618471</v>
      </c>
      <c r="V231" s="2">
        <f t="shared" ca="1" si="41"/>
        <v>5020.0803212851397</v>
      </c>
    </row>
    <row r="232" spans="1:22" x14ac:dyDescent="0.3">
      <c r="A232">
        <v>230</v>
      </c>
      <c r="B232" s="24">
        <f ca="1">'일자별 시가총액'!B231 / '일자별 시가총액'!$G231</f>
        <v>6.6007062789128462E-2</v>
      </c>
      <c r="C232" s="24">
        <f ca="1">'일자별 시가총액'!C231 / '일자별 시가총액'!$G231</f>
        <v>6.5648461908107719E-2</v>
      </c>
      <c r="D232" s="24">
        <f ca="1">'일자별 시가총액'!D231 / '일자별 시가총액'!$G231</f>
        <v>0.43188613104930362</v>
      </c>
      <c r="E232" s="24">
        <f ca="1">'일자별 시가총액'!E231 / '일자별 시가총액'!$G231</f>
        <v>5.987792285579862E-2</v>
      </c>
      <c r="F232" s="24">
        <f ca="1">'일자별 시가총액'!F231 / '일자별 시가총액'!$G231</f>
        <v>0.37658042139766162</v>
      </c>
      <c r="G232" s="25">
        <f ca="1">'일자별 시가총액'!H231</f>
        <v>162.27726746987952</v>
      </c>
      <c r="H232" s="2">
        <f t="shared" ca="1" si="32"/>
        <v>250000</v>
      </c>
      <c r="I232" s="2">
        <f t="shared" ca="1" si="33"/>
        <v>50000</v>
      </c>
      <c r="J232" s="2">
        <f t="shared" ca="1" si="34"/>
        <v>1450000</v>
      </c>
      <c r="K232" s="35">
        <f t="shared" ca="1" si="35"/>
        <v>16227.726746987952</v>
      </c>
      <c r="L232" s="35">
        <f t="shared" ca="1" si="36"/>
        <v>23530203783.13253</v>
      </c>
      <c r="M232" s="35">
        <f ca="1">$L232*B232/'일자별 주가'!B231 - R231</f>
        <v>12048.192771084359</v>
      </c>
      <c r="N232" s="35">
        <f ca="1">$L232*C232/'일자별 주가'!C231 - S231</f>
        <v>7228.9156626506156</v>
      </c>
      <c r="O232" s="35">
        <f ca="1">$L232*D232/'일자별 주가'!D231 - T231</f>
        <v>26345.381526104436</v>
      </c>
      <c r="P232" s="35">
        <f ca="1">$L232*E232/'일자별 주가'!E231 - U231</f>
        <v>1413.6546184738945</v>
      </c>
      <c r="Q232" s="35">
        <f ca="1">$L232*F232/'일자별 주가'!F231 - V231</f>
        <v>803.21285140562304</v>
      </c>
      <c r="R232" s="2">
        <f t="shared" ca="1" si="37"/>
        <v>87349.397590361463</v>
      </c>
      <c r="S232" s="2">
        <f t="shared" ca="1" si="38"/>
        <v>52409.638554216872</v>
      </c>
      <c r="T232" s="2">
        <f t="shared" ca="1" si="39"/>
        <v>191004.01606425704</v>
      </c>
      <c r="U232" s="2">
        <f t="shared" ca="1" si="40"/>
        <v>10248.995983935742</v>
      </c>
      <c r="V232" s="2">
        <f t="shared" ca="1" si="41"/>
        <v>5823.2931726907627</v>
      </c>
    </row>
    <row r="233" spans="1:22" x14ac:dyDescent="0.3">
      <c r="A233">
        <v>231</v>
      </c>
      <c r="B233" s="24">
        <f ca="1">'일자별 시가총액'!B232 / '일자별 시가총액'!$G232</f>
        <v>6.6243965206259331E-2</v>
      </c>
      <c r="C233" s="24">
        <f ca="1">'일자별 시가총액'!C232 / '일자별 시가총액'!$G232</f>
        <v>6.4578624555676409E-2</v>
      </c>
      <c r="D233" s="24">
        <f ca="1">'일자별 시가총액'!D232 / '일자별 시가총액'!$G232</f>
        <v>0.42994724390005634</v>
      </c>
      <c r="E233" s="24">
        <f ca="1">'일자별 시가총액'!E232 / '일자별 시가총액'!$G232</f>
        <v>5.928680424992544E-2</v>
      </c>
      <c r="F233" s="24">
        <f ca="1">'일자별 시가총액'!F232 / '일자별 시가총액'!$G232</f>
        <v>0.37994336208808249</v>
      </c>
      <c r="G233" s="25">
        <f ca="1">'일자별 시가총액'!H232</f>
        <v>161.33317751004017</v>
      </c>
      <c r="H233" s="2">
        <f t="shared" ca="1" si="32"/>
        <v>50000</v>
      </c>
      <c r="I233" s="2">
        <f t="shared" ca="1" si="33"/>
        <v>250000</v>
      </c>
      <c r="J233" s="2">
        <f t="shared" ca="1" si="34"/>
        <v>1250000</v>
      </c>
      <c r="K233" s="35">
        <f t="shared" ca="1" si="35"/>
        <v>16133.317751004019</v>
      </c>
      <c r="L233" s="35">
        <f t="shared" ca="1" si="36"/>
        <v>20166647188.755024</v>
      </c>
      <c r="M233" s="35">
        <f ca="1">$L233*B233/'일자별 주가'!B232 - R232</f>
        <v>-12048.192771084345</v>
      </c>
      <c r="N233" s="35">
        <f ca="1">$L233*C233/'일자별 주가'!C232 - S232</f>
        <v>-7228.9156626505937</v>
      </c>
      <c r="O233" s="35">
        <f ca="1">$L233*D233/'일자별 주가'!D232 - T232</f>
        <v>-26345.381526104378</v>
      </c>
      <c r="P233" s="35">
        <f ca="1">$L233*E233/'일자별 주가'!E232 - U232</f>
        <v>-1413.6546184738927</v>
      </c>
      <c r="Q233" s="35">
        <f ca="1">$L233*F233/'일자별 주가'!F232 - V232</f>
        <v>-803.21285140562122</v>
      </c>
      <c r="R233" s="2">
        <f t="shared" ca="1" si="37"/>
        <v>75301.204819277118</v>
      </c>
      <c r="S233" s="2">
        <f t="shared" ca="1" si="38"/>
        <v>45180.722891566278</v>
      </c>
      <c r="T233" s="2">
        <f t="shared" ca="1" si="39"/>
        <v>164658.63453815266</v>
      </c>
      <c r="U233" s="2">
        <f t="shared" ca="1" si="40"/>
        <v>8835.3413654618489</v>
      </c>
      <c r="V233" s="2">
        <f t="shared" ca="1" si="41"/>
        <v>5020.0803212851415</v>
      </c>
    </row>
    <row r="234" spans="1:22" x14ac:dyDescent="0.3">
      <c r="A234">
        <v>232</v>
      </c>
      <c r="B234" s="24">
        <f ca="1">'일자별 시가총액'!B233 / '일자별 시가총액'!$G233</f>
        <v>6.5266073073588324E-2</v>
      </c>
      <c r="C234" s="24">
        <f ca="1">'일자별 시가총액'!C233 / '일자별 시가총액'!$G233</f>
        <v>6.2635382551407173E-2</v>
      </c>
      <c r="D234" s="24">
        <f ca="1">'일자별 시가총액'!D233 / '일자별 시가총액'!$G233</f>
        <v>0.4275609404694114</v>
      </c>
      <c r="E234" s="24">
        <f ca="1">'일자별 시가총액'!E233 / '일자별 시가총액'!$G233</f>
        <v>5.8474797856096869E-2</v>
      </c>
      <c r="F234" s="24">
        <f ca="1">'일자별 시가총액'!F233 / '일자별 시가총액'!$G233</f>
        <v>0.38606280604949622</v>
      </c>
      <c r="G234" s="25">
        <f ca="1">'일자별 시가총액'!H233</f>
        <v>162.26441927710843</v>
      </c>
      <c r="H234" s="2">
        <f t="shared" ca="1" si="32"/>
        <v>150000</v>
      </c>
      <c r="I234" s="2">
        <f t="shared" ca="1" si="33"/>
        <v>200000</v>
      </c>
      <c r="J234" s="2">
        <f t="shared" ca="1" si="34"/>
        <v>1200000</v>
      </c>
      <c r="K234" s="35">
        <f t="shared" ca="1" si="35"/>
        <v>16226.441927710845</v>
      </c>
      <c r="L234" s="35">
        <f t="shared" ca="1" si="36"/>
        <v>19471730313.253014</v>
      </c>
      <c r="M234" s="35">
        <f ca="1">$L234*B234/'일자별 주가'!B233 - R233</f>
        <v>-3012.0481927710789</v>
      </c>
      <c r="N234" s="35">
        <f ca="1">$L234*C234/'일자별 주가'!C233 - S233</f>
        <v>-1807.2289156626575</v>
      </c>
      <c r="O234" s="35">
        <f ca="1">$L234*D234/'일자별 주가'!D233 - T233</f>
        <v>-6586.3453815261601</v>
      </c>
      <c r="P234" s="35">
        <f ca="1">$L234*E234/'일자별 주가'!E233 - U233</f>
        <v>-353.41365461847454</v>
      </c>
      <c r="Q234" s="35">
        <f ca="1">$L234*F234/'일자별 주가'!F233 - V233</f>
        <v>-200.8032128514069</v>
      </c>
      <c r="R234" s="2">
        <f t="shared" ca="1" si="37"/>
        <v>72289.156626506039</v>
      </c>
      <c r="S234" s="2">
        <f t="shared" ca="1" si="38"/>
        <v>43373.493975903621</v>
      </c>
      <c r="T234" s="2">
        <f t="shared" ca="1" si="39"/>
        <v>158072.2891566265</v>
      </c>
      <c r="U234" s="2">
        <f t="shared" ca="1" si="40"/>
        <v>8481.9277108433744</v>
      </c>
      <c r="V234" s="2">
        <f t="shared" ca="1" si="41"/>
        <v>4819.2771084337346</v>
      </c>
    </row>
    <row r="235" spans="1:22" x14ac:dyDescent="0.3">
      <c r="A235">
        <v>233</v>
      </c>
      <c r="B235" s="24">
        <f ca="1">'일자별 시가총액'!B234 / '일자별 시가총액'!$G234</f>
        <v>6.3744313570168007E-2</v>
      </c>
      <c r="C235" s="24">
        <f ca="1">'일자별 시가총액'!C234 / '일자별 시가총액'!$G234</f>
        <v>6.1701236093973662E-2</v>
      </c>
      <c r="D235" s="24">
        <f ca="1">'일자별 시가총액'!D234 / '일자별 시가총액'!$G234</f>
        <v>0.43888050021569108</v>
      </c>
      <c r="E235" s="24">
        <f ca="1">'일자별 시가총액'!E234 / '일자별 시가총액'!$G234</f>
        <v>5.749003709590636E-2</v>
      </c>
      <c r="F235" s="24">
        <f ca="1">'일자별 시가총액'!F234 / '일자별 시가총액'!$G234</f>
        <v>0.37818391302426085</v>
      </c>
      <c r="G235" s="25">
        <f ca="1">'일자별 시가총액'!H234</f>
        <v>162.64148594377511</v>
      </c>
      <c r="H235" s="2">
        <f t="shared" ca="1" si="32"/>
        <v>50000</v>
      </c>
      <c r="I235" s="2">
        <f t="shared" ca="1" si="33"/>
        <v>250000</v>
      </c>
      <c r="J235" s="2">
        <f t="shared" ca="1" si="34"/>
        <v>1000000</v>
      </c>
      <c r="K235" s="35">
        <f t="shared" ca="1" si="35"/>
        <v>16264.148594377511</v>
      </c>
      <c r="L235" s="35">
        <f t="shared" ca="1" si="36"/>
        <v>16264148594.377512</v>
      </c>
      <c r="M235" s="35">
        <f ca="1">$L235*B235/'일자별 주가'!B234 - R234</f>
        <v>-12048.192771084345</v>
      </c>
      <c r="N235" s="35">
        <f ca="1">$L235*C235/'일자별 주가'!C234 - S234</f>
        <v>-7228.915662650601</v>
      </c>
      <c r="O235" s="35">
        <f ca="1">$L235*D235/'일자별 주가'!D234 - T234</f>
        <v>-26345.381526104407</v>
      </c>
      <c r="P235" s="35">
        <f ca="1">$L235*E235/'일자별 주가'!E234 - U234</f>
        <v>-1413.6546184738954</v>
      </c>
      <c r="Q235" s="35">
        <f ca="1">$L235*F235/'일자별 주가'!F234 - V234</f>
        <v>-803.21285140562213</v>
      </c>
      <c r="R235" s="2">
        <f t="shared" ca="1" si="37"/>
        <v>60240.963855421694</v>
      </c>
      <c r="S235" s="2">
        <f t="shared" ca="1" si="38"/>
        <v>36144.57831325302</v>
      </c>
      <c r="T235" s="2">
        <f t="shared" ca="1" si="39"/>
        <v>131726.9076305221</v>
      </c>
      <c r="U235" s="2">
        <f t="shared" ca="1" si="40"/>
        <v>7068.2730923694789</v>
      </c>
      <c r="V235" s="2">
        <f t="shared" ca="1" si="41"/>
        <v>4016.0642570281125</v>
      </c>
    </row>
    <row r="236" spans="1:22" x14ac:dyDescent="0.3">
      <c r="A236">
        <v>234</v>
      </c>
      <c r="B236" s="24">
        <f ca="1">'일자별 시가총액'!B235 / '일자별 시가총액'!$G235</f>
        <v>6.314636128309592E-2</v>
      </c>
      <c r="C236" s="24">
        <f ca="1">'일자별 시가총액'!C235 / '일자별 시가총액'!$G235</f>
        <v>6.3655444780150283E-2</v>
      </c>
      <c r="D236" s="24">
        <f ca="1">'일자별 시가총액'!D235 / '일자별 시가총액'!$G235</f>
        <v>0.43195080153850418</v>
      </c>
      <c r="E236" s="24">
        <f ca="1">'일자별 시가총액'!E235 / '일자별 시가총액'!$G235</f>
        <v>5.6137212748834014E-2</v>
      </c>
      <c r="F236" s="24">
        <f ca="1">'일자별 시가총액'!F235 / '일자별 시가총액'!$G235</f>
        <v>0.38511017964941563</v>
      </c>
      <c r="G236" s="25">
        <f ca="1">'일자별 시가총액'!H235</f>
        <v>162.58842570281124</v>
      </c>
      <c r="H236" s="2">
        <f t="shared" ca="1" si="32"/>
        <v>50000</v>
      </c>
      <c r="I236" s="2">
        <f t="shared" ca="1" si="33"/>
        <v>50000</v>
      </c>
      <c r="J236" s="2">
        <f t="shared" ca="1" si="34"/>
        <v>1000000</v>
      </c>
      <c r="K236" s="35">
        <f t="shared" ca="1" si="35"/>
        <v>16258.842570281124</v>
      </c>
      <c r="L236" s="35">
        <f t="shared" ca="1" si="36"/>
        <v>16258842570.281124</v>
      </c>
      <c r="M236" s="35">
        <f ca="1">$L236*B236/'일자별 주가'!B235 - R235</f>
        <v>0</v>
      </c>
      <c r="N236" s="35">
        <f ca="1">$L236*C236/'일자별 주가'!C235 - S235</f>
        <v>0</v>
      </c>
      <c r="O236" s="35">
        <f ca="1">$L236*D236/'일자별 주가'!D235 - T235</f>
        <v>0</v>
      </c>
      <c r="P236" s="35">
        <f ca="1">$L236*E236/'일자별 주가'!E235 - U235</f>
        <v>0</v>
      </c>
      <c r="Q236" s="35">
        <f ca="1">$L236*F236/'일자별 주가'!F235 - V235</f>
        <v>0</v>
      </c>
      <c r="R236" s="2">
        <f t="shared" ca="1" si="37"/>
        <v>60240.963855421694</v>
      </c>
      <c r="S236" s="2">
        <f t="shared" ca="1" si="38"/>
        <v>36144.57831325302</v>
      </c>
      <c r="T236" s="2">
        <f t="shared" ca="1" si="39"/>
        <v>131726.9076305221</v>
      </c>
      <c r="U236" s="2">
        <f t="shared" ca="1" si="40"/>
        <v>7068.2730923694789</v>
      </c>
      <c r="V236" s="2">
        <f t="shared" ca="1" si="41"/>
        <v>4016.0642570281125</v>
      </c>
    </row>
    <row r="237" spans="1:22" x14ac:dyDescent="0.3">
      <c r="A237">
        <v>235</v>
      </c>
      <c r="B237" s="24">
        <f ca="1">'일자별 시가총액'!B236 / '일자별 시가총액'!$G236</f>
        <v>6.4813156604893979E-2</v>
      </c>
      <c r="C237" s="24">
        <f ca="1">'일자별 시가총액'!C236 / '일자별 시가총액'!$G236</f>
        <v>6.4391843222320472E-2</v>
      </c>
      <c r="D237" s="24">
        <f ca="1">'일자별 시가총액'!D236 / '일자별 시가총액'!$G236</f>
        <v>0.43757979442641382</v>
      </c>
      <c r="E237" s="24">
        <f ca="1">'일자별 시가총액'!E236 / '일자별 시가총액'!$G236</f>
        <v>5.5280754321461643E-2</v>
      </c>
      <c r="F237" s="24">
        <f ca="1">'일자별 시가총액'!F236 / '일자별 시가총액'!$G236</f>
        <v>0.37793445142491011</v>
      </c>
      <c r="G237" s="25">
        <f ca="1">'일자별 시가총액'!H236</f>
        <v>162.14356305220883</v>
      </c>
      <c r="H237" s="2">
        <f t="shared" ca="1" si="32"/>
        <v>150000</v>
      </c>
      <c r="I237" s="2">
        <f t="shared" ca="1" si="33"/>
        <v>50000</v>
      </c>
      <c r="J237" s="2">
        <f t="shared" ca="1" si="34"/>
        <v>1100000</v>
      </c>
      <c r="K237" s="35">
        <f t="shared" ca="1" si="35"/>
        <v>16214.356305220885</v>
      </c>
      <c r="L237" s="35">
        <f t="shared" ca="1" si="36"/>
        <v>17835791935.742973</v>
      </c>
      <c r="M237" s="35">
        <f ca="1">$L237*B237/'일자별 주가'!B236 - R236</f>
        <v>6024.0963855421578</v>
      </c>
      <c r="N237" s="35">
        <f ca="1">$L237*C237/'일자별 주가'!C236 - S236</f>
        <v>3614.4578313252932</v>
      </c>
      <c r="O237" s="35">
        <f ca="1">$L237*D237/'일자별 주가'!D236 - T236</f>
        <v>13172.690763052233</v>
      </c>
      <c r="P237" s="35">
        <f ca="1">$L237*E237/'일자별 주가'!E236 - U236</f>
        <v>706.82730923694635</v>
      </c>
      <c r="Q237" s="35">
        <f ca="1">$L237*F237/'일자별 주가'!F236 - V236</f>
        <v>401.60642570281198</v>
      </c>
      <c r="R237" s="2">
        <f t="shared" ca="1" si="37"/>
        <v>66265.060240963852</v>
      </c>
      <c r="S237" s="2">
        <f t="shared" ca="1" si="38"/>
        <v>39759.036144578313</v>
      </c>
      <c r="T237" s="2">
        <f t="shared" ca="1" si="39"/>
        <v>144899.59839357433</v>
      </c>
      <c r="U237" s="2">
        <f t="shared" ca="1" si="40"/>
        <v>7775.1004016064253</v>
      </c>
      <c r="V237" s="2">
        <f t="shared" ca="1" si="41"/>
        <v>4417.6706827309245</v>
      </c>
    </row>
    <row r="238" spans="1:22" x14ac:dyDescent="0.3">
      <c r="A238">
        <v>236</v>
      </c>
      <c r="B238" s="24">
        <f ca="1">'일자별 시가총액'!B237 / '일자별 시가총액'!$G237</f>
        <v>6.5170240471021129E-2</v>
      </c>
      <c r="C238" s="24">
        <f ca="1">'일자별 시가총액'!C237 / '일자별 시가총액'!$G237</f>
        <v>6.6463138158028415E-2</v>
      </c>
      <c r="D238" s="24">
        <f ca="1">'일자별 시가총액'!D237 / '일자별 시가총액'!$G237</f>
        <v>0.4320467134242722</v>
      </c>
      <c r="E238" s="24">
        <f ca="1">'일자별 시가총액'!E237 / '일자별 시가총액'!$G237</f>
        <v>5.4893976676572837E-2</v>
      </c>
      <c r="F238" s="24">
        <f ca="1">'일자별 시가총액'!F237 / '일자별 시가총액'!$G237</f>
        <v>0.38142593127010543</v>
      </c>
      <c r="G238" s="25">
        <f ca="1">'일자별 시가총액'!H237</f>
        <v>161.68034538152611</v>
      </c>
      <c r="H238" s="2">
        <f t="shared" ca="1" si="32"/>
        <v>200000</v>
      </c>
      <c r="I238" s="2">
        <f t="shared" ca="1" si="33"/>
        <v>250000</v>
      </c>
      <c r="J238" s="2">
        <f t="shared" ca="1" si="34"/>
        <v>1050000</v>
      </c>
      <c r="K238" s="35">
        <f t="shared" ca="1" si="35"/>
        <v>16168.034538152611</v>
      </c>
      <c r="L238" s="35">
        <f t="shared" ca="1" si="36"/>
        <v>16976436265.060242</v>
      </c>
      <c r="M238" s="35">
        <f ca="1">$L238*B238/'일자별 주가'!B237 - R237</f>
        <v>-3012.0481927710789</v>
      </c>
      <c r="N238" s="35">
        <f ca="1">$L238*C238/'일자별 주가'!C237 - S237</f>
        <v>-1807.228915662643</v>
      </c>
      <c r="O238" s="35">
        <f ca="1">$L238*D238/'일자별 주가'!D237 - T237</f>
        <v>-6586.345381526131</v>
      </c>
      <c r="P238" s="35">
        <f ca="1">$L238*E238/'일자별 주가'!E237 - U237</f>
        <v>-353.41365461847363</v>
      </c>
      <c r="Q238" s="35">
        <f ca="1">$L238*F238/'일자별 주가'!F237 - V237</f>
        <v>-200.80321285140599</v>
      </c>
      <c r="R238" s="2">
        <f t="shared" ca="1" si="37"/>
        <v>63253.012048192773</v>
      </c>
      <c r="S238" s="2">
        <f t="shared" ca="1" si="38"/>
        <v>37951.80722891567</v>
      </c>
      <c r="T238" s="2">
        <f t="shared" ca="1" si="39"/>
        <v>138313.2530120482</v>
      </c>
      <c r="U238" s="2">
        <f t="shared" ca="1" si="40"/>
        <v>7421.6867469879517</v>
      </c>
      <c r="V238" s="2">
        <f t="shared" ca="1" si="41"/>
        <v>4216.8674698795185</v>
      </c>
    </row>
    <row r="239" spans="1:22" x14ac:dyDescent="0.3">
      <c r="A239">
        <v>237</v>
      </c>
      <c r="B239" s="24">
        <f ca="1">'일자별 시가총액'!B238 / '일자별 시가총액'!$G238</f>
        <v>6.5822437728590311E-2</v>
      </c>
      <c r="C239" s="24">
        <f ca="1">'일자별 시가총액'!C238 / '일자별 시가총액'!$G238</f>
        <v>6.7561072748326151E-2</v>
      </c>
      <c r="D239" s="24">
        <f ca="1">'일자별 시가총액'!D238 / '일자별 시가총액'!$G238</f>
        <v>0.43747984177669963</v>
      </c>
      <c r="E239" s="24">
        <f ca="1">'일자별 시가총액'!E238 / '일자별 시가총액'!$G238</f>
        <v>5.4632109888946255E-2</v>
      </c>
      <c r="F239" s="24">
        <f ca="1">'일자별 시가총액'!F238 / '일자별 시가총액'!$G238</f>
        <v>0.37450453785743765</v>
      </c>
      <c r="G239" s="25">
        <f ca="1">'일자별 시가총액'!H238</f>
        <v>160.35290763052208</v>
      </c>
      <c r="H239" s="2">
        <f t="shared" ca="1" si="32"/>
        <v>200000</v>
      </c>
      <c r="I239" s="2">
        <f t="shared" ca="1" si="33"/>
        <v>100000</v>
      </c>
      <c r="J239" s="2">
        <f t="shared" ca="1" si="34"/>
        <v>1150000</v>
      </c>
      <c r="K239" s="35">
        <f t="shared" ca="1" si="35"/>
        <v>16035.290763052208</v>
      </c>
      <c r="L239" s="35">
        <f t="shared" ca="1" si="36"/>
        <v>18440584377.51004</v>
      </c>
      <c r="M239" s="35">
        <f ca="1">$L239*B239/'일자별 주가'!B238 - R238</f>
        <v>6024.0963855421724</v>
      </c>
      <c r="N239" s="35">
        <f ca="1">$L239*C239/'일자별 주가'!C238 - S238</f>
        <v>3614.4578313253005</v>
      </c>
      <c r="O239" s="35">
        <f ca="1">$L239*D239/'일자별 주가'!D238 - T238</f>
        <v>13172.690763052204</v>
      </c>
      <c r="P239" s="35">
        <f ca="1">$L239*E239/'일자별 주가'!E238 - U238</f>
        <v>706.82730923694817</v>
      </c>
      <c r="Q239" s="35">
        <f ca="1">$L239*F239/'일자별 주가'!F238 - V238</f>
        <v>401.60642570281107</v>
      </c>
      <c r="R239" s="2">
        <f t="shared" ca="1" si="37"/>
        <v>69277.108433734946</v>
      </c>
      <c r="S239" s="2">
        <f t="shared" ca="1" si="38"/>
        <v>41566.26506024097</v>
      </c>
      <c r="T239" s="2">
        <f t="shared" ca="1" si="39"/>
        <v>151485.9437751004</v>
      </c>
      <c r="U239" s="2">
        <f t="shared" ca="1" si="40"/>
        <v>8128.5140562248998</v>
      </c>
      <c r="V239" s="2">
        <f t="shared" ca="1" si="41"/>
        <v>4618.4738955823295</v>
      </c>
    </row>
    <row r="240" spans="1:22" x14ac:dyDescent="0.3">
      <c r="A240">
        <v>238</v>
      </c>
      <c r="B240" s="24">
        <f ca="1">'일자별 시가총액'!B239 / '일자별 시가총액'!$G239</f>
        <v>6.6408354823211987E-2</v>
      </c>
      <c r="C240" s="24">
        <f ca="1">'일자별 시가총액'!C239 / '일자별 시가총액'!$G239</f>
        <v>6.8213522437142779E-2</v>
      </c>
      <c r="D240" s="24">
        <f ca="1">'일자별 시가총액'!D239 / '일자별 시가총액'!$G239</f>
        <v>0.44484592915437055</v>
      </c>
      <c r="E240" s="24">
        <f ca="1">'일자별 시가총액'!E239 / '일자별 시가총액'!$G239</f>
        <v>5.3808645960961327E-2</v>
      </c>
      <c r="F240" s="24">
        <f ca="1">'일자별 시가총액'!F239 / '일자별 시가총액'!$G239</f>
        <v>0.36672354762431336</v>
      </c>
      <c r="G240" s="25">
        <f ca="1">'일자별 시가총액'!H239</f>
        <v>162.38521445783132</v>
      </c>
      <c r="H240" s="2">
        <f t="shared" ca="1" si="32"/>
        <v>250000</v>
      </c>
      <c r="I240" s="2">
        <f t="shared" ca="1" si="33"/>
        <v>100000</v>
      </c>
      <c r="J240" s="2">
        <f t="shared" ca="1" si="34"/>
        <v>1300000</v>
      </c>
      <c r="K240" s="35">
        <f t="shared" ca="1" si="35"/>
        <v>16238.521445783132</v>
      </c>
      <c r="L240" s="35">
        <f t="shared" ca="1" si="36"/>
        <v>21110077879.51807</v>
      </c>
      <c r="M240" s="35">
        <f ca="1">$L240*B240/'일자별 주가'!B239 - R239</f>
        <v>9036.1445783132367</v>
      </c>
      <c r="N240" s="35">
        <f ca="1">$L240*C240/'일자별 주가'!C239 - S239</f>
        <v>5421.6867469879435</v>
      </c>
      <c r="O240" s="35">
        <f ca="1">$L240*D240/'일자별 주가'!D239 - T239</f>
        <v>19759.036144578306</v>
      </c>
      <c r="P240" s="35">
        <f ca="1">$L240*E240/'일자별 주가'!E239 - U239</f>
        <v>1060.24096385542</v>
      </c>
      <c r="Q240" s="35">
        <f ca="1">$L240*F240/'일자별 주가'!F239 - V239</f>
        <v>602.40963855421614</v>
      </c>
      <c r="R240" s="2">
        <f t="shared" ca="1" si="37"/>
        <v>78313.253012048182</v>
      </c>
      <c r="S240" s="2">
        <f t="shared" ca="1" si="38"/>
        <v>46987.951807228914</v>
      </c>
      <c r="T240" s="2">
        <f t="shared" ca="1" si="39"/>
        <v>171244.97991967871</v>
      </c>
      <c r="U240" s="2">
        <f t="shared" ca="1" si="40"/>
        <v>9188.7550200803198</v>
      </c>
      <c r="V240" s="2">
        <f t="shared" ca="1" si="41"/>
        <v>5220.8835341365457</v>
      </c>
    </row>
    <row r="241" spans="1:22" x14ac:dyDescent="0.3">
      <c r="A241">
        <v>239</v>
      </c>
      <c r="B241" s="24">
        <f ca="1">'일자별 시가총액'!B240 / '일자별 시가총액'!$G240</f>
        <v>6.4403811612770173E-2</v>
      </c>
      <c r="C241" s="24">
        <f ca="1">'일자별 시가총액'!C240 / '일자별 시가총액'!$G240</f>
        <v>6.8329736586684384E-2</v>
      </c>
      <c r="D241" s="24">
        <f ca="1">'일자별 시가총액'!D240 / '일자별 시가총액'!$G240</f>
        <v>0.45246343272503303</v>
      </c>
      <c r="E241" s="24">
        <f ca="1">'일자별 시가총액'!E240 / '일자별 시가총액'!$G240</f>
        <v>5.2738589243950938E-2</v>
      </c>
      <c r="F241" s="24">
        <f ca="1">'일자별 시가총액'!F240 / '일자별 시가총액'!$G240</f>
        <v>0.36206442983156145</v>
      </c>
      <c r="G241" s="25">
        <f ca="1">'일자별 시가총액'!H240</f>
        <v>162.86546345381524</v>
      </c>
      <c r="H241" s="2">
        <f t="shared" ca="1" si="32"/>
        <v>0</v>
      </c>
      <c r="I241" s="2">
        <f t="shared" ca="1" si="33"/>
        <v>150000</v>
      </c>
      <c r="J241" s="2">
        <f t="shared" ca="1" si="34"/>
        <v>1150000</v>
      </c>
      <c r="K241" s="35">
        <f t="shared" ca="1" si="35"/>
        <v>16286.546345381525</v>
      </c>
      <c r="L241" s="35">
        <f t="shared" ca="1" si="36"/>
        <v>18729528297.188755</v>
      </c>
      <c r="M241" s="35">
        <f ca="1">$L241*B241/'일자별 주가'!B240 - R240</f>
        <v>-9036.1445783132513</v>
      </c>
      <c r="N241" s="35">
        <f ca="1">$L241*C241/'일자별 주가'!C240 - S240</f>
        <v>-5421.6867469879508</v>
      </c>
      <c r="O241" s="35">
        <f ca="1">$L241*D241/'일자별 주가'!D240 - T240</f>
        <v>-19759.036144578306</v>
      </c>
      <c r="P241" s="35">
        <f ca="1">$L241*E241/'일자별 주가'!E240 - U240</f>
        <v>-1060.24096385542</v>
      </c>
      <c r="Q241" s="35">
        <f ca="1">$L241*F241/'일자별 주가'!F240 - V240</f>
        <v>-602.40963855421705</v>
      </c>
      <c r="R241" s="2">
        <f t="shared" ca="1" si="37"/>
        <v>69277.108433734931</v>
      </c>
      <c r="S241" s="2">
        <f t="shared" ca="1" si="38"/>
        <v>41566.265060240963</v>
      </c>
      <c r="T241" s="2">
        <f t="shared" ca="1" si="39"/>
        <v>151485.9437751004</v>
      </c>
      <c r="U241" s="2">
        <f t="shared" ca="1" si="40"/>
        <v>8128.5140562248998</v>
      </c>
      <c r="V241" s="2">
        <f t="shared" ca="1" si="41"/>
        <v>4618.4738955823286</v>
      </c>
    </row>
    <row r="242" spans="1:22" x14ac:dyDescent="0.3">
      <c r="A242">
        <v>240</v>
      </c>
      <c r="B242" s="24">
        <f ca="1">'일자별 시가총액'!B241 / '일자별 시가총액'!$G241</f>
        <v>6.310203471022667E-2</v>
      </c>
      <c r="C242" s="24">
        <f ca="1">'일자별 시가총액'!C241 / '일자별 시가총액'!$G241</f>
        <v>6.9715098182747723E-2</v>
      </c>
      <c r="D242" s="24">
        <f ca="1">'일자별 시가총액'!D241 / '일자별 시가총액'!$G241</f>
        <v>0.44576031368775504</v>
      </c>
      <c r="E242" s="24">
        <f ca="1">'일자별 시가총액'!E241 / '일자별 시가총액'!$G241</f>
        <v>5.171953887930171E-2</v>
      </c>
      <c r="F242" s="24">
        <f ca="1">'일자별 시가총액'!F241 / '일자별 시가총액'!$G241</f>
        <v>0.36970301453996884</v>
      </c>
      <c r="G242" s="25">
        <f ca="1">'일자별 시가총액'!H241</f>
        <v>161.91026987951807</v>
      </c>
      <c r="H242" s="2">
        <f t="shared" ca="1" si="32"/>
        <v>250000</v>
      </c>
      <c r="I242" s="2">
        <f t="shared" ca="1" si="33"/>
        <v>250000</v>
      </c>
      <c r="J242" s="2">
        <f t="shared" ca="1" si="34"/>
        <v>1150000</v>
      </c>
      <c r="K242" s="35">
        <f t="shared" ca="1" si="35"/>
        <v>16191.026987951807</v>
      </c>
      <c r="L242" s="35">
        <f t="shared" ca="1" si="36"/>
        <v>18619681036.144577</v>
      </c>
      <c r="M242" s="35">
        <f ca="1">$L242*B242/'일자별 주가'!B241 - R241</f>
        <v>0</v>
      </c>
      <c r="N242" s="35">
        <f ca="1">$L242*C242/'일자별 주가'!C241 - S241</f>
        <v>0</v>
      </c>
      <c r="O242" s="35">
        <f ca="1">$L242*D242/'일자별 주가'!D241 - T241</f>
        <v>0</v>
      </c>
      <c r="P242" s="35">
        <f ca="1">$L242*E242/'일자별 주가'!E241 - U241</f>
        <v>0</v>
      </c>
      <c r="Q242" s="35">
        <f ca="1">$L242*F242/'일자별 주가'!F241 - V241</f>
        <v>0</v>
      </c>
      <c r="R242" s="2">
        <f t="shared" ca="1" si="37"/>
        <v>69277.108433734931</v>
      </c>
      <c r="S242" s="2">
        <f t="shared" ca="1" si="38"/>
        <v>41566.265060240963</v>
      </c>
      <c r="T242" s="2">
        <f t="shared" ca="1" si="39"/>
        <v>151485.9437751004</v>
      </c>
      <c r="U242" s="2">
        <f t="shared" ca="1" si="40"/>
        <v>8128.5140562248998</v>
      </c>
      <c r="V242" s="2">
        <f t="shared" ca="1" si="41"/>
        <v>4618.4738955823286</v>
      </c>
    </row>
    <row r="243" spans="1:22" x14ac:dyDescent="0.3">
      <c r="A243">
        <v>241</v>
      </c>
      <c r="B243" s="24">
        <f ca="1">'일자별 시가총액'!B242 / '일자별 시가총액'!$G242</f>
        <v>6.3538306762384977E-2</v>
      </c>
      <c r="C243" s="24">
        <f ca="1">'일자별 시가총액'!C242 / '일자별 시가총액'!$G242</f>
        <v>7.0672714394939745E-2</v>
      </c>
      <c r="D243" s="24">
        <f ca="1">'일자별 시가총액'!D242 / '일자별 시가총액'!$G242</f>
        <v>0.44616420027400916</v>
      </c>
      <c r="E243" s="24">
        <f ca="1">'일자별 시가총액'!E242 / '일자별 시가총액'!$G242</f>
        <v>5.2160414445332072E-2</v>
      </c>
      <c r="F243" s="24">
        <f ca="1">'일자별 시가총액'!F242 / '일자별 시가총액'!$G242</f>
        <v>0.36746436412333405</v>
      </c>
      <c r="G243" s="25">
        <f ca="1">'일자별 시가총액'!H242</f>
        <v>164.92280321285139</v>
      </c>
      <c r="H243" s="2">
        <f t="shared" ca="1" si="32"/>
        <v>250000</v>
      </c>
      <c r="I243" s="2">
        <f t="shared" ca="1" si="33"/>
        <v>250000</v>
      </c>
      <c r="J243" s="2">
        <f t="shared" ca="1" si="34"/>
        <v>1150000</v>
      </c>
      <c r="K243" s="35">
        <f t="shared" ca="1" si="35"/>
        <v>16492.28032128514</v>
      </c>
      <c r="L243" s="35">
        <f t="shared" ca="1" si="36"/>
        <v>18966122369.477909</v>
      </c>
      <c r="M243" s="35">
        <f ca="1">$L243*B243/'일자별 주가'!B242 - R242</f>
        <v>0</v>
      </c>
      <c r="N243" s="35">
        <f ca="1">$L243*C243/'일자별 주가'!C242 - S242</f>
        <v>0</v>
      </c>
      <c r="O243" s="35">
        <f ca="1">$L243*D243/'일자별 주가'!D242 - T242</f>
        <v>0</v>
      </c>
      <c r="P243" s="35">
        <f ca="1">$L243*E243/'일자별 주가'!E242 - U242</f>
        <v>0</v>
      </c>
      <c r="Q243" s="35">
        <f ca="1">$L243*F243/'일자별 주가'!F242 - V242</f>
        <v>0</v>
      </c>
      <c r="R243" s="2">
        <f t="shared" ca="1" si="37"/>
        <v>69277.108433734931</v>
      </c>
      <c r="S243" s="2">
        <f t="shared" ca="1" si="38"/>
        <v>41566.265060240963</v>
      </c>
      <c r="T243" s="2">
        <f t="shared" ca="1" si="39"/>
        <v>151485.9437751004</v>
      </c>
      <c r="U243" s="2">
        <f t="shared" ca="1" si="40"/>
        <v>8128.5140562248998</v>
      </c>
      <c r="V243" s="2">
        <f t="shared" ca="1" si="41"/>
        <v>4618.4738955823286</v>
      </c>
    </row>
    <row r="244" spans="1:22" x14ac:dyDescent="0.3">
      <c r="A244">
        <v>242</v>
      </c>
      <c r="B244" s="24">
        <f ca="1">'일자별 시가총액'!B243 / '일자별 시가총액'!$G243</f>
        <v>6.5169902541672486E-2</v>
      </c>
      <c r="C244" s="24">
        <f ca="1">'일자별 시가총액'!C243 / '일자별 시가총액'!$G243</f>
        <v>7.3376482861734954E-2</v>
      </c>
      <c r="D244" s="24">
        <f ca="1">'일자별 시가총액'!D243 / '일자별 시가총액'!$G243</f>
        <v>0.43686546261492787</v>
      </c>
      <c r="E244" s="24">
        <f ca="1">'일자별 시가총액'!E243 / '일자별 시가총액'!$G243</f>
        <v>5.1242017816638459E-2</v>
      </c>
      <c r="F244" s="24">
        <f ca="1">'일자별 시가총액'!F243 / '일자별 시가총액'!$G243</f>
        <v>0.37334613416502621</v>
      </c>
      <c r="G244" s="25">
        <f ca="1">'일자별 시가총액'!H243</f>
        <v>163.97361606425702</v>
      </c>
      <c r="H244" s="2">
        <f t="shared" ca="1" si="32"/>
        <v>150000</v>
      </c>
      <c r="I244" s="2">
        <f t="shared" ca="1" si="33"/>
        <v>100000</v>
      </c>
      <c r="J244" s="2">
        <f t="shared" ca="1" si="34"/>
        <v>1200000</v>
      </c>
      <c r="K244" s="35">
        <f t="shared" ca="1" si="35"/>
        <v>16397.3616064257</v>
      </c>
      <c r="L244" s="35">
        <f t="shared" ca="1" si="36"/>
        <v>19676833927.710842</v>
      </c>
      <c r="M244" s="35">
        <f ca="1">$L244*B244/'일자별 주가'!B243 - R243</f>
        <v>3012.0481927710789</v>
      </c>
      <c r="N244" s="35">
        <f ca="1">$L244*C244/'일자별 주가'!C243 - S243</f>
        <v>1807.2289156626503</v>
      </c>
      <c r="O244" s="35">
        <f ca="1">$L244*D244/'일자별 주가'!D243 - T243</f>
        <v>6586.3453815260727</v>
      </c>
      <c r="P244" s="35">
        <f ca="1">$L244*E244/'일자별 주가'!E243 - U243</f>
        <v>353.41365461847272</v>
      </c>
      <c r="Q244" s="35">
        <f ca="1">$L244*F244/'일자별 주가'!F243 - V243</f>
        <v>200.80321285140599</v>
      </c>
      <c r="R244" s="2">
        <f t="shared" ca="1" si="37"/>
        <v>72289.15662650601</v>
      </c>
      <c r="S244" s="2">
        <f t="shared" ca="1" si="38"/>
        <v>43373.493975903613</v>
      </c>
      <c r="T244" s="2">
        <f t="shared" ca="1" si="39"/>
        <v>158072.28915662647</v>
      </c>
      <c r="U244" s="2">
        <f t="shared" ca="1" si="40"/>
        <v>8481.9277108433726</v>
      </c>
      <c r="V244" s="2">
        <f t="shared" ca="1" si="41"/>
        <v>4819.2771084337346</v>
      </c>
    </row>
    <row r="245" spans="1:22" x14ac:dyDescent="0.3">
      <c r="A245">
        <v>243</v>
      </c>
      <c r="B245" s="24">
        <f ca="1">'일자별 시가총액'!B244 / '일자별 시가총액'!$G244</f>
        <v>6.2738965798163931E-2</v>
      </c>
      <c r="C245" s="24">
        <f ca="1">'일자별 시가총액'!C244 / '일자별 시가총액'!$G244</f>
        <v>7.1579307826211622E-2</v>
      </c>
      <c r="D245" s="24">
        <f ca="1">'일자별 시가총액'!D244 / '일자별 시가총액'!$G244</f>
        <v>0.4379712354683124</v>
      </c>
      <c r="E245" s="24">
        <f ca="1">'일자별 시가총액'!E244 / '일자별 시가총액'!$G244</f>
        <v>5.1398752122660471E-2</v>
      </c>
      <c r="F245" s="24">
        <f ca="1">'일자별 시가총액'!F244 / '일자별 시가총액'!$G244</f>
        <v>0.37631173878465157</v>
      </c>
      <c r="G245" s="25">
        <f ca="1">'일자별 시가총액'!H244</f>
        <v>165.83341365461848</v>
      </c>
      <c r="H245" s="2">
        <f t="shared" ca="1" si="32"/>
        <v>0</v>
      </c>
      <c r="I245" s="2">
        <f t="shared" ca="1" si="33"/>
        <v>150000</v>
      </c>
      <c r="J245" s="2">
        <f t="shared" ca="1" si="34"/>
        <v>1050000</v>
      </c>
      <c r="K245" s="35">
        <f t="shared" ca="1" si="35"/>
        <v>16583.341365461849</v>
      </c>
      <c r="L245" s="35">
        <f t="shared" ca="1" si="36"/>
        <v>17412508433.73494</v>
      </c>
      <c r="M245" s="35">
        <f ca="1">$L245*B245/'일자별 주가'!B244 - R244</f>
        <v>-9036.1445783132294</v>
      </c>
      <c r="N245" s="35">
        <f ca="1">$L245*C245/'일자별 주가'!C244 - S244</f>
        <v>-5421.6867469879508</v>
      </c>
      <c r="O245" s="35">
        <f ca="1">$L245*D245/'일자별 주가'!D244 - T244</f>
        <v>-19759.036144578276</v>
      </c>
      <c r="P245" s="35">
        <f ca="1">$L245*E245/'일자별 주가'!E244 - U244</f>
        <v>-1060.2409638554209</v>
      </c>
      <c r="Q245" s="35">
        <f ca="1">$L245*F245/'일자별 주가'!F244 - V244</f>
        <v>-602.40963855421705</v>
      </c>
      <c r="R245" s="2">
        <f t="shared" ca="1" si="37"/>
        <v>63253.012048192781</v>
      </c>
      <c r="S245" s="2">
        <f t="shared" ca="1" si="38"/>
        <v>37951.807228915663</v>
      </c>
      <c r="T245" s="2">
        <f t="shared" ca="1" si="39"/>
        <v>138313.2530120482</v>
      </c>
      <c r="U245" s="2">
        <f t="shared" ca="1" si="40"/>
        <v>7421.6867469879517</v>
      </c>
      <c r="V245" s="2">
        <f t="shared" ca="1" si="41"/>
        <v>4216.8674698795176</v>
      </c>
    </row>
    <row r="246" spans="1:22" x14ac:dyDescent="0.3">
      <c r="A246">
        <v>244</v>
      </c>
      <c r="B246" s="24">
        <f ca="1">'일자별 시가총액'!B245 / '일자별 시가총액'!$G245</f>
        <v>6.1600433022642051E-2</v>
      </c>
      <c r="C246" s="24">
        <f ca="1">'일자별 시가총액'!C245 / '일자별 시가총액'!$G245</f>
        <v>7.2298676836123801E-2</v>
      </c>
      <c r="D246" s="24">
        <f ca="1">'일자별 시가총액'!D245 / '일자별 시가총액'!$G245</f>
        <v>0.43775598819196437</v>
      </c>
      <c r="E246" s="24">
        <f ca="1">'일자별 시가총액'!E245 / '일자별 시가총액'!$G245</f>
        <v>5.2243384146935905E-2</v>
      </c>
      <c r="F246" s="24">
        <f ca="1">'일자별 시가총액'!F245 / '일자별 시가총액'!$G245</f>
        <v>0.37610151780233386</v>
      </c>
      <c r="G246" s="25">
        <f ca="1">'일자별 시가총액'!H245</f>
        <v>166.9230168674699</v>
      </c>
      <c r="H246" s="2">
        <f t="shared" ca="1" si="32"/>
        <v>200000</v>
      </c>
      <c r="I246" s="2">
        <f t="shared" ca="1" si="33"/>
        <v>0</v>
      </c>
      <c r="J246" s="2">
        <f t="shared" ca="1" si="34"/>
        <v>1250000</v>
      </c>
      <c r="K246" s="35">
        <f t="shared" ca="1" si="35"/>
        <v>16692.301686746989</v>
      </c>
      <c r="L246" s="35">
        <f t="shared" ca="1" si="36"/>
        <v>20865377108.433735</v>
      </c>
      <c r="M246" s="35">
        <f ca="1">$L246*B246/'일자별 주가'!B245 - R245</f>
        <v>12048.192771084323</v>
      </c>
      <c r="N246" s="35">
        <f ca="1">$L246*C246/'일자별 주가'!C245 - S245</f>
        <v>7228.9156626505937</v>
      </c>
      <c r="O246" s="35">
        <f ca="1">$L246*D246/'일자별 주가'!D245 - T245</f>
        <v>26345.381526104407</v>
      </c>
      <c r="P246" s="35">
        <f ca="1">$L246*E246/'일자별 주가'!E245 - U245</f>
        <v>1413.6546184738954</v>
      </c>
      <c r="Q246" s="35">
        <f ca="1">$L246*F246/'일자별 주가'!F245 - V245</f>
        <v>803.21285140562304</v>
      </c>
      <c r="R246" s="2">
        <f t="shared" ca="1" si="37"/>
        <v>75301.204819277104</v>
      </c>
      <c r="S246" s="2">
        <f t="shared" ca="1" si="38"/>
        <v>45180.722891566256</v>
      </c>
      <c r="T246" s="2">
        <f t="shared" ca="1" si="39"/>
        <v>164658.6345381526</v>
      </c>
      <c r="U246" s="2">
        <f t="shared" ca="1" si="40"/>
        <v>8835.3413654618471</v>
      </c>
      <c r="V246" s="2">
        <f t="shared" ca="1" si="41"/>
        <v>5020.0803212851406</v>
      </c>
    </row>
    <row r="247" spans="1:22" x14ac:dyDescent="0.3">
      <c r="A247">
        <v>245</v>
      </c>
      <c r="B247" s="24">
        <f ca="1">'일자별 시가총액'!B246 / '일자별 시가총액'!$G246</f>
        <v>6.2618227143507968E-2</v>
      </c>
      <c r="C247" s="24">
        <f ca="1">'일자별 시가총액'!C246 / '일자별 시가총액'!$G246</f>
        <v>7.5261117344717465E-2</v>
      </c>
      <c r="D247" s="24">
        <f ca="1">'일자별 시가총액'!D246 / '일자별 시가총액'!$G246</f>
        <v>0.4351603899604381</v>
      </c>
      <c r="E247" s="24">
        <f ca="1">'일자별 시가총액'!E246 / '일자별 시가총액'!$G246</f>
        <v>5.3666468092223689E-2</v>
      </c>
      <c r="F247" s="24">
        <f ca="1">'일자별 시가총액'!F246 / '일자별 시가총액'!$G246</f>
        <v>0.37329379745911279</v>
      </c>
      <c r="G247" s="25">
        <f ca="1">'일자별 시가총액'!H246</f>
        <v>163.68073734939759</v>
      </c>
      <c r="H247" s="2">
        <f t="shared" ca="1" si="32"/>
        <v>250000</v>
      </c>
      <c r="I247" s="2">
        <f t="shared" ca="1" si="33"/>
        <v>250000</v>
      </c>
      <c r="J247" s="2">
        <f t="shared" ca="1" si="34"/>
        <v>1250000</v>
      </c>
      <c r="K247" s="35">
        <f t="shared" ca="1" si="35"/>
        <v>16368.07373493976</v>
      </c>
      <c r="L247" s="35">
        <f t="shared" ca="1" si="36"/>
        <v>20460092168.674702</v>
      </c>
      <c r="M247" s="35">
        <f ca="1">$L247*B247/'일자별 주가'!B246 - R246</f>
        <v>0</v>
      </c>
      <c r="N247" s="35">
        <f ca="1">$L247*C247/'일자별 주가'!C246 - S246</f>
        <v>0</v>
      </c>
      <c r="O247" s="35">
        <f ca="1">$L247*D247/'일자별 주가'!D246 - T246</f>
        <v>0</v>
      </c>
      <c r="P247" s="35">
        <f ca="1">$L247*E247/'일자별 주가'!E246 - U246</f>
        <v>0</v>
      </c>
      <c r="Q247" s="35">
        <f ca="1">$L247*F247/'일자별 주가'!F246 - V246</f>
        <v>0</v>
      </c>
      <c r="R247" s="2">
        <f t="shared" ca="1" si="37"/>
        <v>75301.204819277104</v>
      </c>
      <c r="S247" s="2">
        <f t="shared" ca="1" si="38"/>
        <v>45180.722891566256</v>
      </c>
      <c r="T247" s="2">
        <f t="shared" ca="1" si="39"/>
        <v>164658.6345381526</v>
      </c>
      <c r="U247" s="2">
        <f t="shared" ca="1" si="40"/>
        <v>8835.3413654618471</v>
      </c>
      <c r="V247" s="2">
        <f t="shared" ca="1" si="41"/>
        <v>5020.0803212851406</v>
      </c>
    </row>
    <row r="248" spans="1:22" x14ac:dyDescent="0.3">
      <c r="A248">
        <v>246</v>
      </c>
      <c r="B248" s="24">
        <f ca="1">'일자별 시가총액'!B247 / '일자별 시가총액'!$G247</f>
        <v>6.18036746771621E-2</v>
      </c>
      <c r="C248" s="24">
        <f ca="1">'일자별 시가총액'!C247 / '일자별 시가총액'!$G247</f>
        <v>7.6220242988328801E-2</v>
      </c>
      <c r="D248" s="24">
        <f ca="1">'일자별 시가총액'!D247 / '일자별 시가총액'!$G247</f>
        <v>0.43558648553764845</v>
      </c>
      <c r="E248" s="24">
        <f ca="1">'일자별 시가총액'!E247 / '일자별 시가총액'!$G247</f>
        <v>5.3348729044984514E-2</v>
      </c>
      <c r="F248" s="24">
        <f ca="1">'일자별 시가총액'!F247 / '일자별 시가총액'!$G247</f>
        <v>0.37304086775187612</v>
      </c>
      <c r="G248" s="25">
        <f ca="1">'일자별 시가총액'!H247</f>
        <v>163.85932530120482</v>
      </c>
      <c r="H248" s="2">
        <f t="shared" ca="1" si="32"/>
        <v>0</v>
      </c>
      <c r="I248" s="2">
        <f t="shared" ca="1" si="33"/>
        <v>100000</v>
      </c>
      <c r="J248" s="2">
        <f t="shared" ca="1" si="34"/>
        <v>1150000</v>
      </c>
      <c r="K248" s="35">
        <f t="shared" ca="1" si="35"/>
        <v>16385.932530120481</v>
      </c>
      <c r="L248" s="35">
        <f t="shared" ca="1" si="36"/>
        <v>18843822409.638554</v>
      </c>
      <c r="M248" s="35">
        <f ca="1">$L248*B248/'일자별 주가'!B247 - R247</f>
        <v>-6024.0963855421724</v>
      </c>
      <c r="N248" s="35">
        <f ca="1">$L248*C248/'일자별 주가'!C247 - S247</f>
        <v>-3614.4578313253005</v>
      </c>
      <c r="O248" s="35">
        <f ca="1">$L248*D248/'일자별 주가'!D247 - T247</f>
        <v>-13172.690763052204</v>
      </c>
      <c r="P248" s="35">
        <f ca="1">$L248*E248/'일자별 주가'!E247 - U247</f>
        <v>-706.82730923694817</v>
      </c>
      <c r="Q248" s="35">
        <f ca="1">$L248*F248/'일자별 주가'!F247 - V247</f>
        <v>-401.60642570281107</v>
      </c>
      <c r="R248" s="2">
        <f t="shared" ca="1" si="37"/>
        <v>69277.108433734931</v>
      </c>
      <c r="S248" s="2">
        <f t="shared" ca="1" si="38"/>
        <v>41566.265060240956</v>
      </c>
      <c r="T248" s="2">
        <f t="shared" ca="1" si="39"/>
        <v>151485.9437751004</v>
      </c>
      <c r="U248" s="2">
        <f t="shared" ca="1" si="40"/>
        <v>8128.5140562248989</v>
      </c>
      <c r="V248" s="2">
        <f t="shared" ca="1" si="41"/>
        <v>4618.4738955823295</v>
      </c>
    </row>
    <row r="249" spans="1:22" x14ac:dyDescent="0.3">
      <c r="A249">
        <v>247</v>
      </c>
      <c r="B249" s="24">
        <f ca="1">'일자별 시가총액'!B248 / '일자별 시가총액'!$G248</f>
        <v>6.2729084887311548E-2</v>
      </c>
      <c r="C249" s="24">
        <f ca="1">'일자별 시가총액'!C248 / '일자별 시가총액'!$G248</f>
        <v>7.5741297408759914E-2</v>
      </c>
      <c r="D249" s="24">
        <f ca="1">'일자별 시가총액'!D248 / '일자별 시가총액'!$G248</f>
        <v>0.43594995697308947</v>
      </c>
      <c r="E249" s="24">
        <f ca="1">'일자별 시가총액'!E248 / '일자별 시가총액'!$G248</f>
        <v>5.2517774728423158E-2</v>
      </c>
      <c r="F249" s="24">
        <f ca="1">'일자별 시가총액'!F248 / '일자별 시가총액'!$G248</f>
        <v>0.37306188600241591</v>
      </c>
      <c r="G249" s="25">
        <f ca="1">'일자별 시가총액'!H248</f>
        <v>161.97017670682732</v>
      </c>
      <c r="H249" s="2">
        <f t="shared" ca="1" si="32"/>
        <v>100000</v>
      </c>
      <c r="I249" s="2">
        <f t="shared" ca="1" si="33"/>
        <v>100000</v>
      </c>
      <c r="J249" s="2">
        <f t="shared" ca="1" si="34"/>
        <v>1150000</v>
      </c>
      <c r="K249" s="35">
        <f t="shared" ca="1" si="35"/>
        <v>16197.017670682731</v>
      </c>
      <c r="L249" s="35">
        <f t="shared" ca="1" si="36"/>
        <v>18626570321.285141</v>
      </c>
      <c r="M249" s="35">
        <f ca="1">$L249*B249/'일자별 주가'!B248 - R248</f>
        <v>0</v>
      </c>
      <c r="N249" s="35">
        <f ca="1">$L249*C249/'일자별 주가'!C248 - S248</f>
        <v>0</v>
      </c>
      <c r="O249" s="35">
        <f ca="1">$L249*D249/'일자별 주가'!D248 - T248</f>
        <v>0</v>
      </c>
      <c r="P249" s="35">
        <f ca="1">$L249*E249/'일자별 주가'!E248 - U248</f>
        <v>0</v>
      </c>
      <c r="Q249" s="35">
        <f ca="1">$L249*F249/'일자별 주가'!F248 - V248</f>
        <v>0</v>
      </c>
      <c r="R249" s="2">
        <f t="shared" ca="1" si="37"/>
        <v>69277.108433734931</v>
      </c>
      <c r="S249" s="2">
        <f t="shared" ca="1" si="38"/>
        <v>41566.265060240956</v>
      </c>
      <c r="T249" s="2">
        <f t="shared" ca="1" si="39"/>
        <v>151485.9437751004</v>
      </c>
      <c r="U249" s="2">
        <f t="shared" ca="1" si="40"/>
        <v>8128.5140562248989</v>
      </c>
      <c r="V249" s="2">
        <f t="shared" ca="1" si="41"/>
        <v>4618.4738955823295</v>
      </c>
    </row>
    <row r="250" spans="1:22" x14ac:dyDescent="0.3">
      <c r="A250">
        <v>248</v>
      </c>
      <c r="B250" s="24">
        <f ca="1">'일자별 시가총액'!B249 / '일자별 시가총액'!$G249</f>
        <v>6.1807535945990956E-2</v>
      </c>
      <c r="C250" s="24">
        <f ca="1">'일자별 시가총액'!C249 / '일자별 시가총액'!$G249</f>
        <v>7.4538176107559515E-2</v>
      </c>
      <c r="D250" s="24">
        <f ca="1">'일자별 시가총액'!D249 / '일자별 시가총액'!$G249</f>
        <v>0.44648861642340293</v>
      </c>
      <c r="E250" s="24">
        <f ca="1">'일자별 시가총액'!E249 / '일자별 시가총액'!$G249</f>
        <v>5.364159313244659E-2</v>
      </c>
      <c r="F250" s="24">
        <f ca="1">'일자별 시가총액'!F249 / '일자별 시가총액'!$G249</f>
        <v>0.36352407839060003</v>
      </c>
      <c r="G250" s="25">
        <f ca="1">'일자별 시가총액'!H249</f>
        <v>162.54305220883535</v>
      </c>
      <c r="H250" s="2">
        <f t="shared" ca="1" si="32"/>
        <v>50000</v>
      </c>
      <c r="I250" s="2">
        <f t="shared" ca="1" si="33"/>
        <v>0</v>
      </c>
      <c r="J250" s="2">
        <f t="shared" ca="1" si="34"/>
        <v>1200000</v>
      </c>
      <c r="K250" s="35">
        <f t="shared" ca="1" si="35"/>
        <v>16254.305220883536</v>
      </c>
      <c r="L250" s="35">
        <f t="shared" ca="1" si="36"/>
        <v>19505166265.060242</v>
      </c>
      <c r="M250" s="35">
        <f ca="1">$L250*B250/'일자별 주가'!B249 - R249</f>
        <v>3012.0481927710935</v>
      </c>
      <c r="N250" s="35">
        <f ca="1">$L250*C250/'일자별 주가'!C249 - S249</f>
        <v>1807.2289156626575</v>
      </c>
      <c r="O250" s="35">
        <f ca="1">$L250*D250/'일자별 주가'!D249 - T249</f>
        <v>6586.3453815261018</v>
      </c>
      <c r="P250" s="35">
        <f ca="1">$L250*E250/'일자별 주가'!E249 - U249</f>
        <v>353.41365461847363</v>
      </c>
      <c r="Q250" s="35">
        <f ca="1">$L250*F250/'일자별 주가'!F249 - V249</f>
        <v>200.80321285140599</v>
      </c>
      <c r="R250" s="2">
        <f t="shared" ca="1" si="37"/>
        <v>72289.156626506025</v>
      </c>
      <c r="S250" s="2">
        <f t="shared" ca="1" si="38"/>
        <v>43373.493975903613</v>
      </c>
      <c r="T250" s="2">
        <f t="shared" ca="1" si="39"/>
        <v>158072.2891566265</v>
      </c>
      <c r="U250" s="2">
        <f t="shared" ca="1" si="40"/>
        <v>8481.9277108433726</v>
      </c>
      <c r="V250" s="2">
        <f t="shared" ca="1" si="41"/>
        <v>4819.2771084337355</v>
      </c>
    </row>
    <row r="251" spans="1:22" x14ac:dyDescent="0.3">
      <c r="A251">
        <v>249</v>
      </c>
      <c r="B251" s="24">
        <f ca="1">'일자별 시가총액'!B250 / '일자별 시가총액'!$G250</f>
        <v>6.3466480555991134E-2</v>
      </c>
      <c r="C251" s="24">
        <f ca="1">'일자별 시가총액'!C250 / '일자별 시가총액'!$G250</f>
        <v>7.2790706532634447E-2</v>
      </c>
      <c r="D251" s="24">
        <f ca="1">'일자별 시가총액'!D250 / '일자별 시가총액'!$G250</f>
        <v>0.44686487218964893</v>
      </c>
      <c r="E251" s="24">
        <f ca="1">'일자별 시가총액'!E250 / '일자별 시가총액'!$G250</f>
        <v>5.419333996329747E-2</v>
      </c>
      <c r="F251" s="24">
        <f ca="1">'일자별 시가총액'!F250 / '일자별 시가총액'!$G250</f>
        <v>0.36268460075842807</v>
      </c>
      <c r="G251" s="25">
        <f ca="1">'일자별 시가총액'!H250</f>
        <v>161.56901686746988</v>
      </c>
      <c r="H251" s="2">
        <f t="shared" ca="1" si="32"/>
        <v>0</v>
      </c>
      <c r="I251" s="2">
        <f t="shared" ca="1" si="33"/>
        <v>100000</v>
      </c>
      <c r="J251" s="2">
        <f t="shared" ca="1" si="34"/>
        <v>1100000</v>
      </c>
      <c r="K251" s="35">
        <f t="shared" ca="1" si="35"/>
        <v>16156.901686746987</v>
      </c>
      <c r="L251" s="35">
        <f t="shared" ca="1" si="36"/>
        <v>17772591855.421684</v>
      </c>
      <c r="M251" s="35">
        <f ca="1">$L251*B251/'일자별 주가'!B250 - R250</f>
        <v>-6024.0963855421724</v>
      </c>
      <c r="N251" s="35">
        <f ca="1">$L251*C251/'일자별 주가'!C250 - S250</f>
        <v>-3614.4578313253078</v>
      </c>
      <c r="O251" s="35">
        <f ca="1">$L251*D251/'일자별 주가'!D250 - T250</f>
        <v>-13172.690763052233</v>
      </c>
      <c r="P251" s="35">
        <f ca="1">$L251*E251/'일자별 주가'!E250 - U250</f>
        <v>-706.82730923694817</v>
      </c>
      <c r="Q251" s="35">
        <f ca="1">$L251*F251/'일자별 주가'!F250 - V250</f>
        <v>-401.60642570281198</v>
      </c>
      <c r="R251" s="2">
        <f t="shared" ca="1" si="37"/>
        <v>66265.060240963852</v>
      </c>
      <c r="S251" s="2">
        <f t="shared" ca="1" si="38"/>
        <v>39759.036144578306</v>
      </c>
      <c r="T251" s="2">
        <f t="shared" ca="1" si="39"/>
        <v>144899.59839357427</v>
      </c>
      <c r="U251" s="2">
        <f t="shared" ca="1" si="40"/>
        <v>7775.1004016064244</v>
      </c>
      <c r="V251" s="2">
        <f t="shared" ca="1" si="41"/>
        <v>4417.6706827309235</v>
      </c>
    </row>
    <row r="252" spans="1:22" x14ac:dyDescent="0.3">
      <c r="A252">
        <v>250</v>
      </c>
      <c r="B252" s="24">
        <f ca="1">'일자별 시가총액'!B251 / '일자별 시가총액'!$G251</f>
        <v>6.3270070344684709E-2</v>
      </c>
      <c r="C252" s="24">
        <f ca="1">'일자별 시가총액'!C251 / '일자별 시가총액'!$G251</f>
        <v>7.2943911355528926E-2</v>
      </c>
      <c r="D252" s="24">
        <f ca="1">'일자별 시가총액'!D251 / '일자별 시가총액'!$G251</f>
        <v>0.4481314847273945</v>
      </c>
      <c r="E252" s="24">
        <f ca="1">'일자별 시가총액'!E251 / '일자별 시가총액'!$G251</f>
        <v>5.3701722185454381E-2</v>
      </c>
      <c r="F252" s="24">
        <f ca="1">'일자별 시가총액'!F251 / '일자별 시가총액'!$G251</f>
        <v>0.36195281138693747</v>
      </c>
      <c r="G252" s="25">
        <f ca="1">'일자별 시가총액'!H251</f>
        <v>164.46040963855421</v>
      </c>
      <c r="H252" s="2">
        <f t="shared" ca="1" si="32"/>
        <v>250000</v>
      </c>
      <c r="I252" s="2">
        <f t="shared" ca="1" si="33"/>
        <v>100000</v>
      </c>
      <c r="J252" s="2">
        <f t="shared" ca="1" si="34"/>
        <v>1250000</v>
      </c>
      <c r="K252" s="35">
        <f t="shared" ca="1" si="35"/>
        <v>16446.040963855419</v>
      </c>
      <c r="L252" s="35">
        <f t="shared" ca="1" si="36"/>
        <v>20557551204.819275</v>
      </c>
      <c r="M252" s="35">
        <f ca="1">$L252*B252/'일자별 주가'!B251 - R251</f>
        <v>9036.1445783132513</v>
      </c>
      <c r="N252" s="35">
        <f ca="1">$L252*C252/'일자별 주가'!C251 - S251</f>
        <v>5421.6867469879508</v>
      </c>
      <c r="O252" s="35">
        <f ca="1">$L252*D252/'일자별 주가'!D251 - T251</f>
        <v>19759.036144578306</v>
      </c>
      <c r="P252" s="35">
        <f ca="1">$L252*E252/'일자별 주가'!E251 - U251</f>
        <v>1060.2409638554209</v>
      </c>
      <c r="Q252" s="35">
        <f ca="1">$L252*F252/'일자별 주가'!F251 - V251</f>
        <v>602.40963855421614</v>
      </c>
      <c r="R252" s="2">
        <f t="shared" ca="1" si="37"/>
        <v>75301.204819277104</v>
      </c>
      <c r="S252" s="2">
        <f t="shared" ca="1" si="38"/>
        <v>45180.722891566256</v>
      </c>
      <c r="T252" s="2">
        <f t="shared" ca="1" si="39"/>
        <v>164658.63453815258</v>
      </c>
      <c r="U252" s="2">
        <f t="shared" ca="1" si="40"/>
        <v>8835.3413654618453</v>
      </c>
      <c r="V252" s="2">
        <f t="shared" ca="1" si="41"/>
        <v>5020.0803212851397</v>
      </c>
    </row>
    <row r="253" spans="1:22" x14ac:dyDescent="0.3">
      <c r="A253">
        <v>251</v>
      </c>
      <c r="B253" s="24">
        <f ca="1">'일자별 시가총액'!B252 / '일자별 시가총액'!$G252</f>
        <v>6.4221452961898698E-2</v>
      </c>
      <c r="C253" s="24">
        <f ca="1">'일자별 시가총액'!C252 / '일자별 시가총액'!$G252</f>
        <v>7.2187439682218385E-2</v>
      </c>
      <c r="D253" s="24">
        <f ca="1">'일자별 시가총액'!D252 / '일자별 시가총액'!$G252</f>
        <v>0.43822024511285806</v>
      </c>
      <c r="E253" s="24">
        <f ca="1">'일자별 시가총액'!E252 / '일자별 시가총액'!$G252</f>
        <v>5.2936378554421903E-2</v>
      </c>
      <c r="F253" s="24">
        <f ca="1">'일자별 시가총액'!F252 / '일자별 시가총액'!$G252</f>
        <v>0.37243448368860294</v>
      </c>
      <c r="G253" s="25">
        <f ca="1">'일자별 시가총액'!H252</f>
        <v>164.04081927710843</v>
      </c>
      <c r="H253" s="2">
        <f t="shared" ca="1" si="32"/>
        <v>0</v>
      </c>
      <c r="I253" s="2">
        <f t="shared" ca="1" si="33"/>
        <v>0</v>
      </c>
      <c r="J253" s="2">
        <f t="shared" ca="1" si="34"/>
        <v>1250000</v>
      </c>
      <c r="K253" s="35">
        <f t="shared" ca="1" si="35"/>
        <v>16404.081927710842</v>
      </c>
      <c r="L253" s="35">
        <f t="shared" ca="1" si="36"/>
        <v>20505102409.638554</v>
      </c>
      <c r="M253" s="35">
        <f ca="1">$L253*B253/'일자별 주가'!B252 - R252</f>
        <v>0</v>
      </c>
      <c r="N253" s="35">
        <f ca="1">$L253*C253/'일자별 주가'!C252 - S252</f>
        <v>0</v>
      </c>
      <c r="O253" s="35">
        <f ca="1">$L253*D253/'일자별 주가'!D252 - T252</f>
        <v>0</v>
      </c>
      <c r="P253" s="35">
        <f ca="1">$L253*E253/'일자별 주가'!E252 - U252</f>
        <v>0</v>
      </c>
      <c r="Q253" s="35">
        <f ca="1">$L253*F253/'일자별 주가'!F252 - V252</f>
        <v>0</v>
      </c>
      <c r="R253" s="2">
        <f t="shared" ca="1" si="37"/>
        <v>75301.204819277104</v>
      </c>
      <c r="S253" s="2">
        <f t="shared" ca="1" si="38"/>
        <v>45180.722891566256</v>
      </c>
      <c r="T253" s="2">
        <f t="shared" ca="1" si="39"/>
        <v>164658.63453815258</v>
      </c>
      <c r="U253" s="2">
        <f t="shared" ca="1" si="40"/>
        <v>8835.3413654618453</v>
      </c>
      <c r="V253" s="2">
        <f t="shared" ca="1" si="41"/>
        <v>5020.0803212851397</v>
      </c>
    </row>
    <row r="254" spans="1:22" x14ac:dyDescent="0.3">
      <c r="A254">
        <v>252</v>
      </c>
      <c r="B254" s="24">
        <f ca="1">'일자별 시가총액'!B253 / '일자별 시가총액'!$G253</f>
        <v>6.4344012777781762E-2</v>
      </c>
      <c r="C254" s="24">
        <f ca="1">'일자별 시가총액'!C253 / '일자별 시가총액'!$G253</f>
        <v>7.2478959997720374E-2</v>
      </c>
      <c r="D254" s="24">
        <f ca="1">'일자별 시가총액'!D253 / '일자별 시가총액'!$G253</f>
        <v>0.43875327977623685</v>
      </c>
      <c r="E254" s="24">
        <f ca="1">'일자별 시가총액'!E253 / '일자별 시가총액'!$G253</f>
        <v>5.0346177719018823E-2</v>
      </c>
      <c r="F254" s="24">
        <f ca="1">'일자별 시가총액'!F253 / '일자별 시가총액'!$G253</f>
        <v>0.37407756972924222</v>
      </c>
      <c r="G254" s="25">
        <f ca="1">'일자별 시가총액'!H253</f>
        <v>168.05375582329319</v>
      </c>
      <c r="H254" s="2">
        <f t="shared" ca="1" si="32"/>
        <v>100000</v>
      </c>
      <c r="I254" s="2">
        <f t="shared" ca="1" si="33"/>
        <v>0</v>
      </c>
      <c r="J254" s="2">
        <f t="shared" ca="1" si="34"/>
        <v>1350000</v>
      </c>
      <c r="K254" s="35">
        <f t="shared" ca="1" si="35"/>
        <v>16805.375582329318</v>
      </c>
      <c r="L254" s="35">
        <f t="shared" ca="1" si="36"/>
        <v>22687257036.144577</v>
      </c>
      <c r="M254" s="35">
        <f ca="1">$L254*B254/'일자별 주가'!B253 - R253</f>
        <v>6024.0963855421578</v>
      </c>
      <c r="N254" s="35">
        <f ca="1">$L254*C254/'일자별 주가'!C253 - S253</f>
        <v>3614.4578313253151</v>
      </c>
      <c r="O254" s="35">
        <f ca="1">$L254*D254/'일자별 주가'!D253 - T253</f>
        <v>13172.690763052233</v>
      </c>
      <c r="P254" s="35">
        <f ca="1">$L254*E254/'일자별 주가'!E253 - U253</f>
        <v>706.82730923694908</v>
      </c>
      <c r="Q254" s="35">
        <f ca="1">$L254*F254/'일자별 주가'!F253 - V253</f>
        <v>401.60642570281198</v>
      </c>
      <c r="R254" s="2">
        <f t="shared" ca="1" si="37"/>
        <v>81325.301204819261</v>
      </c>
      <c r="S254" s="2">
        <f t="shared" ca="1" si="38"/>
        <v>48795.180722891571</v>
      </c>
      <c r="T254" s="2">
        <f t="shared" ca="1" si="39"/>
        <v>177831.32530120481</v>
      </c>
      <c r="U254" s="2">
        <f t="shared" ca="1" si="40"/>
        <v>9542.1686746987943</v>
      </c>
      <c r="V254" s="2">
        <f t="shared" ca="1" si="41"/>
        <v>5421.6867469879517</v>
      </c>
    </row>
  </sheetData>
  <mergeCells count="9">
    <mergeCell ref="L1:L2"/>
    <mergeCell ref="M1:Q1"/>
    <mergeCell ref="R1:V1"/>
    <mergeCell ref="B1:F1"/>
    <mergeCell ref="A1:A2"/>
    <mergeCell ref="G1:G2"/>
    <mergeCell ref="H1:I1"/>
    <mergeCell ref="J1:J2"/>
    <mergeCell ref="K1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종목 기본정보</vt:lpstr>
      <vt:lpstr>일자별 주가</vt:lpstr>
      <vt:lpstr>일자별 시가총액</vt:lpstr>
      <vt:lpstr>선물</vt:lpstr>
      <vt:lpstr>펀드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최윤정</dc:creator>
  <cp:lastModifiedBy>최 윤정</cp:lastModifiedBy>
  <dcterms:created xsi:type="dcterms:W3CDTF">2021-02-18T13:05:55Z</dcterms:created>
  <dcterms:modified xsi:type="dcterms:W3CDTF">2021-02-28T09:45:13Z</dcterms:modified>
</cp:coreProperties>
</file>