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onjinpark/Desktop/Analysis Project/Crowfunding Project/"/>
    </mc:Choice>
  </mc:AlternateContent>
  <xr:revisionPtr revIDLastSave="0" documentId="13_ncr:1_{4688E209-CB76-B547-8D5D-BE6840903565}" xr6:coauthVersionLast="46" xr6:coauthVersionMax="46" xr10:uidLastSave="{00000000-0000-0000-0000-000000000000}"/>
  <bookViews>
    <workbookView xWindow="13940" yWindow="500" windowWidth="26760" windowHeight="13580" activeTab="1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 Based on Launch Date" sheetId="4" r:id="rId5"/>
  </sheets>
  <definedNames>
    <definedName name="_xlnm._FilterDatabase" localSheetId="0" hidden="1">Kickstarter!$R$1:$R$4115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<sst xmlns="http://schemas.openxmlformats.org/spreadsheetml/2006/main" count="32992" uniqueCount="8387">
  <si>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</si>
  <si>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</si>
  <si>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</si>
  <si>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</si>
  <si>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</si>
  <si>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</si>
  <si>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</si>
  <si>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</si>
  <si>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</si>
  <si>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</si>
  <si>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</si>
  <si>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</si>
  <si>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</si>
  <si>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</si>
  <si>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</si>
  <si>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</si>
  <si>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</si>
  <si>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</si>
  <si>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</si>
  <si>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</si>
  <si>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</si>
  <si>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</si>
  <si>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</si>
  <si>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</si>
  <si>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</si>
  <si>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</si>
  <si>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</si>
  <si>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</si>
  <si>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</si>
  <si>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</si>
  <si>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</si>
  <si>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</si>
  <si>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</si>
  <si>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</si>
  <si>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</si>
  <si>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</si>
  <si>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</si>
  <si>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</si>
  <si>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</si>
  <si>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</si>
  <si>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</si>
  <si>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</si>
  <si>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</si>
  <si>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</si>
  <si>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</si>
  <si>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</si>
  <si>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</si>
  <si>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</si>
  <si>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</si>
  <si>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</si>
  <si>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</si>
  <si>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</si>
  <si>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</si>
  <si>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</si>
  <si>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</si>
  <si>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</si>
  <si>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</si>
  <si>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</si>
  <si>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</si>
  <si>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</si>
  <si>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</si>
  <si>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</si>
  <si>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</si>
  <si>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</si>
  <si>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</si>
  <si>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</si>
  <si>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</si>
  <si>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</si>
  <si>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</si>
  <si>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</si>
  <si>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</si>
  <si>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</si>
  <si>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</si>
  <si>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</si>
  <si>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</si>
  <si>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</si>
  <si>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</si>
  <si>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</si>
  <si>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</si>
  <si>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</si>
  <si>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</si>
  <si>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</si>
  <si>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</si>
  <si>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</si>
  <si>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</si>
  <si>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</si>
  <si>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</si>
  <si>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</si>
  <si>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</si>
  <si>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</si>
  <si>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</si>
  <si>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</si>
  <si>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</si>
  <si>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</si>
  <si>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</si>
  <si>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</si>
  <si>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</si>
  <si>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</si>
  <si>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</si>
  <si>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</si>
  <si>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</si>
  <si>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</si>
  <si>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</si>
  <si>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</si>
  <si>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</si>
  <si>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</si>
  <si>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</si>
  <si>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</si>
  <si>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</si>
  <si>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</si>
  <si>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</si>
  <si>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</si>
  <si>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</si>
  <si>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</si>
  <si>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</si>
  <si>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</si>
  <si>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</si>
  <si>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</si>
  <si>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</si>
  <si>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</si>
  <si>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</si>
  <si>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</si>
  <si>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</si>
  <si>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</si>
  <si>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</si>
  <si>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</si>
  <si>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</si>
  <si>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</si>
  <si>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</si>
  <si>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</si>
  <si>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</si>
  <si>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</si>
  <si>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</si>
  <si>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</si>
  <si>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</si>
  <si>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</si>
  <si>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</si>
  <si>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</si>
  <si>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</si>
  <si>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</si>
  <si>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</si>
  <si>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</si>
  <si>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</si>
  <si>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</si>
  <si>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</si>
  <si>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</si>
  <si>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</si>
  <si>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</si>
  <si>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</si>
  <si>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</si>
  <si>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</si>
  <si>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</si>
  <si>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</si>
  <si>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</si>
  <si>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</si>
  <si>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</si>
  <si>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</si>
  <si>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</si>
  <si>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</si>
  <si>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</si>
  <si>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</si>
  <si>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</si>
  <si>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</si>
  <si>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</si>
  <si>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</si>
  <si>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</si>
  <si>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</si>
  <si>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</si>
  <si>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</si>
  <si>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</si>
  <si>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</si>
  <si>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</si>
  <si>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</si>
  <si>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</si>
  <si>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</si>
  <si>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</si>
  <si>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</si>
  <si>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</si>
  <si>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</si>
  <si>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</si>
  <si>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</si>
  <si>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</si>
  <si>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</si>
  <si>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</si>
  <si>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</si>
  <si>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</si>
  <si>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</si>
  <si>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</si>
  <si>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</si>
  <si>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</si>
  <si>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</si>
  <si>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</si>
  <si>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</si>
  <si>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</si>
  <si>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</si>
  <si>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</si>
  <si>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</si>
  <si>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</si>
  <si>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</si>
  <si>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</si>
  <si>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</si>
  <si>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</si>
  <si>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</si>
  <si>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</si>
  <si>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</si>
  <si>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</si>
  <si>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</si>
  <si>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</si>
  <si>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</si>
  <si>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</si>
  <si>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</si>
  <si>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</si>
  <si>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</si>
  <si>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</si>
  <si>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</si>
  <si>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</si>
  <si>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</si>
  <si>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</si>
  <si>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</si>
  <si>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</si>
  <si>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</si>
  <si>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</si>
  <si>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</si>
  <si>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</si>
  <si>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</si>
  <si>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</si>
  <si>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</si>
  <si>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</si>
  <si>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</si>
  <si>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</si>
  <si>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</si>
  <si>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</si>
  <si>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</si>
  <si>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</si>
  <si>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</si>
  <si>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</si>
  <si>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</si>
  <si>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</si>
  <si>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</si>
  <si>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</si>
  <si>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</si>
  <si>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</si>
  <si>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</si>
  <si>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</si>
  <si>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</si>
  <si>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</si>
  <si>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</si>
  <si>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</si>
  <si>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</si>
  <si>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</si>
  <si>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</si>
  <si>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</si>
  <si>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</si>
  <si>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</si>
  <si>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</si>
  <si>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</si>
  <si>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</si>
  <si>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</si>
  <si>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</si>
  <si>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</si>
  <si>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</si>
  <si>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</si>
  <si>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</si>
  <si>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</si>
  <si>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</si>
  <si>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</si>
  <si>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</si>
  <si>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</si>
  <si>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</si>
  <si>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</si>
  <si>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</si>
  <si>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</si>
  <si>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</si>
  <si>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</si>
  <si>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</si>
  <si>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</si>
  <si>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</si>
  <si>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</si>
  <si>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</si>
  <si>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</si>
  <si>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</si>
  <si>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</si>
  <si>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</si>
  <si>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</si>
  <si>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</si>
  <si>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</si>
  <si>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</si>
  <si>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</si>
  <si>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</si>
  <si>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</si>
  <si>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</si>
  <si>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</si>
  <si>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</si>
  <si>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</si>
  <si>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</si>
  <si>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</si>
  <si>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</si>
  <si>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</si>
  <si>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</si>
  <si>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</si>
  <si>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</si>
  <si>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</si>
  <si>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</si>
  <si>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</si>
  <si>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</si>
  <si>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</si>
  <si>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</si>
  <si>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</si>
  <si>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</si>
  <si>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</si>
  <si>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</si>
  <si>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</si>
  <si>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</si>
  <si>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</si>
  <si>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</si>
  <si>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</si>
  <si>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</si>
  <si>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</si>
  <si>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</si>
  <si>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</si>
  <si>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</si>
  <si>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</si>
  <si>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</si>
  <si>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</si>
  <si>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</si>
  <si>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</si>
  <si>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</si>
  <si>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</si>
  <si>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</si>
  <si>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</si>
  <si>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</si>
  <si>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</si>
  <si>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</si>
  <si>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</si>
  <si>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</si>
  <si>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</si>
  <si>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</si>
  <si>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</si>
  <si>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</si>
  <si>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</si>
  <si>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</si>
  <si>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</si>
  <si>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</si>
  <si>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</si>
  <si>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</si>
  <si>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</si>
  <si>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</si>
  <si>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</si>
  <si>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</si>
  <si>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</si>
  <si>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</si>
  <si>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</si>
  <si>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</si>
  <si>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</si>
  <si>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</si>
  <si>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</si>
  <si>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</si>
  <si>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</si>
  <si>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</si>
  <si>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</si>
  <si>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</si>
  <si>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</si>
  <si>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</si>
  <si>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</si>
  <si>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</si>
  <si>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</si>
  <si>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</si>
  <si>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</si>
  <si>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</si>
  <si>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</si>
  <si>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</si>
  <si>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</si>
  <si>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</si>
  <si>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</si>
  <si>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</si>
  <si>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</si>
  <si>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</si>
  <si>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</si>
  <si>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</si>
  <si>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</si>
  <si>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</si>
  <si>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</si>
  <si>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</si>
  <si>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</si>
  <si>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</si>
  <si>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</si>
  <si>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</si>
  <si>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</si>
  <si>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</si>
  <si>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</si>
  <si>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</si>
  <si>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</si>
  <si>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</si>
  <si>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</si>
  <si>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</si>
  <si>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</si>
  <si>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</si>
  <si>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</si>
  <si>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</si>
  <si>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</si>
  <si>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</si>
  <si>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</si>
  <si>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</si>
  <si>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</si>
  <si>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</si>
  <si>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</si>
  <si>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</si>
  <si>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</si>
  <si>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</si>
  <si>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</si>
  <si>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</si>
  <si>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</si>
  <si>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</si>
  <si>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</si>
  <si>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</si>
  <si>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</si>
  <si>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</si>
  <si>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</si>
  <si>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</si>
  <si>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</si>
  <si>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</si>
  <si>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</si>
  <si>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</si>
  <si>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</si>
  <si>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</si>
  <si>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</si>
  <si>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</si>
  <si>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</si>
  <si>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</si>
  <si>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</si>
  <si>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</si>
  <si>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</si>
  <si>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</si>
  <si>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</si>
  <si>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</si>
  <si>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</si>
  <si>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</si>
  <si>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</si>
  <si>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</si>
  <si>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</si>
  <si>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</si>
  <si>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</si>
  <si>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</si>
  <si>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</si>
  <si>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</si>
  <si>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</si>
  <si>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</si>
  <si>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</si>
  <si>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</si>
  <si>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</si>
  <si>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</si>
  <si>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</si>
  <si>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</si>
  <si>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</si>
  <si>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</si>
  <si>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</si>
  <si>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</si>
  <si>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</si>
  <si>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</si>
  <si>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</si>
  <si>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</si>
  <si>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</si>
  <si>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</si>
  <si>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</si>
  <si>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</si>
  <si>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</si>
  <si>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</si>
  <si>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</si>
  <si>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</si>
  <si>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</si>
  <si>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</si>
  <si>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</si>
  <si>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</si>
  <si>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</si>
  <si>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</si>
  <si>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</si>
  <si>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</si>
  <si>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</si>
  <si>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</si>
  <si>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</si>
  <si>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</si>
  <si>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</si>
  <si>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</si>
  <si>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</si>
  <si>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</si>
  <si>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</si>
  <si>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</si>
  <si>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</si>
  <si>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</si>
  <si>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</si>
  <si>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</si>
  <si>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</si>
  <si>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</si>
  <si>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</si>
  <si>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</si>
  <si>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</si>
  <si>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</si>
  <si>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</si>
  <si>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</si>
  <si>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</si>
  <si>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</si>
  <si>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</si>
  <si>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</si>
  <si>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</si>
  <si>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</si>
  <si>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</si>
  <si>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</si>
  <si>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</si>
  <si>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</si>
  <si>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</si>
  <si>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</si>
  <si>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</si>
  <si>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</si>
  <si>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</si>
  <si>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</si>
  <si>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</si>
  <si>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</si>
  <si>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</si>
  <si>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</si>
  <si>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</si>
  <si>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</si>
  <si>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</si>
  <si>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</si>
  <si>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</si>
  <si>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</si>
  <si>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</si>
  <si>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</si>
  <si>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</si>
  <si>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</si>
  <si>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</si>
  <si>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</si>
  <si>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</si>
  <si>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</si>
  <si>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</si>
  <si>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</si>
  <si>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</si>
  <si>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</si>
  <si>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</si>
  <si>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</si>
  <si>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</si>
  <si>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</si>
  <si>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</si>
  <si>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</si>
  <si>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</si>
  <si>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</si>
  <si>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</si>
  <si>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</si>
  <si>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</si>
  <si>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</si>
  <si>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</si>
  <si>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</si>
  <si>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</si>
  <si>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</si>
  <si>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</si>
  <si>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</si>
  <si>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</si>
  <si>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</si>
  <si>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</si>
  <si>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</si>
  <si>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</si>
  <si>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</si>
  <si>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</si>
  <si>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</si>
  <si>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</si>
  <si>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</si>
  <si>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</si>
  <si>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</si>
  <si>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</si>
  <si>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</si>
  <si>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</si>
  <si>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</si>
  <si>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</si>
  <si>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</si>
  <si>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</si>
  <si>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</si>
  <si>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</si>
  <si>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</si>
  <si>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</si>
  <si>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</si>
  <si>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</si>
  <si>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</si>
  <si>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</si>
  <si>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</si>
  <si>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</si>
  <si>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</si>
  <si>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</si>
  <si>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</si>
  <si>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</si>
  <si>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</si>
  <si>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</si>
  <si>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</si>
  <si>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</si>
  <si>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</si>
  <si>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</si>
  <si>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</si>
  <si>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</si>
  <si>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</si>
  <si>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</si>
  <si>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</si>
  <si>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</si>
  <si>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</si>
  <si>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</si>
  <si>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</si>
  <si>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</si>
  <si>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</si>
  <si>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</si>
  <si>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</si>
  <si>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</si>
  <si>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</si>
  <si>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</si>
  <si>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</si>
  <si>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</si>
  <si>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</si>
  <si>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</si>
  <si>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</si>
  <si>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</si>
  <si>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</si>
  <si>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</si>
  <si>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</si>
  <si>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</si>
  <si>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</si>
  <si>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</si>
  <si>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</si>
  <si>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</si>
  <si>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</si>
  <si>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</si>
  <si>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</si>
  <si>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</si>
  <si>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</si>
  <si>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</si>
  <si>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</si>
  <si>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</si>
  <si>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</si>
  <si>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</si>
  <si>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</si>
  <si>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</si>
  <si>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</si>
  <si>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</si>
  <si>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</si>
  <si>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</si>
  <si>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</si>
  <si>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</si>
  <si>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</si>
  <si>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</si>
  <si>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</si>
  <si>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</si>
  <si>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</si>
  <si>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</si>
  <si>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</si>
  <si>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</si>
  <si>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</si>
  <si>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</si>
  <si>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</si>
  <si>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</si>
  <si>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</si>
  <si>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</si>
  <si>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</si>
  <si>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</si>
  <si>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</si>
  <si>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</si>
  <si>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</si>
  <si>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</si>
  <si>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</si>
  <si>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</si>
  <si>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</si>
  <si>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</si>
  <si>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</si>
  <si>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</si>
  <si>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</si>
  <si>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</si>
  <si>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</si>
  <si>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</si>
  <si>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</si>
  <si>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</si>
  <si>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</si>
  <si>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</si>
  <si>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</si>
  <si>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</si>
  <si>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</si>
  <si>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</si>
  <si>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</si>
  <si>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</si>
  <si>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</si>
  <si>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</si>
  <si>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</si>
  <si>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</si>
  <si>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</si>
  <si>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</si>
  <si>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</si>
  <si>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</si>
  <si>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</si>
  <si>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</si>
  <si>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</si>
  <si>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</si>
  <si>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</si>
  <si>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</si>
  <si>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</si>
  <si>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</si>
  <si>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</si>
  <si>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</si>
  <si>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</si>
  <si>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</si>
  <si>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</si>
  <si>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</si>
  <si>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</si>
  <si>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</si>
  <si>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</si>
  <si>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</si>
  <si>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</si>
  <si>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</si>
  <si>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</si>
  <si>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</si>
  <si>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</si>
  <si>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</si>
  <si>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</si>
  <si>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</si>
  <si>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</si>
  <si>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</si>
  <si>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</si>
  <si>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</si>
  <si>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</si>
  <si>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</si>
  <si>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</si>
  <si>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</si>
  <si>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</si>
  <si>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</si>
  <si>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</si>
  <si>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</si>
  <si>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</si>
  <si>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</si>
  <si>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</si>
  <si>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</si>
  <si>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</si>
  <si>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</si>
  <si>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</si>
  <si>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</si>
  <si>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</si>
  <si>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</si>
  <si>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</si>
  <si>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</si>
  <si>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</si>
  <si>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</si>
  <si>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</si>
  <si>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</si>
  <si>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</si>
  <si>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</si>
  <si>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</si>
  <si>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</si>
  <si>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</si>
  <si>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</si>
  <si>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</si>
  <si>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</si>
  <si>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</si>
  <si>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</si>
  <si>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</si>
  <si>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</si>
  <si>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</si>
  <si>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</si>
  <si>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</si>
  <si>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</si>
  <si>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</si>
  <si>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</si>
  <si>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</si>
  <si>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</si>
  <si>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</si>
  <si>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</si>
  <si>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</si>
  <si>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</si>
  <si>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</si>
  <si>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</si>
  <si>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</si>
  <si>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</si>
  <si>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</si>
  <si>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</si>
  <si>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</si>
  <si>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</si>
  <si>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</si>
  <si>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</si>
  <si>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</si>
  <si>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</si>
  <si>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</si>
  <si>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</si>
  <si>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</si>
  <si>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</si>
  <si>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</si>
  <si>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</si>
  <si>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</si>
  <si>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</si>
  <si>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</si>
  <si>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</si>
  <si>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</si>
  <si>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</si>
  <si>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</si>
  <si>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</si>
  <si>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</si>
  <si>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</si>
  <si>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</si>
  <si>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</si>
  <si>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</si>
  <si>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</si>
  <si>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</si>
  <si>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</si>
  <si>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</si>
  <si>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</si>
  <si>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</si>
  <si>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</si>
  <si>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</si>
  <si>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</si>
  <si>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</si>
  <si>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</si>
  <si>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</si>
  <si>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</si>
  <si>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</si>
  <si>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</si>
  <si>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</si>
  <si>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</si>
  <si>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</si>
  <si>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</si>
  <si>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</si>
  <si>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</si>
  <si>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</si>
  <si>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</si>
  <si>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</si>
  <si>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</si>
  <si>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</si>
  <si>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</si>
  <si>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</si>
  <si>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</si>
  <si>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</si>
  <si>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</si>
  <si>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</si>
  <si>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</si>
  <si>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</si>
  <si>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</si>
  <si>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</si>
  <si>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</si>
  <si>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</si>
  <si>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</si>
  <si>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</si>
  <si>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</si>
  <si>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</si>
  <si>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</si>
  <si>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</si>
  <si>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</si>
  <si>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</si>
  <si>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</si>
  <si>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</si>
  <si>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</si>
  <si>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</si>
  <si>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</si>
  <si>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</si>
  <si>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</si>
  <si>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</si>
  <si>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</si>
  <si>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</si>
  <si>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</si>
  <si>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</si>
  <si>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</si>
  <si>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</si>
  <si>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</si>
  <si>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</si>
  <si>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</si>
  <si>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</si>
  <si>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</si>
  <si>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</si>
  <si>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</si>
  <si>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</si>
  <si>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</si>
  <si>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</si>
  <si>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</si>
  <si>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</si>
  <si>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</si>
  <si>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</si>
  <si>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</si>
  <si>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</si>
  <si>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</si>
  <si>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</si>
  <si>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</si>
  <si>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</si>
  <si>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</si>
  <si>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</si>
  <si>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</si>
  <si>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</si>
  <si>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</si>
  <si>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</si>
  <si>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</si>
  <si>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</si>
  <si>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</si>
  <si>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</si>
  <si>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</si>
  <si>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</si>
  <si>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</si>
  <si>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</si>
  <si>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</si>
  <si>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</si>
  <si>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</si>
  <si>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</si>
  <si>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</si>
  <si>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</si>
  <si>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</si>
  <si>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</si>
  <si>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</si>
  <si>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</si>
  <si>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</si>
  <si>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</si>
  <si>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</si>
  <si>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</si>
  <si>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</si>
  <si>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</si>
  <si>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</si>
  <si>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</si>
  <si>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</si>
  <si>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</si>
  <si>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</si>
  <si>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</si>
  <si>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</si>
  <si>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</si>
  <si>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</si>
  <si>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</si>
  <si>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</si>
  <si>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</si>
  <si>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</si>
  <si>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</si>
  <si>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</si>
  <si>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</si>
  <si>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</si>
  <si>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</si>
  <si>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</si>
  <si>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</si>
  <si>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</si>
  <si>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</si>
  <si>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</si>
  <si>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</si>
  <si>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</si>
  <si>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</si>
  <si>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</si>
  <si>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</si>
  <si>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</si>
  <si>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</si>
  <si>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</si>
  <si>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</si>
  <si>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</si>
  <si>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</si>
  <si>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</si>
  <si>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</si>
  <si>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</si>
  <si>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</si>
  <si>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</si>
  <si>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</si>
  <si>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</si>
  <si>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</si>
  <si>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</si>
  <si>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</si>
  <si>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</si>
  <si>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</si>
  <si>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</si>
  <si>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</si>
  <si>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</si>
  <si>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</si>
  <si>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</si>
  <si>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</si>
  <si>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</si>
  <si>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</si>
  <si>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</si>
  <si>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</si>
  <si>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</si>
  <si>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</si>
  <si>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</si>
  <si>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</si>
  <si>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</si>
  <si>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</si>
  <si>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</si>
  <si>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</si>
  <si>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</si>
  <si>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</si>
  <si>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</si>
  <si>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</si>
  <si>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</si>
  <si>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</si>
  <si>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</si>
  <si>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</si>
  <si>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</si>
  <si>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</si>
  <si>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</si>
  <si>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</si>
  <si>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</si>
  <si>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</si>
  <si>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</si>
  <si>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</si>
  <si>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</si>
  <si>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</si>
  <si>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</si>
  <si>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</si>
  <si>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</si>
  <si>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</si>
  <si>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</si>
  <si>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</si>
  <si>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</si>
  <si>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</si>
  <si>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</si>
  <si>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</si>
  <si>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</si>
  <si>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</si>
  <si>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</si>
  <si>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</si>
  <si>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</si>
  <si>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</si>
  <si>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</si>
  <si>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</si>
  <si>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</si>
  <si>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</si>
  <si>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</si>
  <si>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</si>
  <si>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</si>
  <si>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</si>
  <si>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</si>
  <si>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</si>
  <si>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</si>
  <si>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</si>
  <si>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</si>
  <si>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</si>
  <si>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</si>
  <si>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</si>
  <si>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</si>
  <si>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</si>
  <si>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</si>
  <si>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</si>
  <si>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</si>
  <si>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</si>
  <si>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</si>
  <si>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</si>
  <si>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</si>
  <si>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</si>
  <si>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</si>
  <si>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</si>
  <si>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</si>
  <si>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</si>
  <si>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</si>
  <si>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</si>
  <si>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</si>
  <si>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</si>
  <si>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</si>
  <si>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</si>
  <si>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</si>
  <si>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</si>
  <si>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</si>
  <si>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</si>
  <si>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</si>
  <si>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</si>
  <si>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</si>
  <si>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</si>
  <si>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</si>
  <si>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</si>
  <si>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</si>
  <si>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</si>
  <si>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</si>
  <si>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</si>
  <si>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</si>
  <si>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</si>
  <si>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</si>
  <si>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</si>
  <si>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</si>
  <si>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</si>
  <si>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</si>
  <si>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</si>
  <si>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</si>
  <si>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</si>
  <si>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</si>
  <si>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</si>
  <si>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</si>
  <si>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</si>
  <si>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</si>
  <si>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</si>
  <si>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</si>
  <si>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</si>
  <si>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</si>
  <si>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</si>
  <si>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</si>
  <si>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</si>
  <si>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</si>
  <si>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</si>
  <si>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</si>
  <si>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</si>
  <si>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</si>
  <si>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</si>
  <si>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</si>
  <si>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</si>
  <si>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</si>
  <si>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</si>
  <si>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</si>
  <si>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</si>
  <si>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</si>
  <si>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</si>
  <si>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</si>
  <si>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</si>
  <si>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</si>
  <si>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</si>
  <si>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</si>
  <si>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</si>
  <si>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</si>
  <si>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</si>
  <si>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</si>
  <si>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</si>
  <si>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</si>
  <si>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</si>
  <si>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</si>
  <si>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</si>
  <si>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</si>
  <si>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</si>
  <si>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</si>
  <si>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</si>
  <si>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</si>
  <si>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</si>
  <si>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</si>
  <si>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</si>
  <si>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</si>
  <si>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</si>
  <si>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</si>
  <si>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</si>
  <si>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</si>
  <si>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</si>
  <si>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</si>
  <si>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</si>
  <si>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</si>
  <si>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</si>
  <si>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</si>
  <si>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</si>
  <si>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</si>
  <si>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</si>
  <si>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</si>
  <si>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</si>
  <si>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</si>
  <si>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</si>
  <si>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</si>
  <si>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</si>
  <si>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</si>
  <si>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</si>
  <si>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</si>
  <si>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</si>
  <si>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</si>
  <si>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</si>
  <si>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</si>
  <si>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</si>
  <si>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</si>
  <si>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</si>
  <si>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</si>
  <si>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</si>
  <si>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</si>
  <si>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</si>
  <si>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</si>
  <si>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</si>
  <si>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</si>
  <si>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</si>
  <si>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</si>
  <si>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</si>
  <si>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</si>
  <si>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</si>
  <si>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</si>
  <si>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</si>
  <si>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</si>
  <si>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</si>
  <si>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</si>
  <si>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</si>
  <si>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</si>
  <si>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</si>
  <si>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</si>
  <si>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</si>
  <si>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</si>
  <si>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</si>
  <si>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</si>
  <si>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</si>
  <si>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</si>
  <si>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</si>
  <si>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</si>
  <si>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</si>
  <si>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</si>
  <si>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</si>
  <si>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</si>
  <si>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</si>
  <si>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</si>
  <si>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</si>
  <si>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</si>
  <si>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</si>
  <si>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</si>
  <si>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</si>
  <si>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</si>
  <si>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</si>
  <si>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</si>
  <si>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</si>
  <si>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</si>
  <si>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</si>
  <si>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</si>
  <si>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</si>
  <si>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</si>
  <si>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</si>
  <si>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</si>
  <si>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</si>
  <si>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</si>
  <si>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</si>
  <si>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</si>
  <si>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</si>
  <si>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</si>
  <si>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</si>
  <si>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</si>
  <si>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</si>
  <si>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</si>
  <si>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</si>
  <si>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</si>
  <si>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</si>
  <si>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</si>
  <si>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</si>
  <si>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</si>
  <si>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</si>
  <si>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</si>
  <si>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</si>
  <si>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</si>
  <si>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</si>
  <si>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</si>
  <si>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</si>
  <si>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</si>
  <si>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</si>
  <si>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</si>
  <si>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</si>
  <si>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</si>
  <si>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</si>
  <si>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</si>
  <si>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</si>
  <si>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</si>
  <si>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</si>
  <si>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</si>
  <si>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</si>
  <si>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</si>
  <si>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</si>
  <si>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</si>
  <si>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</si>
  <si>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</si>
  <si>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</si>
  <si>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</si>
  <si>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</si>
  <si>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</si>
  <si>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</si>
  <si>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</si>
  <si>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</si>
  <si>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</si>
  <si>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</si>
  <si>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</si>
  <si>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</si>
  <si>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</si>
  <si>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</si>
  <si>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</si>
  <si>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</si>
  <si>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</si>
  <si>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</si>
  <si>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</si>
  <si>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</si>
  <si>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</si>
  <si>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</si>
  <si>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</si>
  <si>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</si>
  <si>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</si>
  <si>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</si>
  <si>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</si>
  <si>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</si>
  <si>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</si>
  <si>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</si>
  <si>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</si>
  <si>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</si>
  <si>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</si>
  <si>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</si>
  <si>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</si>
  <si>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</si>
  <si>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</si>
  <si>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</si>
  <si>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</si>
  <si>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</si>
  <si>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</si>
  <si>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</si>
  <si>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</si>
  <si>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</si>
  <si>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</si>
  <si>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</si>
  <si>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</si>
  <si>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</si>
  <si>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</si>
  <si>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</si>
  <si>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</si>
  <si>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</si>
  <si>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</si>
  <si>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</si>
  <si>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</si>
  <si>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</si>
  <si>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</si>
  <si>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</si>
  <si>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</si>
  <si>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</si>
  <si>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</si>
  <si>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</si>
  <si>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</si>
  <si>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</si>
  <si>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</si>
  <si>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</si>
  <si>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</si>
  <si>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</si>
  <si>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</si>
  <si>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</si>
  <si>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</si>
  <si>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</si>
  <si>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</si>
  <si>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</si>
  <si>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</si>
  <si>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</si>
  <si>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</si>
  <si>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</si>
  <si>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</si>
  <si>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</si>
  <si>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</si>
  <si>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</si>
  <si>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</si>
  <si>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</si>
  <si>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</si>
  <si>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</si>
  <si>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</si>
  <si>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</si>
  <si>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</si>
  <si>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</si>
  <si>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</si>
  <si>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</si>
  <si>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</si>
  <si>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</si>
  <si>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</si>
  <si>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</si>
  <si>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</si>
  <si>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</si>
  <si>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</si>
  <si>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</si>
  <si>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</si>
  <si>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</si>
  <si>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</si>
  <si>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</si>
  <si>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</si>
  <si>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</si>
  <si>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</si>
  <si>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</si>
  <si>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</si>
  <si>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</si>
  <si>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</si>
  <si>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</si>
  <si>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</si>
  <si>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</si>
  <si>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</si>
  <si>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</si>
  <si>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</si>
  <si>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</si>
  <si>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</si>
  <si>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</si>
  <si>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</si>
  <si>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</si>
  <si>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</si>
  <si>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</si>
  <si>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</si>
  <si>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</si>
  <si>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</si>
  <si>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</si>
  <si>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</si>
  <si>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</si>
  <si>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</si>
  <si>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</si>
  <si>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</si>
  <si>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</si>
  <si>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</si>
  <si>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</si>
  <si>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</si>
  <si>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</si>
  <si>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</si>
  <si>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</si>
  <si>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</si>
  <si>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</si>
  <si>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</si>
  <si>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</si>
  <si>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</si>
  <si>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</si>
  <si>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</si>
  <si>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</si>
  <si>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</si>
  <si>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</si>
  <si>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</si>
  <si>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</si>
  <si>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</si>
  <si>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</si>
  <si>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</si>
  <si>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</si>
  <si>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</si>
  <si>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</si>
  <si>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</si>
  <si>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</si>
  <si>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</si>
  <si>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</si>
  <si>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</si>
  <si>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</si>
  <si>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</si>
  <si>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</si>
  <si>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</si>
  <si>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</si>
  <si>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</si>
  <si>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</si>
  <si>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</si>
  <si>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</si>
  <si>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</si>
  <si>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</si>
  <si>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</si>
  <si>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</si>
  <si>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</si>
  <si>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</si>
  <si>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</si>
  <si>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</si>
  <si>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</si>
  <si>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</si>
  <si>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</si>
  <si>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</si>
  <si>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</si>
  <si>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</si>
  <si>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</si>
  <si>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</si>
  <si>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</si>
  <si>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</si>
  <si>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</si>
  <si>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</si>
  <si>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</si>
  <si>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</si>
  <si>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</si>
  <si>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</si>
  <si>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</si>
  <si>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</si>
  <si>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</si>
  <si>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</si>
  <si>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</si>
  <si>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</si>
  <si>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</si>
  <si>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</si>
  <si>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</si>
  <si>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</si>
  <si>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</si>
  <si>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</si>
  <si>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</si>
  <si>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</si>
  <si>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</si>
  <si>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</si>
  <si>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</si>
  <si>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</si>
  <si>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</si>
  <si>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</si>
  <si>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</si>
  <si>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</si>
  <si>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</si>
  <si>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</si>
  <si>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</si>
  <si>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</si>
  <si>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</si>
  <si>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</si>
  <si>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</si>
  <si>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</si>
  <si>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</si>
  <si>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</si>
  <si>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</si>
  <si>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</si>
  <si>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</si>
  <si>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</si>
  <si>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</si>
  <si>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</si>
  <si>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</si>
  <si>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</si>
  <si>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</si>
  <si>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</si>
  <si>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</si>
  <si>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</si>
  <si>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</si>
  <si>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</si>
  <si>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</si>
  <si>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</si>
  <si>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</si>
  <si>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</si>
  <si>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</si>
  <si>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</si>
  <si>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</si>
  <si>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</si>
  <si>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</si>
  <si>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</si>
  <si>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</si>
  <si>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</si>
  <si>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</si>
  <si>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</si>
  <si>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</si>
  <si>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</si>
  <si>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</si>
  <si>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</si>
  <si>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</si>
  <si>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</si>
  <si>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</si>
  <si>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</si>
  <si>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</si>
  <si>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</si>
  <si>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</si>
  <si>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</si>
  <si>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</si>
  <si>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</si>
  <si>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</si>
  <si>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</si>
  <si>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</si>
  <si>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</si>
  <si>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</si>
  <si>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</si>
  <si>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</si>
  <si>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</si>
  <si>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</si>
  <si>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</si>
  <si>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</si>
  <si>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</si>
  <si>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</si>
  <si>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</si>
  <si>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</si>
  <si>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</si>
  <si>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</si>
  <si>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</si>
  <si>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</si>
  <si>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</si>
  <si>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</si>
  <si>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</si>
  <si>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</si>
  <si>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</si>
  <si>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</si>
  <si>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</si>
  <si>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</si>
  <si>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</si>
  <si>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</si>
  <si>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</si>
  <si>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</si>
  <si>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</si>
  <si>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</si>
  <si>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</si>
  <si>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</si>
  <si>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</si>
  <si>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</si>
  <si>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</si>
  <si>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</si>
  <si>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</si>
  <si>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</si>
  <si>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</si>
  <si>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</si>
  <si>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</si>
  <si>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</si>
  <si>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</si>
  <si>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</si>
  <si>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</si>
  <si>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</si>
  <si>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</si>
  <si>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</si>
  <si>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</si>
  <si>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</si>
  <si>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</si>
  <si>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</si>
  <si>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</si>
  <si>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</si>
  <si>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</si>
  <si>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</si>
  <si>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</si>
  <si>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</si>
  <si>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</si>
  <si>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</si>
  <si>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</si>
  <si>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</si>
  <si>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</si>
  <si>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</si>
  <si>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</si>
  <si>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</si>
  <si>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</si>
  <si>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</si>
  <si>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</si>
  <si>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</si>
  <si>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</si>
  <si>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</si>
  <si>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</si>
  <si>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</si>
  <si>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</si>
  <si>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</si>
  <si>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</si>
  <si>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</si>
  <si>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</si>
  <si>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</si>
  <si>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</si>
  <si>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</si>
  <si>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</si>
  <si>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</si>
  <si>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</si>
  <si>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</si>
  <si>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</si>
  <si>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</si>
  <si>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</si>
  <si>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</si>
  <si>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</si>
  <si>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</si>
  <si>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</si>
  <si>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</si>
  <si>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</si>
  <si>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</si>
  <si>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</si>
  <si>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</si>
  <si>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</si>
  <si>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</si>
  <si>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</si>
  <si>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</si>
  <si>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</si>
  <si>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</si>
  <si>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</si>
  <si>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</si>
  <si>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</si>
  <si>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</si>
  <si>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</si>
  <si>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</si>
  <si>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</si>
  <si>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</si>
  <si>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</si>
  <si>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</si>
  <si>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</si>
  <si>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</si>
  <si>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</si>
  <si>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</si>
  <si>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</si>
  <si>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</si>
  <si>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</si>
  <si>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</si>
  <si>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</si>
  <si>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</si>
  <si>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</si>
  <si>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</si>
  <si>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</si>
  <si>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</si>
  <si>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</si>
  <si>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</si>
  <si>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</si>
  <si>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</si>
  <si>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</si>
  <si>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</si>
  <si>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</si>
  <si>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</si>
  <si>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</si>
  <si>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</si>
  <si>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</si>
  <si>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</si>
  <si>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</si>
  <si>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</si>
  <si>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</si>
  <si>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</si>
  <si>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</si>
  <si>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</si>
  <si>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</si>
  <si>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</si>
  <si>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</si>
  <si>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</si>
  <si>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</si>
  <si>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</si>
  <si>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</si>
  <si>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</si>
  <si>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</si>
  <si>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</si>
  <si>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</si>
  <si>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</si>
  <si>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</si>
  <si>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</si>
  <si>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</si>
  <si>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</si>
  <si>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</si>
  <si>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</si>
  <si>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</si>
  <si>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</si>
  <si>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</si>
  <si>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</si>
  <si>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</si>
  <si>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</si>
  <si>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</si>
  <si>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</si>
  <si>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</si>
  <si>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</si>
  <si>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</si>
  <si>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</si>
  <si>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</si>
  <si>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</si>
  <si>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</si>
  <si>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</si>
  <si>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</si>
  <si>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</si>
  <si>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</si>
  <si>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</si>
  <si>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</si>
  <si>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</si>
  <si>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</si>
  <si>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</si>
  <si>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</si>
  <si>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</si>
  <si>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</si>
  <si>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</si>
  <si>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</si>
  <si>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</si>
  <si>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</si>
  <si>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</si>
  <si>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</si>
  <si>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</si>
  <si>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</si>
  <si>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</si>
  <si>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</si>
  <si>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</si>
  <si>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</si>
  <si>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</si>
  <si>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</si>
  <si>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</si>
  <si>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</si>
  <si>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</si>
  <si>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</si>
  <si>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</si>
  <si>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</si>
  <si>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</si>
  <si>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</si>
  <si>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</si>
  <si>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</si>
  <si>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</si>
  <si>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</si>
  <si>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</si>
  <si>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</si>
  <si>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</si>
  <si>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</si>
  <si>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</si>
  <si>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</si>
  <si>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</si>
  <si>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</si>
  <si>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</si>
  <si>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</si>
  <si>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</si>
  <si>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</si>
  <si>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</si>
  <si>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</si>
  <si>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</si>
  <si>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</si>
  <si>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</si>
  <si>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</si>
  <si>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</si>
  <si>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</si>
  <si>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</si>
  <si>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</si>
  <si>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</si>
  <si>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</si>
  <si>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</si>
  <si>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</si>
  <si>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</si>
  <si>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</si>
  <si>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</si>
  <si>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</si>
  <si>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</si>
  <si>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</si>
  <si>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</si>
  <si>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</si>
  <si>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</si>
  <si>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</si>
  <si>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</si>
  <si>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</si>
  <si>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</si>
  <si>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</si>
  <si>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</si>
  <si>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</si>
  <si>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</si>
  <si>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</si>
  <si>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</si>
  <si>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</si>
  <si>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</si>
  <si>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</si>
  <si>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</si>
  <si>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</si>
  <si>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</si>
  <si>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</si>
  <si>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</si>
  <si>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</si>
  <si>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</si>
  <si>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</si>
  <si>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</si>
  <si>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</si>
  <si>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</si>
  <si>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</si>
  <si>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</si>
  <si>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</si>
  <si>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</si>
  <si>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</si>
  <si>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</si>
  <si>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</si>
  <si>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</si>
  <si>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</si>
  <si>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</si>
  <si>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</si>
  <si>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</si>
  <si>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</si>
  <si>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</si>
  <si>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</si>
  <si>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</si>
  <si>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</si>
  <si>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</si>
  <si>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</si>
  <si>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</si>
  <si>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</si>
  <si>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</si>
  <si>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</si>
  <si>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</si>
  <si>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</si>
  <si>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</si>
  <si>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</si>
  <si>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</si>
  <si>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</si>
  <si>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</si>
  <si>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</si>
  <si>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</si>
  <si>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</si>
  <si>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</si>
  <si>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</si>
  <si>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</si>
  <si>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</si>
  <si>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</si>
  <si>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</si>
  <si>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</si>
  <si>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</si>
  <si>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</si>
  <si>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</si>
  <si>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</si>
  <si>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</si>
  <si>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</si>
  <si>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</si>
  <si>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</si>
  <si>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</si>
  <si>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</si>
  <si>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</si>
  <si>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</si>
  <si>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</si>
  <si>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</si>
  <si>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</si>
  <si>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</si>
  <si>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</si>
  <si>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</si>
  <si>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</si>
  <si>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</si>
  <si>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</si>
  <si>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</si>
  <si>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</si>
  <si>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</si>
  <si>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</si>
  <si>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</si>
  <si>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</si>
  <si>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</si>
  <si>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</si>
  <si>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</si>
  <si>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</si>
  <si>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</si>
  <si>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</si>
  <si>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</si>
  <si>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</si>
  <si>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</si>
  <si>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</si>
  <si>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</si>
  <si>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</si>
  <si>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</si>
  <si>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</si>
  <si>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</si>
  <si>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</si>
  <si>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</si>
  <si>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</si>
  <si>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</si>
  <si>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</si>
  <si>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</si>
  <si>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</si>
  <si>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</si>
  <si>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</si>
  <si>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</si>
  <si>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</si>
  <si>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</si>
  <si>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</si>
  <si>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</si>
  <si>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</si>
  <si>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</si>
  <si>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</si>
  <si>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</si>
  <si>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</si>
  <si>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</si>
  <si>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</si>
  <si>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</si>
  <si>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</si>
  <si>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</si>
  <si>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</si>
  <si>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</si>
  <si>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</si>
  <si>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</si>
  <si>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</si>
  <si>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</si>
  <si>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</si>
  <si>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</si>
  <si>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</si>
  <si>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</si>
  <si>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</si>
  <si>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</si>
  <si>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</si>
  <si>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</si>
  <si>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</si>
  <si>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</si>
  <si>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</si>
  <si>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</si>
  <si>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</si>
  <si>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</si>
  <si>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</si>
  <si>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</si>
  <si>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</si>
  <si>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</si>
  <si>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</si>
  <si>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</si>
  <si>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</si>
  <si>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</si>
  <si>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</si>
  <si>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</si>
  <si>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</si>
  <si>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</si>
  <si>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</si>
  <si>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</si>
  <si>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</si>
  <si>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</si>
  <si>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</si>
  <si>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</si>
  <si>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</si>
  <si>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</si>
  <si>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</si>
  <si>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</si>
  <si>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</si>
  <si>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</si>
  <si>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</si>
  <si>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</si>
  <si>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</si>
  <si>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</si>
  <si>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</si>
  <si>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</si>
  <si>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</si>
  <si>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</si>
  <si>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</si>
  <si>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</si>
  <si>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</si>
  <si>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</si>
  <si>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</si>
  <si>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</si>
  <si>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</si>
  <si>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</si>
  <si>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</si>
  <si>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</si>
  <si>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</si>
  <si>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</si>
  <si>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</si>
  <si>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</si>
  <si>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</si>
  <si>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</si>
  <si>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</si>
  <si>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</si>
  <si>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</si>
  <si>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</si>
  <si>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</si>
  <si>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</si>
  <si>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</si>
  <si>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</si>
  <si>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</si>
  <si>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</si>
  <si>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</si>
  <si>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</si>
  <si>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</si>
  <si>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</si>
  <si>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</si>
  <si>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</si>
  <si>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</si>
  <si>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</si>
  <si>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</si>
  <si>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</si>
  <si>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</si>
  <si>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</si>
  <si>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</si>
  <si>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</si>
  <si>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</si>
  <si>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</si>
  <si>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</si>
  <si>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</si>
  <si>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</si>
  <si>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</si>
  <si>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</si>
  <si>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</si>
  <si>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</si>
  <si>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</si>
  <si>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</si>
  <si>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</si>
  <si>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</si>
  <si>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</si>
  <si>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</si>
  <si>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</si>
  <si>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</si>
  <si>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</si>
  <si>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</si>
  <si>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</si>
  <si>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</si>
  <si>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</si>
  <si>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</si>
  <si>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</si>
  <si>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</si>
  <si>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</si>
  <si>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</si>
  <si>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</si>
  <si>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</si>
  <si>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</si>
  <si>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</si>
  <si>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</si>
  <si>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</si>
  <si>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</si>
  <si>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</si>
  <si>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</si>
  <si>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</si>
  <si>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</si>
  <si>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</si>
  <si>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</si>
  <si>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</si>
  <si>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</si>
  <si>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</si>
  <si>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</si>
  <si>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</si>
  <si>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</si>
  <si>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</si>
  <si>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</si>
  <si>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</si>
  <si>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</si>
  <si>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</si>
  <si>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</si>
  <si>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</si>
  <si>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</si>
  <si>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</si>
  <si>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</si>
  <si>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</si>
  <si>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</si>
  <si>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</si>
  <si>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</si>
  <si>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</si>
  <si>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</si>
  <si>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</si>
  <si>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</si>
  <si>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</si>
  <si>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</si>
  <si>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</si>
  <si>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</si>
  <si>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</si>
  <si>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</si>
  <si>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</si>
  <si>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</si>
  <si>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</si>
  <si>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</si>
  <si>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</si>
  <si>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</si>
  <si>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</si>
  <si>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</si>
  <si>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</si>
  <si>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</si>
  <si>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</si>
  <si>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</si>
  <si>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</si>
  <si>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</si>
  <si>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</si>
  <si>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</si>
  <si>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</si>
  <si>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</si>
  <si>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</si>
  <si>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</si>
  <si>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</si>
  <si>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</si>
  <si>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</si>
  <si>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</si>
  <si>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</si>
  <si>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</si>
  <si>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</si>
  <si>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</si>
  <si>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</si>
  <si>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</si>
  <si>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</si>
  <si>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</si>
  <si>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</si>
  <si>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</si>
  <si>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</si>
  <si>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</si>
  <si>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</si>
  <si>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</si>
  <si>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</si>
  <si>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</si>
  <si>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</si>
  <si>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</si>
  <si>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</si>
  <si>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</si>
  <si>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</si>
  <si>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</si>
  <si>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</si>
  <si>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</si>
  <si>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</si>
  <si>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</si>
  <si>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</si>
  <si>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</si>
  <si>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</si>
  <si>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</si>
  <si>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</si>
  <si>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</si>
  <si>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</si>
  <si>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</si>
  <si>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</si>
  <si>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</si>
  <si>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</si>
  <si>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</si>
  <si>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</si>
  <si>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</si>
  <si>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</si>
  <si>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</si>
  <si>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</si>
  <si>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</si>
  <si>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</si>
  <si>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</si>
  <si>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</si>
  <si>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</si>
  <si>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</si>
  <si>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</si>
  <si>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</si>
  <si>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</si>
  <si>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</si>
  <si>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</si>
  <si>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</si>
  <si>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</si>
  <si>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</si>
  <si>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</si>
  <si>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</si>
  <si>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</si>
  <si>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</si>
  <si>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</si>
  <si>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</si>
  <si>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</si>
  <si>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</si>
  <si>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</si>
  <si>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</si>
  <si>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</si>
  <si>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</si>
  <si>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</si>
  <si>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</si>
  <si>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</si>
  <si>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</si>
  <si>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</si>
  <si>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</si>
  <si>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</si>
  <si>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</si>
  <si>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</si>
  <si>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</si>
  <si>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</si>
  <si>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</si>
  <si>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</si>
  <si>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</si>
  <si>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</si>
  <si>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</si>
  <si>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</si>
  <si>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</si>
  <si>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</si>
  <si>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</si>
  <si>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</si>
  <si>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</si>
  <si>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</si>
  <si>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</si>
  <si>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</si>
  <si>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</si>
  <si>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</si>
  <si>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</si>
  <si>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</si>
  <si>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</si>
  <si>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</si>
  <si>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</si>
  <si>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</si>
  <si>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</si>
  <si>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</si>
  <si>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</si>
  <si>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</si>
  <si>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</si>
  <si>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</si>
  <si>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</si>
  <si>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</si>
  <si>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</si>
  <si>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</si>
  <si>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</si>
  <si>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</si>
  <si>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</si>
  <si>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</si>
  <si>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</si>
  <si>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</si>
  <si>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</si>
  <si>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</si>
  <si>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</si>
  <si>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</si>
  <si>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</si>
  <si>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</si>
  <si>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</si>
  <si>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</si>
  <si>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</si>
  <si>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</si>
  <si>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</si>
  <si>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</si>
  <si>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</si>
  <si>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</si>
  <si>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</si>
  <si>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</si>
  <si>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</si>
  <si>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</si>
  <si>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</si>
  <si>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</si>
  <si>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</si>
  <si>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</si>
  <si>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</si>
  <si>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</si>
  <si>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</si>
  <si>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</si>
  <si>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</si>
  <si>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</si>
  <si>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</si>
  <si>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</si>
  <si>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</si>
  <si>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</si>
  <si>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</si>
  <si>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</si>
  <si>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</si>
  <si>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</si>
  <si>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</si>
  <si>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</si>
  <si>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</si>
  <si>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</si>
  <si>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</si>
  <si>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</si>
  <si>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</si>
  <si>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</si>
  <si>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</si>
  <si>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</si>
  <si>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</si>
  <si>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</si>
  <si>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</si>
  <si>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</si>
  <si>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</si>
  <si>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</si>
  <si>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</si>
  <si>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</si>
  <si>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</si>
  <si>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</si>
  <si>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</si>
  <si>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</si>
  <si>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</si>
  <si>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</si>
  <si>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</si>
  <si>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</si>
  <si>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</si>
  <si>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</si>
  <si>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</si>
  <si>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</si>
  <si>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</si>
  <si>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</si>
  <si>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</si>
  <si>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</si>
  <si>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</si>
  <si>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</si>
  <si>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</si>
  <si>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</si>
  <si>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</si>
  <si>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</si>
  <si>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</si>
  <si>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</si>
  <si>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</si>
  <si>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</si>
  <si>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</si>
  <si>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</si>
  <si>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</si>
  <si>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</si>
  <si>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</si>
  <si>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</si>
  <si>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</si>
  <si>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</si>
  <si>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</si>
  <si>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</si>
  <si>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</si>
  <si>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</si>
  <si>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</si>
  <si>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</si>
  <si>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</si>
  <si>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</si>
  <si>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</si>
  <si>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</si>
  <si>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</si>
  <si>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</si>
  <si>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</si>
  <si>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</si>
  <si>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</si>
  <si>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</si>
  <si>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</si>
  <si>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</si>
  <si>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</si>
  <si>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</si>
  <si>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</si>
  <si>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</si>
  <si>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</si>
  <si>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</si>
  <si>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</si>
  <si>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</si>
  <si>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</si>
  <si>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</si>
  <si>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</si>
  <si>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</si>
  <si>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</si>
  <si>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</si>
  <si>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</si>
  <si>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</si>
  <si>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</si>
  <si>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</si>
  <si>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</si>
  <si>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</si>
  <si>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</si>
  <si>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</si>
  <si>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</si>
  <si>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</si>
  <si>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</si>
  <si>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</si>
  <si>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</si>
  <si>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</si>
  <si>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</si>
  <si>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</si>
  <si>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</si>
  <si>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</si>
  <si>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</si>
  <si>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</si>
  <si>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</si>
  <si>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</si>
  <si>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</si>
  <si>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</si>
  <si>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</si>
  <si>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</si>
  <si>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</si>
  <si>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</si>
  <si>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</si>
  <si>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</si>
  <si>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</si>
  <si>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</si>
  <si>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</si>
  <si>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</si>
  <si>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</si>
  <si>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</si>
  <si>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</si>
  <si>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</si>
  <si>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</si>
  <si>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</si>
  <si>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</si>
  <si>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</si>
  <si>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</si>
  <si>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</si>
  <si>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</si>
  <si>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</si>
  <si>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</si>
  <si>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</si>
  <si>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</si>
  <si>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</si>
  <si>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</si>
  <si>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</si>
  <si>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</si>
  <si>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</si>
  <si>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</si>
  <si>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</si>
  <si>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</si>
  <si>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</si>
  <si>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</si>
  <si>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</si>
  <si>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</si>
  <si>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</si>
  <si>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</si>
  <si>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</si>
  <si>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</si>
  <si>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</si>
  <si>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</si>
  <si>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</si>
  <si>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</si>
  <si>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</si>
  <si>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</si>
  <si>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</si>
  <si>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</si>
  <si>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</si>
  <si>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</si>
  <si>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</si>
  <si>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</si>
  <si>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</si>
  <si>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</si>
  <si>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</si>
  <si>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</si>
  <si>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</si>
  <si>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</si>
  <si>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</si>
  <si>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</si>
  <si>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</si>
  <si>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</si>
  <si>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</si>
  <si>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</si>
  <si>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</si>
  <si>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</si>
  <si>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</si>
  <si>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</si>
  <si>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</si>
  <si>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</si>
  <si>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</si>
  <si>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</si>
  <si>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</si>
  <si>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</si>
  <si>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</si>
  <si>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</si>
  <si>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</si>
  <si>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</si>
  <si>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</si>
  <si>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</si>
  <si>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</si>
  <si>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</si>
  <si>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</si>
  <si>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</si>
  <si>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</si>
  <si>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</si>
  <si>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</si>
  <si>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</si>
  <si>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</si>
  <si>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</si>
  <si>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</si>
  <si>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</si>
  <si>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</si>
  <si>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</si>
  <si>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</si>
  <si>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</si>
  <si>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</si>
  <si>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</si>
  <si>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</si>
  <si>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</si>
  <si>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</si>
  <si>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</si>
  <si>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</si>
  <si>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</si>
  <si>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</si>
  <si>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</si>
  <si>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</si>
  <si>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</si>
  <si>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</si>
  <si>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</si>
  <si>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</si>
  <si>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</si>
  <si>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</si>
  <si>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</si>
  <si>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</si>
  <si>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</si>
  <si>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</si>
  <si>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</si>
  <si>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</si>
  <si>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</si>
  <si>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</si>
  <si>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</si>
  <si>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</si>
  <si>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</si>
  <si>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</si>
  <si>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</si>
  <si>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</si>
  <si>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</si>
  <si>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</si>
  <si>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</si>
  <si>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</si>
  <si>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</si>
  <si>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</si>
  <si>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</si>
  <si>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</si>
  <si>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</si>
  <si>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</si>
  <si>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</si>
  <si>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</si>
  <si>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</si>
  <si>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</si>
  <si>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</si>
  <si>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</si>
  <si>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</si>
  <si>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</si>
  <si>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</si>
  <si>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</si>
  <si>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</si>
  <si>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</si>
  <si>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</si>
  <si>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</si>
  <si>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</si>
  <si>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</si>
  <si>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</si>
  <si>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</si>
  <si>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</si>
  <si>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</si>
  <si>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</si>
  <si>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</si>
  <si>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</si>
  <si>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</si>
  <si>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</si>
  <si>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</si>
  <si>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</si>
  <si>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</si>
  <si>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</si>
  <si>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</si>
  <si>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</si>
  <si>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</si>
  <si>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</si>
  <si>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</si>
  <si>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</si>
  <si>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</si>
  <si>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</si>
  <si>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</si>
  <si>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</si>
  <si>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</si>
  <si>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</si>
  <si>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</si>
  <si>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</si>
  <si>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</si>
  <si>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</si>
  <si>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</si>
  <si>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</si>
  <si>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</si>
  <si>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</si>
  <si>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</si>
  <si>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</si>
  <si>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</si>
  <si>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</si>
  <si>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</si>
  <si>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</si>
  <si>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</si>
  <si>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</si>
  <si>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</si>
  <si>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</si>
  <si>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</si>
  <si>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</si>
  <si>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</si>
  <si>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</si>
  <si>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</si>
  <si>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</si>
  <si>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</si>
  <si>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</si>
  <si>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</si>
  <si>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</si>
  <si>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</si>
  <si>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</si>
  <si>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</si>
  <si>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</si>
  <si>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</si>
  <si>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</si>
  <si>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</si>
  <si>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</si>
  <si>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</si>
  <si>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</si>
  <si>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</si>
  <si>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</si>
  <si>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</si>
  <si>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</si>
  <si>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</si>
  <si>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</si>
  <si>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</si>
  <si>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</si>
  <si>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</si>
  <si>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</si>
  <si>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</si>
  <si>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</si>
  <si>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</si>
  <si>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</si>
  <si>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</si>
  <si>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</si>
  <si>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</si>
  <si>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</si>
  <si>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</si>
  <si>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</si>
  <si>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</si>
  <si>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</si>
  <si>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</si>
  <si>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</si>
  <si>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</si>
  <si>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</si>
  <si>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</si>
  <si>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</si>
  <si>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</si>
  <si>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</si>
  <si>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</si>
  <si>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</si>
  <si>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</si>
  <si>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</si>
  <si>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</si>
  <si>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</si>
  <si>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</si>
  <si>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</si>
  <si>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</si>
  <si>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</si>
  <si>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</si>
  <si>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</si>
  <si>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</si>
  <si>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</si>
  <si>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</si>
  <si>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</si>
  <si>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</si>
  <si>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</si>
  <si>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</si>
  <si>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</si>
  <si>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</si>
  <si>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</si>
  <si>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</si>
  <si>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</si>
  <si>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</si>
  <si>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</si>
  <si>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</si>
  <si>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</si>
  <si>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</si>
  <si>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</si>
  <si>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</si>
  <si>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</si>
  <si>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</si>
  <si>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</si>
  <si>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</si>
  <si>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</si>
  <si>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</si>
  <si>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</si>
  <si>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</si>
  <si>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</si>
  <si>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</si>
  <si>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</si>
  <si>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</si>
  <si>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</si>
  <si>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</si>
  <si>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</si>
  <si>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</si>
  <si>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</si>
  <si>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</si>
  <si>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</si>
  <si>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</si>
  <si>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</si>
  <si>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</si>
  <si>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</si>
  <si>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</si>
  <si>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</si>
  <si>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</si>
  <si>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</si>
  <si>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</si>
  <si>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</si>
  <si>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</si>
  <si>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</si>
  <si>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</si>
  <si>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</si>
  <si>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</si>
  <si>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</si>
  <si>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</si>
  <si>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</si>
  <si>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</si>
  <si>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</si>
  <si>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</si>
  <si>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</si>
  <si>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</si>
  <si>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</si>
  <si>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</si>
  <si>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</si>
  <si>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</si>
  <si>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</si>
  <si>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</si>
  <si>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</si>
  <si>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</si>
  <si>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</si>
  <si>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</si>
  <si>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</si>
  <si>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</si>
  <si>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</si>
  <si>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</si>
  <si>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</si>
  <si>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</si>
  <si>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</si>
  <si>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</si>
  <si>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</si>
  <si>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</si>
  <si>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</si>
  <si>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</si>
  <si>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</si>
  <si>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</si>
  <si>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</si>
  <si>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</si>
  <si>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</si>
  <si>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</si>
  <si>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</si>
  <si>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</si>
  <si>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</si>
  <si>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</si>
  <si>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</si>
  <si>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</si>
  <si>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</si>
  <si>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</si>
  <si>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</si>
  <si>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</si>
  <si>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</si>
  <si>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</si>
  <si>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</si>
  <si>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</si>
  <si>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</si>
  <si>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</si>
  <si>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</si>
  <si>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</si>
  <si>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</si>
  <si>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</si>
  <si>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</si>
  <si>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</si>
  <si>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</si>
  <si>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</si>
  <si>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</si>
  <si>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</si>
  <si>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</si>
  <si>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</si>
  <si>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</si>
  <si>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</si>
  <si>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</si>
  <si>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</si>
  <si>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</si>
  <si>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</si>
  <si>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</si>
  <si>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</si>
  <si>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</si>
  <si>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</si>
  <si>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</si>
  <si>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</si>
  <si>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</si>
  <si>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</si>
  <si>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</si>
  <si>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</si>
  <si>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</si>
  <si>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</si>
  <si>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</si>
  <si>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</si>
  <si>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</si>
  <si>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</si>
  <si>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</si>
  <si>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</si>
  <si>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</si>
  <si>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</si>
  <si>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</si>
  <si>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</si>
  <si>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</si>
  <si>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</si>
  <si>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</si>
  <si>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</si>
  <si>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</si>
  <si>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</si>
  <si>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</si>
  <si>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</si>
  <si>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</si>
  <si>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</si>
  <si>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</si>
  <si>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</si>
  <si>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</si>
  <si>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</si>
  <si>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</si>
  <si>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</si>
  <si>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</si>
  <si>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</si>
  <si>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</si>
  <si>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</si>
  <si>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</si>
  <si>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</si>
  <si>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</si>
  <si>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</si>
  <si>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</si>
  <si>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</si>
  <si>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</si>
  <si>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</si>
  <si>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</si>
  <si>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</si>
  <si>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</si>
  <si>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</si>
  <si>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</si>
  <si>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</si>
  <si>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</si>
  <si>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</si>
  <si>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</si>
  <si>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</si>
  <si>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</si>
  <si>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</si>
  <si>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</si>
  <si>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</si>
  <si>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</si>
  <si>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</si>
  <si>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</si>
  <si>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</si>
  <si>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</si>
  <si>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</si>
  <si>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</si>
  <si>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</si>
  <si>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</si>
  <si>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</si>
  <si>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</si>
  <si>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</si>
  <si>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</si>
  <si>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</si>
  <si>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</si>
  <si>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</si>
  <si>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</si>
  <si>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</si>
  <si>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</si>
  <si>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</si>
  <si>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</si>
  <si>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</si>
  <si>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</si>
  <si>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</si>
  <si>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</si>
  <si>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</si>
  <si>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</si>
  <si>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</si>
  <si>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</si>
  <si>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</si>
  <si>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</si>
  <si>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</si>
  <si>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</si>
  <si>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</si>
  <si>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</si>
  <si>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</si>
  <si>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</si>
  <si>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</si>
  <si>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</si>
  <si>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</si>
  <si>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</si>
  <si>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</si>
  <si>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</si>
  <si>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</si>
  <si>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</si>
  <si>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</si>
  <si>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</si>
  <si>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</si>
  <si>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</si>
  <si>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</si>
  <si>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</si>
  <si>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</si>
  <si>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</si>
  <si>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</si>
  <si>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</si>
  <si>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</si>
  <si>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</si>
  <si>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</si>
  <si>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</si>
  <si>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</si>
  <si>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</si>
  <si>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</si>
  <si>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</si>
  <si>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</si>
  <si>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</si>
  <si>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</si>
  <si>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</si>
  <si>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</si>
  <si>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</si>
  <si>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</si>
  <si>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</si>
  <si>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</si>
  <si>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</si>
  <si>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</si>
  <si>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</si>
  <si>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</si>
  <si>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</si>
  <si>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</si>
  <si>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</si>
  <si>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</si>
  <si>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</si>
  <si>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</si>
  <si>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</si>
  <si>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</si>
  <si>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</si>
  <si>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</si>
  <si>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</si>
  <si>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</si>
  <si>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</si>
  <si>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</si>
  <si>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</si>
  <si>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</si>
  <si>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</si>
  <si>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</si>
  <si>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</si>
  <si>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</si>
  <si>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</si>
  <si>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</si>
  <si>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</si>
  <si>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</si>
  <si>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</si>
  <si>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</si>
  <si>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</si>
  <si>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</si>
  <si>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</si>
  <si>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</si>
  <si>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</si>
  <si>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</si>
  <si>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</si>
  <si>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</si>
  <si>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</si>
  <si>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</si>
  <si>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</si>
  <si>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</si>
  <si>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</si>
  <si>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</si>
  <si>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</si>
  <si>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</si>
  <si>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</si>
  <si>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</si>
  <si>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</si>
  <si>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</si>
  <si>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</si>
  <si>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</si>
  <si>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</si>
  <si>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</si>
  <si>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</si>
  <si>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</si>
  <si>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</si>
  <si>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</si>
  <si>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</si>
  <si>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</si>
  <si>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</si>
  <si>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</si>
  <si>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</si>
  <si>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</si>
  <si>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</si>
  <si>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</si>
  <si>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</si>
  <si>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</si>
  <si>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</si>
  <si>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</si>
  <si>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</si>
  <si>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</si>
  <si>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</si>
  <si>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</si>
  <si>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</si>
  <si>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</si>
  <si>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</si>
  <si>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</si>
  <si>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</si>
  <si>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</si>
  <si>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</si>
  <si>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</si>
  <si>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</si>
  <si>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</si>
  <si>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</si>
  <si>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</si>
  <si>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</si>
  <si>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</si>
  <si>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</si>
  <si>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</si>
  <si>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</si>
  <si>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</si>
  <si>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</si>
  <si>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</si>
  <si>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</si>
  <si>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</si>
  <si>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</si>
  <si>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</si>
  <si>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</si>
  <si>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</si>
  <si>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</si>
  <si>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</si>
  <si>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</si>
  <si>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</si>
  <si>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</si>
  <si>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</si>
  <si>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</si>
  <si>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</si>
  <si>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</si>
  <si>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</si>
  <si>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</si>
  <si>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</si>
  <si>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</si>
  <si>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</si>
  <si>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</si>
  <si>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</si>
  <si>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</si>
  <si>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</si>
  <si>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</si>
  <si>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</si>
  <si>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</si>
  <si>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</si>
  <si>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</si>
  <si>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</si>
  <si>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</si>
  <si>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</si>
  <si>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</si>
  <si>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</si>
  <si>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</si>
  <si>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</si>
  <si>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</si>
  <si>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</si>
  <si>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</si>
  <si>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</si>
  <si>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</si>
  <si>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</si>
  <si>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</si>
  <si>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</si>
  <si>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</si>
  <si>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</si>
  <si>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</si>
  <si>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</si>
  <si>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</si>
  <si>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</si>
  <si>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</si>
  <si>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</si>
  <si>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</si>
  <si>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</si>
  <si>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</si>
  <si>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</si>
  <si>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</si>
  <si>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</si>
  <si>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</si>
  <si>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</si>
  <si>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</si>
  <si>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</si>
  <si>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</si>
  <si>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</si>
  <si>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</si>
  <si>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</si>
  <si>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</si>
  <si>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</si>
  <si>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</si>
  <si>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</si>
  <si>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</si>
  <si>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</si>
  <si>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</si>
  <si>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</si>
  <si>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</si>
  <si>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</si>
  <si>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</si>
  <si>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</si>
  <si>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</si>
  <si>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</si>
  <si>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</si>
  <si>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</si>
  <si>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</si>
  <si>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</si>
  <si>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</si>
  <si>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</si>
  <si>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</si>
  <si>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</si>
  <si>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</si>
  <si>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</si>
  <si>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</si>
  <si>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</si>
  <si>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</si>
  <si>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</si>
  <si>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</si>
  <si>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</si>
  <si>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</si>
  <si>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</si>
  <si>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</si>
  <si>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</si>
  <si>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</si>
  <si>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</si>
  <si>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</si>
  <si>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</si>
  <si>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</si>
  <si>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</si>
  <si>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</si>
  <si>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</si>
  <si>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</si>
  <si>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</si>
  <si>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</si>
  <si>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</si>
  <si>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</si>
  <si>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</si>
  <si>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</si>
  <si>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</si>
  <si>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</si>
  <si>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</si>
  <si>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</si>
  <si>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</si>
  <si>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</si>
  <si>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</si>
  <si>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</si>
  <si>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</si>
  <si>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</si>
  <si>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</si>
  <si>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</si>
  <si>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</si>
  <si>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</si>
  <si>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</si>
  <si>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</si>
  <si>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</si>
  <si>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</si>
  <si>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</si>
  <si>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</si>
  <si>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</si>
  <si>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</si>
  <si>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</si>
  <si>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</si>
  <si>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</si>
  <si>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</si>
  <si>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</si>
  <si>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</si>
  <si>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</si>
  <si>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</si>
  <si>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</si>
  <si>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</si>
  <si>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</si>
  <si>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</si>
  <si>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</si>
  <si>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</si>
  <si>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</si>
  <si>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</si>
  <si>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</si>
  <si>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</si>
  <si>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</si>
  <si>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</si>
  <si>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</si>
  <si>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</si>
  <si>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</si>
  <si>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</si>
  <si>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</si>
  <si>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</si>
  <si>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</si>
  <si>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</si>
  <si>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</si>
  <si>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</si>
  <si>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</si>
  <si>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</si>
  <si>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</si>
  <si>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</si>
  <si>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</si>
  <si>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</si>
  <si>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</si>
  <si>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</si>
  <si>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</si>
  <si>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</si>
  <si>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</si>
  <si>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</si>
  <si>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</si>
  <si>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</si>
  <si>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</si>
  <si>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</si>
  <si>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</si>
  <si>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</si>
  <si>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</si>
  <si>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</si>
  <si>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</si>
  <si>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</si>
  <si>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</si>
  <si>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</si>
  <si>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</si>
  <si>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</si>
  <si>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</si>
  <si>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</si>
  <si>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</si>
  <si>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</si>
  <si>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</si>
  <si>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</si>
  <si>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</si>
  <si>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</si>
  <si>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</si>
  <si>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</si>
  <si>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</si>
  <si>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</si>
  <si>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</si>
  <si>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</si>
  <si>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</si>
  <si>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</si>
  <si>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</si>
  <si>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</si>
  <si>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</si>
  <si>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</si>
  <si>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</si>
  <si>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</si>
  <si>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</si>
  <si>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</si>
  <si>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</si>
  <si>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</si>
  <si>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</si>
  <si>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</si>
  <si>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</si>
  <si>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</si>
  <si>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</si>
  <si>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</si>
  <si>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</si>
  <si>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</si>
  <si>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</si>
  <si>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</si>
  <si>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</si>
  <si>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</si>
  <si>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</si>
  <si>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</si>
  <si>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</si>
  <si>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</si>
  <si>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</si>
  <si>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</si>
  <si>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</si>
  <si>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</si>
  <si>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</si>
  <si>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</si>
  <si>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</si>
  <si>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</si>
  <si>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</si>
  <si>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</si>
  <si>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</si>
  <si>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</si>
  <si>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</si>
  <si>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</si>
  <si>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</si>
  <si>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</si>
  <si>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</si>
  <si>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</si>
  <si>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</si>
  <si>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</si>
  <si>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</si>
  <si>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</si>
  <si>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</si>
  <si>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</si>
  <si>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</si>
  <si>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</si>
  <si>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</si>
  <si>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</si>
  <si>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</si>
  <si>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</si>
  <si>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</si>
  <si>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</si>
  <si>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</si>
  <si>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</si>
  <si>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</si>
  <si>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</si>
  <si>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</si>
  <si>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</si>
  <si>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</si>
  <si>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</si>
  <si>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</si>
  <si>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</si>
  <si>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</si>
  <si>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</si>
  <si>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</si>
  <si>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</si>
  <si>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</si>
  <si>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</si>
  <si>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</si>
  <si>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</si>
  <si>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</si>
  <si>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</si>
  <si>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</si>
  <si>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</si>
  <si>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</si>
  <si>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</si>
  <si>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</si>
  <si>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</si>
  <si>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</si>
  <si>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</si>
  <si>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</si>
  <si>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</si>
  <si>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</si>
  <si>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</si>
  <si>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</si>
  <si>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</si>
  <si>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</si>
  <si>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</si>
  <si>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</si>
  <si>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</si>
  <si>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</si>
  <si>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</si>
  <si>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</si>
  <si>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</si>
  <si>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</si>
  <si>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</si>
  <si>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</si>
  <si>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</si>
  <si>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</si>
  <si>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</si>
  <si>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</si>
  <si>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</si>
  <si>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</si>
  <si>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</si>
  <si>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</si>
  <si>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</si>
  <si>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</si>
  <si>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</si>
  <si>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</si>
  <si>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</si>
  <si>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</si>
  <si>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</si>
  <si>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</si>
  <si>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</si>
  <si>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</si>
  <si>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</si>
  <si>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</si>
  <si>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</si>
  <si>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</si>
  <si>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</si>
  <si>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</si>
  <si>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</si>
  <si>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</si>
  <si>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</si>
  <si>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</si>
  <si>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</si>
  <si>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</si>
  <si>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</si>
  <si>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</si>
  <si>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</si>
  <si>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</si>
  <si>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</si>
  <si>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</si>
  <si>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</si>
  <si>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</si>
  <si>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</si>
  <si>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</si>
  <si>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</si>
  <si>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</si>
  <si>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</si>
  <si>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</si>
  <si>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</si>
  <si>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</si>
  <si>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</si>
  <si>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</si>
  <si>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</si>
  <si>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</si>
  <si>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</si>
  <si>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</si>
  <si>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</si>
  <si>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</si>
  <si>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</si>
  <si>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</si>
  <si>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</si>
  <si>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</si>
  <si>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</si>
  <si>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</si>
  <si>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</si>
  <si>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</si>
  <si>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</si>
  <si>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</si>
  <si>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</si>
  <si>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</si>
  <si>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</si>
  <si>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</si>
  <si>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</si>
  <si>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</si>
  <si>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</si>
  <si>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</si>
  <si>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</si>
  <si>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</si>
  <si>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</si>
  <si>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</si>
  <si>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</si>
  <si>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</si>
  <si>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</si>
  <si>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</si>
  <si>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</si>
  <si>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</si>
  <si>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</si>
  <si>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</si>
  <si>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</si>
  <si>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</si>
  <si>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</si>
  <si>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</si>
  <si>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</si>
  <si>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</si>
  <si>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</si>
  <si>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</si>
  <si>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</si>
  <si>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</si>
  <si>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</si>
  <si>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</si>
  <si>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</si>
  <si>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</si>
  <si>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</si>
  <si>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</si>
  <si>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</si>
  <si>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</si>
  <si>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</si>
  <si>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</si>
  <si>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</si>
  <si>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</si>
  <si>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</si>
  <si>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</si>
  <si>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</si>
  <si>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</si>
  <si>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</si>
  <si>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</si>
  <si>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</si>
  <si>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</si>
  <si>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</si>
  <si>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</si>
  <si>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</si>
  <si>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</si>
  <si>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</si>
  <si>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</si>
  <si>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</si>
  <si>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</si>
  <si>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</si>
  <si>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</si>
  <si>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</si>
  <si>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</si>
  <si>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</si>
  <si>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</si>
  <si>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</si>
  <si>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</si>
  <si>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</si>
  <si>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</si>
  <si>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</si>
  <si>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</si>
  <si>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</si>
  <si>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</si>
  <si>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</si>
  <si>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</si>
  <si>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</si>
  <si>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</si>
  <si>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</si>
  <si>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</si>
  <si>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</si>
  <si>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</si>
  <si>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</si>
  <si>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</si>
  <si>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</si>
  <si>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</si>
  <si>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</si>
  <si>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</si>
  <si>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</si>
  <si>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</si>
  <si>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</si>
  <si>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</si>
  <si>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</si>
  <si>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</si>
  <si>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</si>
  <si>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</si>
  <si>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</si>
  <si>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</si>
  <si>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</si>
  <si>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</si>
  <si>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</si>
  <si>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</si>
  <si>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</si>
  <si>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</si>
  <si>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</si>
  <si>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</si>
  <si>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</si>
  <si>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</si>
  <si>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</si>
  <si>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</si>
  <si>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</si>
  <si>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</si>
  <si>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</si>
  <si>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</si>
  <si>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</si>
  <si>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</si>
  <si>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</si>
  <si>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</si>
  <si>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</si>
  <si>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</si>
  <si>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</si>
  <si>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</si>
  <si>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</si>
  <si>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</si>
  <si>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</si>
  <si>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</si>
  <si>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</si>
  <si>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</si>
  <si>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</si>
  <si>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</si>
  <si>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</si>
  <si>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</si>
  <si>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</si>
  <si>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</si>
  <si>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</si>
  <si>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</si>
  <si>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</si>
  <si>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</si>
  <si>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</si>
  <si>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</si>
  <si>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</si>
  <si>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</si>
  <si>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</si>
  <si>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</si>
  <si>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</si>
  <si>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</si>
  <si>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</si>
  <si>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</si>
  <si>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</si>
  <si>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</si>
  <si>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</si>
  <si>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</si>
  <si>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</si>
  <si>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</si>
  <si>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</si>
  <si>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</si>
  <si>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</si>
  <si>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</si>
  <si>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</si>
  <si>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</si>
  <si>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</si>
  <si>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</si>
  <si>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</si>
  <si>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</si>
  <si>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</si>
  <si>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</si>
  <si>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</si>
  <si>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</si>
  <si>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</si>
  <si>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</si>
  <si>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</si>
  <si>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</si>
  <si>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</si>
  <si>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</si>
  <si>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</si>
  <si>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</si>
  <si>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</si>
  <si>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</si>
  <si>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</si>
  <si>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</si>
  <si>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</si>
  <si>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</si>
  <si>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</si>
  <si>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</si>
  <si>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</si>
  <si>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</si>
  <si>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</si>
  <si>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</si>
  <si>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</si>
  <si>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</si>
  <si>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</si>
  <si>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</si>
  <si>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</si>
  <si>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</si>
  <si>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</si>
  <si>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</si>
  <si>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</si>
  <si>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</si>
  <si>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</si>
  <si>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</si>
  <si>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</si>
  <si>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</si>
  <si>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</si>
  <si>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</si>
  <si>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</si>
  <si>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</si>
  <si>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</si>
  <si>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</si>
  <si>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</si>
  <si>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</si>
  <si>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</si>
  <si>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</si>
  <si>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</si>
  <si>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</si>
  <si>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</si>
  <si>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</si>
  <si>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</si>
  <si>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</si>
  <si>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</si>
  <si>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</si>
  <si>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</si>
  <si>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</si>
  <si>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</si>
  <si>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</si>
  <si>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</si>
  <si>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</si>
  <si>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</si>
  <si>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</si>
  <si>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</si>
  <si>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</si>
  <si>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</si>
  <si>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</si>
  <si>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</si>
  <si>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</si>
  <si>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</si>
  <si>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</si>
  <si>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</si>
  <si>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</si>
  <si>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</si>
  <si>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</si>
  <si>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</si>
  <si>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</si>
  <si>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</si>
  <si>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</si>
  <si>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</si>
  <si>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</si>
  <si>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</si>
  <si>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</si>
  <si>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</si>
  <si>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</si>
  <si>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</si>
  <si>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</si>
  <si>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</si>
  <si>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</si>
  <si>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</si>
  <si>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</si>
  <si>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</si>
  <si>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</si>
  <si>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</si>
  <si>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</si>
  <si>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</si>
  <si>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</si>
  <si>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</si>
  <si>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</si>
  <si>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</si>
  <si>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</si>
  <si>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</si>
  <si>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</si>
  <si>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</si>
  <si>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</si>
  <si>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</si>
  <si>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</si>
  <si>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</si>
  <si>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</si>
  <si>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</si>
  <si>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</si>
  <si>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</si>
  <si>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</si>
  <si>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</si>
  <si>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</si>
  <si>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</si>
  <si>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</si>
  <si>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</si>
  <si>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</si>
  <si>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</si>
  <si>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</si>
  <si>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</si>
  <si>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</si>
  <si>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</si>
  <si>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</si>
  <si>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</si>
  <si>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</si>
  <si>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</si>
  <si>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</si>
  <si>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</si>
  <si>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</si>
  <si>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</si>
  <si>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</si>
  <si>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</si>
  <si>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</si>
  <si>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</si>
  <si>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</si>
  <si>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</si>
  <si>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</si>
  <si>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</si>
  <si>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</si>
  <si>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</si>
  <si>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</si>
  <si>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</si>
  <si>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</si>
  <si>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</si>
  <si>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</si>
  <si>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</si>
  <si>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</si>
  <si>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</si>
  <si>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</si>
  <si>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</si>
  <si>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</si>
  <si>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</si>
  <si>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</si>
  <si>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</si>
  <si>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</si>
  <si>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</si>
  <si>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</si>
  <si>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</si>
  <si>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</si>
  <si>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</si>
  <si>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</si>
  <si>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</si>
  <si>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</si>
  <si>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</si>
  <si>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</si>
  <si>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</si>
  <si>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</si>
  <si>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</si>
  <si>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</si>
  <si>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</si>
  <si>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</si>
  <si>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</si>
  <si>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</si>
  <si>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</si>
  <si>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</si>
  <si>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</si>
  <si>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</si>
  <si>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</si>
  <si>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</si>
  <si>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</si>
  <si>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</si>
  <si>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</si>
  <si>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</si>
  <si>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</si>
  <si>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</si>
  <si>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</si>
  <si>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</si>
  <si>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</si>
  <si>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</si>
  <si>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</si>
  <si>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</si>
  <si>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</si>
  <si>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</si>
  <si>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</si>
  <si>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</si>
  <si>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</si>
  <si>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</si>
  <si>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</si>
  <si>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</si>
  <si>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</si>
  <si>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</si>
  <si>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</si>
  <si>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</si>
  <si>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</si>
  <si>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</si>
  <si>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</si>
  <si>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</si>
  <si>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</si>
  <si>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</si>
  <si>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</si>
  <si>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</si>
  <si>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</si>
  <si>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</si>
  <si>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</si>
  <si>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</si>
  <si>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</si>
  <si>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</si>
  <si>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</si>
  <si>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</si>
  <si>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</si>
  <si>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</si>
  <si>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</si>
  <si>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</si>
  <si>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</si>
  <si>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</si>
  <si>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</si>
  <si>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</si>
  <si>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</si>
  <si>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</si>
  <si>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</si>
  <si>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</si>
  <si>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</si>
  <si>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</si>
  <si>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</si>
  <si>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</si>
  <si>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</si>
  <si>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</si>
  <si>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</si>
  <si>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</si>
  <si>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</si>
  <si>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</si>
  <si>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</si>
  <si>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</si>
  <si>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</si>
  <si>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</si>
  <si>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</si>
  <si>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</si>
  <si>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</si>
  <si>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</si>
  <si>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</si>
  <si>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</si>
  <si>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</si>
  <si>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</si>
  <si>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</si>
  <si>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</si>
  <si>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</si>
  <si>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</si>
  <si>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</si>
  <si>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</si>
  <si>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</si>
  <si>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</si>
  <si>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</si>
  <si>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</si>
  <si>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</si>
  <si>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</si>
  <si>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</si>
  <si>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</si>
  <si>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</si>
  <si>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</si>
  <si>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</si>
  <si>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</si>
  <si>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</si>
  <si>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</si>
  <si>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</si>
  <si>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</si>
  <si>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</si>
  <si>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</si>
  <si>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</si>
  <si>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</si>
  <si>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</si>
  <si>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</si>
  <si>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</si>
  <si>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</si>
  <si>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</si>
  <si>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</si>
  <si>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</si>
  <si>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</si>
  <si>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</si>
  <si>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</si>
  <si>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</si>
  <si>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</si>
  <si>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</si>
  <si>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</si>
  <si>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</si>
  <si>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</si>
  <si>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</si>
  <si>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</si>
  <si>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</si>
  <si>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</si>
  <si>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</si>
  <si>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</si>
  <si>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</si>
  <si>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</si>
  <si>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</si>
  <si>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</si>
  <si>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</si>
  <si>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</si>
  <si>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</si>
  <si>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</si>
  <si>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</si>
  <si>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</si>
  <si>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</si>
  <si>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</si>
  <si>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</si>
  <si>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</si>
  <si>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</si>
  <si>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</si>
  <si>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</si>
  <si>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</si>
  <si>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</si>
  <si>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</si>
  <si>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</si>
  <si>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</si>
  <si>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</si>
  <si>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</si>
  <si>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</si>
  <si>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</si>
  <si>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</si>
  <si>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</si>
  <si>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</si>
  <si>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</si>
  <si>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</si>
  <si>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</si>
  <si>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</si>
  <si>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</si>
  <si>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</si>
  <si>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</si>
  <si>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</si>
  <si>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</si>
  <si>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</si>
  <si>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</si>
  <si>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</si>
  <si>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</si>
  <si>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</si>
  <si>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</si>
  <si>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</si>
  <si>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</si>
  <si>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</si>
  <si>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</si>
  <si>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</si>
  <si>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</si>
  <si>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</si>
  <si>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</si>
  <si>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</si>
  <si>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</si>
  <si>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</si>
  <si>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</si>
  <si>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</si>
  <si>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</si>
  <si>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</si>
  <si>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</si>
  <si>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</si>
  <si>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</si>
  <si>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</si>
  <si>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</si>
  <si>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</si>
  <si>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</si>
  <si>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</si>
  <si>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</si>
  <si>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</si>
  <si>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</si>
  <si>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</si>
  <si>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</si>
  <si>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</si>
  <si>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</si>
  <si>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</si>
  <si>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</si>
  <si>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</si>
  <si>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</si>
  <si>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</si>
  <si>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</si>
  <si>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</si>
  <si>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</si>
  <si>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</si>
  <si>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</si>
  <si>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</si>
  <si>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</si>
  <si>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</si>
  <si>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</si>
  <si>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</si>
  <si>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</si>
  <si>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</si>
  <si>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</si>
  <si>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</si>
  <si>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</si>
  <si>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</si>
  <si>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</si>
  <si>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</si>
  <si>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</si>
  <si>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</si>
  <si>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</si>
  <si>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</si>
  <si>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</si>
  <si>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</si>
  <si>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</si>
  <si>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</si>
  <si>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</si>
  <si>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</si>
  <si>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</si>
  <si>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</si>
  <si>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</si>
  <si>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</si>
  <si>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</si>
  <si>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</si>
  <si>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</si>
  <si>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</si>
  <si>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</si>
  <si>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</si>
  <si>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</si>
  <si>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</si>
  <si>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</si>
  <si>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</si>
  <si>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</si>
  <si>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</si>
  <si>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</si>
  <si>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</si>
  <si>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</si>
  <si>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</si>
  <si>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</si>
  <si>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</si>
  <si>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</si>
  <si>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</si>
  <si>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</si>
  <si>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</si>
  <si>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</si>
  <si>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</si>
  <si>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</si>
  <si>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</si>
  <si>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</si>
  <si>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</si>
  <si>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</si>
  <si>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</si>
  <si>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</si>
  <si>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</si>
  <si>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</si>
  <si>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</si>
  <si>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</si>
  <si>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</si>
  <si>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</si>
  <si>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</si>
  <si>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</si>
  <si>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</si>
  <si>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</si>
  <si>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</si>
  <si>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</si>
  <si>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</si>
  <si>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</si>
  <si>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</si>
  <si>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</si>
  <si>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</si>
  <si>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</si>
  <si>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</si>
  <si>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</si>
  <si>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</si>
  <si>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</si>
  <si>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</si>
  <si>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</si>
  <si>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</si>
  <si>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</si>
  <si>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</si>
  <si>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</si>
  <si>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</si>
  <si>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</si>
  <si>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</si>
  <si>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</si>
  <si>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</si>
  <si>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</si>
  <si>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</si>
  <si>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</si>
  <si>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</si>
  <si>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</si>
  <si>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</si>
  <si>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</si>
  <si>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</si>
  <si>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</si>
  <si>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</si>
  <si>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</si>
  <si>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</si>
  <si>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</si>
  <si>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</si>
  <si>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</si>
  <si>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</si>
  <si>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</si>
  <si>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</si>
  <si>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</si>
  <si>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</si>
  <si>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</si>
  <si>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</si>
  <si>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</si>
  <si>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</si>
  <si>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</si>
  <si>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</si>
  <si>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</si>
  <si>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</si>
  <si>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</si>
  <si>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</si>
  <si>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</si>
  <si>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</si>
  <si>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</si>
  <si>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</si>
  <si>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</si>
  <si>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</si>
  <si>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</si>
  <si>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</si>
  <si>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</si>
  <si>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</si>
  <si>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</si>
  <si>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</si>
  <si>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</si>
  <si>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</si>
  <si>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</si>
  <si>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</si>
  <si>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</si>
  <si>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</si>
  <si>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</si>
  <si>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</si>
  <si>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</si>
  <si>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</si>
  <si>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</si>
  <si>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</si>
  <si>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</si>
  <si>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</si>
  <si>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</si>
  <si>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</si>
  <si>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</si>
  <si>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</si>
  <si>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</si>
  <si>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</si>
  <si>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</si>
  <si>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</si>
  <si>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</si>
  <si>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</si>
  <si>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</si>
  <si>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</si>
  <si>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</si>
  <si>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</si>
  <si>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</si>
  <si>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</si>
  <si>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</si>
  <si>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</si>
  <si>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</si>
  <si>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</si>
  <si>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</si>
  <si>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</si>
  <si>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</si>
  <si>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</si>
  <si>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</si>
  <si>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</si>
  <si>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</si>
  <si>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</si>
  <si>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</si>
  <si>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</si>
  <si>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</si>
  <si>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</si>
  <si>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</si>
  <si>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</si>
  <si>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</si>
  <si>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</si>
  <si>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</si>
  <si>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</si>
  <si>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</si>
  <si>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</si>
  <si>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</si>
  <si>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</si>
  <si>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</si>
  <si>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</si>
  <si>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</si>
  <si>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</si>
  <si>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</si>
  <si>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</si>
  <si>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</si>
  <si>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</si>
  <si>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</si>
  <si>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</si>
  <si>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</si>
  <si>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</si>
  <si>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</si>
  <si>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</si>
  <si>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</si>
  <si>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</si>
  <si>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</si>
  <si>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</si>
  <si>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</si>
  <si>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</si>
  <si>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</si>
  <si>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</si>
  <si>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</si>
  <si>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</si>
  <si>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</si>
  <si>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</si>
  <si>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</si>
  <si>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</si>
  <si>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</si>
  <si>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</si>
  <si>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</si>
  <si>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</si>
  <si>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</si>
  <si>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</si>
  <si>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</si>
  <si>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</si>
  <si>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</si>
  <si>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</si>
  <si>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</si>
  <si>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</si>
  <si>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</si>
  <si>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</si>
  <si>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</si>
  <si>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</si>
  <si>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</si>
  <si>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</si>
  <si>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</si>
  <si>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</si>
  <si>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</si>
  <si>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</si>
  <si>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</si>
  <si>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</si>
  <si>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</si>
  <si>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</si>
  <si>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</si>
  <si>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</si>
  <si>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</si>
  <si>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</si>
  <si>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</si>
  <si>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</si>
  <si>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</si>
  <si>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</si>
  <si>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</si>
  <si>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</si>
  <si>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</si>
  <si>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</si>
  <si>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</si>
  <si>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</si>
  <si>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</si>
  <si>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</si>
  <si>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</si>
  <si>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</si>
  <si>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</si>
  <si>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</si>
  <si>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</si>
  <si>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</si>
  <si>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</si>
  <si>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</si>
  <si>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</si>
  <si>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</si>
  <si>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</si>
  <si>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</si>
  <si>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</si>
  <si>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</si>
  <si>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</si>
  <si>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</si>
  <si>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</si>
  <si>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</si>
  <si>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</si>
  <si>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</si>
  <si>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</si>
  <si>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</si>
  <si>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</si>
  <si>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</si>
  <si>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</si>
  <si>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</si>
  <si>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</si>
  <si>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</si>
  <si>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</si>
  <si>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</si>
  <si>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</si>
  <si>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</si>
  <si>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</si>
  <si>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</si>
  <si>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</si>
  <si>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</si>
  <si>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</si>
  <si>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</si>
  <si>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</si>
  <si>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</si>
  <si>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</si>
  <si>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</si>
  <si>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</si>
  <si>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</si>
  <si>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</si>
  <si>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</si>
  <si>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</si>
  <si>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</si>
  <si>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</si>
  <si>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</si>
  <si>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</si>
  <si>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</si>
  <si>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</si>
  <si>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</si>
  <si>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</si>
  <si>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</si>
  <si>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</si>
  <si>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</si>
  <si>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</si>
  <si>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</si>
  <si>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</si>
  <si>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</si>
  <si>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</si>
  <si>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</si>
  <si>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</si>
  <si>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</si>
  <si>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</si>
  <si>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</si>
  <si>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</si>
  <si>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</si>
  <si>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</si>
  <si>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</si>
  <si>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</si>
  <si>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</si>
  <si>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</si>
  <si>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</si>
  <si>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</si>
  <si>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</si>
  <si>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</si>
  <si>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</si>
  <si>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</si>
  <si>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</si>
  <si>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</si>
  <si>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</si>
  <si>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</si>
  <si>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</si>
  <si>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</si>
  <si>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</si>
  <si>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</si>
  <si>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</si>
  <si>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</si>
  <si>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</si>
  <si>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</si>
  <si>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</si>
  <si>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</si>
  <si>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</si>
  <si>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</si>
  <si>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</si>
  <si>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</si>
  <si>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</si>
  <si>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</si>
  <si>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</si>
  <si>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</si>
  <si>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</si>
  <si>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</si>
  <si>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</si>
  <si>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</si>
  <si>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</si>
  <si>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</si>
  <si>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</si>
  <si>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</si>
  <si>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</si>
  <si>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</si>
  <si>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</si>
  <si>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</si>
  <si>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</si>
  <si>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</si>
  <si>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</si>
  <si>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</si>
  <si>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</si>
  <si>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</si>
  <si>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</si>
  <si>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</si>
  <si>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</si>
  <si>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</si>
  <si>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</si>
  <si>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</si>
  <si>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</si>
  <si>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</si>
  <si>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</si>
  <si>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</si>
  <si>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</si>
  <si>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</si>
  <si>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</si>
  <si>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</si>
  <si>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</si>
  <si>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</si>
  <si>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</si>
  <si>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</si>
  <si>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</si>
  <si>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</si>
  <si>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</si>
  <si>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</si>
  <si>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</si>
  <si>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</si>
  <si>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</si>
  <si>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</si>
  <si>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</si>
  <si>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</si>
  <si>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</si>
  <si>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</si>
  <si>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</si>
  <si>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</si>
  <si>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</si>
  <si>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</si>
  <si>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</si>
  <si>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</si>
  <si>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</si>
  <si>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</si>
  <si>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</si>
  <si>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</si>
  <si>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</si>
  <si>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</si>
  <si>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</si>
  <si>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</si>
  <si>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</si>
  <si>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</si>
  <si>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</si>
  <si>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</si>
  <si>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</si>
  <si>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</si>
  <si>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</si>
  <si>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</si>
  <si>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</si>
  <si>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</si>
  <si>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</si>
  <si>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</si>
  <si>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</si>
  <si>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</si>
  <si>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</si>
  <si>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</si>
  <si>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</si>
  <si>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</si>
  <si>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</si>
  <si>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</si>
  <si>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</si>
  <si>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</si>
  <si>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</si>
  <si>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</si>
  <si>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</si>
  <si>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</si>
  <si>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</si>
  <si>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</si>
  <si>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</si>
  <si>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</si>
  <si>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</si>
  <si>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</si>
  <si>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</si>
  <si>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</si>
  <si>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</si>
  <si>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</si>
  <si>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</si>
  <si>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</si>
  <si>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</si>
  <si>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</si>
  <si>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</si>
  <si>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</si>
  <si>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</si>
  <si>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</si>
  <si>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</si>
  <si>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</si>
  <si>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</si>
  <si>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</si>
  <si>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</si>
  <si>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</si>
  <si>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</si>
  <si>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</si>
  <si>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</si>
  <si>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</si>
  <si>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</si>
  <si>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</si>
  <si>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</si>
  <si>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</si>
  <si>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</si>
  <si>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</si>
  <si>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</si>
  <si>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</si>
  <si>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</si>
  <si>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</si>
  <si>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</si>
  <si>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</si>
  <si>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</si>
  <si>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</si>
  <si>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</si>
  <si>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</si>
  <si>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</si>
  <si>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</si>
  <si>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</si>
  <si>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</si>
  <si>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</si>
  <si>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</si>
  <si>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</si>
  <si>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</si>
  <si>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</si>
  <si>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</si>
  <si>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</si>
  <si>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</si>
  <si>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</si>
  <si>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</si>
  <si>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</si>
  <si>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</si>
  <si>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</si>
  <si>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</si>
  <si>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</si>
  <si>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</si>
  <si>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</si>
  <si>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</si>
  <si>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</si>
  <si>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</si>
  <si>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</si>
  <si>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</si>
  <si>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</si>
  <si>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</si>
  <si>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</si>
  <si>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</si>
  <si>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</si>
  <si>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</si>
  <si>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</si>
  <si>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</si>
  <si>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</si>
  <si>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</si>
  <si>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</si>
  <si>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</si>
  <si>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</si>
  <si>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</si>
  <si>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</si>
  <si>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</si>
  <si>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</si>
  <si>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</si>
  <si>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</si>
  <si>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</si>
  <si>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</si>
  <si>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</si>
  <si>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</si>
  <si>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</si>
  <si>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</si>
  <si>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</si>
  <si>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</si>
  <si>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</si>
  <si>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</si>
  <si>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</si>
  <si>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</si>
  <si>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</si>
  <si>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</si>
  <si>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</si>
  <si>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</si>
  <si>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</si>
  <si>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</si>
  <si>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</si>
  <si>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</si>
  <si>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</si>
  <si>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</si>
  <si>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</si>
  <si>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</si>
  <si>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</si>
  <si>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</si>
  <si>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</si>
  <si>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</si>
  <si>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</si>
  <si>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</si>
  <si>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</si>
  <si>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</si>
  <si>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</si>
  <si>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</si>
  <si>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</si>
  <si>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</si>
  <si>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</si>
  <si>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</si>
  <si>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</si>
  <si>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</si>
  <si>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</si>
  <si>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</si>
  <si>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</si>
  <si>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</si>
  <si>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</si>
  <si>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</si>
  <si>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</si>
  <si>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</si>
  <si>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</si>
  <si>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</si>
  <si>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</si>
  <si>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</si>
  <si>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</si>
  <si>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</si>
  <si>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</si>
  <si>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</si>
  <si>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</si>
  <si>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</si>
  <si>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</si>
  <si>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</si>
  <si>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</si>
  <si>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</si>
  <si>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</si>
  <si>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</si>
  <si>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</si>
  <si>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</si>
  <si>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</si>
  <si>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</si>
  <si>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</si>
  <si>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</si>
  <si>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</si>
  <si>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</si>
  <si>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</si>
  <si>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</si>
  <si>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</si>
  <si>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</si>
  <si>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</si>
  <si>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</si>
  <si>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</si>
  <si>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</si>
  <si>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</si>
  <si>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</si>
  <si>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</si>
  <si>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</si>
  <si>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</si>
  <si>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</si>
  <si>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</si>
  <si>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</si>
  <si>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</si>
  <si>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</si>
  <si>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</si>
  <si>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</si>
  <si>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</si>
  <si>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</si>
  <si>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</si>
  <si>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</si>
  <si>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</si>
  <si>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</si>
  <si>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</si>
  <si>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</si>
  <si>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</si>
  <si>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</si>
  <si>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</si>
  <si>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</si>
  <si>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</si>
  <si>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</si>
  <si>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</si>
  <si>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</si>
  <si>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</si>
  <si>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</si>
  <si>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</si>
  <si>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</si>
  <si>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</si>
  <si>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</si>
  <si>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</si>
  <si>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</si>
  <si>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</si>
  <si>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</si>
  <si>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</si>
  <si>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</si>
  <si>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</si>
  <si>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</si>
  <si>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</si>
  <si>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</si>
  <si>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</si>
  <si>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</si>
  <si>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</si>
  <si>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</si>
  <si>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</si>
  <si>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</si>
  <si>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</si>
  <si>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</si>
  <si>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</si>
  <si>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</si>
  <si>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</si>
  <si>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</si>
  <si>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</si>
  <si>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</si>
  <si>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</si>
  <si>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</si>
  <si>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</si>
  <si>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</si>
  <si>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</si>
  <si>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</si>
  <si>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</si>
  <si>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</si>
  <si>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</si>
  <si>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</si>
  <si>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</si>
  <si>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</si>
  <si>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</si>
  <si>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</si>
  <si>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</si>
  <si>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</si>
  <si>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</si>
  <si>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</si>
  <si>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</si>
  <si>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</si>
  <si>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</si>
  <si>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</si>
  <si>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</si>
  <si>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</si>
  <si>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</si>
  <si>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</si>
  <si>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</si>
  <si>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</si>
  <si>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</si>
  <si>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</si>
  <si>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</si>
  <si>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</si>
  <si>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</si>
  <si>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</si>
  <si>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</si>
  <si>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</si>
  <si>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</si>
  <si>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</si>
  <si>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</si>
  <si>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</si>
  <si>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</si>
  <si>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</si>
  <si>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</si>
  <si>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</si>
  <si>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</si>
  <si>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</si>
  <si>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</si>
  <si>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</si>
  <si>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</si>
  <si>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</si>
  <si>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</si>
  <si>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</si>
  <si>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</si>
  <si>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</si>
  <si>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</si>
  <si>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</si>
  <si>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</si>
  <si>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</si>
  <si>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</si>
  <si>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</si>
  <si>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</si>
  <si>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</si>
  <si>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</si>
  <si>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</si>
  <si>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</si>
  <si>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</si>
  <si>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</si>
  <si>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</si>
  <si>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</si>
  <si>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</si>
  <si>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</si>
  <si>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</si>
  <si>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</si>
  <si>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</si>
  <si>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</si>
  <si>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</si>
  <si>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</si>
  <si>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</si>
  <si>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</si>
  <si>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</si>
  <si>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</si>
  <si>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</si>
  <si>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</si>
  <si>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</si>
  <si>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</si>
  <si>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</si>
  <si>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</si>
  <si>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</si>
  <si>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</si>
  <si>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</si>
  <si>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</si>
  <si>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</si>
  <si>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</si>
  <si>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</si>
  <si>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</si>
  <si>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</si>
  <si>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</si>
  <si>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</si>
  <si>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</si>
  <si>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</si>
  <si>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</si>
  <si>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</si>
  <si>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</si>
  <si>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</si>
  <si>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</si>
  <si>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</si>
  <si>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</si>
  <si>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</si>
  <si>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</si>
  <si>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</si>
  <si>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</si>
  <si>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</si>
  <si>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</si>
  <si>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</si>
  <si>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</si>
  <si>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</si>
  <si>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</si>
  <si>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</si>
  <si>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</si>
  <si>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</si>
  <si>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</si>
  <si>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</si>
  <si>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</si>
  <si>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</si>
  <si>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</si>
  <si>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</si>
  <si>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</si>
  <si>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</si>
  <si>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</si>
  <si>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</si>
  <si>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</si>
  <si>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</si>
  <si>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</si>
  <si>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</si>
  <si>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</si>
  <si>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</si>
  <si>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</si>
  <si>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</si>
  <si>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</si>
  <si>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</si>
  <si>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</si>
  <si>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</si>
  <si>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</si>
  <si>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</si>
  <si>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</si>
  <si>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</si>
  <si>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</si>
  <si>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</si>
  <si>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</si>
  <si>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</si>
  <si>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</si>
  <si>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</si>
  <si>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</si>
  <si>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</si>
  <si>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</si>
  <si>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</si>
  <si>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</si>
  <si>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</si>
  <si>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</si>
  <si>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</si>
  <si>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</si>
  <si>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</si>
  <si>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</si>
  <si>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</si>
  <si>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</si>
  <si>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</si>
  <si>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</si>
  <si>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</si>
  <si>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</si>
  <si>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</si>
  <si>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</si>
  <si>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</si>
  <si>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</si>
  <si>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</si>
  <si>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</si>
  <si>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</si>
  <si>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</si>
  <si>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</si>
  <si>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</si>
  <si>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</si>
  <si>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</si>
  <si>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</si>
  <si>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</si>
  <si>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</si>
  <si>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</si>
  <si>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</si>
  <si>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</si>
  <si>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</si>
  <si>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</si>
  <si>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</si>
  <si>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</si>
  <si>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</si>
  <si>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</si>
  <si>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</si>
  <si>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</si>
  <si>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</si>
  <si>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</si>
  <si>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</si>
  <si>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</si>
  <si>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</si>
  <si>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</si>
  <si>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</si>
  <si>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</si>
  <si>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</si>
  <si>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</si>
  <si>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</si>
  <si>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</si>
  <si>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</si>
  <si>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</si>
  <si>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</si>
  <si>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</si>
  <si>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</si>
  <si>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</si>
  <si>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</si>
  <si>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</si>
  <si>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</si>
  <si>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</si>
  <si>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</si>
  <si>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</si>
  <si>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</si>
  <si>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</si>
  <si>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</si>
  <si>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</si>
  <si>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</si>
  <si>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</si>
  <si>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</si>
  <si>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</si>
  <si>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</si>
  <si>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</si>
  <si>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</si>
  <si>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</si>
  <si>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</si>
  <si>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</si>
  <si>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</si>
  <si>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</si>
  <si>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</si>
  <si>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</si>
  <si>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</si>
  <si>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</si>
  <si>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</si>
  <si>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</si>
  <si>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</si>
  <si>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</si>
  <si>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</si>
  <si>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</si>
  <si>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</si>
  <si>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</si>
  <si>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</si>
  <si>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</si>
  <si>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</si>
  <si>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</si>
  <si>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</si>
  <si>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</si>
  <si>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</si>
  <si>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</si>
  <si>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</si>
  <si>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</si>
  <si>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</si>
  <si>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</si>
  <si>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</si>
  <si>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</si>
  <si>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</si>
  <si>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</si>
  <si>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</si>
  <si>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</si>
  <si>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</si>
  <si>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</si>
  <si>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</si>
  <si>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</si>
  <si>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</si>
  <si>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</si>
  <si>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</si>
  <si>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</si>
  <si>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</si>
  <si>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</si>
  <si>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</si>
  <si>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</si>
  <si>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</si>
  <si>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</si>
  <si>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</si>
  <si>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</si>
  <si>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</si>
  <si>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</si>
  <si>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</si>
  <si>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</si>
  <si>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</si>
  <si>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</si>
  <si>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</si>
  <si>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</si>
  <si>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</si>
  <si>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</si>
  <si>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</si>
  <si>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</si>
  <si>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</si>
  <si>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</si>
  <si>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</si>
  <si>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</si>
  <si>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</si>
  <si>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</si>
  <si>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</si>
  <si>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</si>
  <si>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</si>
  <si>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</si>
  <si>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</si>
  <si>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</si>
  <si>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</si>
  <si>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</si>
  <si>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</si>
  <si>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</si>
  <si>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</si>
  <si>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</si>
  <si>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</si>
  <si>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</si>
  <si>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</si>
  <si>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</si>
  <si>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</si>
  <si>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</si>
  <si>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</si>
  <si>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</si>
  <si>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</si>
  <si>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</si>
  <si>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</si>
  <si>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</si>
  <si>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</si>
  <si>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</si>
  <si>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</si>
  <si>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</si>
  <si>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</si>
  <si>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</si>
  <si>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</si>
  <si>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</si>
  <si>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</si>
  <si>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</si>
  <si>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</si>
  <si>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</si>
  <si>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</si>
  <si>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</si>
  <si>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</si>
  <si>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</si>
  <si>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</si>
  <si>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</si>
  <si>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</si>
  <si>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</si>
  <si>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</si>
  <si>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</si>
  <si>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</si>
  <si>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</si>
  <si>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</si>
  <si>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</si>
  <si>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</si>
  <si>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</si>
  <si>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</si>
  <si>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</si>
  <si>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</si>
  <si>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</si>
  <si>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</si>
  <si>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</si>
  <si>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</si>
  <si>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</si>
  <si>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</si>
  <si>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</si>
  <si>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</si>
  <si>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</si>
  <si>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</si>
  <si>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</si>
  <si>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</si>
  <si>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</si>
  <si>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</si>
  <si>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</si>
  <si>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</si>
  <si>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</si>
  <si>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</si>
  <si>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</si>
  <si>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</si>
  <si>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</si>
  <si>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</si>
  <si>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</si>
  <si>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</si>
  <si>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</si>
  <si>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</si>
  <si>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</si>
  <si>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</si>
  <si>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</si>
  <si>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</si>
  <si>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</si>
  <si>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</si>
  <si>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</si>
  <si>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</si>
  <si>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</si>
  <si>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</si>
  <si>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</si>
  <si>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</si>
  <si>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</si>
  <si>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</si>
  <si>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</si>
  <si>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</si>
  <si>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</si>
  <si>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</si>
  <si>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</si>
  <si>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</si>
  <si>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</si>
  <si>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</si>
  <si>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</si>
  <si>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</si>
  <si>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</si>
  <si>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</si>
  <si>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</si>
  <si>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</si>
  <si>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</si>
  <si>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</si>
  <si>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</si>
  <si>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</si>
  <si>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</si>
  <si>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</si>
  <si>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</si>
  <si>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</si>
  <si>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</si>
  <si>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</si>
  <si>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</si>
  <si>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</si>
  <si>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</si>
  <si>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</si>
  <si>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</si>
  <si>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</si>
  <si>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</si>
  <si>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</si>
  <si>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</si>
  <si>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</si>
  <si>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</si>
  <si>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</si>
  <si>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</si>
  <si>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</si>
  <si>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</si>
  <si>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</si>
  <si>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</si>
  <si>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</si>
  <si>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</si>
  <si>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</si>
  <si>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</si>
  <si>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</si>
  <si>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</si>
  <si>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</si>
  <si>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</si>
  <si>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</si>
  <si>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</si>
  <si>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</si>
  <si>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</si>
  <si>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</si>
  <si>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</si>
  <si>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</si>
  <si>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</si>
  <si>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</si>
  <si>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</si>
  <si>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</si>
  <si>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</si>
  <si>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</si>
  <si>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</si>
  <si>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</si>
  <si>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</si>
  <si>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</si>
  <si>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</si>
  <si>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</si>
  <si>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</si>
  <si>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</si>
  <si>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</si>
  <si>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</si>
  <si>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</si>
  <si>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</si>
  <si>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</si>
  <si>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</si>
  <si>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</si>
  <si>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</si>
  <si>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</si>
  <si>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</si>
  <si>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</si>
  <si>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</si>
  <si>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</si>
  <si>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</si>
  <si>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</si>
  <si>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</si>
  <si>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</si>
  <si>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</si>
  <si>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</si>
  <si>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</si>
  <si>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</si>
  <si>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</si>
  <si>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</si>
  <si>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</si>
  <si>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</si>
  <si>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</si>
  <si>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</si>
  <si>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</si>
  <si>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</si>
  <si>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</si>
  <si>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</si>
  <si>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</si>
  <si>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</si>
  <si>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</si>
  <si>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</si>
  <si>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</si>
  <si>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</si>
  <si>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</si>
  <si>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</si>
  <si>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</si>
  <si>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</si>
  <si>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</si>
  <si>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</si>
  <si>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</si>
  <si>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</si>
  <si>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</si>
  <si>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</si>
  <si>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</si>
  <si>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</si>
  <si>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</si>
  <si>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</si>
  <si>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</si>
  <si>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</si>
  <si>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</si>
  <si>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</si>
  <si>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</si>
  <si>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</si>
  <si>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</si>
  <si>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</si>
  <si>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</si>
  <si>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</si>
  <si>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</si>
  <si>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</si>
  <si>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</si>
  <si>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</si>
  <si>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</si>
  <si>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</si>
  <si>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</si>
  <si>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</si>
  <si>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</si>
  <si>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</si>
  <si>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</si>
  <si>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</si>
  <si>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</si>
  <si>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</si>
  <si>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</si>
  <si>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</si>
  <si>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</si>
  <si>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</si>
  <si>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</si>
  <si>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</si>
  <si>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</si>
  <si>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</si>
  <si>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</si>
  <si>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</si>
  <si>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</si>
  <si>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</si>
  <si>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</si>
  <si>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</si>
  <si>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</si>
  <si>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</si>
  <si>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</si>
  <si>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</si>
  <si>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</si>
  <si>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</si>
  <si>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</si>
  <si>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</si>
  <si>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</si>
  <si>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</si>
  <si>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</si>
  <si>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</si>
  <si>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</si>
  <si>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</si>
  <si>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</si>
  <si>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</si>
  <si>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</si>
  <si>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</si>
  <si>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</si>
  <si>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</si>
  <si>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</si>
  <si>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</si>
  <si>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</si>
  <si>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</si>
  <si>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</si>
  <si>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</si>
  <si>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</si>
  <si>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</si>
  <si>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</si>
  <si>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</si>
  <si>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</si>
  <si>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</si>
  <si>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</si>
  <si>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</si>
  <si>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</si>
  <si>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</si>
  <si>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</si>
  <si>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</si>
  <si>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</si>
  <si>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</si>
  <si>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</si>
  <si>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</si>
  <si>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</si>
  <si>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</si>
  <si>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</si>
  <si>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</si>
  <si>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</si>
  <si>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</si>
  <si>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</si>
  <si>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</si>
  <si>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</si>
  <si>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</si>
  <si>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</si>
  <si>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</si>
  <si>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</si>
  <si>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</si>
  <si>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</si>
  <si>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</si>
  <si>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</si>
  <si>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</si>
  <si>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</si>
  <si>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</si>
  <si>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</si>
  <si>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</si>
  <si>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</si>
  <si>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</si>
  <si>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</si>
  <si>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</si>
  <si>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</si>
  <si>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</si>
  <si>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</si>
  <si>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</si>
  <si>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</si>
  <si>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</si>
  <si>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</si>
  <si>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</si>
  <si>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</si>
  <si>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</si>
  <si>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</si>
  <si>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</si>
  <si>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</si>
  <si>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</si>
  <si>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</si>
  <si>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</si>
  <si>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</si>
  <si>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</si>
  <si>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</si>
  <si>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</si>
  <si>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</si>
  <si>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</si>
  <si>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</si>
  <si>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</si>
  <si>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</si>
  <si>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</si>
  <si>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</si>
  <si>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</si>
  <si>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</si>
  <si>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</si>
  <si>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</si>
  <si>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</si>
  <si>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</si>
  <si>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</si>
  <si>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</si>
  <si>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</si>
  <si>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</si>
  <si>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</si>
  <si>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</si>
  <si>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</si>
  <si>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</si>
  <si>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</si>
  <si>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</si>
  <si>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</si>
  <si>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</si>
  <si>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</si>
  <si>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</si>
  <si>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</si>
  <si>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</si>
  <si>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</si>
  <si>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</si>
  <si>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</si>
  <si>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</si>
  <si>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</si>
  <si>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</si>
  <si>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</si>
  <si>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</si>
  <si>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</si>
  <si>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</si>
  <si>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</si>
  <si>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</si>
  <si>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</si>
  <si>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</si>
  <si>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</si>
  <si>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</si>
  <si>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</si>
  <si>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</si>
  <si>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</si>
  <si>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</si>
  <si>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</si>
  <si>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</si>
  <si>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</si>
  <si>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</si>
  <si>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</si>
  <si>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</si>
  <si>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</si>
  <si>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</si>
  <si>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</si>
  <si>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</si>
  <si>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</si>
  <si>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</si>
  <si>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</si>
  <si>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</si>
  <si>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</si>
  <si>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</si>
  <si>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</si>
  <si>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</si>
  <si>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</si>
  <si>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</si>
  <si>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</si>
  <si>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</si>
  <si>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</si>
  <si>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</si>
  <si>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</si>
  <si>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</si>
  <si>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</si>
  <si>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</si>
  <si>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</si>
  <si>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</si>
  <si>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</si>
  <si>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</si>
  <si>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</si>
  <si>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</si>
  <si>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</si>
  <si>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</si>
  <si>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</si>
  <si>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</si>
  <si>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</si>
  <si>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</si>
  <si>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</si>
  <si>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</si>
  <si>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</si>
  <si>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</si>
  <si>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</si>
  <si>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</si>
  <si>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</si>
  <si>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</si>
  <si>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</si>
  <si>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</si>
  <si>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</si>
  <si>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</si>
  <si>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</si>
  <si>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</si>
  <si>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</si>
  <si>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</si>
  <si>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</si>
  <si>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</si>
  <si>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</si>
  <si>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</si>
  <si>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</si>
  <si>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</si>
  <si>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</si>
  <si>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</si>
  <si>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</si>
  <si>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</si>
  <si>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</si>
  <si>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</si>
  <si>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</si>
  <si>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</si>
  <si>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</si>
  <si>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</si>
  <si>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</si>
  <si>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</si>
  <si>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</si>
  <si>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</si>
  <si>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</si>
  <si>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</si>
  <si>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</si>
  <si>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</si>
  <si>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</si>
  <si>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</si>
  <si>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</si>
  <si>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</si>
  <si>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</si>
  <si>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</si>
  <si>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</si>
  <si>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</si>
  <si>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</si>
  <si>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</si>
  <si>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</si>
  <si>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</si>
  <si>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</si>
  <si>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</si>
  <si>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</si>
  <si>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</si>
  <si>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</si>
  <si>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</si>
  <si>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</si>
  <si>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</si>
  <si>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</si>
  <si>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</si>
  <si>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</si>
  <si>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</si>
  <si>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</si>
  <si>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</si>
  <si>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</si>
  <si>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</si>
  <si>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</si>
  <si>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</si>
  <si>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</si>
  <si>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</si>
  <si>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</si>
  <si>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</si>
  <si>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</si>
  <si>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</si>
  <si>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</si>
  <si>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</si>
  <si>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</si>
  <si>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</si>
  <si>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</si>
  <si>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</si>
  <si>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</si>
  <si>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</si>
  <si>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</si>
  <si>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</si>
  <si>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</si>
  <si>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</si>
  <si>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</si>
  <si>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</si>
  <si>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</si>
  <si>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</si>
  <si>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</si>
  <si>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</si>
  <si>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</si>
  <si>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</si>
  <si>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</si>
  <si>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</si>
  <si>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</si>
  <si>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</si>
  <si>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</si>
  <si>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</si>
  <si>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</si>
  <si>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</si>
  <si>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</si>
  <si>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</si>
  <si>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</si>
  <si>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</si>
  <si>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</si>
  <si>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</si>
  <si>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</si>
  <si>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</si>
  <si>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</si>
  <si>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</si>
  <si>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</si>
  <si>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</si>
  <si>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</si>
  <si>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</si>
  <si>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</si>
  <si>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</si>
  <si>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</si>
  <si>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</si>
  <si>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</si>
  <si>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</si>
  <si>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</si>
  <si>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</si>
  <si>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</si>
  <si>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</si>
  <si>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</si>
  <si>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</si>
  <si>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</si>
  <si>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</si>
  <si>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</si>
  <si>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</si>
  <si>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</si>
  <si>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</si>
  <si>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</si>
  <si>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</si>
  <si>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</si>
  <si>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</si>
  <si>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</si>
  <si>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</si>
  <si>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</si>
  <si>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</si>
  <si>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</si>
  <si>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</si>
  <si>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</si>
  <si>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</si>
  <si>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</si>
  <si>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</si>
  <si>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</si>
  <si>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</si>
  <si>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</si>
  <si>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</si>
  <si>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</si>
  <si>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</si>
  <si>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</si>
  <si>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</si>
  <si>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</si>
  <si>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</si>
  <si>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</si>
  <si>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</si>
  <si>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</si>
  <si>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</si>
  <si>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</si>
  <si>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</si>
  <si>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</si>
  <si>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</si>
  <si>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</si>
  <si>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</si>
  <si>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</si>
  <si>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</si>
  <si>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</si>
  <si>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</si>
  <si>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</si>
  <si>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</si>
  <si>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</si>
  <si>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</si>
  <si>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</si>
  <si>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</si>
  <si>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</si>
  <si>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</si>
  <si>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</si>
  <si>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</si>
  <si>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</si>
  <si>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</si>
  <si>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</si>
  <si>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</si>
  <si>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</si>
  <si>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</si>
  <si>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</si>
  <si>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</si>
  <si>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</si>
  <si>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</si>
  <si>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</si>
  <si>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</si>
  <si>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</si>
  <si>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</si>
  <si>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</si>
  <si>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</si>
  <si>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</si>
  <si>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</si>
  <si>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</si>
  <si>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</si>
  <si>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</si>
  <si>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</si>
  <si>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</si>
  <si>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</si>
  <si>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</si>
  <si>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</si>
  <si>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</si>
  <si>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</si>
  <si>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</si>
  <si>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</si>
  <si>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</si>
  <si>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</si>
  <si>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</si>
  <si>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</si>
  <si>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</si>
  <si>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</si>
  <si>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</si>
  <si>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</si>
  <si>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</si>
  <si>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</si>
  <si>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</si>
  <si>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</si>
  <si>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</si>
  <si>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</si>
  <si>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</si>
  <si>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</si>
  <si>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</si>
  <si>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</si>
  <si>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</si>
  <si>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</si>
  <si>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</si>
  <si>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</si>
  <si>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</si>
  <si>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</si>
  <si>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</si>
  <si>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</si>
  <si>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</si>
  <si>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</si>
  <si>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</si>
  <si>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</si>
  <si>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</si>
  <si>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</si>
  <si>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</si>
  <si>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</si>
  <si>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</si>
  <si>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</si>
  <si>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</si>
  <si>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</si>
  <si>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</si>
  <si>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</si>
  <si>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</si>
  <si>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</si>
  <si>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</si>
  <si>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</si>
  <si>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</si>
  <si>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</si>
  <si>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</si>
  <si>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</si>
  <si>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</si>
  <si>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</si>
  <si>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</si>
  <si>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</si>
  <si>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</si>
  <si>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</si>
  <si>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</si>
  <si>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</si>
  <si>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</si>
  <si>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</si>
  <si>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</si>
  <si>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</si>
  <si>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</si>
  <si>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</si>
  <si>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</si>
  <si>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</si>
  <si>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</si>
  <si>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</si>
  <si>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</si>
  <si>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</si>
  <si>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</si>
  <si>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</si>
  <si>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</si>
  <si>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</si>
  <si>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</si>
  <si>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</si>
  <si>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</si>
  <si>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</si>
  <si>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</si>
  <si>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</si>
  <si>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</si>
  <si>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</si>
  <si>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</si>
  <si>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</si>
  <si>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</si>
  <si>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</si>
  <si>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</si>
  <si>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</si>
  <si>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</si>
  <si>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</si>
  <si>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</si>
  <si>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</si>
  <si>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</si>
  <si>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</si>
  <si>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</si>
  <si>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</si>
  <si>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</si>
  <si>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</si>
  <si>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</si>
  <si>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</si>
  <si>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</si>
  <si>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</si>
  <si>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</si>
  <si>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</si>
  <si>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</si>
  <si>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</si>
  <si>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</si>
  <si>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</si>
  <si>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</si>
  <si>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</si>
  <si>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</si>
  <si>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</si>
  <si>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</si>
  <si>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</si>
  <si>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</si>
  <si>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</si>
  <si>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</si>
  <si>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</si>
  <si>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</si>
  <si>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</si>
  <si>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</si>
  <si>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</si>
  <si>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</si>
  <si>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</si>
  <si>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</si>
  <si>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</si>
  <si>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</si>
  <si>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</si>
  <si>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</si>
  <si>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</si>
  <si>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</si>
  <si>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</si>
  <si>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</si>
  <si>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</si>
  <si>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</si>
  <si>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</si>
  <si>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</si>
  <si>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</si>
  <si>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</si>
  <si>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</si>
  <si>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</si>
  <si>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</si>
  <si>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</si>
  <si>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</si>
  <si>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</si>
  <si>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</si>
  <si>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</si>
  <si>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</si>
  <si>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</si>
  <si>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</si>
  <si>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</si>
  <si>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</si>
  <si>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</si>
  <si>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</si>
  <si>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</si>
  <si>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</si>
  <si>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</si>
  <si>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</si>
  <si>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</si>
  <si>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</si>
  <si>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</si>
  <si>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</si>
  <si>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</si>
  <si>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</si>
  <si>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</si>
  <si>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</si>
  <si>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</si>
  <si>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</si>
  <si>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</si>
  <si>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</si>
  <si>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</si>
  <si>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</si>
  <si>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</si>
  <si>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</si>
  <si>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</si>
  <si>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</si>
  <si>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</si>
  <si>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</si>
  <si>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</si>
  <si>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</si>
  <si>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</si>
  <si>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</si>
  <si>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</si>
  <si>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</si>
  <si>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</si>
  <si>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</si>
  <si>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</si>
  <si>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</si>
  <si>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</si>
  <si>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</si>
  <si>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</si>
  <si>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</si>
  <si>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</si>
  <si>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</si>
  <si>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</si>
  <si>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</si>
  <si>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</si>
  <si>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</si>
  <si>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</si>
  <si>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</si>
  <si>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</si>
  <si>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</si>
  <si>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</si>
  <si>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</si>
  <si>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</si>
  <si>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</si>
  <si>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</si>
  <si>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</si>
  <si>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</si>
  <si>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</si>
  <si>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</si>
  <si>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</si>
  <si>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</si>
  <si>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</si>
  <si>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</si>
  <si>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</si>
  <si>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</si>
  <si>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</si>
  <si>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</si>
  <si>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</si>
  <si>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</si>
  <si>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</si>
  <si>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</si>
  <si>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</si>
  <si>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</si>
  <si>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</si>
  <si>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</si>
  <si>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</si>
  <si>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</si>
  <si>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</si>
  <si>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</si>
  <si>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</si>
  <si>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</si>
  <si>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</si>
  <si>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</si>
  <si>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</si>
  <si>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</si>
  <si>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</si>
  <si>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</si>
  <si>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</si>
  <si>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</si>
  <si>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</si>
  <si>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</si>
  <si>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</si>
  <si>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</si>
  <si>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</si>
  <si>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</si>
  <si>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</si>
  <si>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</si>
  <si>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</si>
  <si>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</si>
  <si>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</si>
  <si>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</si>
  <si>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</si>
  <si>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</si>
  <si>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</si>
  <si>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</si>
  <si>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</si>
  <si>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</si>
  <si>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</si>
  <si>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</si>
  <si>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</si>
  <si>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</si>
  <si>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</si>
  <si>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</si>
  <si>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</si>
  <si>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</si>
  <si>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</si>
  <si>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</si>
  <si>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</si>
  <si>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</si>
  <si>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</si>
  <si>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</si>
  <si>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</si>
  <si>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</si>
  <si>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</si>
  <si>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</si>
  <si>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</si>
  <si>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</si>
  <si>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</si>
  <si>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</si>
  <si>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</si>
  <si>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</si>
  <si>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</si>
  <si>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</si>
  <si>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</si>
  <si>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</si>
  <si>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</si>
  <si>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</si>
  <si>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</si>
  <si>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</si>
  <si>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</si>
  <si>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</si>
  <si>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</si>
  <si>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</si>
  <si>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</si>
  <si>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</si>
  <si>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</si>
  <si>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</si>
  <si>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</si>
  <si>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</si>
  <si>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</si>
  <si>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</si>
  <si>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</si>
  <si>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</si>
  <si>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</si>
  <si>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</si>
  <si>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</si>
  <si>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</si>
  <si>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</si>
  <si>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</si>
  <si>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</si>
  <si>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</si>
  <si>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</si>
  <si>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</si>
  <si>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</si>
  <si>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</si>
  <si>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</si>
  <si>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</si>
  <si>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</si>
  <si>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</si>
  <si>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</si>
  <si>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</si>
  <si>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</si>
  <si>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</si>
  <si>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</si>
  <si>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</si>
  <si>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</si>
  <si>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</si>
  <si>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</si>
  <si>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</si>
  <si>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</si>
  <si>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</si>
  <si>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</si>
  <si>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</si>
  <si>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</si>
  <si>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</si>
  <si>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</si>
  <si>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</si>
  <si>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</si>
  <si>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</si>
  <si>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</si>
  <si>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</si>
  <si>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</si>
  <si>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</si>
  <si>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</si>
  <si>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</si>
  <si>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</si>
  <si>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</si>
  <si>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</si>
  <si>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</si>
  <si>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</si>
  <si>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</si>
  <si>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</si>
  <si>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</si>
  <si>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</si>
  <si>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</si>
  <si>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</si>
  <si>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</si>
  <si>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</si>
  <si>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</si>
  <si>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</si>
  <si>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</si>
  <si>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</si>
  <si>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</si>
  <si>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</si>
  <si>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</si>
  <si>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</si>
  <si>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</si>
  <si>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</si>
  <si>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</si>
  <si>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</si>
  <si>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</si>
  <si>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</si>
  <si>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</si>
  <si>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</si>
  <si>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</si>
  <si>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</si>
  <si>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</si>
  <si>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</si>
  <si>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</si>
  <si>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</si>
  <si>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</si>
  <si>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</si>
  <si>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</si>
  <si>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</si>
  <si>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</si>
  <si>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</si>
  <si>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</si>
  <si>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</si>
  <si>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</si>
  <si>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</si>
  <si>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</si>
  <si>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</si>
  <si>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</si>
  <si>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</si>
  <si>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</si>
  <si>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</si>
  <si>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</si>
  <si>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</si>
  <si>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</si>
  <si>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</si>
  <si>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</si>
  <si>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</si>
  <si>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</si>
  <si>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</si>
  <si>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</si>
  <si>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</si>
  <si>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</si>
  <si>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</si>
  <si>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</si>
  <si>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</si>
  <si>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</si>
  <si>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</si>
  <si>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</si>
  <si>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</si>
  <si>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</si>
  <si>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</si>
  <si>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</si>
  <si>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</si>
  <si>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</si>
  <si>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</si>
  <si>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</si>
  <si>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</si>
  <si>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</si>
  <si>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</si>
  <si>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</si>
  <si>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</si>
  <si>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</si>
  <si>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</si>
  <si>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</si>
  <si>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</si>
  <si>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</si>
  <si>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</si>
  <si>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</si>
  <si>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</si>
  <si>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</si>
  <si>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</si>
  <si>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</si>
  <si>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</si>
  <si>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</si>
  <si>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</si>
  <si>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</si>
  <si>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</si>
  <si>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</si>
  <si>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</si>
  <si>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</si>
  <si>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</si>
  <si>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</si>
  <si>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</si>
  <si>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</si>
  <si>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</si>
  <si>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</si>
  <si>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</si>
  <si>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</si>
  <si>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</si>
  <si>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</si>
  <si>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</si>
  <si>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</si>
  <si>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</si>
  <si>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</si>
  <si>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</si>
  <si>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</si>
  <si>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</si>
  <si>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</si>
  <si>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</si>
  <si>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</si>
  <si>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</si>
  <si>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</si>
  <si>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</si>
  <si>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</si>
  <si>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</si>
  <si>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</si>
  <si>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</si>
  <si>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</si>
  <si>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</si>
  <si>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</si>
  <si>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</si>
  <si>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</si>
  <si>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</si>
  <si>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</si>
  <si>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</si>
  <si>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</si>
  <si>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</si>
  <si>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</si>
  <si>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</si>
  <si>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</si>
  <si>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</si>
  <si>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</si>
  <si>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</si>
  <si>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</si>
  <si>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</si>
  <si>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</si>
  <si>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</si>
  <si>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</si>
  <si>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</si>
  <si>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</si>
  <si>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</si>
  <si>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</si>
  <si>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</si>
  <si>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</si>
  <si>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</si>
  <si>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</si>
  <si>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</si>
  <si>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</si>
  <si>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</si>
  <si>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</si>
  <si>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</si>
  <si>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</si>
  <si>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</si>
  <si>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</si>
  <si>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</si>
  <si>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</si>
  <si>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</si>
  <si>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</si>
  <si>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</si>
  <si>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</si>
  <si>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</si>
  <si>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</si>
  <si>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</si>
  <si>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</si>
  <si>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</si>
  <si>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</si>
  <si>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</si>
  <si>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</si>
  <si>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</si>
  <si>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</si>
  <si>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</si>
  <si>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</si>
  <si>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</si>
  <si>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</si>
  <si>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</si>
  <si>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</si>
  <si>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</si>
  <si>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</si>
  <si>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</si>
  <si>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</si>
  <si>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</si>
  <si>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</si>
  <si>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</si>
  <si>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</si>
  <si>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</si>
  <si>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</si>
  <si>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</si>
  <si>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</si>
  <si>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</si>
  <si>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</si>
  <si>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</si>
  <si>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</si>
  <si>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</si>
  <si>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</si>
  <si>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</si>
  <si>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</si>
  <si>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</si>
  <si>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</si>
  <si>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</si>
  <si>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</si>
  <si>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</si>
  <si>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</si>
  <si>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</si>
  <si>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</si>
  <si>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</si>
  <si>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</si>
  <si>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</si>
  <si>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</si>
  <si>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</si>
  <si>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</si>
  <si>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</si>
  <si>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</si>
  <si>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</si>
  <si>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</si>
  <si>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</si>
  <si>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</si>
  <si>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</si>
  <si>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</si>
  <si>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</si>
  <si>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</si>
  <si>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</si>
  <si>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</si>
  <si>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</si>
  <si>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</si>
  <si>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</si>
  <si>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</si>
  <si>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</si>
  <si>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</si>
  <si>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</si>
  <si>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</si>
  <si>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</si>
  <si>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</si>
  <si>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</si>
  <si>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</si>
  <si>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</si>
  <si>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</si>
  <si>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</si>
  <si>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</si>
  <si>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</si>
  <si>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</si>
  <si>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</si>
  <si>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</si>
  <si>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</si>
  <si>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</si>
  <si>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</si>
  <si>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</si>
  <si>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</si>
  <si>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</si>
  <si>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</si>
  <si>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</si>
  <si>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</si>
  <si>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</si>
  <si>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</si>
  <si>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</si>
  <si>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</si>
  <si>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</si>
  <si>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</si>
  <si>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</si>
  <si>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</si>
  <si>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</si>
  <si>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</si>
  <si>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</si>
  <si>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</si>
  <si>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</si>
  <si>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</si>
  <si>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</si>
  <si>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</si>
  <si>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</si>
  <si>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</si>
  <si>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</si>
  <si>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</si>
  <si>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</si>
  <si>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</si>
  <si>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</si>
  <si>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</si>
  <si>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</si>
  <si>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</si>
  <si>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</si>
  <si>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</si>
  <si>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</si>
  <si>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</si>
  <si>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</si>
  <si>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</si>
  <si>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</si>
  <si>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</si>
  <si>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</si>
  <si>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</si>
  <si>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</si>
  <si>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</si>
  <si>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</si>
  <si>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</si>
  <si>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</si>
  <si>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</si>
  <si>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</si>
  <si>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</si>
  <si>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</si>
  <si>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</si>
  <si>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</si>
  <si>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</si>
  <si>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</si>
  <si>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</si>
  <si>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</si>
  <si>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</si>
  <si>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</si>
  <si>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</si>
  <si>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</si>
  <si>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</si>
  <si>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</si>
  <si>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</si>
  <si>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</si>
  <si>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</si>
  <si>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</si>
  <si>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</si>
  <si>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</si>
  <si>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</si>
  <si>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</si>
  <si>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</si>
  <si>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</si>
  <si>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</si>
  <si>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</si>
  <si>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</si>
  <si>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</si>
  <si>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</si>
  <si>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</si>
  <si>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</si>
  <si>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</si>
  <si>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</si>
  <si>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</si>
  <si>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</si>
  <si>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</si>
  <si>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</si>
  <si>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</si>
  <si>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</si>
  <si>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</si>
  <si>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</si>
  <si>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</si>
  <si>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</si>
  <si>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</si>
  <si>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</si>
  <si>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</si>
  <si>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</si>
  <si>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</si>
  <si>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</si>
  <si>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</si>
  <si>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</si>
  <si>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</si>
  <si>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</si>
  <si>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</si>
  <si>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</si>
  <si>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</si>
  <si>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</si>
  <si>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</si>
  <si>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</si>
  <si>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</si>
  <si>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</si>
  <si>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</si>
  <si>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</si>
  <si>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</si>
  <si>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</si>
  <si>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</si>
  <si>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</si>
  <si>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</si>
  <si>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</si>
  <si>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</si>
  <si>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</si>
  <si>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</si>
  <si>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</si>
  <si>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</si>
  <si>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</si>
  <si>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</si>
  <si>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</si>
  <si>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</si>
  <si>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</si>
  <si>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</si>
  <si>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</si>
  <si>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</si>
  <si>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</si>
  <si>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</si>
  <si>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</si>
  <si>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</si>
  <si>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</si>
  <si>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</si>
  <si>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</si>
  <si>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</si>
  <si>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</si>
  <si>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</si>
  <si>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</si>
  <si>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</si>
  <si>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</si>
  <si>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</si>
  <si>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</si>
  <si>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</si>
  <si>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</si>
  <si>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</si>
  <si>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</si>
  <si>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</si>
  <si>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</si>
  <si>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</si>
  <si>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</si>
  <si>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</si>
  <si>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</si>
  <si>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</si>
  <si>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</si>
  <si>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</si>
  <si>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</si>
  <si>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</si>
  <si>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</si>
  <si>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</si>
  <si>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</si>
  <si>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</si>
  <si>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</si>
  <si>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</si>
  <si>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</si>
  <si>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</si>
  <si>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</si>
  <si>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</si>
  <si>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</si>
  <si>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</si>
  <si>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</si>
  <si>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</si>
  <si>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</si>
  <si>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</si>
  <si>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</si>
  <si>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</si>
  <si>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</si>
  <si>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</si>
  <si>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</si>
  <si>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</si>
  <si>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</si>
  <si>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</si>
  <si>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</si>
  <si>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</si>
  <si>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</si>
  <si>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</si>
  <si>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</si>
  <si>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</si>
  <si>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</si>
  <si>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</si>
  <si>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</si>
  <si>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</si>
  <si>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</si>
  <si>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</si>
  <si>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</si>
  <si>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</si>
  <si>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</si>
  <si>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</si>
  <si>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</si>
  <si>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</si>
  <si>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</si>
  <si>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</si>
  <si>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</si>
  <si>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</si>
  <si>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</si>
  <si>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</si>
  <si>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</si>
  <si>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</si>
  <si>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</si>
  <si>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</si>
  <si>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</si>
  <si>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</si>
  <si>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</si>
  <si>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</si>
  <si>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</si>
  <si>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</si>
  <si>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</si>
  <si>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</si>
  <si>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</si>
  <si>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</si>
  <si>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</si>
  <si>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</si>
  <si>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</si>
  <si>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</si>
  <si>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</si>
  <si>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</si>
  <si>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</si>
  <si>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</si>
  <si>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</si>
  <si>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</si>
  <si>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</si>
  <si>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</si>
  <si>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</si>
  <si>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</si>
  <si>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</si>
  <si>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</si>
  <si>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</si>
  <si>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</si>
  <si>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</si>
  <si>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</si>
  <si>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</si>
  <si>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</si>
  <si>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</si>
  <si>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</si>
  <si>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</si>
  <si>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</si>
  <si>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</si>
  <si>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</si>
  <si>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</si>
  <si>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</si>
  <si>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</si>
  <si>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</si>
  <si>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</si>
  <si>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</si>
  <si>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</si>
  <si>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</si>
  <si>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</si>
  <si>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</si>
  <si>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</si>
  <si>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</si>
  <si>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</si>
  <si>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</si>
  <si>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</si>
  <si>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</si>
  <si>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</si>
  <si>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</si>
  <si>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</si>
  <si>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</si>
  <si>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</si>
  <si>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</si>
  <si>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</si>
  <si>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</si>
  <si>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</si>
  <si>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</si>
  <si>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</si>
  <si>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</si>
  <si>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</si>
  <si>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</si>
  <si>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</si>
  <si>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</si>
  <si>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</si>
  <si>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</si>
  <si>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</si>
  <si>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</si>
  <si>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</si>
  <si>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</si>
  <si>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</si>
  <si>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</si>
  <si>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</si>
  <si>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</si>
  <si>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</si>
  <si>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</si>
  <si>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</si>
  <si>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</si>
  <si>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</si>
  <si>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</si>
  <si>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</si>
  <si>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</si>
  <si>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</si>
  <si>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</si>
  <si>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</si>
  <si>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</si>
  <si>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</si>
  <si>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</si>
  <si>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</si>
  <si>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</si>
  <si>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</si>
  <si>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</si>
  <si>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</si>
  <si>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</si>
  <si>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</si>
  <si>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</si>
  <si>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</si>
  <si>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</si>
  <si>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</si>
  <si>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</si>
  <si>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</si>
  <si>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</si>
  <si>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</si>
  <si>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</si>
  <si>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</si>
  <si>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</si>
  <si>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</si>
  <si>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</si>
  <si>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</si>
  <si>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</si>
  <si>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</si>
  <si>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</si>
  <si>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</si>
  <si>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</si>
  <si>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</si>
  <si>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</si>
  <si>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</si>
  <si>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</si>
  <si>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</si>
  <si>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</si>
  <si>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</si>
  <si>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</si>
  <si>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</si>
  <si>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</si>
  <si>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</si>
  <si>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</si>
  <si>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</si>
  <si>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</si>
  <si>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</si>
  <si>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</si>
  <si>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</si>
  <si>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</si>
  <si>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</si>
  <si>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</si>
  <si>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</si>
  <si>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</si>
  <si>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</si>
  <si>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</si>
  <si>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</si>
  <si>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</si>
  <si>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</si>
  <si>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</si>
  <si>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</si>
  <si>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</si>
  <si>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</si>
  <si>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</si>
  <si>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</si>
  <si>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</si>
  <si>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</si>
  <si>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</si>
  <si>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</si>
  <si>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</si>
  <si>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</si>
  <si>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</si>
  <si>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</si>
  <si>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</si>
  <si>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</si>
  <si>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</si>
  <si>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</si>
  <si>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</si>
  <si>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</si>
  <si>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</si>
  <si>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</si>
  <si>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</si>
  <si>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</si>
  <si>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</si>
  <si>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</si>
  <si>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</si>
  <si>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</si>
  <si>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</si>
  <si>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</si>
  <si>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</si>
  <si>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</si>
  <si>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</si>
  <si>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</si>
  <si>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</si>
  <si>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</si>
  <si>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</si>
  <si>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</si>
  <si>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</si>
  <si>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</si>
  <si>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</si>
  <si>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</si>
  <si>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</si>
  <si>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</si>
  <si>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</si>
  <si>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</si>
  <si>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</si>
  <si>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</si>
  <si>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</si>
  <si>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</si>
  <si>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</si>
  <si>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</si>
  <si>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</si>
  <si>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</si>
  <si>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</si>
  <si>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</si>
  <si>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</si>
  <si>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</si>
  <si>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</si>
  <si>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</si>
  <si>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</si>
  <si>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</si>
  <si>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</si>
  <si>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</si>
  <si>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</si>
  <si>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</si>
  <si>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</si>
  <si>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</si>
  <si>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</si>
  <si>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</si>
  <si>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</si>
  <si>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</si>
  <si>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</si>
  <si>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</si>
  <si>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</si>
  <si>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</si>
  <si>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</si>
  <si>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</si>
  <si>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</si>
  <si>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</si>
  <si>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</si>
  <si>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</si>
  <si>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</si>
  <si>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</si>
  <si>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</si>
  <si>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</si>
  <si>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</si>
  <si>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</si>
  <si>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</si>
  <si>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</si>
  <si>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</si>
  <si>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</si>
  <si>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</si>
  <si>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</si>
  <si>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</si>
  <si>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</si>
  <si>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</si>
  <si>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</si>
  <si>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</si>
  <si>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</si>
  <si>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</si>
  <si>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</si>
  <si>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</si>
  <si>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</si>
  <si>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</si>
  <si>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</si>
  <si>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</si>
  <si>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</si>
  <si>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</si>
  <si>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</si>
  <si>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</si>
  <si>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</si>
  <si>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</si>
  <si>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</si>
  <si>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</si>
  <si>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</si>
  <si>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</si>
  <si>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</si>
  <si>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</si>
  <si>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</si>
  <si>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</si>
  <si>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</si>
  <si>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</si>
  <si>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</si>
  <si>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</si>
  <si>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</si>
  <si>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</si>
  <si>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</si>
  <si>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</si>
  <si>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</si>
  <si>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</si>
  <si>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</si>
  <si>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</si>
  <si>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</si>
  <si>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</si>
  <si>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</si>
  <si>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</si>
  <si>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</si>
  <si>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</si>
  <si>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</si>
  <si>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</si>
  <si>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</si>
  <si>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</si>
  <si>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</si>
  <si>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</si>
  <si>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</si>
  <si>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</si>
  <si>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</si>
  <si>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</si>
  <si>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</si>
  <si>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</si>
  <si>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</si>
  <si>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</si>
  <si>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</si>
  <si>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</si>
  <si>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</si>
  <si>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</si>
  <si>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</si>
  <si>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</si>
  <si>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</si>
  <si>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</si>
  <si>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</si>
  <si>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</si>
  <si>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</si>
  <si>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</si>
  <si>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</si>
  <si>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</si>
  <si>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</si>
  <si>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</si>
  <si>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</si>
  <si>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</si>
  <si>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</si>
  <si>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</si>
  <si>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</si>
  <si>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</si>
  <si>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</si>
  <si>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</si>
  <si>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</si>
  <si>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</si>
  <si>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</si>
  <si>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</si>
  <si>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</si>
  <si>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</si>
  <si>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</si>
  <si>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</si>
  <si>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</si>
  <si>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</si>
  <si>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</si>
  <si>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</si>
  <si>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</si>
  <si>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</si>
  <si>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</si>
  <si>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</si>
  <si>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</si>
  <si>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</si>
  <si>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</si>
  <si>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</si>
  <si>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</si>
  <si>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</si>
  <si>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</si>
  <si>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</si>
  <si>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</si>
  <si>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</si>
  <si>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</si>
  <si>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</si>
  <si>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</si>
  <si>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</si>
  <si>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</si>
  <si>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</si>
  <si>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</si>
  <si>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</si>
  <si>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</si>
  <si>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</si>
  <si>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</si>
  <si>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</si>
  <si>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</si>
  <si>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</si>
  <si>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</si>
  <si>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</si>
  <si>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</si>
  <si>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</si>
  <si>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</si>
  <si>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</si>
  <si>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</si>
  <si>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</si>
  <si>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</si>
  <si>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</si>
  <si>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</si>
  <si>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</si>
  <si>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</si>
  <si>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</si>
  <si>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</si>
  <si>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</si>
  <si>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</si>
  <si>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</si>
  <si>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</si>
  <si>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</si>
  <si>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</si>
  <si>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</si>
  <si>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</si>
  <si>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</si>
  <si>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</si>
  <si>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</si>
  <si>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</si>
  <si>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</si>
  <si>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</si>
  <si>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</si>
  <si>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</si>
  <si>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</si>
  <si>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</si>
  <si>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</si>
  <si>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</si>
  <si>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</si>
  <si>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</si>
  <si>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</si>
  <si>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</si>
  <si>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</si>
  <si>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</si>
  <si>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</si>
  <si>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</si>
  <si>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</si>
  <si>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</si>
  <si>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</si>
  <si>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</si>
  <si>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</si>
  <si>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</si>
  <si>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</si>
  <si>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</si>
  <si>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</si>
  <si>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</si>
  <si>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</si>
  <si>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</si>
  <si>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</si>
  <si>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</si>
  <si>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</si>
  <si>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</si>
  <si>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</si>
  <si>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</si>
  <si>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</si>
  <si>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</si>
  <si>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</si>
  <si>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</si>
  <si>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</si>
  <si>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</si>
  <si>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</si>
  <si>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</si>
  <si>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</si>
  <si>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</si>
  <si>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</si>
  <si>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</si>
  <si>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</si>
  <si>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</si>
  <si>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</si>
  <si>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</si>
  <si>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</si>
  <si>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</si>
  <si>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</si>
  <si>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</si>
  <si>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</si>
  <si>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</si>
  <si>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</si>
  <si>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</si>
  <si>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</si>
  <si>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</si>
  <si>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</si>
  <si>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</si>
  <si>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</si>
  <si>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</si>
  <si>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</si>
  <si>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</si>
  <si>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</si>
  <si>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</si>
  <si>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</si>
  <si>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</si>
  <si>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</si>
  <si>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</si>
  <si>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</si>
  <si>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</si>
  <si>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</si>
  <si>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</si>
  <si>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</si>
  <si>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</si>
  <si>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</si>
  <si>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</si>
  <si>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</si>
  <si>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</si>
  <si>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</si>
  <si>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</si>
  <si>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</si>
  <si>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</si>
  <si>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</si>
  <si>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</si>
  <si>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</si>
  <si>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</si>
  <si>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</si>
  <si>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</si>
  <si>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</si>
  <si>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</si>
  <si>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</si>
  <si>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</si>
  <si>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</si>
  <si>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</si>
  <si>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</si>
  <si>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</si>
  <si>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</si>
  <si>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</si>
  <si>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</si>
  <si>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</si>
  <si>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</si>
  <si>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</si>
  <si>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</si>
  <si>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</si>
  <si>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</si>
  <si>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</si>
  <si>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</si>
  <si>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</si>
  <si>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</si>
  <si>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</si>
  <si>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</si>
  <si>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</si>
  <si>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</si>
  <si>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</si>
  <si>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</si>
  <si>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</si>
  <si>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</si>
  <si>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</si>
  <si>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</si>
  <si>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</si>
  <si>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</si>
  <si>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</si>
  <si>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</si>
  <si>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</si>
  <si>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</si>
  <si>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</si>
  <si>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</si>
  <si>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</si>
  <si>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</si>
  <si>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</si>
  <si>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</si>
  <si>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</si>
  <si>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</si>
  <si>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</si>
  <si>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</si>
  <si>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</si>
  <si>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</si>
  <si>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</si>
  <si>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</si>
  <si>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</si>
  <si>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</si>
  <si>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</si>
  <si>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</si>
  <si>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</si>
  <si>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</si>
  <si>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</si>
  <si>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</si>
  <si>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</si>
  <si>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</si>
  <si>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</si>
  <si>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</si>
  <si>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</si>
  <si>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</si>
  <si>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</si>
  <si>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</si>
  <si>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</si>
  <si>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</si>
  <si>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</si>
  <si>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</si>
  <si>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</si>
  <si>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</si>
  <si>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</si>
  <si>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</si>
  <si>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</si>
  <si>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</si>
  <si>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</si>
  <si>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</si>
  <si>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</si>
  <si>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</si>
  <si>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</si>
  <si>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</si>
  <si>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</si>
  <si>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</si>
  <si>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</si>
  <si>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</si>
  <si>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</si>
  <si>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</si>
  <si>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</si>
  <si>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</si>
  <si>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</si>
  <si>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</si>
  <si>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</si>
  <si>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</si>
  <si>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</si>
  <si>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</si>
  <si>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</si>
  <si>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</si>
  <si>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</si>
  <si>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</si>
  <si>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</si>
  <si>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</si>
  <si>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</si>
  <si>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</si>
  <si>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</si>
  <si>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</si>
  <si>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</si>
  <si>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</si>
  <si>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</si>
  <si>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</si>
  <si>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</si>
  <si>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</si>
  <si>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</si>
  <si>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</si>
  <si>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</si>
  <si>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</si>
  <si>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</si>
  <si>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</si>
  <si>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</si>
  <si>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</si>
  <si>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</si>
  <si>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</si>
  <si>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</si>
  <si>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</si>
  <si>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</si>
  <si>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</si>
  <si>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</si>
  <si>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</si>
  <si>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</si>
  <si>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</si>
  <si>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</si>
  <si>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</si>
  <si>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</si>
  <si>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</si>
  <si>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</si>
  <si>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</si>
  <si>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</si>
  <si>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</si>
  <si>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</si>
  <si>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</si>
  <si>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</si>
  <si>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</si>
  <si>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</si>
  <si>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</si>
  <si>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</si>
  <si>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</si>
  <si>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</si>
  <si>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</si>
  <si>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</si>
  <si>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</si>
  <si>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</si>
  <si>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</si>
  <si>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</si>
  <si>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</si>
  <si>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</si>
  <si>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</si>
  <si>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</si>
  <si>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</si>
  <si>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</si>
  <si>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</si>
  <si>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</si>
  <si>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</si>
  <si>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</si>
  <si>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</si>
  <si>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</si>
  <si>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</si>
  <si>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</si>
  <si>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</si>
  <si>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</si>
  <si>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</si>
  <si>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</si>
  <si>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</si>
  <si>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</si>
  <si>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</si>
  <si>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</si>
  <si>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</si>
  <si>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</si>
  <si>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</si>
  <si>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</si>
  <si>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</si>
  <si>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</si>
  <si>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</si>
  <si>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</si>
  <si>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</si>
  <si>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</si>
  <si>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</si>
  <si>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</si>
  <si>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</si>
  <si>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</si>
  <si>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</si>
  <si>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</si>
  <si>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</si>
  <si>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</si>
  <si>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</si>
  <si>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</si>
  <si>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</si>
  <si>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</si>
  <si>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</si>
  <si>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</si>
  <si>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</si>
  <si>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</si>
  <si>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</si>
  <si>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</si>
  <si>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</si>
  <si>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</si>
  <si>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</si>
  <si>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</si>
  <si>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</si>
  <si>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</si>
  <si>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</si>
  <si>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</si>
  <si>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</si>
  <si>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</si>
  <si>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</si>
  <si>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</si>
  <si>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</si>
  <si>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</si>
  <si>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</si>
  <si>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</si>
  <si>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</si>
  <si>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</si>
  <si>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</si>
  <si>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</si>
  <si>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</si>
  <si>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</si>
  <si>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</si>
  <si>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</si>
  <si>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</si>
  <si>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</si>
  <si>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</si>
  <si>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</si>
  <si>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</si>
  <si>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</si>
  <si>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</si>
  <si>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</si>
  <si>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</si>
  <si>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</si>
  <si>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</si>
  <si>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</si>
  <si>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</si>
  <si>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</si>
  <si>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</si>
  <si>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</si>
  <si>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</si>
  <si>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</si>
  <si>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</si>
  <si>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</si>
  <si>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</si>
  <si>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</si>
  <si>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</si>
  <si>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</si>
  <si>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</si>
  <si>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</si>
  <si>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</si>
  <si>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</si>
  <si>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</si>
  <si>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</si>
  <si>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</si>
  <si>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</si>
  <si>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</si>
  <si>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</si>
  <si>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</si>
  <si>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</si>
  <si>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</si>
  <si>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</si>
  <si>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</si>
  <si>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</si>
  <si>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</si>
  <si>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</si>
  <si>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</si>
  <si>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</si>
  <si>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</si>
  <si>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</si>
  <si>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</si>
  <si>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</si>
  <si>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</si>
  <si>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</si>
  <si>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</si>
  <si>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</si>
  <si>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</si>
  <si>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</si>
  <si>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</si>
  <si>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</si>
  <si>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</si>
  <si>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</si>
  <si>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</si>
  <si>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</si>
  <si>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</si>
  <si>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</si>
  <si>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</si>
  <si>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</si>
  <si>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</si>
  <si>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</si>
  <si>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</si>
  <si>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</si>
  <si>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</si>
  <si>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</si>
  <si>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</si>
  <si>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</si>
  <si>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</si>
  <si>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</si>
  <si>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</si>
  <si>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</si>
  <si>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</si>
  <si>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</si>
  <si>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</si>
  <si>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</si>
  <si>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</si>
  <si>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</si>
  <si>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</si>
  <si>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</si>
  <si>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</si>
  <si>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</si>
  <si>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</si>
  <si>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</si>
  <si>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</si>
  <si>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</si>
  <si>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</si>
  <si>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</si>
  <si>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</si>
  <si>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</si>
  <si>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</si>
  <si>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</si>
  <si>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</si>
  <si>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</si>
  <si>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</si>
  <si>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</si>
  <si>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</si>
  <si>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</si>
  <si>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</si>
  <si>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</si>
  <si>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</si>
  <si>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</si>
  <si>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</si>
  <si>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</si>
  <si>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</si>
  <si>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</si>
  <si>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</si>
  <si>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</si>
  <si>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</si>
  <si>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</si>
  <si>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</si>
  <si>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</si>
  <si>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</si>
  <si>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</si>
  <si>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</si>
  <si>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</si>
  <si>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</si>
  <si>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</si>
  <si>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</si>
  <si>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</si>
  <si>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</si>
  <si>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</si>
  <si>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</si>
  <si>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</si>
  <si>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</si>
  <si>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</si>
  <si>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</si>
  <si>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</si>
  <si>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</si>
  <si>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</si>
  <si>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</si>
  <si>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</si>
  <si>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</si>
  <si>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</si>
  <si>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</si>
  <si>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</si>
  <si>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</si>
  <si>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</si>
  <si>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</si>
  <si>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</si>
  <si>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</si>
  <si>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</si>
  <si>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</si>
  <si>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</si>
  <si>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</si>
  <si>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</si>
  <si>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</si>
  <si>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</si>
  <si>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</si>
  <si>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</si>
  <si>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</si>
  <si>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</si>
  <si>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</si>
  <si>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</si>
  <si>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</si>
  <si>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</si>
  <si>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</si>
  <si>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</si>
  <si>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</si>
  <si>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</si>
  <si>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</si>
  <si>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</si>
  <si>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</si>
  <si>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</si>
  <si>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</si>
  <si>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</si>
  <si>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</si>
  <si>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</si>
  <si>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</si>
  <si>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</si>
  <si>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</si>
  <si>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</si>
  <si>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</si>
  <si>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</si>
  <si>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</si>
  <si>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</si>
  <si>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</si>
  <si>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</si>
  <si>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</si>
  <si>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</si>
  <si>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</si>
  <si>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</si>
  <si>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</si>
  <si>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</si>
  <si>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</si>
  <si>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</si>
  <si>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</si>
  <si>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</si>
  <si>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</si>
  <si>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</si>
  <si>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</si>
  <si>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</si>
  <si>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</si>
  <si>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</si>
  <si>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</si>
  <si>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</si>
  <si>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</si>
  <si>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</si>
  <si>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</si>
  <si>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</si>
  <si>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</si>
  <si>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</si>
  <si>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</si>
  <si>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</si>
  <si>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</si>
  <si>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</si>
  <si>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</si>
  <si>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</si>
  <si>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</si>
  <si>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</si>
  <si>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</si>
  <si>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</si>
  <si>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</si>
  <si>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</si>
  <si>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</si>
  <si>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</si>
  <si>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</si>
  <si>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</si>
  <si>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</si>
  <si>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</si>
  <si>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</si>
  <si>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</si>
  <si>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</si>
  <si>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</si>
  <si>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</si>
  <si>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</si>
  <si>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</si>
  <si>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</si>
  <si>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</si>
  <si>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</si>
  <si>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</si>
  <si>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</si>
  <si>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</si>
  <si>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</si>
  <si>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</si>
  <si>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</si>
  <si>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</si>
  <si>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</si>
  <si>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</si>
  <si>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</si>
  <si>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</si>
  <si>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</si>
  <si>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</si>
  <si>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</si>
  <si>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</si>
  <si>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</si>
  <si>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</si>
  <si>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</si>
  <si>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</si>
  <si>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</si>
  <si>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</si>
  <si>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</si>
  <si>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</si>
  <si>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</si>
  <si>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</si>
  <si>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</si>
  <si>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</si>
  <si>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</si>
  <si>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</si>
  <si>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</si>
  <si>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</si>
  <si>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</si>
  <si>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</si>
  <si>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</si>
  <si>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</si>
  <si>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</si>
  <si>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</si>
  <si>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</si>
  <si>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</si>
  <si>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</si>
  <si>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</si>
  <si>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</si>
  <si>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</si>
  <si>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</si>
  <si>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</si>
  <si>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</si>
  <si>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</si>
  <si>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</si>
  <si>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</si>
  <si>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</si>
  <si>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</si>
  <si>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</si>
  <si>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</si>
  <si>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</si>
  <si>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</si>
  <si>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</si>
  <si>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</si>
  <si>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</si>
  <si>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</si>
  <si>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</si>
  <si>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</si>
  <si>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</si>
  <si>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</si>
  <si>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</si>
  <si>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</si>
  <si>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</si>
  <si>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</si>
  <si>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</si>
  <si>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</si>
  <si>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</si>
  <si>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</si>
  <si>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</si>
  <si>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</si>
  <si>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</si>
  <si>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</si>
  <si>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</si>
  <si>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</si>
  <si>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</si>
  <si>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</si>
  <si>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</si>
  <si>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</si>
  <si>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</si>
  <si>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</si>
  <si>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</si>
  <si>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</si>
  <si>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</si>
  <si>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</si>
  <si>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</si>
  <si>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</si>
  <si>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</si>
  <si>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</si>
  <si>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</si>
  <si>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</si>
  <si>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</si>
  <si>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</si>
  <si>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</si>
  <si>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</si>
  <si>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</si>
  <si>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</si>
  <si>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</si>
  <si>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</si>
  <si>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</si>
  <si>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</si>
  <si>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</si>
  <si>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</si>
  <si>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</si>
  <si>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</si>
  <si>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</si>
  <si>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</si>
  <si>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</si>
  <si>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</si>
  <si>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</si>
  <si>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</si>
  <si>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</si>
  <si>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</si>
  <si>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</si>
  <si>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</si>
  <si>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</si>
  <si>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</si>
  <si>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</si>
  <si>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</si>
  <si>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</si>
  <si>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</si>
  <si>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</si>
  <si>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</si>
  <si>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</si>
  <si>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</si>
  <si>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</si>
  <si>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</si>
  <si>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</si>
  <si>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</si>
  <si>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</si>
  <si>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</si>
  <si>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</si>
  <si>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</si>
  <si>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</si>
  <si>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</si>
  <si>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</si>
  <si>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</si>
  <si>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</si>
  <si>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</si>
  <si>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</si>
  <si>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</si>
  <si>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</si>
  <si>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</si>
  <si>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</si>
  <si>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</si>
  <si>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</si>
  <si>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</si>
  <si>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</si>
  <si>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</si>
  <si>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</si>
  <si>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</si>
  <si>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</si>
  <si>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</si>
  <si>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</si>
  <si>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</si>
  <si>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</si>
  <si>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</si>
  <si>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</si>
  <si>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</si>
  <si>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</si>
  <si>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</si>
  <si>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</si>
  <si>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</si>
  <si>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</si>
  <si>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</si>
  <si>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</si>
  <si>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</si>
  <si>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</si>
  <si>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</si>
  <si>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</si>
  <si>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</si>
  <si>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</si>
  <si>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</si>
  <si>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</si>
  <si>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</si>
  <si>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</si>
  <si>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</si>
  <si>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</si>
  <si>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</si>
  <si>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</si>
  <si>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</si>
  <si>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</si>
  <si>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</si>
  <si>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</si>
  <si>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</si>
  <si>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</si>
  <si>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</si>
  <si>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</si>
  <si>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</si>
  <si>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</si>
  <si>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</si>
  <si>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</si>
  <si>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</si>
  <si>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</si>
  <si>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</si>
  <si>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</si>
  <si>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</si>
  <si>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</si>
  <si>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</si>
  <si>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</si>
  <si>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</si>
  <si>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</si>
  <si>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</si>
  <si>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</si>
  <si>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</si>
  <si>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</si>
  <si>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</si>
  <si>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</si>
  <si>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</si>
  <si>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</si>
  <si>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</si>
  <si>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</si>
  <si>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</si>
  <si>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</si>
  <si>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</si>
  <si>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</si>
  <si>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</si>
  <si>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</si>
  <si>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</si>
  <si>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</si>
  <si>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</si>
  <si>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</si>
  <si>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</si>
  <si>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</si>
  <si>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</si>
  <si>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</si>
  <si>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</si>
  <si>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</si>
  <si>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</si>
  <si>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</si>
  <si>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</si>
  <si>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</si>
  <si>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</si>
  <si>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</si>
  <si>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</si>
  <si>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</si>
  <si>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</si>
  <si>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</si>
  <si>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</si>
  <si>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</si>
  <si>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</si>
  <si>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</si>
  <si>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</si>
  <si>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</si>
  <si>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</si>
  <si>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</si>
  <si>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</si>
  <si>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</si>
  <si>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</si>
  <si>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</si>
  <si>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</si>
  <si>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</si>
  <si>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</si>
  <si>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</si>
  <si>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</si>
  <si>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</si>
  <si>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</si>
  <si>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</si>
  <si>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</si>
  <si>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</si>
  <si>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</si>
  <si>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</si>
  <si>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</si>
  <si>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</si>
  <si>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</si>
  <si>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</si>
  <si>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</si>
  <si>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</si>
  <si>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</si>
  <si>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</si>
  <si>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</si>
  <si>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</si>
  <si>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</si>
  <si>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</si>
  <si>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</si>
  <si>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</si>
  <si>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</si>
  <si>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</si>
  <si>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</si>
  <si>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</si>
  <si>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</si>
  <si>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</si>
  <si>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</si>
  <si>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</si>
  <si>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</si>
  <si>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</si>
  <si>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</si>
  <si>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</si>
  <si>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</si>
  <si>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</si>
  <si>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</si>
  <si>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</si>
  <si>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</si>
  <si>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</si>
  <si>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</si>
  <si>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</si>
  <si>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</si>
  <si>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</si>
  <si>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</si>
  <si>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</si>
  <si>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</si>
  <si>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</si>
  <si>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</si>
  <si>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</si>
  <si>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</si>
  <si>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</si>
  <si>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</si>
  <si>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</si>
  <si>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</si>
  <si>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</si>
  <si>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</si>
  <si>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</si>
  <si>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</si>
  <si>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</si>
  <si>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</si>
  <si>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</si>
  <si>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</si>
  <si>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</si>
  <si>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</si>
  <si>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</si>
  <si>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</si>
  <si>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</si>
  <si>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</si>
  <si>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</si>
  <si>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</si>
  <si>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</si>
  <si>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</si>
  <si>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</si>
  <si>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</si>
  <si>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</si>
  <si>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</si>
  <si>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</si>
  <si>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</si>
  <si>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</si>
  <si>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</si>
  <si>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</si>
  <si>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</si>
  <si>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</si>
  <si>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</si>
  <si>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</si>
  <si>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</si>
  <si>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</si>
  <si>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</si>
  <si>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</si>
  <si>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</si>
  <si>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</si>
  <si>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</si>
  <si>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</si>
  <si>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</si>
  <si>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</si>
  <si>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</si>
  <si>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</si>
  <si>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</si>
  <si>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</si>
  <si>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</si>
  <si>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</si>
  <si>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</si>
  <si>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</si>
  <si>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</si>
  <si>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</si>
  <si>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</si>
  <si>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</si>
  <si>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</si>
  <si>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</si>
  <si>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</si>
  <si>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</si>
  <si>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</si>
  <si>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</si>
  <si>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</si>
  <si>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</si>
  <si>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</si>
  <si>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</si>
  <si>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</si>
  <si>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</si>
  <si>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</si>
  <si>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</si>
  <si>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</si>
  <si>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</si>
  <si>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</si>
  <si>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</si>
  <si>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</si>
  <si>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</si>
  <si>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</si>
  <si>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</si>
  <si>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</si>
  <si>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</si>
  <si>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</si>
  <si>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</si>
  <si>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</si>
  <si>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</si>
  <si>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</si>
  <si>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</si>
  <si>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</si>
  <si>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</si>
  <si>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</si>
  <si>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</si>
  <si>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</si>
  <si>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</si>
  <si>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</si>
  <si>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</si>
  <si>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</si>
  <si>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</si>
  <si>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</si>
  <si>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</si>
  <si>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</si>
  <si>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</si>
  <si>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</si>
  <si>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</si>
  <si>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</si>
  <si>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</si>
  <si>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</si>
  <si>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</si>
  <si>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</si>
  <si>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</si>
  <si>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</si>
  <si>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</si>
  <si>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</si>
  <si>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</si>
  <si>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</si>
  <si>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</si>
  <si>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</si>
  <si>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</si>
  <si>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</si>
  <si>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</si>
  <si>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</si>
  <si>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</si>
  <si>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</si>
  <si>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</si>
  <si>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</si>
  <si>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</si>
  <si>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</si>
  <si>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</si>
  <si>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</si>
  <si>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</si>
  <si>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</si>
  <si>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</si>
  <si>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</si>
  <si>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</si>
  <si>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</si>
  <si>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</si>
  <si>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</si>
  <si>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</si>
  <si>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</si>
  <si>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</si>
  <si>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</si>
  <si>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</si>
  <si>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</si>
  <si>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</si>
  <si>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</si>
  <si>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</si>
  <si>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</si>
  <si>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</si>
  <si>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</si>
  <si>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</si>
  <si>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</si>
  <si>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</si>
  <si>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</si>
  <si>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</si>
  <si>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</si>
  <si>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</si>
  <si>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</si>
  <si>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</si>
  <si>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</si>
  <si>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</si>
  <si>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</si>
  <si>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</si>
  <si>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</si>
  <si>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</si>
  <si>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</si>
  <si>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</si>
  <si>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</si>
  <si>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</si>
  <si>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</si>
  <si>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</si>
  <si>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</si>
  <si>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</si>
  <si>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</si>
  <si>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</si>
  <si>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</si>
  <si>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</si>
  <si>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</si>
  <si>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</si>
  <si>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</si>
  <si>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</si>
  <si>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</si>
  <si>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</si>
  <si>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</si>
  <si>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</si>
  <si>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</si>
  <si>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</si>
  <si>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</si>
  <si>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</si>
  <si>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</si>
  <si>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</si>
  <si>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</si>
  <si>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</si>
  <si>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</si>
  <si>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</si>
  <si>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</si>
  <si>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</si>
  <si>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</si>
  <si>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</si>
  <si>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</si>
  <si>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</si>
  <si>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</si>
  <si>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</si>
  <si>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</si>
  <si>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</si>
  <si>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</si>
  <si>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</si>
  <si>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</si>
  <si>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</si>
  <si>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</si>
  <si>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</si>
  <si>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</si>
  <si>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</si>
  <si>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</si>
  <si>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</si>
  <si>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</si>
  <si>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</si>
  <si>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</si>
  <si>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</si>
  <si>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</si>
  <si>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</si>
  <si>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</si>
  <si>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</si>
  <si>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</si>
  <si>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</si>
  <si>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</si>
  <si>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</si>
  <si>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</si>
  <si>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</si>
  <si>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</si>
  <si>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</si>
  <si>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</si>
  <si>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</si>
  <si>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</si>
  <si>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</si>
  <si>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</si>
  <si>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</si>
  <si>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</si>
  <si>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</si>
  <si>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</si>
  <si>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</si>
  <si>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</si>
  <si>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</si>
  <si>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</si>
  <si>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</si>
  <si>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</si>
  <si>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</si>
  <si>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</si>
  <si>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</si>
  <si>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</si>
  <si>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</si>
  <si>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</si>
  <si>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</si>
  <si>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</si>
  <si>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</si>
  <si>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</si>
  <si>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</si>
  <si>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</si>
  <si>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</si>
  <si>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</si>
  <si>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</si>
  <si>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</si>
  <si>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</si>
  <si>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</si>
  <si>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</si>
  <si>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</si>
  <si>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</si>
  <si>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</si>
  <si>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</si>
  <si>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</si>
  <si>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</si>
  <si>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</si>
  <si>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</si>
  <si>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</si>
  <si>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</si>
  <si>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</si>
  <si>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</si>
  <si>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</si>
  <si>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</si>
  <si>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</si>
  <si>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</si>
  <si>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</si>
  <si>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</si>
  <si>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</si>
  <si>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</si>
  <si>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</si>
  <si>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</si>
  <si>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</si>
  <si>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</si>
  <si>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</si>
  <si>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</si>
  <si>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</si>
  <si>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</si>
  <si>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</si>
  <si>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</si>
  <si>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</si>
  <si>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</si>
  <si>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</si>
  <si>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</si>
  <si>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</si>
  <si>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</si>
  <si>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</si>
  <si>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</si>
  <si>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</si>
  <si>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</si>
  <si>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</si>
  <si>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</si>
  <si>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</si>
  <si>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</si>
  <si>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</si>
  <si>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</si>
  <si>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</si>
  <si>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</si>
  <si>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</si>
  <si>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</si>
  <si>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</si>
  <si>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</si>
  <si>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</si>
  <si>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</si>
  <si>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</si>
  <si>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</si>
  <si>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</si>
  <si>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</si>
  <si>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</si>
  <si>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</si>
  <si>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</si>
  <si>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</si>
  <si>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</si>
  <si>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</si>
  <si>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</si>
  <si>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</si>
  <si>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</si>
  <si>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</si>
  <si>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</si>
  <si>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</si>
  <si>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</si>
  <si>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</si>
  <si>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</si>
  <si>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</si>
  <si>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</si>
  <si>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</si>
  <si>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</si>
  <si>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</si>
  <si>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</si>
  <si>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</si>
  <si>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</si>
  <si>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</si>
  <si>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</si>
  <si>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</si>
  <si>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</si>
  <si>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</si>
  <si>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</si>
  <si>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</si>
  <si>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</si>
  <si>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</si>
  <si>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</si>
  <si>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</si>
  <si>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</si>
  <si>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</si>
  <si>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</si>
  <si>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</si>
  <si>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</si>
  <si>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</si>
  <si>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</si>
  <si>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</si>
  <si>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</si>
  <si>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</si>
  <si>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</si>
  <si>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</si>
  <si>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</si>
  <si>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</si>
  <si>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</si>
  <si>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</si>
  <si>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</si>
  <si>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</si>
  <si>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</si>
  <si>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</si>
  <si>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</si>
  <si>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</si>
  <si>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</si>
  <si>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</si>
  <si>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</si>
  <si>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</si>
  <si>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</si>
  <si>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</si>
  <si>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</si>
  <si>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</si>
  <si>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</si>
  <si>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</si>
  <si>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</si>
  <si>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</si>
  <si>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</si>
  <si>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</si>
  <si>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</si>
  <si>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</si>
  <si>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</si>
  <si>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</si>
  <si>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</si>
  <si>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</si>
  <si>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</si>
  <si>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</si>
  <si>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</si>
  <si>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</si>
  <si>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</si>
  <si>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</si>
  <si>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</si>
  <si>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</si>
  <si>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</si>
  <si>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</si>
  <si>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</si>
  <si>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</si>
  <si>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</si>
  <si>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</si>
  <si>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</si>
  <si>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</si>
  <si>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</si>
  <si>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</si>
  <si>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</si>
  <si>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</si>
  <si>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</si>
  <si>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</si>
  <si>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</si>
  <si>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</si>
  <si>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</si>
  <si>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</si>
  <si>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</si>
  <si>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</si>
  <si>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</si>
  <si>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</si>
  <si>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</si>
  <si>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</si>
  <si>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</si>
  <si>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</si>
  <si>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</si>
  <si>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</si>
  <si>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</si>
  <si>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</si>
  <si>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</si>
  <si>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</si>
  <si>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</si>
  <si>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</si>
  <si>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</si>
  <si>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</si>
  <si>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</si>
  <si>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</si>
  <si>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</si>
  <si>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</si>
  <si>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</si>
  <si>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</si>
  <si>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</si>
  <si>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</si>
  <si>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</si>
  <si>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</si>
  <si>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</si>
  <si>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</si>
  <si>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</si>
  <si>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</si>
  <si>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</si>
  <si>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</si>
  <si>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</si>
  <si>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</si>
  <si>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</si>
  <si>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</si>
  <si>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</si>
  <si>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</si>
  <si>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</si>
  <si>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</si>
  <si>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</si>
  <si>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</si>
  <si>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</si>
  <si>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</si>
  <si>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</si>
  <si>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</si>
  <si>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</si>
  <si>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</si>
  <si>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</si>
  <si>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</si>
  <si>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</si>
  <si>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</si>
  <si>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</si>
  <si>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</si>
  <si>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</si>
  <si>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</si>
  <si>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</si>
  <si>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</si>
  <si>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</si>
  <si>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</si>
  <si>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</si>
  <si>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</si>
  <si>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</si>
  <si>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</si>
  <si>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</si>
  <si>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</si>
  <si>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</si>
  <si>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</si>
  <si>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</si>
  <si>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</si>
  <si>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</si>
  <si>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</si>
  <si>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</si>
  <si>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</si>
  <si>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</si>
  <si>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</si>
  <si>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</si>
  <si>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</si>
  <si>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</si>
  <si>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</si>
  <si>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</si>
  <si>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</si>
  <si>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</si>
  <si>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</si>
  <si>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</si>
  <si>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</si>
  <si>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</si>
  <si>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</si>
  <si>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</si>
  <si>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</si>
  <si>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</si>
  <si>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</si>
  <si>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</si>
  <si>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</si>
  <si>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</si>
  <si>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</si>
  <si>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</si>
  <si>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</si>
  <si>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</si>
  <si>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</si>
  <si>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</si>
  <si>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</si>
  <si>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</si>
  <si>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</si>
  <si>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</si>
  <si>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</si>
  <si>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</si>
  <si>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</si>
  <si>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</si>
  <si>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</si>
  <si>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</si>
  <si>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</si>
  <si>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</si>
  <si>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</si>
  <si>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</si>
  <si>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</si>
  <si>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</si>
  <si>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</si>
  <si>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</si>
  <si>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</si>
  <si>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</si>
  <si>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</si>
  <si>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</si>
  <si>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</si>
  <si>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</si>
  <si>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</si>
  <si>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</si>
  <si>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</si>
  <si>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</si>
  <si>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</si>
  <si>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</si>
  <si>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</si>
  <si>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</si>
  <si>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</si>
  <si>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</si>
  <si>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</si>
  <si>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</si>
  <si>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</si>
  <si>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</si>
  <si>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</si>
  <si>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</si>
  <si>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</si>
  <si>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</si>
  <si>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</si>
  <si>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</si>
  <si>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</si>
  <si>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</si>
  <si>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</si>
  <si>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</si>
  <si>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</si>
  <si>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</si>
  <si>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</si>
  <si>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</si>
  <si>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</si>
  <si>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</si>
  <si>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</si>
  <si>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</si>
  <si>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</si>
  <si>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</si>
  <si>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</si>
  <si>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</si>
  <si>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</si>
  <si>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</si>
  <si>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</si>
  <si>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</si>
  <si>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</si>
  <si>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</si>
  <si>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</si>
  <si>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</si>
  <si>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</si>
  <si>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</si>
  <si>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</si>
  <si>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</si>
  <si>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</si>
  <si>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</si>
  <si>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</si>
  <si>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</si>
  <si>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</si>
  <si>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</si>
  <si>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</si>
  <si>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</si>
  <si>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</si>
  <si>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</si>
  <si>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</si>
  <si>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</si>
  <si>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</si>
  <si>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</si>
  <si>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</si>
  <si>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</si>
  <si>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</si>
  <si>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</si>
  <si>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</si>
  <si>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</si>
  <si>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</si>
  <si>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</si>
  <si>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</si>
  <si>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</si>
  <si>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</si>
  <si>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</si>
  <si>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</si>
  <si>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</si>
  <si>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</si>
  <si>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</si>
  <si>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</si>
  <si>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</si>
  <si>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</si>
  <si>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</si>
  <si>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</si>
  <si>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</si>
  <si>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</si>
  <si>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</si>
  <si>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</si>
  <si>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</si>
  <si>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</si>
  <si>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</si>
  <si>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</si>
  <si>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</si>
  <si>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</si>
  <si>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</si>
  <si>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</si>
  <si>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</si>
  <si>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</si>
  <si>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</si>
  <si>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</si>
  <si>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</si>
  <si>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</si>
  <si>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</si>
  <si>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</si>
  <si>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</si>
  <si>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</si>
  <si>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</si>
  <si>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</si>
  <si>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</si>
  <si>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</si>
  <si>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</si>
  <si>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</si>
  <si>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</si>
  <si>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</si>
  <si>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</si>
  <si>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</si>
  <si>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</si>
  <si>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</si>
  <si>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</si>
  <si>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</si>
  <si>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</si>
  <si>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</si>
  <si>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</si>
  <si>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</si>
  <si>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</si>
  <si>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</si>
  <si>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</si>
  <si>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</si>
  <si>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</si>
  <si>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</si>
  <si>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</si>
  <si>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</si>
  <si>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</si>
  <si>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</si>
  <si>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</si>
  <si>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</si>
  <si>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</si>
  <si>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</si>
  <si>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</si>
  <si>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</si>
  <si>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</si>
  <si>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</si>
  <si>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</si>
  <si>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</si>
  <si>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</si>
  <si>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</si>
  <si>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</si>
  <si>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</si>
  <si>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</si>
  <si>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</si>
  <si>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</si>
  <si>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</si>
  <si>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</si>
  <si>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</si>
  <si>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</si>
  <si>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</si>
  <si>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</si>
  <si>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</si>
  <si>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</si>
  <si>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</si>
  <si>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</si>
  <si>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</si>
  <si>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</si>
  <si>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</si>
  <si>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</si>
  <si>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</si>
  <si>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</si>
  <si>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</si>
  <si>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</si>
  <si>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</si>
  <si>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</si>
  <si>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</si>
  <si>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</si>
  <si>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</si>
  <si>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</si>
  <si>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</si>
  <si>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</si>
  <si>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</si>
  <si>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</si>
  <si>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</si>
  <si>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</si>
  <si>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</si>
  <si>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</si>
  <si>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</si>
  <si>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</si>
  <si>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</si>
  <si>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</si>
  <si>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</si>
  <si>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</si>
  <si>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</si>
  <si>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</si>
  <si>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</si>
  <si>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</si>
  <si>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</si>
  <si>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</si>
  <si>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</si>
  <si>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</si>
  <si>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</si>
  <si>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</si>
  <si>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</si>
  <si>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</si>
  <si>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</si>
  <si>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</si>
  <si>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</si>
  <si>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</si>
  <si>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</si>
  <si>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</si>
  <si>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</si>
  <si>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</si>
  <si>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</si>
  <si>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</si>
  <si>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</si>
  <si>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</si>
  <si>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</si>
  <si>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</si>
  <si>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</si>
  <si>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</si>
  <si>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</si>
  <si>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</si>
  <si>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</si>
  <si>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</si>
  <si>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</si>
  <si>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</si>
  <si>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</si>
  <si>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</si>
  <si>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</si>
  <si>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</si>
  <si>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</si>
  <si>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</si>
  <si>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</si>
  <si>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</si>
  <si>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</si>
  <si>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</si>
  <si>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</si>
  <si>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</si>
  <si>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</si>
  <si>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</si>
  <si>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</si>
  <si>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</si>
  <si>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</si>
  <si>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</si>
  <si>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</si>
  <si>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</si>
  <si>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</si>
  <si>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</si>
  <si>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</si>
  <si>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</si>
  <si>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</si>
  <si>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</si>
  <si>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</si>
  <si>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</si>
  <si>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</si>
  <si>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</si>
  <si>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</si>
  <si>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</si>
  <si>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</si>
  <si>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</si>
  <si>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</si>
  <si>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</si>
  <si>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</si>
  <si>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</si>
  <si>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</si>
  <si>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</si>
  <si>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</si>
  <si>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</si>
  <si>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</si>
  <si>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</si>
  <si>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</si>
  <si>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</si>
  <si>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</si>
  <si>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Jesita and Raedon</t>
  </si>
  <si>
    <t xml:space="preserve">The Hitchhiker's Guide to the Family </t>
  </si>
  <si>
    <t>Goal</t>
  </si>
  <si>
    <t>Pledged</t>
  </si>
  <si>
    <t>average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</si>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</sst>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803794883523377E-2"/>
          <c:y val="1.1359916618488872E-2"/>
          <c:w val="0.8635799817035319"/>
          <c:h val="0.77665219975734678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178</c:v>
                </c:pt>
                <c:pt idx="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A-2B44-A9E9-24E31EA41E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213</c:v>
                </c:pt>
                <c:pt idx="1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5A-2B44-A9E9-24E31EA41E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5A-2B44-A9E9-24E31EA41E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209</c:v>
                </c:pt>
                <c:pt idx="1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5A-2B44-A9E9-24E31EA41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320569632"/>
        <c:axId val="1301433359"/>
        <c:axId val="0"/>
      </c:bar3DChart>
      <c:catAx>
        <c:axId val="3205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433359"/>
        <c:crosses val="autoZero"/>
        <c:auto val="1"/>
        <c:lblAlgn val="ctr"/>
        <c:lblOffset val="100"/>
        <c:noMultiLvlLbl val="0"/>
      </c:catAx>
      <c:valAx>
        <c:axId val="130143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B-3F4E-BA1C-22B41C7C04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23B-3F4E-BA1C-22B41C7C04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23B-3F4E-BA1C-22B41C7C0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285536"/>
        <c:axId val="333399136"/>
      </c:barChart>
      <c:catAx>
        <c:axId val="33328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99136"/>
        <c:crosses val="autoZero"/>
        <c:auto val="1"/>
        <c:lblAlgn val="ctr"/>
        <c:lblOffset val="100"/>
        <c:noMultiLvlLbl val="0"/>
      </c:catAx>
      <c:valAx>
        <c:axId val="3333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28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45789884372561"/>
          <c:y val="1.8462251042149144E-2"/>
          <c:w val="0.79468596155210325"/>
          <c:h val="0.88504783960828426"/>
        </c:manualLayout>
      </c:layout>
      <c:lineChart>
        <c:grouping val="stacke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1-F742-896B-22D9694928EB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91-F742-896B-22D9694928EB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91-F742-896B-22D9694928EB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91-F742-896B-22D96949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545775"/>
        <c:axId val="1303770575"/>
      </c:lineChart>
      <c:catAx>
        <c:axId val="13035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70575"/>
        <c:crosses val="autoZero"/>
        <c:auto val="1"/>
        <c:lblAlgn val="ctr"/>
        <c:lblOffset val="100"/>
        <c:noMultiLvlLbl val="0"/>
      </c:catAx>
      <c:valAx>
        <c:axId val="13037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5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31750</xdr:rowOff>
    </xdr:from>
    <xdr:to>
      <xdr:col>21</xdr:col>
      <xdr:colOff>495300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742DD-082A-7147-B922-095426DB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7</xdr:row>
      <xdr:rowOff>0</xdr:rowOff>
    </xdr:from>
    <xdr:to>
      <xdr:col>16</xdr:col>
      <xdr:colOff>723900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1ED6C-85F4-634E-B7F8-2B141D390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19050</xdr:rowOff>
    </xdr:from>
    <xdr:to>
      <xdr:col>15</xdr:col>
      <xdr:colOff>50800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F12CFE-C70B-2F49-85FD-098FFFAC4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rk" refreshedDate="44312.383750694447" createdVersion="7" refreshedVersion="7" minRefreshableVersion="3" recordCount="4114" xr:uid="{01E6C42F-9272-294F-BBAE-7208500818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Park" refreshedDate="44312.426591203701" createdVersion="7" refreshedVersion="7" minRefreshableVersion="3" recordCount="4114" xr:uid="{3CA8EE41-0375-2949-9F1F-AB64B7DD33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8B40-0443-F54E-A62D-56D670EDB3E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x="1"/>
        <item t="default"/>
      </items>
    </pivotField>
    <pivotField showAll="0"/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C8A81-0670-F142-8888-39028E60E57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9EAD0-AAC6-E741-A6FB-85926C8AE09A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43" zoomScaleNormal="95" workbookViewId="0">
      <pane xSplit="1" ySplit="1" topLeftCell="N3470" activePane="bottomRight" state="frozen"/>
      <selection activeCell="B1" sqref="B1"/>
      <selection pane="topRight" activeCell="C1" sqref="C1"/>
      <selection pane="bottomLeft" activeCell="B2" sqref="B2"/>
      <selection pane="bottomRight" activeCell="B3476" sqref="B34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customWidth="1"/>
    <col min="17" max="17" width="25.83203125" customWidth="1"/>
    <col min="18" max="18" width="17.1640625" customWidth="1"/>
    <col min="19" max="19" width="24.33203125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43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>IFERROR(ROUND(E2844/L2844,2),"N/A")</f>
        <v>N/A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ref="P2845:P2908" si="180">IFERROR(ROUND(E2845/L2845,2),"N/A")</f>
        <v>N/A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80"/>
        <v>N/A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80"/>
        <v>N/A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80"/>
        <v>N/A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80"/>
        <v>N/A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80"/>
        <v>N/A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80"/>
        <v>N/A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80"/>
        <v>N/A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80"/>
        <v>N/A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t="str">
        <f t="shared" si="180"/>
        <v>N/A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t="str">
        <f t="shared" si="180"/>
        <v>N/A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t="str">
        <f t="shared" si="180"/>
        <v>N/A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t="str">
        <f t="shared" si="180"/>
        <v>N/A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IFERROR(ROUND(E2909/L2909,2),"N/A")</f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t="str">
        <f t="shared" si="184"/>
        <v>N/A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4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t="str">
        <f t="shared" si="184"/>
        <v>N/A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t="str">
        <f t="shared" si="184"/>
        <v>N/A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t="str">
        <f t="shared" si="184"/>
        <v>N/A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t="str">
        <f t="shared" si="184"/>
        <v>N/A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t="str">
        <f t="shared" si="184"/>
        <v>N/A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t="str">
        <f t="shared" si="184"/>
        <v>N/A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IFERROR(ROUND(E2973/L2973,2),"N/A")</f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8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IFERROR(ROUND(E3037/L3037,2),"N/A")</f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t="str">
        <f t="shared" si="192"/>
        <v>N/A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t="str">
        <f t="shared" si="192"/>
        <v>N/A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t="str">
        <f t="shared" si="192"/>
        <v>N/A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t="str">
        <f t="shared" si="192"/>
        <v>N/A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2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t="str">
        <f t="shared" si="192"/>
        <v>N/A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IFERROR(ROUND(E3101/L3101,2),"N/A")</f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t="str">
        <f t="shared" si="196"/>
        <v>N/A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t="str">
        <f t="shared" si="196"/>
        <v>N/A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t="str">
        <f t="shared" si="196"/>
        <v>N/A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6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t="str">
        <f t="shared" si="196"/>
        <v>N/A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t="str">
        <f t="shared" si="196"/>
        <v>N/A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t="str">
        <f t="shared" si="196"/>
        <v>N/A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IFERROR(ROUND(E3165/L3165,2),"N/A")</f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t="str">
        <f t="shared" si="200"/>
        <v>N/A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t="str">
        <f t="shared" si="200"/>
        <v>N/A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200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t="str">
        <f t="shared" si="200"/>
        <v>N/A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t="str">
        <f t="shared" si="200"/>
        <v>N/A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IFERROR(ROUND(E3229/L3229,2),"N/A")</f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4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IFERROR(ROUND(E3293/L3293,2),"N/A")</f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8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IFERROR(ROUND(E3357/L3357,2),"N/A")</f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2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IFERROR(ROUND(E3421/L3421,2),"N/A")</f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6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IFERROR(ROUND(E3485/L3485,2),"N/A")</f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20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IFERROR(ROUND(E3549/L3549,2),"N/A")</f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4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IFERROR(ROUND(E3613/L3613,2),"N/A")</f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t="str">
        <f t="shared" si="228"/>
        <v>N/A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t="str">
        <f t="shared" si="228"/>
        <v>N/A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t="str">
        <f t="shared" si="228"/>
        <v>N/A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t="str">
        <f t="shared" si="228"/>
        <v>N/A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8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IFERROR(ROUND(E3677/L3677,2),"N/A")</f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2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t="str">
        <f t="shared" si="232"/>
        <v>N/A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IFERROR(ROUND(E3741/L3741,2),"N/A")</f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t="str">
        <f t="shared" si="236"/>
        <v>N/A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t="str">
        <f t="shared" si="236"/>
        <v>N/A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t="str">
        <f t="shared" si="236"/>
        <v>N/A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6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t="str">
        <f t="shared" si="236"/>
        <v>N/A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t="str">
        <f t="shared" si="236"/>
        <v>N/A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t="str">
        <f t="shared" si="236"/>
        <v>N/A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IFERROR(ROUND(E3805/L3805,2),"N/A")</f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t="str">
        <f t="shared" si="240"/>
        <v>N/A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40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t="str">
        <f t="shared" si="240"/>
        <v>N/A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IFERROR(ROUND(E3869/L3869,2),"N/A")</f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t="str">
        <f t="shared" si="244"/>
        <v>N/A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t="str">
        <f t="shared" si="244"/>
        <v>N/A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t="str">
        <f t="shared" si="244"/>
        <v>N/A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t="str">
        <f t="shared" si="244"/>
        <v>N/A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t="str">
        <f t="shared" si="244"/>
        <v>N/A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t="str">
        <f t="shared" si="244"/>
        <v>N/A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t="str">
        <f t="shared" si="244"/>
        <v>N/A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t="str">
        <f t="shared" si="244"/>
        <v>N/A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t="str">
        <f t="shared" si="244"/>
        <v>N/A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t="str">
        <f t="shared" si="244"/>
        <v>N/A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t="str">
        <f t="shared" si="244"/>
        <v>N/A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t="str">
        <f t="shared" si="244"/>
        <v>N/A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4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t="str">
        <f t="shared" si="244"/>
        <v>N/A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t="str">
        <f t="shared" si="244"/>
        <v>N/A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t="str">
        <f t="shared" si="244"/>
        <v>N/A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t="str">
        <f t="shared" ref="P3933:P3996" si="248">IFERROR(ROUND(E3933/L3933,2),"N/A")</f>
        <v>N/A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t="str">
        <f t="shared" si="248"/>
        <v>N/A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t="str">
        <f t="shared" si="248"/>
        <v>N/A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t="str">
        <f t="shared" si="248"/>
        <v>N/A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t="str">
        <f t="shared" si="248"/>
        <v>N/A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t="str">
        <f t="shared" si="248"/>
        <v>N/A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t="str">
        <f t="shared" si="248"/>
        <v>N/A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t="str">
        <f t="shared" si="248"/>
        <v>N/A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t="str">
        <f t="shared" si="248"/>
        <v>N/A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8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t="str">
        <f t="shared" si="248"/>
        <v>N/A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t="str">
        <f t="shared" si="248"/>
        <v>N/A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IFERROR(ROUND(E3997/L3997,2),"N/A")</f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t="str">
        <f t="shared" si="252"/>
        <v>N/A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t="str">
        <f t="shared" si="252"/>
        <v>N/A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t="str">
        <f t="shared" si="252"/>
        <v>N/A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t="str">
        <f t="shared" si="252"/>
        <v>N/A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t="str">
        <f t="shared" si="252"/>
        <v>N/A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t="str">
        <f t="shared" si="252"/>
        <v>N/A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t="str">
        <f t="shared" si="252"/>
        <v>N/A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2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t="str">
        <f t="shared" si="252"/>
        <v>N/A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t="str">
        <f t="shared" si="252"/>
        <v>N/A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t="str">
        <f t="shared" si="252"/>
        <v>N/A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IFERROR(ROUND(E4061/L4061,2),"N/A")</f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t="str">
        <f t="shared" si="256"/>
        <v>N/A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t="str">
        <f t="shared" si="256"/>
        <v>N/A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t="str">
        <f t="shared" si="256"/>
        <v>N/A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t="str">
        <f t="shared" si="256"/>
        <v>N/A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t="str">
        <f t="shared" si="256"/>
        <v>N/A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t="str">
        <f t="shared" si="256"/>
        <v>N/A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6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t="str">
        <f t="shared" si="256"/>
        <v>N/A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t="str">
        <f t="shared" si="256"/>
        <v>N/A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t="str">
        <f t="shared" si="256"/>
        <v>N/A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t="str">
        <f t="shared" si="256"/>
        <v>N/A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t="str">
        <f t="shared" si="256"/>
        <v>N/A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R1:R4115" xr:uid="{82DE00D4-310E-F046-AC4E-CD543F4D568C}">
    <filterColumn colId="0">
      <filters>
        <filter val="plays"/>
      </filters>
    </filterColumn>
  </autoFilter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cancelled">
      <formula>NOT(ISERROR(SEARCH("cancelled",F1)))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59999389629810485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theme="5" tint="0.39997558519241921"/>
        <color theme="8" tint="0.39997558519241921"/>
      </colorScale>
    </cfRule>
    <cfRule type="colorScale" priority="4">
      <colorScale>
        <cfvo type="min"/>
        <cfvo type="max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F353-DB50-FA48-81F5-CACBCFF66EDE}">
  <dimension ref="A1:F6"/>
  <sheetViews>
    <sheetView tabSelected="1" workbookViewId="0">
      <selection activeCell="E2" sqref="E2"/>
    </sheetView>
  </sheetViews>
  <sheetFormatPr baseColWidth="10" defaultRowHeight="15" x14ac:dyDescent="0.2"/>
  <cols>
    <col min="1" max="1" width="29" bestFit="1" customWidth="1"/>
    <col min="2" max="2" width="107" bestFit="1" customWidth="1"/>
    <col min="4" max="4" width="12.33203125" customWidth="1"/>
    <col min="5" max="5" width="13.1640625" customWidth="1"/>
  </cols>
  <sheetData>
    <row r="1" spans="1:6" x14ac:dyDescent="0.2">
      <c r="A1" t="s">
        <v>8380</v>
      </c>
      <c r="B1" t="s">
        <v>4110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 Kickstarter!B:P, 15,FALSE)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 Kickstarter!B:P, 15,FALSE)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 Kickstarter!B:P, 15,FALSE)</f>
        <v>33.03</v>
      </c>
      <c r="F4">
        <f>VLOOKUP(A4, Kickstarter!B:L, 11, FALSE)</f>
        <v>78</v>
      </c>
    </row>
    <row r="5" spans="1:6" x14ac:dyDescent="0.2">
      <c r="A5" t="s">
        <v>8381</v>
      </c>
      <c r="B5" t="e">
        <f>VLOOKUP(A5, Kickstarter!B:C, 2, FALSE)</f>
        <v>#N/A</v>
      </c>
      <c r="C5" t="e">
        <f>VLOOKUP(A5, Kickstarter!B:E,3, FALSE)</f>
        <v>#N/A</v>
      </c>
      <c r="D5" t="e">
        <f>VLOOKUP(A5, Kickstarter!B:E, 4, FALSE)</f>
        <v>#N/A</v>
      </c>
      <c r="E5" t="e">
        <f>VLOOKUP(A5, Kickstarter!B:P, 15,FALSE)</f>
        <v>#N/A</v>
      </c>
      <c r="F5" t="e">
        <f>VLOOKUP(A5, Kickstarter!B:L, 11, FALSE)</f>
        <v>#N/A</v>
      </c>
    </row>
    <row r="6" spans="1:6" x14ac:dyDescent="0.2">
      <c r="A6" t="s">
        <v>8382</v>
      </c>
      <c r="B6" t="e">
        <f>VLOOKUP(A6, Kickstarter!B:C, 2, FALSE)</f>
        <v>#N/A</v>
      </c>
      <c r="C6" t="e">
        <f>VLOOKUP(A6, Kickstarter!B:E,3, FALSE)</f>
        <v>#N/A</v>
      </c>
      <c r="D6" t="e">
        <f>VLOOKUP(A6, Kickstarter!B:E, 4, FALSE)</f>
        <v>#N/A</v>
      </c>
      <c r="E6" t="e">
        <f>VLOOKUP(A6, Kickstarter!B:P, 15,FALSE)</f>
        <v>#N/A</v>
      </c>
      <c r="F6" t="e">
        <f>VLOOKUP(A6, Kickstarter!B:L, 11, 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309E-ADFE-374B-A1F6-68B31D677F09}">
  <dimension ref="A1:F7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8362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8317</v>
      </c>
      <c r="B5" s="9">
        <v>178</v>
      </c>
      <c r="C5" s="9">
        <v>213</v>
      </c>
      <c r="D5" s="9"/>
      <c r="E5" s="9">
        <v>209</v>
      </c>
      <c r="F5" s="9">
        <v>600</v>
      </c>
    </row>
    <row r="6" spans="1:6" x14ac:dyDescent="0.2">
      <c r="A6" s="13" t="s">
        <v>8315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13" t="s">
        <v>8361</v>
      </c>
      <c r="B7" s="9">
        <v>215</v>
      </c>
      <c r="C7" s="9">
        <v>706</v>
      </c>
      <c r="D7" s="9">
        <v>24</v>
      </c>
      <c r="E7" s="9">
        <v>1048</v>
      </c>
      <c r="F7" s="9">
        <v>1993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15E7-0DBA-854C-B020-8C60E12AA95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C2576-A1B2-944B-96F2-591F9BA77B99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Park</cp:lastModifiedBy>
  <dcterms:created xsi:type="dcterms:W3CDTF">2017-04-20T15:17:24Z</dcterms:created>
  <dcterms:modified xsi:type="dcterms:W3CDTF">2021-04-27T22:10:09Z</dcterms:modified>
</cp:coreProperties>
</file>