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defaultThemeVersion="124226"/>
  <mc:AlternateContent xmlns:mc="http://schemas.openxmlformats.org/markup-compatibility/2006">
    <mc:Choice Requires="x15">
      <x15ac:absPath xmlns:x15ac="http://schemas.microsoft.com/office/spreadsheetml/2010/11/ac" url="/Users/thaque/Documents/ IR/IR webpage/Common Data Set CDS/"/>
    </mc:Choice>
  </mc:AlternateContent>
  <xr:revisionPtr revIDLastSave="0" documentId="13_ncr:1_{0EECEC26-8EDE-6C4B-B6C3-E967628A1BD2}" xr6:coauthVersionLast="47" xr6:coauthVersionMax="47" xr10:uidLastSave="{00000000-0000-0000-0000-000000000000}"/>
  <bookViews>
    <workbookView xWindow="2500" yWindow="500" windowWidth="32060" windowHeight="19940" tabRatio="585" activeTab="2" xr2:uid="{00000000-000D-0000-FFFF-FFFF00000000}"/>
  </bookViews>
  <sheets>
    <sheet name="General" sheetId="10" r:id="rId1"/>
    <sheet name="Enrollment and Persistence" sheetId="2" r:id="rId2"/>
    <sheet name="Admissions" sheetId="3" r:id="rId3"/>
    <sheet name="Transfer" sheetId="5" r:id="rId4"/>
    <sheet name="Offerings" sheetId="11" r:id="rId5"/>
    <sheet name="Student Life" sheetId="6" r:id="rId6"/>
    <sheet name="Expenses" sheetId="7" r:id="rId7"/>
    <sheet name="Financial Aid" sheetId="8" r:id="rId8"/>
    <sheet name="Faculty and Courses" sheetId="9" r:id="rId9"/>
  </sheets>
  <definedNames>
    <definedName name="HTML_CodePage" hidden="1">1252</definedName>
    <definedName name="HTML_Control" localSheetId="4" hidden="1">{"'new stud attri'!$A$1:$J$58"}</definedName>
    <definedName name="HTML_Control" hidden="1">{"'new stud attri'!$A$1:$J$58"}</definedName>
    <definedName name="HTML_Description" hidden="1">"Source:  Survey of American Freshmen"</definedName>
    <definedName name="HTML_Email" hidden="1">""</definedName>
    <definedName name="HTML_Header" hidden="1">""</definedName>
    <definedName name="HTML_LastUpdate" hidden="1">"1/5/01"</definedName>
    <definedName name="HTML_LineAfter" hidden="1">TRUE</definedName>
    <definedName name="HTML_LineBefore" hidden="1">TRUE</definedName>
    <definedName name="HTML_Name" hidden="1">"Ross Peacock"</definedName>
    <definedName name="HTML_OBDlg2" hidden="1">TRUE</definedName>
    <definedName name="HTML_OBDlg4" hidden="1">TRUE</definedName>
    <definedName name="HTML_OS" hidden="1">0</definedName>
    <definedName name="HTML_PathFile" hidden="1">"E:\MacHTTP Software &amp; Docs\WWW\Databook\attributes.html"</definedName>
    <definedName name="HTML_Title" hidden="1">"2000-2001 Databook"</definedName>
    <definedName name="HTML1_1" hidden="1">"[databook]Sheet1!$A$7:$E$377"</definedName>
    <definedName name="HTML1_10" hidden="1">""</definedName>
    <definedName name="HTML1_11" hidden="1">-4146</definedName>
    <definedName name="HTML1_12" hidden="1">"Sardonicus II:databook3.html"</definedName>
    <definedName name="HTML1_2" hidden="1">1</definedName>
    <definedName name="HTML1_3" hidden="1">"Academic Year 1995-96"</definedName>
    <definedName name="HTML1_4" hidden="1">""</definedName>
    <definedName name="HTML1_5" hidden="1">""</definedName>
    <definedName name="HTML1_6" hidden="1">-4146</definedName>
    <definedName name="HTML1_7" hidden="1">-4146</definedName>
    <definedName name="HTML1_8" hidden="1">"4/4/96"</definedName>
    <definedName name="HTML1_9" hidden="1">"Ross Peacock"</definedName>
    <definedName name="HTML10_1" hidden="1">"'[9697databook]Sheet1'!$A$338:$D$382"</definedName>
    <definedName name="HTML10_10" hidden="1">""</definedName>
    <definedName name="HTML10_11" hidden="1">1</definedName>
    <definedName name="HTML10_12" hidden="1">"Sardonicus II:Filing Cabinet:Data Book:finance.html"</definedName>
    <definedName name="HTML10_2" hidden="1">1</definedName>
    <definedName name="HTML10_3" hidden="1">"Databook Finances"</definedName>
    <definedName name="HTML10_4" hidden="1">"Finances and Endowment"</definedName>
    <definedName name="HTML10_5" hidden="1">""</definedName>
    <definedName name="HTML10_6" hidden="1">-4146</definedName>
    <definedName name="HTML10_7" hidden="1">-4146</definedName>
    <definedName name="HTML10_8" hidden="1">"10/31/96"</definedName>
    <definedName name="HTML10_9" hidden="1">"Ross Peacock"</definedName>
    <definedName name="HTML11_1" hidden="1">"'[9697databook]Sheet1'!$A$211:$D$284"</definedName>
    <definedName name="HTML11_10" hidden="1">""</definedName>
    <definedName name="HTML11_11" hidden="1">1</definedName>
    <definedName name="HTML11_12" hidden="1">"Sardonicus II:Filing Cabinet:Data Book:temp2.html"</definedName>
    <definedName name="HTML11_2" hidden="1">1</definedName>
    <definedName name="HTML11_3" hidden="1">"9697databook"</definedName>
    <definedName name="HTML11_4" hidden="1">"Sheet1"</definedName>
    <definedName name="HTML11_5" hidden="1">""</definedName>
    <definedName name="HTML11_6" hidden="1">-4146</definedName>
    <definedName name="HTML11_7" hidden="1">-4146</definedName>
    <definedName name="HTML11_8" hidden="1">"11/21/96"</definedName>
    <definedName name="HTML11_9" hidden="1">"Ross Peacock"</definedName>
    <definedName name="HTML12_1" hidden="1">"'[9697databook]Sheet1'!$A$384:$D$389"</definedName>
    <definedName name="HTML12_10" hidden="1">""</definedName>
    <definedName name="HTML12_11" hidden="1">1</definedName>
    <definedName name="HTML12_12" hidden="1">"Sardonicus II:temp.html"</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"'[9697databook]Sheet1'!$A$286:$D$343"</definedName>
    <definedName name="HTML13_10" hidden="1">""</definedName>
    <definedName name="HTML13_11" hidden="1">1</definedName>
    <definedName name="HTML13_12" hidden="1">"Sardonicus II:HTTP Software:MacHTTP 2.0:MacHTTP Software &amp; Docs:WWW:Databook:attributes2.html"</definedName>
    <definedName name="HTML13_2" hidden="1">1</definedName>
    <definedName name="HTML13_3" hidden="1">"New Students"</definedName>
    <definedName name="HTML13_4" hidden="1">"New Student Characteristics"</definedName>
    <definedName name="HTML13_5" hidden="1">""</definedName>
    <definedName name="HTML13_6" hidden="1">-4146</definedName>
    <definedName name="HTML13_7" hidden="1">1</definedName>
    <definedName name="HTML13_8" hidden="1">"1/22/97"</definedName>
    <definedName name="HTML13_9" hidden="1">"Ross Peacock"</definedName>
    <definedName name="HTML14_1" hidden="1">"'[9798 Databook]General'!$A$1:$E$36"</definedName>
    <definedName name="HTML14_10" hidden="1">""</definedName>
    <definedName name="HTML14_11" hidden="1">1</definedName>
    <definedName name="HTML14_12" hidden="1">"Sardonicus II:HTTP Software:MacHTTP 2.0:MacHTTP Software &amp; Docs:WWW:Databook:gen_info.html"</definedName>
    <definedName name="HTML14_2" hidden="1">1</definedName>
    <definedName name="HTML14_3" hidden="1">"9798 Databook"</definedName>
    <definedName name="HTML14_4" hidden="1">"General Info"</definedName>
    <definedName name="HTML14_5" hidden="1">""</definedName>
    <definedName name="HTML14_6" hidden="1">1</definedName>
    <definedName name="HTML14_7" hidden="1">-4146</definedName>
    <definedName name="HTML14_8" hidden="1">"9/19/97"</definedName>
    <definedName name="HTML14_9" hidden="1">"Ross Peacock"</definedName>
    <definedName name="HTML15_1" hidden="1">"'[9798 Databook]Enrollment'!$A$1:$F$45"</definedName>
    <definedName name="HTML15_10" hidden="1">""</definedName>
    <definedName name="HTML15_11" hidden="1">1</definedName>
    <definedName name="HTML15_12" hidden="1">"Sardonicus II:HTTP Software:MacHTTP 2.0:MacHTTP Software &amp; Docs:WWW:Databook:enr_adm3.html"</definedName>
    <definedName name="HTML15_2" hidden="1">1</definedName>
    <definedName name="HTML15_3" hidden="1">"9798 Databook"</definedName>
    <definedName name="HTML15_4" hidden="1">"Enrollment"</definedName>
    <definedName name="HTML15_5" hidden="1">""</definedName>
    <definedName name="HTML15_6" hidden="1">-4146</definedName>
    <definedName name="HTML15_7" hidden="1">1</definedName>
    <definedName name="HTML15_8" hidden="1">"9/19/97"</definedName>
    <definedName name="HTML15_9" hidden="1">"Ross Peacock"</definedName>
    <definedName name="HTML16_1" hidden="1">"'[9798 Databook]Enrollment'!$A$2:$F$46"</definedName>
    <definedName name="HTML16_10" hidden="1">""</definedName>
    <definedName name="HTML16_11" hidden="1">1</definedName>
    <definedName name="HTML16_12" hidden="1">"Sardonicus II:HTTP Software:MacHTTP 2.0:MacHTTP Software &amp; Docs:WWW:Databook:enr_adm3.html"</definedName>
    <definedName name="HTML16_2" hidden="1">1</definedName>
    <definedName name="HTML16_3" hidden="1">"9798 Databook"</definedName>
    <definedName name="HTML16_4" hidden="1">"Enrollment"</definedName>
    <definedName name="HTML16_5" hidden="1">""</definedName>
    <definedName name="HTML16_6" hidden="1">-4146</definedName>
    <definedName name="HTML16_7" hidden="1">1</definedName>
    <definedName name="HTML16_8" hidden="1">"9/22/97"</definedName>
    <definedName name="HTML16_9" hidden="1">"Ross Peacock"</definedName>
    <definedName name="HTML17_1" hidden="1">"'[9798 Databook]Divisonal Enrollments'!$A$2:$F$35"</definedName>
    <definedName name="HTML17_10" hidden="1">""</definedName>
    <definedName name="HTML17_11" hidden="1">1</definedName>
    <definedName name="HTML17_12" hidden="1">"Sardonicus II:HTTP Software:MacHTTP 2.0:MacHTTP Software &amp; Docs:WWW:Databook:div_enroll.html"</definedName>
    <definedName name="HTML17_2" hidden="1">1</definedName>
    <definedName name="HTML17_3" hidden="1">"9798 Databook"</definedName>
    <definedName name="HTML17_4" hidden="1">"Divisonal Enrollments"</definedName>
    <definedName name="HTML17_5" hidden="1">""</definedName>
    <definedName name="HTML17_6" hidden="1">-4146</definedName>
    <definedName name="HTML17_7" hidden="1">1</definedName>
    <definedName name="HTML17_8" hidden="1">"9/22/97"</definedName>
    <definedName name="HTML17_9" hidden="1">"Ross Peacock"</definedName>
    <definedName name="HTML18_1" hidden="1">"'[9798 Databook]Degrees'!$A$2:$F$70"</definedName>
    <definedName name="HTML18_10" hidden="1">""</definedName>
    <definedName name="HTML18_11" hidden="1">1</definedName>
    <definedName name="HTML18_12" hidden="1">"Sardonicus II:HTTP Software:MacHTTP 2.0:MacHTTP Software &amp; Docs:WWW:Databook:grad_stats.html"</definedName>
    <definedName name="HTML18_2" hidden="1">1</definedName>
    <definedName name="HTML18_3" hidden="1">"9798 Databook"</definedName>
    <definedName name="HTML18_4" hidden="1">"Graduation Statistics"</definedName>
    <definedName name="HTML18_5" hidden="1">""</definedName>
    <definedName name="HTML18_6" hidden="1">1</definedName>
    <definedName name="HTML18_7" hidden="1">-4146</definedName>
    <definedName name="HTML18_8" hidden="1">"9/22/97"</definedName>
    <definedName name="HTML18_9" hidden="1">"Ross Peacock"</definedName>
    <definedName name="HTML19_1" hidden="1">"'[9798 Databook]Endowment'!$A$1:$C$7"</definedName>
    <definedName name="HTML19_10" hidden="1">""</definedName>
    <definedName name="HTML19_11" hidden="1">1</definedName>
    <definedName name="HTML19_12" hidden="1">"Sardonicus II:HTTP Software:MacHTTP 2.0:MacHTTP Software &amp; Docs:WWW:Databook:endow.html"</definedName>
    <definedName name="HTML19_2" hidden="1">1</definedName>
    <definedName name="HTML19_3" hidden="1">"9798 Databook"</definedName>
    <definedName name="HTML19_4" hidden="1">"Endowment"</definedName>
    <definedName name="HTML19_5" hidden="1">""</definedName>
    <definedName name="HTML19_6" hidden="1">-4146</definedName>
    <definedName name="HTML19_7" hidden="1">1</definedName>
    <definedName name="HTML19_8" hidden="1">"12/11/97"</definedName>
    <definedName name="HTML19_9" hidden="1">"Ross Peacock"</definedName>
    <definedName name="HTML2_1" hidden="1">"'[9697databook]Sheet1'!$A$7:$D$380"</definedName>
    <definedName name="HTML2_10" hidden="1">""</definedName>
    <definedName name="HTML2_11" hidden="1">1</definedName>
    <definedName name="HTML2_12" hidden="1">"Sardonicus II:HTTP Software:MacHTTP 2.0:MacHTTP Software &amp; Docs:WWW:Documents:96databook.html"</definedName>
    <definedName name="HTML2_2" hidden="1">1</definedName>
    <definedName name="HTML2_3" hidden="1">"9697databook"</definedName>
    <definedName name="HTML2_4" hidden="1">"Oberlin College Databook"</definedName>
    <definedName name="HTML2_5" hidden="1">""</definedName>
    <definedName name="HTML2_6" hidden="1">-4146</definedName>
    <definedName name="HTML2_7" hidden="1">-4146</definedName>
    <definedName name="HTML2_8" hidden="1">"10/28/96"</definedName>
    <definedName name="HTML2_9" hidden="1">"Ross Peacock"</definedName>
    <definedName name="HTML20_1" hidden="1">"'[9798 Databook]new stud attri'!$A$1:$F$58"</definedName>
    <definedName name="HTML20_10" hidden="1">""</definedName>
    <definedName name="HTML20_11" hidden="1">1</definedName>
    <definedName name="HTML20_12" hidden="1">"Sardonicus II:HTTP Software:MacHTTP 2.0:MacHTTP Software &amp; Docs:WWW:Databook:attributes.html"</definedName>
    <definedName name="HTML20_2" hidden="1">1</definedName>
    <definedName name="HTML20_3" hidden="1">"97-98 Databook"</definedName>
    <definedName name="HTML20_4" hidden="1">"Oberlin New Student Attributes"</definedName>
    <definedName name="HTML20_5" hidden="1">"Source:  Survey of American Freshmen"</definedName>
    <definedName name="HTML20_6" hidden="1">1</definedName>
    <definedName name="HTML20_7" hidden="1">1</definedName>
    <definedName name="HTML20_8" hidden="1">"2/3/98"</definedName>
    <definedName name="HTML20_9" hidden="1">"Ross Peacock"</definedName>
    <definedName name="HTML3_1" hidden="1">"'[9697databook]Sheet1'!$A$7:$D$43"</definedName>
    <definedName name="HTML3_10" hidden="1">""</definedName>
    <definedName name="HTML3_11" hidden="1">1</definedName>
    <definedName name="HTML3_12" hidden="1">"Sardonicus II:Filing Cabinet:Data Book:gen_info.html"</definedName>
    <definedName name="HTML3_2" hidden="1">1</definedName>
    <definedName name="HTML3_3" hidden="1">"Databook General Info"</definedName>
    <definedName name="HTML3_4" hidden="1">"General Information"</definedName>
    <definedName name="HTML3_5" hidden="1">""</definedName>
    <definedName name="HTML3_6" hidden="1">-4146</definedName>
    <definedName name="HTML3_7" hidden="1">-4146</definedName>
    <definedName name="HTML3_8" hidden="1">"10/31/96"</definedName>
    <definedName name="HTML3_9" hidden="1">"Ross Peacock"</definedName>
    <definedName name="HTML4_1" hidden="1">"'[9697databook]Sheet1'!$A$44:$D$88"</definedName>
    <definedName name="HTML4_10" hidden="1">""</definedName>
    <definedName name="HTML4_11" hidden="1">1</definedName>
    <definedName name="HTML4_12" hidden="1">"Sardonicus II:Filing Cabinet:data book temp.html"</definedName>
    <definedName name="HTML4_2" hidden="1">1</definedName>
    <definedName name="HTML4_3" hidden="1">"Databook Enrollment and Admissions"</definedName>
    <definedName name="HTML4_4" hidden="1">"Enrollment and Admissions"</definedName>
    <definedName name="HTML4_5" hidden="1">"Enrollment data are as of the official reporting date (generally after add-drop period)"</definedName>
    <definedName name="HTML4_6" hidden="1">-4146</definedName>
    <definedName name="HTML4_7" hidden="1">-4146</definedName>
    <definedName name="HTML4_8" hidden="1">"12/3/96"</definedName>
    <definedName name="HTML4_9" hidden="1">"Ross Peacock"</definedName>
    <definedName name="HTML5_1" hidden="1">"'[9697databook]Sheet1'!$A$89:$D$103"</definedName>
    <definedName name="HTML5_10" hidden="1">""</definedName>
    <definedName name="HTML5_11" hidden="1">1</definedName>
    <definedName name="HTML5_12" hidden="1">"Sardonicus II:Filing Cabinet:Data Book:library.html"</definedName>
    <definedName name="HTML5_2" hidden="1">1</definedName>
    <definedName name="HTML5_3" hidden="1">"Databook Library"</definedName>
    <definedName name="HTML5_4" hidden="1">"Oberlin College Library"</definedName>
    <definedName name="HTML5_5" hidden="1">""</definedName>
    <definedName name="HTML5_6" hidden="1">-4146</definedName>
    <definedName name="HTML5_7" hidden="1">-4146</definedName>
    <definedName name="HTML5_8" hidden="1">"10/31/96"</definedName>
    <definedName name="HTML5_9" hidden="1">"Ross Peacock"</definedName>
    <definedName name="HTML6_1" hidden="1">"'[9697databook]Sheet1'!$A$105:$D$174"</definedName>
    <definedName name="HTML6_10" hidden="1">""</definedName>
    <definedName name="HTML6_11" hidden="1">1</definedName>
    <definedName name="HTML6_12" hidden="1">"Sardonicus II:Filing Cabinet:Data Book:grad_stats.html"</definedName>
    <definedName name="HTML6_2" hidden="1">1</definedName>
    <definedName name="HTML6_3" hidden="1">"Databook Grad Stats"</definedName>
    <definedName name="HTML6_4" hidden="1">"Graduation Statistics"</definedName>
    <definedName name="HTML6_5" hidden="1">""</definedName>
    <definedName name="HTML6_6" hidden="1">-4146</definedName>
    <definedName name="HTML6_7" hidden="1">-4146</definedName>
    <definedName name="HTML6_8" hidden="1">"10/31/96"</definedName>
    <definedName name="HTML6_9" hidden="1">"Ross Peacock"</definedName>
    <definedName name="HTML7_1" hidden="1">"'[9697databook]Sheet1'!$A$175:$B$207"</definedName>
    <definedName name="HTML7_10" hidden="1">""</definedName>
    <definedName name="HTML7_11" hidden="1">1</definedName>
    <definedName name="HTML7_12" hidden="1">"Sardonicus II:Filing Cabinet:Data Book:plans_occup.html"</definedName>
    <definedName name="HTML7_2" hidden="1">1</definedName>
    <definedName name="HTML7_3" hidden="1">"Databook Activities and Plans"</definedName>
    <definedName name="HTML7_4" hidden="1">"Student Activities, Plans and Occupations"</definedName>
    <definedName name="HTML7_5" hidden="1">""</definedName>
    <definedName name="HTML7_6" hidden="1">-4146</definedName>
    <definedName name="HTML7_7" hidden="1">-4146</definedName>
    <definedName name="HTML7_8" hidden="1">"10/31/96"</definedName>
    <definedName name="HTML7_9" hidden="1">"Ross Peacock"</definedName>
    <definedName name="HTML8_1" hidden="1">"'[9697databook]Sheet1'!$A$209:$D$278"</definedName>
    <definedName name="HTML8_10" hidden="1">""</definedName>
    <definedName name="HTML8_11" hidden="1">1</definedName>
    <definedName name="HTML8_12" hidden="1">"Sardonicus II:Filing Cabinet:Data Book:enr_adm2.html"</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"10/31/96"</definedName>
    <definedName name="HTML8_9" hidden="1">"Ross Peacock"</definedName>
    <definedName name="HTML9_1" hidden="1">"'[9697databook]Sheet1'!$A$279:$D$336"</definedName>
    <definedName name="HTML9_10" hidden="1">""</definedName>
    <definedName name="HTML9_11" hidden="1">1</definedName>
    <definedName name="HTML9_12" hidden="1">"Sardonicus II:Filing Cabinet:Data Book:attributes.html"</definedName>
    <definedName name="HTML9_2" hidden="1">1</definedName>
    <definedName name="HTML9_3" hidden="1">"Databook New Student Attributes"</definedName>
    <definedName name="HTML9_4" hidden="1">"New Student Attributes"</definedName>
    <definedName name="HTML9_5" hidden="1">""</definedName>
    <definedName name="HTML9_6" hidden="1">-4146</definedName>
    <definedName name="HTML9_7" hidden="1">-4146</definedName>
    <definedName name="HTML9_8" hidden="1">"10/31/96"</definedName>
    <definedName name="HTML9_9" hidden="1">"Ross Peacock"</definedName>
    <definedName name="HTMLCount" hidden="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9" i="8" l="1"/>
  <c r="E111" i="8"/>
  <c r="E110" i="8"/>
  <c r="E47" i="8"/>
  <c r="F56" i="8"/>
  <c r="E56" i="8"/>
  <c r="E53" i="8"/>
  <c r="F52" i="8"/>
  <c r="E52" i="8"/>
  <c r="F48" i="8"/>
  <c r="E48" i="8"/>
  <c r="E46" i="8"/>
  <c r="D30" i="7" l="1"/>
  <c r="C30" i="7"/>
  <c r="D29" i="7"/>
  <c r="C29" i="7"/>
  <c r="E334" i="3"/>
  <c r="E254" i="3"/>
  <c r="D243" i="3"/>
  <c r="C187" i="3"/>
  <c r="C186" i="3"/>
  <c r="E9" i="3"/>
  <c r="E8" i="3"/>
  <c r="E66" i="2"/>
  <c r="E63" i="2"/>
  <c r="C46" i="2"/>
  <c r="D211" i="3" l="1"/>
  <c r="C211" i="3"/>
  <c r="C19" i="2" l="1"/>
  <c r="D19" i="2"/>
  <c r="E19" i="2"/>
  <c r="F19" i="2"/>
  <c r="C23" i="2" l="1"/>
  <c r="D251" i="3"/>
  <c r="C220" i="3"/>
  <c r="F63" i="2" l="1"/>
  <c r="F64" i="2"/>
  <c r="F66" i="2"/>
  <c r="F67" i="2"/>
  <c r="F68" i="2"/>
  <c r="E69" i="2"/>
  <c r="D69" i="2"/>
  <c r="C69" i="2"/>
  <c r="E65" i="2"/>
  <c r="D65" i="2"/>
  <c r="C65" i="2"/>
  <c r="E229" i="3"/>
  <c r="D229" i="3"/>
  <c r="C229" i="3"/>
  <c r="F12" i="2"/>
  <c r="F14" i="2" s="1"/>
  <c r="F20" i="2" s="1"/>
  <c r="E12" i="2"/>
  <c r="E14" i="2" s="1"/>
  <c r="E20" i="2" s="1"/>
  <c r="D12" i="2"/>
  <c r="D14" i="2" s="1"/>
  <c r="D20" i="2" s="1"/>
  <c r="C12" i="2"/>
  <c r="F40" i="2"/>
  <c r="E40" i="2"/>
  <c r="D40" i="2"/>
  <c r="E12" i="5"/>
  <c r="D12" i="5"/>
  <c r="C12" i="5"/>
  <c r="E55" i="8"/>
  <c r="F55" i="8"/>
  <c r="F50" i="8"/>
  <c r="E50" i="8"/>
  <c r="K52" i="9"/>
  <c r="K49" i="9"/>
  <c r="C14" i="2" l="1"/>
  <c r="C20" i="2" s="1"/>
  <c r="D70" i="2"/>
  <c r="F65" i="2"/>
  <c r="F69" i="2"/>
  <c r="E70" i="2"/>
  <c r="C70" i="2"/>
  <c r="F70" i="2" l="1"/>
  <c r="C22" i="2"/>
  <c r="C24" i="2" s="1"/>
</calcChain>
</file>

<file path=xl/sharedStrings.xml><?xml version="1.0" encoding="utf-8"?>
<sst xmlns="http://schemas.openxmlformats.org/spreadsheetml/2006/main" count="1281" uniqueCount="923">
  <si>
    <t>Black or African American, non-Hispanic</t>
  </si>
  <si>
    <t>American Indian or Alaska Native, non-Hispanic</t>
  </si>
  <si>
    <t>Asian, non-Hispanic</t>
  </si>
  <si>
    <t>Native Hawaiian or other Pacific Islander, non-Hispanic</t>
  </si>
  <si>
    <t>Two or more races, non-Hispanic</t>
  </si>
  <si>
    <t>Race and/or ethnicity unknown</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</si>
  <si>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</si>
  <si>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</si>
  <si>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</si>
  <si>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</si>
  <si>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</si>
  <si>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</si>
  <si>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</si>
  <si>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</si>
  <si>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</si>
  <si>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</si>
  <si>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</si>
  <si>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Can on-line application fee be waived for applicants with financial need?</t>
  </si>
  <si>
    <t>Are first-time, first-year students accepted for terms other than the fall?</t>
  </si>
  <si>
    <t>Refundable if student does not enroll?</t>
  </si>
  <si>
    <t>Is your early action plan a “restrictive” plan under which you limit students from applying to other early plans?</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</si>
  <si>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</si>
  <si>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</si>
  <si>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</si>
  <si>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</si>
  <si>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</si>
  <si>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</si>
  <si>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</si>
  <si>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</si>
  <si>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</si>
  <si>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</si>
  <si>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</si>
  <si>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</si>
  <si>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</si>
  <si>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</si>
  <si>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</si>
  <si>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</si>
  <si>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</si>
  <si>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</si>
  <si>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</si>
  <si>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</si>
  <si>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</si>
  <si>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</si>
  <si>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</si>
  <si>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</si>
  <si>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</si>
  <si>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</si>
  <si>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</si>
  <si>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</si>
  <si>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</si>
  <si>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</si>
  <si>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</si>
  <si>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</si>
  <si>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</si>
  <si>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</si>
  <si>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</si>
  <si>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</si>
  <si>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</si>
  <si>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</si>
  <si>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</si>
  <si>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</si>
  <si>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D12</t>
  </si>
  <si>
    <t xml:space="preserve">Report the lowest grade earned for any course that may be transferred for credit:  </t>
  </si>
  <si>
    <t>Unit Type</t>
  </si>
  <si>
    <t>Types of Aid Available</t>
  </si>
  <si>
    <t>Loans</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</si>
  <si>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</si>
  <si>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</si>
  <si>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</si>
  <si>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</si>
  <si>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</si>
  <si>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</si>
  <si>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</si>
  <si>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</si>
  <si>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</si>
  <si>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</si>
  <si>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</si>
  <si>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</si>
  <si>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</si>
  <si>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</si>
  <si>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B1</t>
  </si>
  <si>
    <t>B2</t>
  </si>
  <si>
    <t>B3</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</si>
  <si>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</si>
  <si>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</si>
  <si>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</si>
  <si>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</si>
  <si>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</si>
  <si>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</si>
  <si>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</si>
  <si>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</si>
  <si>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</si>
  <si>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</si>
  <si>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</si>
  <si>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Indicate your institution’s policy regarding institutional scholarship and grant aid for undergraduate degree-seeking nonresident aliens:</t>
  </si>
  <si>
    <t>Total number with doctorate, or other terminal degree</t>
  </si>
  <si>
    <t>If yes, what percentage of full-time undergraduates pay more than the tuition and fees reported in G1?</t>
  </si>
  <si>
    <t>Theme housing</t>
  </si>
  <si>
    <t>Wellness housing</t>
  </si>
  <si>
    <t>I. INSTRUCTIONAL FACULTY AND CLASS SIZE</t>
  </si>
  <si>
    <t>Full-Time</t>
  </si>
  <si>
    <t>Part-Time</t>
  </si>
  <si>
    <t>Total number of instructional faculty</t>
  </si>
  <si>
    <t>Total number who are members of minority groups</t>
  </si>
  <si>
    <t>Total number who are women</t>
  </si>
  <si>
    <t>Total number who are men</t>
  </si>
  <si>
    <t>Total number who are nonresident aliens (international)</t>
  </si>
  <si>
    <t>Undergraduate Class Size</t>
  </si>
  <si>
    <t>CLASS SECTIONS</t>
  </si>
  <si>
    <t>2-9</t>
  </si>
  <si>
    <t>10-19</t>
  </si>
  <si>
    <t>20-29</t>
  </si>
  <si>
    <t>30-39</t>
  </si>
  <si>
    <t>40-49</t>
  </si>
  <si>
    <t>50-99</t>
  </si>
  <si>
    <t>100+</t>
  </si>
  <si>
    <t>CLASS SUB-SECTIONS</t>
  </si>
  <si>
    <t>Student to Faculty Ratio</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</si>
  <si>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</si>
  <si>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</si>
  <si>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</si>
  <si>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</si>
  <si>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</si>
  <si>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</si>
  <si>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</si>
  <si>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</si>
  <si>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</si>
  <si>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</si>
  <si>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</si>
  <si>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</si>
  <si>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to 1</t>
  </si>
  <si>
    <t>faculty).</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</si>
  <si>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</si>
  <si>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</si>
  <si>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</si>
  <si>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</si>
  <si>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</si>
  <si>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</si>
  <si>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</si>
  <si>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</si>
  <si>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</si>
  <si>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</si>
  <si>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</si>
  <si>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</si>
  <si>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</si>
  <si>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</si>
  <si>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</si>
  <si>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</si>
  <si>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</si>
  <si>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</si>
  <si>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</si>
  <si>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</si>
  <si>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</si>
  <si>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</si>
  <si>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</si>
  <si>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</si>
  <si>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</si>
  <si>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</si>
  <si>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</si>
  <si>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</si>
  <si>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</si>
  <si>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</si>
  <si>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</si>
  <si>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</si>
  <si>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</si>
  <si>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</si>
  <si>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</si>
  <si>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</si>
  <si>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</si>
  <si>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</si>
  <si>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</si>
  <si>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</si>
  <si>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</si>
  <si>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</si>
  <si>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</si>
  <si>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</si>
  <si>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</si>
  <si>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</si>
  <si>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</si>
  <si>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25th Percentile</t>
  </si>
  <si>
    <t>75th Percentile</t>
  </si>
  <si>
    <t>ACT Composite</t>
  </si>
  <si>
    <t>ACT English</t>
  </si>
  <si>
    <t>ACT Math</t>
  </si>
  <si>
    <t>700-800</t>
  </si>
  <si>
    <t>600-699</t>
  </si>
  <si>
    <t>Admitted Applicants</t>
  </si>
  <si>
    <t>Enrolled Applicants</t>
  </si>
  <si>
    <t>Total</t>
  </si>
  <si>
    <t>Indicate terms for which transfers may enroll:</t>
  </si>
  <si>
    <t>Fall</t>
  </si>
  <si>
    <t>Spring</t>
  </si>
  <si>
    <t>Summer</t>
  </si>
  <si>
    <t>Must a transfer applicant have a minimum number of credits completed or else must apply as an entering freshman?</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</si>
  <si>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</si>
  <si>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</si>
  <si>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</si>
  <si>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</si>
  <si>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</si>
  <si>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</si>
  <si>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</si>
  <si>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</si>
  <si>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</si>
  <si>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</si>
  <si>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Application Fee</t>
  </si>
  <si>
    <t>Does your institution have an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</si>
  <si>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</si>
  <si>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</si>
  <si>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</si>
  <si>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</si>
  <si>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</si>
  <si>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</si>
  <si>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</si>
  <si>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</si>
  <si>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</si>
  <si>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</si>
  <si>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</si>
  <si>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</si>
  <si>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</si>
  <si>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</si>
  <si>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</si>
  <si>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</si>
  <si>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</si>
  <si>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</si>
  <si>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</si>
  <si>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</si>
  <si>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</si>
  <si>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</si>
  <si>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</si>
  <si>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</si>
  <si>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</si>
  <si>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</si>
  <si>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</si>
  <si>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</si>
  <si>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</si>
  <si>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</si>
  <si>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</si>
  <si>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</si>
  <si>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</si>
  <si>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</si>
  <si>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</si>
  <si>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</si>
  <si>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</si>
  <si>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</si>
  <si>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</si>
  <si>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</si>
  <si>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</si>
  <si>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</si>
  <si>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Name of College/University:</t>
  </si>
  <si>
    <t>H1</t>
  </si>
  <si>
    <t>H2</t>
  </si>
  <si>
    <t>H4</t>
  </si>
  <si>
    <t>H6</t>
  </si>
  <si>
    <t>H7</t>
  </si>
  <si>
    <t>H8</t>
  </si>
  <si>
    <t>H9</t>
  </si>
  <si>
    <t>H10</t>
  </si>
  <si>
    <t>H11</t>
  </si>
  <si>
    <t>H12</t>
  </si>
  <si>
    <t>H13</t>
  </si>
  <si>
    <t>H14</t>
  </si>
  <si>
    <t>Computer Science</t>
  </si>
  <si>
    <t>Visual/Performing Arts</t>
  </si>
  <si>
    <t>C. FIRST-TIME, FIRST-YEAR (FRESHMAN) ADMISSION</t>
  </si>
  <si>
    <t>Do you have a policy of placing students on a waiting list?</t>
  </si>
  <si>
    <t>High school diploma is required and GED is accepted</t>
  </si>
  <si>
    <t>G6</t>
  </si>
  <si>
    <t>H. FINANCIAL AID</t>
  </si>
  <si>
    <t>Scholarships/Grants</t>
  </si>
  <si>
    <t>Federal</t>
  </si>
  <si>
    <t>All other undergraduates enrolled in credit courses</t>
  </si>
  <si>
    <t xml:space="preserve">Total undergraduates </t>
  </si>
  <si>
    <t>SAT Math</t>
  </si>
  <si>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</si>
  <si>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</si>
  <si>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</si>
  <si>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</si>
  <si>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</si>
  <si>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</si>
  <si>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</si>
  <si>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</si>
  <si>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</si>
  <si>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</si>
  <si>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</si>
  <si>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</si>
  <si>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</si>
  <si>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</si>
  <si>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</si>
  <si>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</si>
  <si>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</si>
  <si>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</si>
  <si>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</si>
  <si>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</si>
  <si>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</si>
  <si>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</si>
  <si>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College/university scholarship or grant aid from institutional funds</t>
  </si>
  <si>
    <t>High school diploma is required and GED is not accepted</t>
  </si>
  <si>
    <t>High school diploma or equivalent is not required</t>
  </si>
  <si>
    <t>Require</t>
  </si>
  <si>
    <t>Recommend</t>
  </si>
  <si>
    <t>Neither require nor recommend</t>
  </si>
  <si>
    <t>Not using essay component</t>
  </si>
  <si>
    <t>ACT Writing</t>
  </si>
  <si>
    <t>Cooperative education program</t>
  </si>
  <si>
    <t>Percent who are from out of state (exclude international/nonresident aliens from the numerator and denominator)</t>
  </si>
  <si>
    <t>Include if they teach one or more non-clinical credit courses</t>
  </si>
  <si>
    <t>C8C</t>
  </si>
  <si>
    <t>C8D</t>
  </si>
  <si>
    <t xml:space="preserve">If necessary, use this space to clarify your test policies (e.g., if tests are recommended for some students, or if tests are not required of some students):  </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</si>
  <si>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</si>
  <si>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</si>
  <si>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</si>
  <si>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Open admission policy as described above for most students, but--</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</si>
  <si>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</si>
  <si>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</si>
  <si>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</si>
  <si>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</si>
  <si>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</si>
  <si>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</si>
  <si>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</si>
  <si>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</si>
  <si>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</si>
  <si>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</si>
  <si>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</si>
  <si>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</si>
  <si>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</si>
  <si>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</si>
  <si>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</si>
  <si>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</si>
  <si>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</si>
  <si>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</si>
  <si>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</si>
  <si>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</si>
  <si>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</si>
  <si>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</si>
  <si>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</si>
  <si>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</si>
  <si>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</si>
  <si>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</si>
  <si>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</si>
  <si>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</si>
  <si>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</si>
  <si>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</si>
  <si>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</si>
  <si>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</si>
  <si>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</si>
  <si>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</si>
  <si>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Applicants</t>
  </si>
  <si>
    <t>Total Scholarships/Grants</t>
  </si>
  <si>
    <t>Self-Help</t>
  </si>
  <si>
    <t>Student loans from all sources (excluding parent loans)</t>
  </si>
  <si>
    <t>Total Self-Help</t>
  </si>
  <si>
    <t>Parent Loans</t>
  </si>
  <si>
    <t>Athletic Awards</t>
  </si>
  <si>
    <t>First-time
Full-time
Freshmen</t>
  </si>
  <si>
    <r>
      <t xml:space="preserve">Number of students in line </t>
    </r>
    <r>
      <rPr>
        <b/>
        <sz val="9"/>
        <rFont val="Arial"/>
        <family val="2"/>
      </rPr>
      <t>b</t>
    </r>
    <r>
      <rPr>
        <sz val="9"/>
        <rFont val="Arial"/>
        <family val="2"/>
      </rPr>
      <t xml:space="preserve"> who were determined to have financial need</t>
    </r>
  </si>
  <si>
    <t>Full-time
Undergrad
(Incl. Fresh.)</t>
  </si>
  <si>
    <t>Less Than
Full-time
Undergrad</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</si>
  <si>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</si>
  <si>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</si>
  <si>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Total all graduate</t>
  </si>
  <si>
    <t>Doctoral degrees – research/scholarship</t>
  </si>
  <si>
    <t>Doctoral degrees – professional practice</t>
  </si>
  <si>
    <t>Doctoral degrees – other</t>
  </si>
  <si>
    <t>G. ANNUAL EXPENSES</t>
  </si>
  <si>
    <t>First-Year</t>
  </si>
  <si>
    <t>Minimum</t>
  </si>
  <si>
    <t>Maximum</t>
  </si>
  <si>
    <t>Provide the estimated expenses for a typical full-time undergraduate student:</t>
  </si>
  <si>
    <t>Residents</t>
  </si>
  <si>
    <t>Commuters
(living at home)</t>
  </si>
  <si>
    <t>Commuters
(not living at home)</t>
  </si>
  <si>
    <t>G1</t>
  </si>
  <si>
    <t>H15</t>
  </si>
  <si>
    <t>Campus Ministries</t>
  </si>
  <si>
    <t>International Student Organization</t>
  </si>
  <si>
    <t>Model UN</t>
  </si>
  <si>
    <t xml:space="preserve">First-time, first-year (freshman) students </t>
  </si>
  <si>
    <t>Army ROTC is offered:</t>
  </si>
  <si>
    <t>Naval ROTC is offered:</t>
  </si>
  <si>
    <t>Air Force ROTC is offered:</t>
  </si>
  <si>
    <t>On Campus</t>
  </si>
  <si>
    <t>Name of Cooperating Institution</t>
  </si>
  <si>
    <t xml:space="preserve">At Cooperating Institution </t>
  </si>
  <si>
    <t xml:space="preserve">Open admission policy as described above for all students </t>
  </si>
  <si>
    <t>C3</t>
  </si>
  <si>
    <t>C1</t>
  </si>
  <si>
    <t>C2</t>
  </si>
  <si>
    <t>C4</t>
  </si>
  <si>
    <t>C5</t>
  </si>
  <si>
    <t>C6</t>
  </si>
  <si>
    <t>C7</t>
  </si>
  <si>
    <t>C9</t>
  </si>
  <si>
    <t>C10</t>
  </si>
  <si>
    <t>C11</t>
  </si>
  <si>
    <t>C12</t>
  </si>
  <si>
    <t>C13</t>
  </si>
  <si>
    <t>C14</t>
  </si>
  <si>
    <t>C15</t>
  </si>
  <si>
    <t>C16</t>
  </si>
  <si>
    <t>C17</t>
  </si>
  <si>
    <t>C18</t>
  </si>
  <si>
    <t>C19</t>
  </si>
  <si>
    <t>C20</t>
  </si>
  <si>
    <t>C21</t>
  </si>
  <si>
    <t>C22</t>
  </si>
  <si>
    <t>ACT</t>
  </si>
  <si>
    <t xml:space="preserve">Entrance exams </t>
  </si>
  <si>
    <t>C8A</t>
  </si>
  <si>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</si>
  <si>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</si>
  <si>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</si>
  <si>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</si>
  <si>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</si>
  <si>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</si>
  <si>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</si>
  <si>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</si>
  <si>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</si>
  <si>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t>E1</t>
  </si>
  <si>
    <t>E2</t>
  </si>
  <si>
    <t>E3</t>
  </si>
  <si>
    <t>International Student’s Financial Aid Application</t>
  </si>
  <si>
    <t>International Student’s Certification of Finances</t>
  </si>
  <si>
    <t>Noncustodial PROFILE</t>
  </si>
  <si>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</si>
  <si>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</si>
  <si>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</si>
  <si>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</si>
  <si>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</si>
  <si>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</si>
  <si>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</si>
  <si>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</si>
  <si>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</si>
  <si>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</si>
  <si>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</si>
  <si>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A1</t>
  </si>
  <si>
    <t>A2</t>
  </si>
  <si>
    <t>A3</t>
  </si>
  <si>
    <t>A4</t>
  </si>
  <si>
    <t>A5</t>
  </si>
  <si>
    <t>C8E</t>
  </si>
  <si>
    <t>SAT Subject Tests</t>
  </si>
  <si>
    <t>C8F</t>
  </si>
  <si>
    <t>Latest date by which SAT Subject Test scores must be received for fall-term admission</t>
  </si>
  <si>
    <t>Latest date by which SAT or ACT scores must be received for fall-term admission</t>
  </si>
  <si>
    <t>SAT or ACT</t>
  </si>
  <si>
    <t>SAT and SAT Subject Tests or ACT</t>
  </si>
  <si>
    <t>For admission</t>
  </si>
  <si>
    <t>For placement</t>
  </si>
  <si>
    <t>For advising</t>
  </si>
  <si>
    <t>In place of an application essay</t>
  </si>
  <si>
    <t>No college policy as of now</t>
  </si>
  <si>
    <t>C8G</t>
  </si>
  <si>
    <t>G0</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</si>
  <si>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</si>
  <si>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</si>
  <si>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</si>
  <si>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</si>
  <si>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</si>
  <si>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</si>
  <si>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r>
      <t xml:space="preserve">ROTC </t>
    </r>
    <r>
      <rPr>
        <sz val="10"/>
        <rFont val="Arial"/>
        <family val="2"/>
      </rPr>
      <t>(program offered in cooperation with Reserve Officers' Training Corps)</t>
    </r>
  </si>
  <si>
    <t>Total first-time, first-year (freshman) women who were admitted</t>
  </si>
  <si>
    <t>Federal Nursing Loans</t>
  </si>
  <si>
    <t>State Loans</t>
  </si>
  <si>
    <t>College/university loans from institutional funds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</si>
  <si>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</si>
  <si>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</si>
  <si>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</si>
  <si>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</si>
  <si>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</si>
  <si>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</si>
  <si>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</si>
  <si>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</si>
  <si>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</si>
  <si>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</si>
  <si>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</si>
  <si>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</si>
  <si>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</si>
  <si>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</si>
  <si>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</si>
  <si>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</si>
  <si>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</si>
  <si>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</si>
  <si>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t>Graduate</t>
  </si>
  <si>
    <t>Degree-seeking, first-time</t>
  </si>
  <si>
    <t>All other graduates enrolled in credit courses</t>
  </si>
  <si>
    <t>Total graduate</t>
  </si>
  <si>
    <t>Total all undergraduates</t>
  </si>
  <si>
    <t>GRAND TOTAL ALL STUDENTS</t>
  </si>
  <si>
    <t>Degree-Seeking
First-Time
First Year</t>
  </si>
  <si>
    <t>Nonresident aliens</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</si>
  <si>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</si>
  <si>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 xml:space="preserve">Percent of total first-time, first-year (freshman) students who submitted high school GPA: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</si>
  <si>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</si>
  <si>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</si>
  <si>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</si>
  <si>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</si>
  <si>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</si>
  <si>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</si>
  <si>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</si>
  <si>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</si>
  <si>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</si>
  <si>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</si>
  <si>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</si>
  <si>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</si>
  <si>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Check off all financial aid forms domestic first-year (freshman) financial aid applicants must submit:</t>
  </si>
  <si>
    <t>Please check off all types of aid available to undergraduates at your institution:</t>
  </si>
  <si>
    <t>Admissions Fax Number:</t>
  </si>
  <si>
    <t>D13</t>
  </si>
  <si>
    <t>D14</t>
  </si>
  <si>
    <t>D15</t>
  </si>
  <si>
    <t>D16</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</si>
  <si>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</si>
  <si>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</si>
  <si>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</si>
  <si>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</si>
  <si>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</si>
  <si>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</si>
  <si>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</si>
  <si>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</si>
  <si>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</si>
  <si>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</si>
  <si>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</si>
  <si>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</si>
  <si>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Federal Work-Study</t>
  </si>
  <si>
    <t>Full-time</t>
  </si>
  <si>
    <t>Part-time</t>
  </si>
  <si>
    <t>Exclude</t>
  </si>
  <si>
    <t>Include only if they teach one or more non-clinical credit courses</t>
  </si>
  <si>
    <t>Include</t>
  </si>
  <si>
    <t>(based on</t>
  </si>
  <si>
    <t>students</t>
  </si>
  <si>
    <t>and</t>
  </si>
  <si>
    <t>ADMISSION</t>
  </si>
  <si>
    <t>Not Used</t>
  </si>
  <si>
    <t>Check off all financial aid forms nonresident alien first-year financial aid applicants must submit:</t>
  </si>
  <si>
    <t>Institution’s own financial aid form</t>
  </si>
  <si>
    <t>Indicate notification dates for first-year (freshman) students (answer a or b):</t>
  </si>
  <si>
    <t>Indicate reply dates:</t>
  </si>
  <si>
    <t xml:space="preserve">Students must reply by (date): </t>
  </si>
  <si>
    <t>Require for Some</t>
  </si>
  <si>
    <t>Consider if Submitted</t>
  </si>
  <si>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</si>
  <si>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</si>
  <si>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</si>
  <si>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</si>
  <si>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</si>
  <si>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</si>
  <si>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</si>
  <si>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</si>
  <si>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</si>
  <si>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</si>
  <si>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</si>
  <si>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</si>
  <si>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</si>
  <si>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</si>
  <si>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</si>
  <si>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</si>
  <si>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</si>
  <si>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</si>
  <si>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</si>
  <si>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</si>
  <si>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</si>
  <si>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</si>
  <si>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</si>
  <si>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</si>
  <si>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</si>
  <si>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</si>
  <si>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</si>
  <si>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</si>
  <si>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</si>
  <si>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</si>
  <si>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</si>
  <si>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</si>
  <si>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Hispanic/Latino</t>
  </si>
  <si>
    <t>ACT with writing required</t>
  </si>
  <si>
    <t>ACT with writing recommended</t>
  </si>
  <si>
    <t>ACT with or without writing accepted</t>
  </si>
  <si>
    <t>SAT with Essay component required</t>
  </si>
  <si>
    <t>SAT with Essay component recommended</t>
  </si>
  <si>
    <t>SAT with or without Essay component accepted</t>
  </si>
  <si>
    <t>If there is a separate URL for your school’s online application, please specify:</t>
  </si>
  <si>
    <t>other (explain):</t>
  </si>
  <si>
    <t>Source/Type of Loan</t>
  </si>
  <si>
    <t>Average per-undergraduate-borrower cumulative principal borrowed from the types of loans specified in the first column (nearest $1)</t>
  </si>
  <si>
    <t>SAT Evidence-Based Reading and Writing</t>
  </si>
  <si>
    <t>Recipients of a Federal Pell Grant</t>
  </si>
  <si>
    <t>Students who did not receive either a Pell Grant or a subsidized Stafford Loan</t>
  </si>
  <si>
    <t>Recipients of a Subsidized Stafford Loan who did not receive a Pell Grant</t>
  </si>
  <si>
    <t>D18</t>
  </si>
  <si>
    <t>Does your institution accept the following military/veteran transfer credits: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</si>
  <si>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</si>
  <si>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</si>
  <si>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</si>
  <si>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</si>
  <si>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</si>
  <si>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</si>
  <si>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D21</t>
  </si>
  <si>
    <t>D22</t>
  </si>
  <si>
    <t>Describe other military/veteran transfer credit policies unique to your institution:</t>
  </si>
  <si>
    <t>SAT Composite</t>
  </si>
  <si>
    <t>1400-1600</t>
  </si>
  <si>
    <t>1200-1399</t>
  </si>
  <si>
    <t>1000-1199</t>
  </si>
  <si>
    <t>800-999</t>
  </si>
  <si>
    <t>600-799</t>
  </si>
  <si>
    <t>400-599</t>
  </si>
  <si>
    <t>Percent who had GPA between 3.75 and 3.99</t>
  </si>
  <si>
    <t>Percent who had GPA of 4.0</t>
  </si>
  <si>
    <t xml:space="preserve">Institutional Enrollment - Men and Women </t>
  </si>
  <si>
    <t>Total all students</t>
  </si>
  <si>
    <t xml:space="preserve">Enrollment by Racial/Ethnic Category. </t>
  </si>
  <si>
    <r>
      <rPr>
        <b/>
        <sz val="9"/>
        <rFont val="Arial"/>
        <family val="2"/>
      </rPr>
      <t xml:space="preserve">Degree-Seeking
Undergraduates </t>
    </r>
    <r>
      <rPr>
        <sz val="9"/>
        <rFont val="Arial"/>
        <family val="2"/>
      </rPr>
      <t>(include first-time first-year)</t>
    </r>
  </si>
  <si>
    <r>
      <rPr>
        <b/>
        <sz val="9"/>
        <rFont val="Arial"/>
        <family val="2"/>
      </rPr>
      <t xml:space="preserve">Total
Undergraduates </t>
    </r>
    <r>
      <rPr>
        <sz val="9"/>
        <rFont val="Arial"/>
        <family val="2"/>
      </rPr>
      <t>(both degree- and non-degree-seeking)</t>
    </r>
  </si>
  <si>
    <t>B4-B21: Graduation Rates</t>
  </si>
  <si>
    <t>The items in this section correspond to data elements collected by the IPEDS Web-based Data Collection System’s Graduation Rate Survey (GRS).</t>
  </si>
  <si>
    <t>A</t>
  </si>
  <si>
    <t>B</t>
  </si>
  <si>
    <t>C</t>
  </si>
  <si>
    <t>D</t>
  </si>
  <si>
    <t>E</t>
  </si>
  <si>
    <t>F</t>
  </si>
  <si>
    <t>G</t>
  </si>
  <si>
    <t>H</t>
  </si>
  <si>
    <t>Total graduating within six years (sum of lines D, E, and F)</t>
  </si>
  <si>
    <r>
      <t xml:space="preserve">Total 
</t>
    </r>
    <r>
      <rPr>
        <sz val="9"/>
        <rFont val="Arial"/>
        <family val="2"/>
      </rPr>
      <t>(sum of 3 columns to the left)</t>
    </r>
  </si>
  <si>
    <t>C1-C2: Applications</t>
  </si>
  <si>
    <t>•     Include early decision, early action, and students who began studies during summer in this cohort.</t>
  </si>
  <si>
    <t>•     Admitted applicants should include wait-listed students who were subsequently offered admission.</t>
  </si>
  <si>
    <t xml:space="preserve">Freshman wait-listed students </t>
  </si>
  <si>
    <t>WAITING LIST</t>
  </si>
  <si>
    <t>Number of qualified applicants offered a place on waiting list:</t>
  </si>
  <si>
    <t>Number accepting a place on the waiting list:</t>
  </si>
  <si>
    <t>Number of wait-listed students admitted:</t>
  </si>
  <si>
    <t>C3-C5: Admission Requirements</t>
  </si>
  <si>
    <t>Check the appropriate box to identify your high school completion requirement for degree-seeking entering students:</t>
  </si>
  <si>
    <r>
      <t xml:space="preserve">Distribution of high school units required and/or recommended. </t>
    </r>
    <r>
      <rPr>
        <sz val="10"/>
        <rFont val="Arial"/>
        <family val="2"/>
      </rPr>
      <t>Specify the distribution of academic high school course units required and/or recommended of all or most degree-seeking students using Carnegie units (one unit equals one year of study or its equivalent). If you use a different system for calculating units, please convert.</t>
    </r>
  </si>
  <si>
    <r>
      <t xml:space="preserve">Other </t>
    </r>
    <r>
      <rPr>
        <i/>
        <sz val="10"/>
        <rFont val="Arial"/>
        <family val="2"/>
      </rPr>
      <t>(specify)</t>
    </r>
  </si>
  <si>
    <t>C6-C7: Basis for Selection</t>
  </si>
  <si>
    <t>Do you have an open admission policy, under which virtually all secondary school graduates or students with GED equivalency diplomas are admitted without regard to academic record, test scores, or other qualifications? If so, check which applies:</t>
  </si>
  <si>
    <t>selective admission to some programs</t>
  </si>
  <si>
    <t>selective admission for out-of-state students</t>
  </si>
  <si>
    <t>Relative importance of each of the following academic and nonacademic factors in your first-time, first-year, degree-seeking (freshman) admission decisions.</t>
  </si>
  <si>
    <t>C8: SAT and ACT Policies</t>
  </si>
  <si>
    <r>
      <t xml:space="preserve">If yes, place check marks in the appropriate boxes below to reflect your institution’s policies for use in admission for </t>
    </r>
    <r>
      <rPr>
        <b/>
        <sz val="10"/>
        <rFont val="Arial"/>
        <family val="2"/>
      </rPr>
      <t>Fall 2022.</t>
    </r>
  </si>
  <si>
    <t>ACT Only</t>
  </si>
  <si>
    <t>SAT Only</t>
  </si>
  <si>
    <r>
      <t xml:space="preserve">If your institution will make use of the ACT in admission decisions for first-time, first-year, degree-seeking applicants for </t>
    </r>
    <r>
      <rPr>
        <b/>
        <sz val="10"/>
        <rFont val="Arial"/>
        <family val="2"/>
      </rPr>
      <t>Fall 2022</t>
    </r>
    <r>
      <rPr>
        <sz val="10"/>
        <rFont val="Arial"/>
        <family val="2"/>
      </rPr>
      <t xml:space="preserve"> please indicate which ONE of the following applies (regardless of whether the writing score will be used in the admissions process):</t>
    </r>
  </si>
  <si>
    <r>
      <t xml:space="preserve">If your institution will make use of the SAT in admission decisions for first-time, first-year, degree-seeking applicants for </t>
    </r>
    <r>
      <rPr>
        <b/>
        <sz val="10"/>
        <color indexed="8"/>
        <rFont val="Arial"/>
        <family val="2"/>
      </rPr>
      <t>Fall 2022</t>
    </r>
    <r>
      <rPr>
        <sz val="10"/>
        <color indexed="8"/>
        <rFont val="Arial"/>
        <family val="2"/>
      </rPr>
      <t xml:space="preserve"> please indicate which ONE of the following applies (regardless of whether the Essay score will be used in the admissions process):</t>
    </r>
  </si>
  <si>
    <t>Please indicate how your institution will use the SAT or ACT essay component; check all that apply.</t>
  </si>
  <si>
    <t>As a validity check on the application process</t>
  </si>
  <si>
    <r>
      <t xml:space="preserve">Please indicate which tests your institution uses for </t>
    </r>
    <r>
      <rPr>
        <b/>
        <sz val="9"/>
        <color indexed="8"/>
        <rFont val="Arial"/>
        <family val="2"/>
      </rPr>
      <t>placement (e.g., state tests):</t>
    </r>
  </si>
  <si>
    <t>C9-C12: Freshman Profile</t>
  </si>
  <si>
    <t xml:space="preserve">•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t>
  </si>
  <si>
    <r>
      <t xml:space="preserve">•     </t>
    </r>
    <r>
      <rPr>
        <sz val="10"/>
        <color indexed="8"/>
        <rFont val="Arial"/>
        <family val="2"/>
      </rPr>
      <t>Do not convert SAT scores to ACT scores and vice versa.</t>
    </r>
  </si>
  <si>
    <r>
      <t xml:space="preserve">•     </t>
    </r>
    <r>
      <rPr>
        <sz val="10"/>
        <color indexed="8"/>
        <rFont val="Arial"/>
        <family val="2"/>
      </rPr>
      <t>If you average the scores, use the average to report the scores.</t>
    </r>
  </si>
  <si>
    <r>
      <t xml:space="preserve">•     </t>
    </r>
    <r>
      <rPr>
        <sz val="10"/>
        <color indexed="8"/>
        <rFont val="Arial"/>
        <family val="2"/>
      </rPr>
      <t>Do not include partial test scores (e.g., mathematics scores but not critical reading for a category of 
      students) or combine other standardized test results (such as TOEFL) in this item.</t>
    </r>
  </si>
  <si>
    <r>
      <t xml:space="preserve">•     </t>
    </r>
    <r>
      <rPr>
        <sz val="10"/>
        <color indexed="8"/>
        <rFont val="Arial"/>
        <family val="2"/>
      </rPr>
      <t>If a student submitted multiple sets of scores for a single test, report this information according to how 
      you use the data. For example:</t>
    </r>
  </si>
  <si>
    <r>
      <t xml:space="preserve">•     </t>
    </r>
    <r>
      <rPr>
        <sz val="10"/>
        <color indexed="8"/>
        <rFont val="Arial"/>
        <family val="2"/>
      </rPr>
      <t>If you consider the highest scores from either submission, use the highest combination of scores 
      (e.g., verbal from one submission, math from the other).</t>
    </r>
  </si>
  <si>
    <t>Percent</t>
  </si>
  <si>
    <t>Submitting SAT Scores</t>
  </si>
  <si>
    <t>Submitting ACT Scores</t>
  </si>
  <si>
    <t>For each assessment listed below, report the score that represents the 25th percentile (the score that 25 percent of the freshman population scored at or below) and the 75th percentile score (the score that 25 percent scored at or above).</t>
  </si>
  <si>
    <t>Assessment</t>
  </si>
  <si>
    <t>Score Range</t>
  </si>
  <si>
    <t>Percent of all degree-seeking, first-time, first-year (freshman) students who had high school class rank within each of the following ranges (report information for those students from whom you collected high school rank information)</t>
  </si>
  <si>
    <r>
      <t xml:space="preserve">•     Include information for </t>
    </r>
    <r>
      <rPr>
        <b/>
        <sz val="10"/>
        <color indexed="8"/>
        <rFont val="Arial"/>
        <family val="2"/>
      </rPr>
      <t>ALL enrolled, degree-seeking, first-time, first-year (freshman) students 
      who submitted test scores.</t>
    </r>
  </si>
  <si>
    <t>C13-C20: Admission Policies</t>
  </si>
  <si>
    <t>If your institution has waived its application fee for the Fall 2021 admission cycle please select no.</t>
  </si>
  <si>
    <t xml:space="preserve">Amount of application fee: </t>
  </si>
  <si>
    <t>Same fee</t>
  </si>
  <si>
    <t>Free</t>
  </si>
  <si>
    <t>Reduced</t>
  </si>
  <si>
    <t>Date</t>
  </si>
  <si>
    <t>Application closing date (fall)</t>
  </si>
  <si>
    <t xml:space="preserve">Must reply by (date): </t>
  </si>
  <si>
    <t>No set date</t>
  </si>
  <si>
    <t xml:space="preserve">Must reply by May 1st or within </t>
  </si>
  <si>
    <t>weeks if notified thereafter</t>
  </si>
  <si>
    <t xml:space="preserve">Deadline for housing deposit (MMDD): </t>
  </si>
  <si>
    <t>Amount of housing deposit:</t>
  </si>
  <si>
    <t>Yes, in full</t>
  </si>
  <si>
    <t>Yes, in part</t>
  </si>
  <si>
    <r>
      <t xml:space="preserve">Common Application: </t>
    </r>
    <r>
      <rPr>
        <sz val="10"/>
        <rFont val="Arial"/>
        <family val="2"/>
      </rPr>
      <t>Question removed from CDS. (Initiated during 2006-2007 cycle)</t>
    </r>
  </si>
  <si>
    <t>C21-C22: Early Decision and Early Action Plans</t>
  </si>
  <si>
    <t>Do you have a nonbinding early action plan whereby students are notified of an admission decision well in advance of the regular notification date but do not have to commit to attending your college?</t>
  </si>
  <si>
    <t>Does your institution enroll transfer students? (If no, please skip to Section E)</t>
  </si>
  <si>
    <t>If yes, may transfer students earn advanced standing credit by transferring credits earned from course work completed at other colleges/universities?</t>
  </si>
  <si>
    <t>D3-D11: Application for Admission</t>
  </si>
  <si>
    <t xml:space="preserve">If a minimum college grade point average is required of transfer applicants, specify (on a 4.0 scale):
</t>
  </si>
  <si>
    <t>D12-D17: Transfer Credit Policies</t>
  </si>
  <si>
    <t>Maximum number of credits or courses that may be transferred from a two-year institution:</t>
  </si>
  <si>
    <t>Maximum number of credits or courses that may be transferred from a four-year institution:</t>
  </si>
  <si>
    <t>Minimum number of credits that transfers must complete at your institution to earn a bachelor’s degree:</t>
  </si>
  <si>
    <t>D18-D22: Military Service Transfer Credit Policies</t>
  </si>
  <si>
    <t>Maximum number of credits or courses that may be transferred based on Department of Defense supported prior learning assessments (College Level Examination Program (CLEP) or DANTES Subject Standardized Tests (DSST)):</t>
  </si>
  <si>
    <t>Are the military/veteran credit transfer policies published on your website?</t>
  </si>
  <si>
    <t>If yes, please provide the URL where the policy can be located:</t>
  </si>
  <si>
    <r>
      <t xml:space="preserve">Activities offered. </t>
    </r>
    <r>
      <rPr>
        <sz val="10"/>
        <rFont val="Arial"/>
        <family val="2"/>
      </rPr>
      <t xml:space="preserve">Identify those programs available at your institution. </t>
    </r>
  </si>
  <si>
    <r>
      <t xml:space="preserve">Housing: </t>
    </r>
    <r>
      <rPr>
        <sz val="10"/>
        <rFont val="Arial"/>
        <family val="2"/>
      </rPr>
      <t>Check all types of college-owned, -operated, or -affiliated housing available for undergraduates at your institution.</t>
    </r>
  </si>
  <si>
    <t>Please provide the URL of your institution’s net price calculator:</t>
  </si>
  <si>
    <t>Provide 2021-2022 academic year costs of attendance for the following categories that are applicable to your institution.</t>
  </si>
  <si>
    <t>Check here if your institution's 2021-2022 academic year costs of attendance are not available at this time and provide an approximate date (i.e., month/day) when your institution's final 2021-2022 academic year costs of attendance will be available:</t>
  </si>
  <si>
    <t>Undergraduate full-time tuition, required fees, room and board</t>
  </si>
  <si>
    <t xml:space="preserve">•     Room and board is defined as double occupancy and 19 meals per week or the maximum meal plan. </t>
  </si>
  <si>
    <r>
      <rPr>
        <sz val="10"/>
        <color indexed="8"/>
        <rFont val="Arial"/>
        <family val="2"/>
      </rPr>
      <t>•</t>
    </r>
    <r>
      <rPr>
        <b/>
        <sz val="10"/>
        <color indexed="8"/>
        <rFont val="Arial"/>
        <family val="2"/>
      </rPr>
      <t xml:space="preserve">     </t>
    </r>
    <r>
      <rPr>
        <sz val="10"/>
        <color indexed="8"/>
        <rFont val="Arial"/>
        <family val="2"/>
      </rPr>
      <t xml:space="preserve">A full academic year refers to the period of time generally extending from September to June; usually 
      equated to two semesters, two trimesters, three quarters, or the period covered by a four-one-four plan. </t>
    </r>
  </si>
  <si>
    <r>
      <t xml:space="preserve">•     Do </t>
    </r>
    <r>
      <rPr>
        <b/>
        <i/>
        <sz val="10"/>
        <color indexed="8"/>
        <rFont val="Arial"/>
        <family val="2"/>
      </rPr>
      <t>not</t>
    </r>
    <r>
      <rPr>
        <sz val="10"/>
        <color indexed="8"/>
        <rFont val="Arial"/>
        <family val="2"/>
      </rPr>
      <t xml:space="preserve"> include optional fees (e.g., parking, laboratory use).</t>
    </r>
  </si>
  <si>
    <t>PRIVATE INSTITUTIONS</t>
  </si>
  <si>
    <t>Tuition:</t>
  </si>
  <si>
    <t>PUBLIC INSTITUTIONS</t>
  </si>
  <si>
    <t>Tuition: In-district</t>
  </si>
  <si>
    <t>Tuition: In-state (out-of-district):</t>
  </si>
  <si>
    <t>Tuition: Out-of-state:</t>
  </si>
  <si>
    <t>Tuition: Non-resident alien</t>
  </si>
  <si>
    <t>FOR ALL INSTITUTIONS</t>
  </si>
  <si>
    <t>Required Fees</t>
  </si>
  <si>
    <t>Room and Board (on-campus):</t>
  </si>
  <si>
    <t>Room Only (on-campus):</t>
  </si>
  <si>
    <t>Board Only (on-campus meal plan):</t>
  </si>
  <si>
    <t xml:space="preserve">Comprehensive tuition and room and board fee (if your college cannot provide separate tuition and room and board fees):
</t>
  </si>
  <si>
    <t>Number of credits per term a student can take for the stated full-time tuition.</t>
  </si>
  <si>
    <t xml:space="preserve">Do tuition and fees vary by undergraduate instructional program?                         </t>
  </si>
  <si>
    <t>Books and supplies:</t>
  </si>
  <si>
    <t>Room only:</t>
  </si>
  <si>
    <t>Board only:</t>
  </si>
  <si>
    <t>Room and board total*</t>
  </si>
  <si>
    <t>Transportation:</t>
  </si>
  <si>
    <t>Other expenses:</t>
  </si>
  <si>
    <t>* If your college cannot provide separate room and board figures for commuters not living at home</t>
  </si>
  <si>
    <t xml:space="preserve">Undergraduate per-credit-hour charges (tuition only): </t>
  </si>
  <si>
    <t>PRIVATE INSTITUTIONS:</t>
  </si>
  <si>
    <t>PUBLIC INSTITUTIONS:</t>
  </si>
  <si>
    <t>In-district:</t>
  </si>
  <si>
    <t>In-state (out-of-district):</t>
  </si>
  <si>
    <t>Out-of-state:</t>
  </si>
  <si>
    <t>NONRESIDENT ALIENS:</t>
  </si>
  <si>
    <t>Please refer to the following financial aid definitions when completing Section H.</t>
  </si>
  <si>
    <r>
      <rPr>
        <b/>
        <sz val="10"/>
        <color indexed="8"/>
        <rFont val="Arial"/>
        <family val="2"/>
      </rPr>
      <t>Awarded aid:</t>
    </r>
    <r>
      <rPr>
        <sz val="10"/>
        <color indexed="8"/>
        <rFont val="Arial"/>
        <family val="2"/>
      </rPr>
      <t xml:space="preserve"> The dollar amounts offered to financial aid applicants.</t>
    </r>
  </si>
  <si>
    <r>
      <rPr>
        <b/>
        <sz val="10"/>
        <color indexed="8"/>
        <rFont val="Arial"/>
        <family val="2"/>
      </rPr>
      <t>Financial aid applicant:</t>
    </r>
    <r>
      <rPr>
        <sz val="10"/>
        <color indexed="8"/>
        <rFont val="Arial"/>
        <family val="2"/>
      </rPr>
      <t xml:space="preserve"> Any applicant who submits any one of the institutionally required financial aid applications/forms, such as the FAFSA. </t>
    </r>
  </si>
  <si>
    <r>
      <rPr>
        <b/>
        <sz val="10"/>
        <color indexed="8"/>
        <rFont val="Arial"/>
        <family val="2"/>
      </rP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</si>
  <si>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rPr>
        <b/>
        <sz val="10"/>
        <color indexed="8"/>
        <rFont val="Arial"/>
        <family val="2"/>
      </rPr>
      <t>Institutional scholarships and grants:</t>
    </r>
    <r>
      <rPr>
        <sz val="10"/>
        <color indexed="8"/>
        <rFont val="Arial"/>
        <family val="2"/>
      </rPr>
      <t xml:space="preserve"> Endowed scholarships, annual gifts and tuition funded grants for which the institution determines the recipient.</t>
    </r>
  </si>
  <si>
    <r>
      <rPr>
        <b/>
        <sz val="10"/>
        <color indexed="8"/>
        <rFont val="Arial"/>
        <family val="2"/>
      </rPr>
      <t>Financial need:</t>
    </r>
    <r>
      <rPr>
        <sz val="10"/>
        <color indexed="8"/>
        <rFont val="Arial"/>
        <family val="2"/>
      </rPr>
      <t xml:space="preserve"> As determined by your institution using the federal methodology and/or your institution's own standards.</t>
    </r>
  </si>
  <si>
    <r>
      <rPr>
        <b/>
        <sz val="10"/>
        <color indexed="8"/>
        <rFont val="Arial"/>
        <family val="2"/>
      </rPr>
      <t>Need-based aid:</t>
    </r>
    <r>
      <rPr>
        <sz val="10"/>
        <color indexed="8"/>
        <rFont val="Arial"/>
        <family val="2"/>
      </rPr>
      <t xml:space="preserve"> College-funded or college-administered award from institutional, state, federal, or other sources for which a student must have financial need to qualify. This includes both institutional and non-institutional student aid (grants, jobs, and loans).</t>
    </r>
  </si>
  <si>
    <r>
      <rPr>
        <b/>
        <sz val="10"/>
        <color indexed="8"/>
        <rFont val="Arial"/>
        <family val="2"/>
      </rPr>
      <t>Need-based scholarship or grant aid:</t>
    </r>
    <r>
      <rPr>
        <sz val="10"/>
        <color indexed="8"/>
        <rFont val="Arial"/>
        <family val="2"/>
      </rPr>
      <t xml:space="preserve"> Scholarships and grants from institutional, state, federal, or other sources for which a student must have financial need to qualify.</t>
    </r>
  </si>
  <si>
    <r>
      <rPr>
        <b/>
        <sz val="10"/>
        <color indexed="8"/>
        <rFont val="Arial"/>
        <family val="2"/>
      </rPr>
      <t xml:space="preserve">Need-based self-help aid: </t>
    </r>
    <r>
      <rPr>
        <sz val="10"/>
        <color indexed="8"/>
        <rFont val="Arial"/>
        <family val="2"/>
      </rPr>
      <t>Loans and jobs from institutional, state, federal, or other sources for which a student must demonstrate financial need to qualify.</t>
    </r>
  </si>
  <si>
    <r>
      <rPr>
        <b/>
        <sz val="10"/>
        <color indexed="8"/>
        <rFont val="Arial"/>
        <family val="2"/>
      </rPr>
      <t xml:space="preserve">Non-need-based scholarship or grant aid: </t>
    </r>
    <r>
      <rPr>
        <sz val="10"/>
        <color indexed="8"/>
        <rFont val="Arial"/>
        <family val="2"/>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</si>
  <si>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1. Non-need institutional grants</t>
  </si>
  <si>
    <t>2. Non-need tuition waivers</t>
  </si>
  <si>
    <t>3. Non-need athletic awards</t>
  </si>
  <si>
    <t>4. Non-need federal grants</t>
  </si>
  <si>
    <t>5. Non-need state grants</t>
  </si>
  <si>
    <t>6. Non-need outside grants</t>
  </si>
  <si>
    <t>7. Non-need student loans</t>
  </si>
  <si>
    <t>8. Non-need parent loans</t>
  </si>
  <si>
    <t xml:space="preserve">9. Non-need work
</t>
  </si>
  <si>
    <r>
      <rPr>
        <b/>
        <sz val="10"/>
        <color indexed="8"/>
        <rFont val="Arial"/>
        <family val="2"/>
      </rPr>
      <t>Non-need-based self-help aid:</t>
    </r>
    <r>
      <rPr>
        <sz val="10"/>
        <color indexed="8"/>
        <rFont val="Arial"/>
        <family val="2"/>
      </rPr>
      <t xml:space="preserve"> Loans and jobs from institutional, state, or other sources for which a student need not demonstrate financial need to qualify.</t>
    </r>
  </si>
  <si>
    <r>
      <rPr>
        <b/>
        <sz val="10"/>
        <color indexed="8"/>
        <rFont val="Arial"/>
        <family val="2"/>
      </rPr>
      <t>Private student loans:</t>
    </r>
    <r>
      <rPr>
        <sz val="10"/>
        <color indexed="8"/>
        <rFont val="Arial"/>
        <family val="2"/>
      </rPr>
      <t xml:space="preserve"> A nonfederal loan made by a lender such as a bank, credit union or private lender used to pay for up to the annual cost of education, less any financial aid received.</t>
    </r>
  </si>
  <si>
    <r>
      <rPr>
        <b/>
        <sz val="10"/>
        <color indexed="8"/>
        <rFont val="Arial"/>
        <family val="2"/>
      </rPr>
      <t>External scholarships and grants:</t>
    </r>
    <r>
      <rPr>
        <sz val="10"/>
        <color indexed="8"/>
        <rFont val="Arial"/>
        <family val="2"/>
      </rPr>
      <t xml:space="preserve"> 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</si>
  <si>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10"/>
        <color indexed="8"/>
        <rFont val="Arial"/>
        <family val="2"/>
      </rPr>
      <t>Work study and employment:</t>
    </r>
    <r>
      <rPr>
        <sz val="10"/>
        <color indexed="8"/>
        <rFont val="Arial"/>
        <family val="2"/>
      </rPr>
      <t xml:space="preserve"> Federal and state work study aid, and any employment packaged by your institution in financial aid awards.</t>
    </r>
  </si>
  <si>
    <t>DO NOT INCLUDE ANY AID RELATED TO THE CARES ACT OR UNIQUE THE COVID-19 PANDEMIC</t>
  </si>
  <si>
    <r>
      <t xml:space="preserve">Which needs-analysis methodology does your institution use in awarding institutional aid? </t>
    </r>
    <r>
      <rPr>
        <b/>
        <sz val="10"/>
        <rFont val="Arial"/>
        <family val="2"/>
      </rPr>
      <t>(Formerly H3)</t>
    </r>
  </si>
  <si>
    <r>
      <t xml:space="preserve">Need-based
</t>
    </r>
    <r>
      <rPr>
        <sz val="10"/>
        <rFont val="Arial"/>
        <family val="2"/>
      </rPr>
      <t>(Include non-need-based aid use to meet need.)</t>
    </r>
  </si>
  <si>
    <r>
      <t xml:space="preserve">Non-need-based
</t>
    </r>
    <r>
      <rPr>
        <sz val="10"/>
        <rFont val="Arial"/>
        <family val="2"/>
      </rPr>
      <t>(Exclude non-need-based aid use to meet need.)</t>
    </r>
  </si>
  <si>
    <r>
      <rPr>
        <b/>
        <sz val="10"/>
        <rFont val="Arial"/>
        <family val="2"/>
      </rPr>
      <t>State</t>
    </r>
    <r>
      <rPr>
        <sz val="10"/>
        <rFont val="Arial"/>
        <family val="2"/>
      </rPr>
      <t xml:space="preserve"> all states, not only the state in which your institution is located</t>
    </r>
  </si>
  <si>
    <r>
      <rPr>
        <b/>
        <sz val="10"/>
        <rFont val="Arial"/>
        <family val="2"/>
      </rPr>
      <t>Institutional:</t>
    </r>
    <r>
      <rPr>
        <sz val="10"/>
        <rFont val="Arial"/>
        <family val="2"/>
      </rPr>
      <t xml:space="preserve"> Endowed scholarships, annual gifts and tuition funded grants, awarded by the college, excluding athletic aid and tuition waivers (which are reported below).</t>
    </r>
  </si>
  <si>
    <r>
      <rPr>
        <b/>
        <sz val="10"/>
        <rFont val="Arial"/>
        <family val="2"/>
      </rPr>
      <t>Scholarships/grants from external sources</t>
    </r>
    <r>
      <rPr>
        <sz val="10"/>
        <rFont val="Arial"/>
        <family val="2"/>
      </rPr>
      <t xml:space="preserve"> (e.g. Kiwanis, National Merit) not awarded by the college</t>
    </r>
  </si>
  <si>
    <r>
      <rPr>
        <b/>
        <sz val="10"/>
        <rFont val="Arial"/>
        <family val="2"/>
      </rPr>
      <t>Tuition Waivers</t>
    </r>
    <r>
      <rPr>
        <sz val="10"/>
        <rFont val="Arial"/>
        <family val="2"/>
      </rPr>
      <t xml:space="preserve">
Note: Reporting is optional. Report tuition waivers in this row if you choose to report them. Do not report tuition waivers elsewhere.</t>
    </r>
  </si>
  <si>
    <r>
      <t xml:space="preserve">Number of Enrolled Students Awarded Aid: </t>
    </r>
    <r>
      <rPr>
        <sz val="10"/>
        <rFont val="Arial"/>
        <family val="2"/>
      </rPr>
      <t>List the number of degree-seeking full-time and less-than-full-time undergraduates who applied for and were awarded financial aid from any source.</t>
    </r>
  </si>
  <si>
    <r>
      <rPr>
        <sz val="10"/>
        <rFont val="Arial"/>
        <family val="2"/>
      </rPr>
      <t xml:space="preserve">•     </t>
    </r>
    <r>
      <rPr>
        <u/>
        <sz val="10"/>
        <rFont val="Arial"/>
        <family val="2"/>
      </rPr>
      <t>Numbers should reflect the cohort awarded the dollars reported in H1.</t>
    </r>
  </si>
  <si>
    <r>
      <rPr>
        <sz val="10"/>
        <color rgb="FFFF0000"/>
        <rFont val="Arial"/>
        <family val="2"/>
      </rPr>
      <t>•</t>
    </r>
    <r>
      <rPr>
        <b/>
        <sz val="10"/>
        <color rgb="FFFF0000"/>
        <rFont val="Arial"/>
        <family val="2"/>
      </rPr>
      <t xml:space="preserve">     Do NOT include any aid related to the CARES Act or unique to the COVID-19 pandemic.</t>
    </r>
  </si>
  <si>
    <t>First-time Full-time Freshmen</t>
  </si>
  <si>
    <r>
      <t xml:space="preserve">Full-time Undergrad 
</t>
    </r>
    <r>
      <rPr>
        <sz val="9"/>
        <rFont val="Arial"/>
        <family val="2"/>
      </rPr>
      <t>(Incl. Fresh)</t>
    </r>
  </si>
  <si>
    <t>I</t>
  </si>
  <si>
    <t>J</t>
  </si>
  <si>
    <t>Number of degree-seeking undergraduate students (CDS Item B1 if reporting on Fall 2020 cohort)</t>
  </si>
  <si>
    <r>
      <t xml:space="preserve">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</si>
  <si>
    <r>
      <t xml:space="preserve">The average financial aid package of those in line </t>
    </r>
    <r>
      <rPr>
        <b/>
        <sz val="9"/>
        <rFont val="Arial"/>
        <family val="2"/>
      </rPr>
      <t>d</t>
    </r>
    <r>
      <rPr>
        <sz val="9"/>
        <rFont val="Arial"/>
        <family val="2"/>
      </rPr>
      <t xml:space="preserve">. Exclude any resources that were awarded to replace EFC </t>
    </r>
    <r>
      <rPr>
        <u/>
        <sz val="9"/>
        <rFont val="Arial"/>
        <family val="2"/>
      </rPr>
      <t>(PLUS loans, unsubsidized loans, and private alternative loans)</t>
    </r>
  </si>
  <si>
    <t>K</t>
  </si>
  <si>
    <t>L</t>
  </si>
  <si>
    <t>M</t>
  </si>
  <si>
    <r>
      <t xml:space="preserve">Number of Enrolled Students Awarded Non-need-based Scholarships and Grants: </t>
    </r>
    <r>
      <rPr>
        <sz val="10"/>
        <rFont val="Arial"/>
        <family val="2"/>
      </rPr>
      <t>List the number of degree-seeking full-time and less-than-full-time undergraduates who had no financial need and who were awarded institutional non-need-based scholarship or grant aid.</t>
    </r>
  </si>
  <si>
    <t>•     Numbers should reflect the cohort awarded the dollars reported in H1.</t>
  </si>
  <si>
    <t>•     In the chart below, students may be counted in more than one row, and full-time freshmen should also be 
      counted as full-time undergraduates.</t>
  </si>
  <si>
    <t>•     Do NOT include any aid related to the CARES Act or unique to the COVID-19 pandemic.</t>
  </si>
  <si>
    <t>N</t>
  </si>
  <si>
    <t>O</t>
  </si>
  <si>
    <t>P</t>
  </si>
  <si>
    <t>Q</t>
  </si>
  <si>
    <t xml:space="preserve">Note: These are the graduates and loan types to include and exclude in order to fill out CDS H4 and H5. </t>
  </si>
  <si>
    <t>Include:</t>
  </si>
  <si>
    <t>•     Only loans made to students who borrowed while enrolled at your institution.</t>
  </si>
  <si>
    <t>•     Co-signed loans.</t>
  </si>
  <si>
    <t>•     Students who transferred in.</t>
  </si>
  <si>
    <t>•     Money borrowed at other institutions.</t>
  </si>
  <si>
    <t>•     Parent loans</t>
  </si>
  <si>
    <t>•     Students who did not graduate or who graduated with another degree or certificate (but no 
      bachelor’s degree).</t>
  </si>
  <si>
    <r>
      <rPr>
        <sz val="10"/>
        <color rgb="FFFF0000"/>
        <rFont val="Arial"/>
        <family val="2"/>
      </rPr>
      <t>•</t>
    </r>
    <r>
      <rPr>
        <sz val="10"/>
        <rFont val="Arial"/>
        <family val="2"/>
      </rPr>
      <t xml:space="preserve">     </t>
    </r>
    <r>
      <rPr>
        <b/>
        <sz val="10"/>
        <color rgb="FFFF0000"/>
        <rFont val="Arial"/>
        <family val="2"/>
      </rPr>
      <t>Any aid related to the CARE Act or unique the COVID-19 pandemic.</t>
    </r>
  </si>
  <si>
    <t>Number in the class (defined in H4 above) who borrowed from the types of loans specified in the first column</t>
  </si>
  <si>
    <t>Percent of the class (defined above) who borrowed from the types of loans specified in the first column (nearest 1%)</t>
  </si>
  <si>
    <t>Any loan program: Federal Perkins, Federal Stafford Subsidized and Unsubsidized, institutional, state, private loans that your institution is aware of, etc. Include both Federal Direct Student Loans and Federal Family Education Loans.</t>
  </si>
  <si>
    <t>Federal loan programs: Federal Perkins, Federal Stafford Subsidized and Unsubsidized. Include both Federal Direct Student Loans and Federal Family Education Loans.</t>
  </si>
  <si>
    <t>Institutional loan programs.</t>
  </si>
  <si>
    <t>State loan programs.</t>
  </si>
  <si>
    <t>Private student loans made by a bank or lender.</t>
  </si>
  <si>
    <t>Aid to Undergraduate Degree-seeking Nonresident Aliens</t>
  </si>
  <si>
    <t>•     Report numbers and dollar amounts for the same academic year checked in item H1</t>
  </si>
  <si>
    <t>If institutional financial aid is available for undergraduate degree-seeking nonresident aliens, provide the number of undergraduate degree-seeking nonresident aliens who were awarded need-based or non-need-based aid:</t>
  </si>
  <si>
    <t>Average dollar amount of institutional financial aid awarded to undergraduate degree-seeking nonresident aliens:</t>
  </si>
  <si>
    <t>Total dollar amount of institutional financial aid awarded to undergraduate degree-seeking nonresident aliens:</t>
  </si>
  <si>
    <t xml:space="preserve">a) Students notified on or about (date): </t>
  </si>
  <si>
    <t>b) Students notified on a rolling basis:</t>
  </si>
  <si>
    <t>If yes, starting date:</t>
  </si>
  <si>
    <t>Need Based Scholarships and Grants</t>
  </si>
  <si>
    <t>Check off criteria used in awarding institutional aid. Check all that apply.</t>
  </si>
  <si>
    <t>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t>
  </si>
  <si>
    <t>Are these policies related to the COVID-19 pandemic?</t>
  </si>
  <si>
    <t>Instructional faculty in preclinical and clinical medicine, faculty who are not paid (e.g., those who donate their services or are in the military), or research-only faculty, post-doctoral fellows, or pre-doctoral fellows</t>
  </si>
  <si>
    <t>Administrative officers with titles such as dean of students, librarian, registrar, coach, and the like, even though they may devote part of their time to classroom instruction and may have faculty status</t>
  </si>
  <si>
    <t>Other administrators/staff who teach one or more non-clinical credit courses even though they do not have faculty status</t>
  </si>
  <si>
    <t>Undergraduate or graduate students who assist in the instruction of courses, but have titles such as teaching assistant, teaching fellow, and the like</t>
  </si>
  <si>
    <t>Faculty on sabbatical or leave with pay</t>
  </si>
  <si>
    <t>Faculty on leave without pay</t>
  </si>
  <si>
    <t>Replacement faculty for faculty on sabbatical leave or leave with pay</t>
  </si>
  <si>
    <t>Total number whose highest degree is a master’s but not a terminal master’s</t>
  </si>
  <si>
    <t>Total number whose highest degree is a bachelor’s</t>
  </si>
  <si>
    <t>Total number in stand-alone graduate/professional programs in which faculty teach virtually only graduate-level students</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</si>
  <si>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</si>
  <si>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I-1.</t>
  </si>
  <si>
    <t>I-2.</t>
  </si>
  <si>
    <t>•     Please include classes that have been moved online in response to the COVID-19 pandemic.</t>
  </si>
  <si>
    <r>
      <t xml:space="preserve">Class Sections:  </t>
    </r>
    <r>
      <rPr>
        <sz val="10"/>
        <rFont val="Arial"/>
        <family val="2"/>
      </rPr>
      <t xml:space="preserve">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t>
    </r>
    <r>
      <rPr>
        <sz val="10"/>
        <color rgb="FFFF0000"/>
        <rFont val="Arial"/>
        <family val="2"/>
      </rPr>
      <t>should</t>
    </r>
    <r>
      <rPr>
        <sz val="10"/>
        <rFont val="Arial"/>
        <family val="2"/>
      </rPr>
      <t xml:space="preserve"> be counted only once and should not be duplicated because of course catalog cross-listings.</t>
    </r>
  </si>
  <si>
    <r>
      <t xml:space="preserve">Class Subsections:  </t>
    </r>
    <r>
      <rPr>
        <sz val="10"/>
        <rFont val="Arial"/>
        <family val="2"/>
      </rPr>
      <t>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</si>
  <si>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 xml:space="preserve">I-3. </t>
  </si>
  <si>
    <r>
      <t xml:space="preserve">•     Note: Report students formerly designated as “first professional” in the graduate cells. For information on 
      reporting study abroad students please see this </t>
    </r>
    <r>
      <rPr>
        <u/>
        <sz val="10"/>
        <color rgb="FF0000FF"/>
        <rFont val="Arial"/>
        <family val="2"/>
      </rPr>
      <t>link</t>
    </r>
    <r>
      <rPr>
        <sz val="10"/>
        <rFont val="Arial"/>
        <family val="2"/>
      </rPr>
      <t xml:space="preserve">. </t>
    </r>
  </si>
  <si>
    <t xml:space="preserve">•     Include international students only in the category "Nonresident aliens." </t>
  </si>
  <si>
    <t>•     Complete the “Total Undergraduates” column only if you cannot provide data for the first two columns.</t>
  </si>
  <si>
    <t>•     Report as your institution reports to IPEDS: persons who are Hispanic should be reported only on the 
      Hispanic line, not under any race, and persons who are non-Hispanic multi-racial should be reported only 
      under "Two or more races."</t>
  </si>
  <si>
    <t>For Bachelor’s or Equivalent Programs</t>
  </si>
  <si>
    <r>
      <rPr>
        <b/>
        <sz val="10"/>
        <rFont val="Arial"/>
        <family val="2"/>
      </rPr>
      <t>In the following section for bachelor’s or equivalent programs, please disaggregate the Fall 2013 and Fall 2014 cohorts (formerly CDS B4-B11) into four groups:</t>
    </r>
    <r>
      <rPr>
        <sz val="10"/>
        <rFont val="Arial"/>
        <family val="2"/>
      </rPr>
      <t xml:space="preserve">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t>
    </r>
  </si>
  <si>
    <t>Students who met admission requirements but whose final admission was contingent on space availability</t>
  </si>
  <si>
    <r>
      <t xml:space="preserve">Does your institution make use of SAT, ACT, or SAT Subject Test scores in </t>
    </r>
    <r>
      <rPr>
        <b/>
        <sz val="10"/>
        <color indexed="8"/>
        <rFont val="Arial"/>
        <family val="2"/>
      </rPr>
      <t>admission</t>
    </r>
    <r>
      <rPr>
        <sz val="10"/>
        <color indexed="8"/>
        <rFont val="Arial"/>
        <family val="2"/>
      </rPr>
      <t xml:space="preserve"> decisions for first-time, first-year, degree-seeking applicants?   </t>
    </r>
  </si>
  <si>
    <t>In addition, does your institution use applicants' test scores for academic advising?</t>
  </si>
  <si>
    <t>D1-D2: Fall Applicants</t>
  </si>
  <si>
    <r>
      <t xml:space="preserve">List the typical tuition, required fees, and room and board for a full-time undergraduate student for the </t>
    </r>
    <r>
      <rPr>
        <b/>
        <sz val="10"/>
        <color indexed="8"/>
        <rFont val="Arial"/>
        <family val="2"/>
      </rPr>
      <t>FULL 2021-2022</t>
    </r>
    <r>
      <rPr>
        <sz val="10"/>
        <color indexed="8"/>
        <rFont val="Arial"/>
        <family val="2"/>
      </rPr>
      <t xml:space="preserve"> academic year. (30 semester hours or 45 quarter hours for institutions that derive annual tuition by multiplying credit hour cost by number of credits). </t>
    </r>
  </si>
  <si>
    <r>
      <rPr>
        <sz val="10"/>
        <color indexed="8"/>
        <rFont val="Arial"/>
        <family val="2"/>
      </rPr>
      <t>•</t>
    </r>
    <r>
      <rPr>
        <b/>
        <sz val="10"/>
        <color indexed="8"/>
        <rFont val="Arial"/>
        <family val="2"/>
      </rPr>
      <t xml:space="preserve">     Required fees </t>
    </r>
    <r>
      <rPr>
        <sz val="10"/>
        <color indexed="8"/>
        <rFont val="Arial"/>
        <family val="2"/>
      </rPr>
      <t xml:space="preserve">include only charges that all full-time students must pay that are </t>
    </r>
    <r>
      <rPr>
        <b/>
        <sz val="10"/>
        <color indexed="8"/>
        <rFont val="Arial"/>
        <family val="2"/>
      </rPr>
      <t>not</t>
    </r>
    <r>
      <rPr>
        <sz val="10"/>
        <color indexed="8"/>
        <rFont val="Arial"/>
        <family val="2"/>
      </rPr>
      <t xml:space="preserve"> included in tuition 
      (e.g., registration, health, or activity fees.) </t>
    </r>
  </si>
  <si>
    <t>Aid Awarded to Enrolled Undergraduates</t>
  </si>
  <si>
    <t xml:space="preserve">•     Include aid awarded to international students (i.e., those not qualifying for federal aid). </t>
  </si>
  <si>
    <t>•     If the data being reported are final figures for the 2019-2020 academic year (see the next item below), 
      use the 2019-2020 academic year's CDS Question B1 cohort.</t>
  </si>
  <si>
    <t>•     Aid that is non-need-based but that was used to meet need should be reported in the need-based aid 
      column.</t>
  </si>
  <si>
    <r>
      <t xml:space="preserve">Enter total dollar amounts </t>
    </r>
    <r>
      <rPr>
        <b/>
        <sz val="10"/>
        <color indexed="8"/>
        <rFont val="Arial"/>
        <family val="2"/>
      </rPr>
      <t>awarded</t>
    </r>
    <r>
      <rPr>
        <sz val="10"/>
        <color indexed="8"/>
        <rFont val="Arial"/>
        <family val="2"/>
      </rPr>
      <t xml:space="preserve"> to enrolled full-time and less than full-time degree-seeking undergraduates</t>
    </r>
    <r>
      <rPr>
        <b/>
        <sz val="10"/>
        <color indexed="8"/>
        <rFont val="Arial"/>
        <family val="2"/>
      </rPr>
      <t xml:space="preserve"> (using the same cohort reported in CDS Question B1, “total degree-seeking” undergraduates)</t>
    </r>
    <r>
      <rPr>
        <sz val="10"/>
        <color indexed="8"/>
        <rFont val="Arial"/>
        <family val="2"/>
      </rPr>
      <t xml:space="preserve"> in the following categories.</t>
    </r>
  </si>
  <si>
    <r>
      <t xml:space="preserve">Indicate the academic year for which data are reported for </t>
    </r>
    <r>
      <rPr>
        <b/>
        <sz val="10"/>
        <color indexed="8"/>
        <rFont val="Arial"/>
        <family val="2"/>
      </rPr>
      <t>items H1, H2, H2A</t>
    </r>
    <r>
      <rPr>
        <sz val="10"/>
        <color indexed="8"/>
        <rFont val="Arial"/>
        <family val="2"/>
      </rPr>
      <t xml:space="preserve">, and </t>
    </r>
    <r>
      <rPr>
        <b/>
        <sz val="10"/>
        <color indexed="8"/>
        <rFont val="Arial"/>
        <family val="2"/>
      </rPr>
      <t>H6</t>
    </r>
    <r>
      <rPr>
        <sz val="10"/>
        <color indexed="8"/>
        <rFont val="Arial"/>
        <family val="2"/>
      </rPr>
      <t xml:space="preserve"> below:</t>
    </r>
  </si>
  <si>
    <t>•     For a suggested order of precedence in assigning categories of aid to cover need, see the entry for “non-
      need-based scholarship or grant aid” on the last page of the definitions section.</t>
  </si>
  <si>
    <t>•     In the chart below, students may be counted in more than one row, and full-time freshmen 
      should also be counted as full-time undergraduates.</t>
  </si>
  <si>
    <t>H5. Number and percent of students in class (defined in H4 above) borrowing from federal, non-federal, and any loan sources, and the average (or mean) amount borrowed.</t>
  </si>
  <si>
    <t xml:space="preserve">•     The “Average per-undergraduate-borrower cumulative principal borrowed,” is designed to provide better 
      information about student borrowing from federal and nonfederal (institutional, state, commercial) sources. </t>
  </si>
  <si>
    <t xml:space="preserve">•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</si>
  <si>
    <t>No deadline for filing required forms (applications processed on a rolling basis)</t>
  </si>
  <si>
    <r>
      <rPr>
        <b/>
        <i/>
        <sz val="9"/>
        <rFont val="Arial"/>
        <family val="2"/>
      </rPr>
      <t>Full-time instructional faculty:</t>
    </r>
    <r>
      <rPr>
        <i/>
        <sz val="9"/>
        <rFont val="Arial"/>
        <family val="2"/>
      </rPr>
      <t xml:space="preserve"> </t>
    </r>
    <r>
      <rPr>
        <sz val="9"/>
        <rFont val="Arial"/>
        <family val="2"/>
      </rPr>
      <t>faculty employed on a full-time basis for instruction (including those with released time for research)</t>
    </r>
  </si>
  <si>
    <r>
      <rPr>
        <b/>
        <i/>
        <sz val="9"/>
        <rFont val="Arial"/>
        <family val="2"/>
      </rPr>
      <t>Part-time instructional faculty:</t>
    </r>
    <r>
      <rPr>
        <i/>
        <sz val="9"/>
        <rFont val="Arial"/>
        <family val="2"/>
      </rPr>
      <t xml:space="preserve">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 faculty but who teach one or more non-clinical credit courses may be counted as part-time faculty.</t>
    </r>
  </si>
  <si>
    <r>
      <rPr>
        <b/>
        <i/>
        <sz val="9"/>
        <rFont val="Arial"/>
        <family val="2"/>
      </rPr>
      <t>Minority faculty:</t>
    </r>
    <r>
      <rPr>
        <i/>
        <sz val="9"/>
        <rFont val="Arial"/>
        <family val="2"/>
      </rPr>
      <t xml:space="preserve"> </t>
    </r>
    <r>
      <rPr>
        <sz val="9"/>
        <rFont val="Arial"/>
        <family val="2"/>
      </rPr>
      <t xml:space="preserve">includes faculty who designate themselves as Black, non-Hispanic; American Indian or Alaska Native; Asian, Native Hawaiian or other Pacific Islander, or Hispanic. </t>
    </r>
  </si>
  <si>
    <r>
      <rPr>
        <b/>
        <i/>
        <sz val="9"/>
        <rFont val="Arial"/>
        <family val="2"/>
      </rPr>
      <t xml:space="preserve">Doctorate: </t>
    </r>
    <r>
      <rPr>
        <sz val="9"/>
        <rFont val="Arial"/>
        <family val="2"/>
      </rPr>
      <t xml:space="preserve">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  </t>
    </r>
  </si>
  <si>
    <r>
      <rPr>
        <b/>
        <i/>
        <sz val="9"/>
        <rFont val="Arial"/>
        <family val="2"/>
      </rPr>
      <t xml:space="preserve">Terminal master’s degree: </t>
    </r>
    <r>
      <rPr>
        <sz val="9"/>
        <rFont val="Arial"/>
        <family val="2"/>
      </rPr>
      <t>a master’s degree that is considered the highest degree in a field: example, M. Arch (in architecture) and MFA (master of fine arts in art or theater).</t>
    </r>
  </si>
  <si>
    <t>• Do not count undergraduate or graduate student teaching assistants as faculty.</t>
  </si>
  <si>
    <r>
      <rPr>
        <sz val="10"/>
        <rFont val="Arial"/>
        <family val="2"/>
      </rPr>
      <t>•</t>
    </r>
    <r>
      <rPr>
        <b/>
        <sz val="10"/>
        <rFont val="Arial"/>
        <family val="2"/>
      </rPr>
      <t xml:space="preserve">     Aid that is non-need-based but that was used to meet need should be counted as need-
      based aid.</t>
    </r>
  </si>
  <si>
    <r>
      <t xml:space="preserve">Provide numbers of students for each of the following categories as of the institution's official fall reporting date or as of </t>
    </r>
    <r>
      <rPr>
        <b/>
        <u/>
        <sz val="10"/>
        <rFont val="Arial"/>
        <family val="2"/>
      </rPr>
      <t>October 15, 2021.</t>
    </r>
  </si>
  <si>
    <r>
      <t xml:space="preserve">Provide numbers of undergraduate students for each of the following categories as of the institution’s official fall reporting date or as of </t>
    </r>
    <r>
      <rPr>
        <b/>
        <u/>
        <sz val="10"/>
        <rFont val="Arial"/>
        <family val="2"/>
      </rPr>
      <t>October 15, 2021</t>
    </r>
    <r>
      <rPr>
        <sz val="10"/>
        <rFont val="Arial"/>
        <family val="2"/>
      </rPr>
      <t xml:space="preserve">. </t>
    </r>
  </si>
  <si>
    <r>
      <t xml:space="preserve">Number of degrees awarded by your institution from </t>
    </r>
    <r>
      <rPr>
        <b/>
        <u/>
        <sz val="10"/>
        <rFont val="Arial"/>
        <family val="2"/>
      </rPr>
      <t>July 1, 2020, to June 30, 2021</t>
    </r>
    <r>
      <rPr>
        <b/>
        <sz val="10"/>
        <rFont val="Arial"/>
        <family val="2"/>
      </rPr>
      <t>.</t>
    </r>
  </si>
  <si>
    <r>
      <t xml:space="preserve">Please provide data for the </t>
    </r>
    <r>
      <rPr>
        <b/>
        <sz val="10"/>
        <rFont val="Arial"/>
        <family val="2"/>
      </rPr>
      <t>Fall 2014</t>
    </r>
    <r>
      <rPr>
        <sz val="10"/>
        <rFont val="Arial"/>
        <family val="2"/>
      </rPr>
      <t xml:space="preserve"> cohort if available. If Fall 2015 cohort data are not available, provide data for the</t>
    </r>
    <r>
      <rPr>
        <b/>
        <sz val="10"/>
        <rFont val="Arial"/>
        <family val="2"/>
      </rPr>
      <t xml:space="preserve"> Fall 2014</t>
    </r>
    <r>
      <rPr>
        <sz val="10"/>
        <rFont val="Arial"/>
        <family val="2"/>
      </rPr>
      <t xml:space="preserve"> cohort.</t>
    </r>
  </si>
  <si>
    <t>Fall 2015 Cohort</t>
  </si>
  <si>
    <t>Initial 2015 cohort of first-time, full-time, bachelor's (or equivalent) degree-seeking undergraduate students</t>
  </si>
  <si>
    <t>Of the initial 2015 cohort, how many did not persist and did not graduate for the following reasons: 
• Deceased
• Permanently Disabled
• Armed Forces
• Foreign Aid Service of the Federal Government
• Official church missions
• Report Total Allowable Exclusions</t>
  </si>
  <si>
    <t>Final 2015 cohort, after adjusting for allowable exclusions</t>
  </si>
  <si>
    <t>Six-year graduation rate for 2015 cohort (G divided by C)</t>
  </si>
  <si>
    <t>Of the initial 2015 cohort, how many completed the program in four years or less (by Aug. 31, 2019)</t>
  </si>
  <si>
    <t>Of the initial 2015 cohort, how many completed the program in more than four years but in five years or less (after Aug. 31, 2019 and by Aug. 31, 2020)</t>
  </si>
  <si>
    <t>Of the initial 2015 cohort, how many completed the program in more than five years but in six years or less (after Aug. 31, 2020 and by Aug. 31, 2021)</t>
  </si>
  <si>
    <t xml:space="preserve">First-time, first-year (freshman) students: Provide the number of degree-seeking, first-time, first-year students who applied, were admitted, and enrolled (full- or part-time) in Fall 2021. </t>
  </si>
  <si>
    <t>If yes, please answer the questions below for Fall 2021 admissions:</t>
  </si>
  <si>
    <t>Provide information for ALL enrolled, degree-seeking, full-time and part-time, first-time, first-year (freshman) students enrolled in Fall 2021, including students who began studies during summer, international students/nonresident aliens, and students admitted under special arrangements.</t>
  </si>
  <si>
    <t>Percent and number of first-time, first-year (freshman) students enrolled in Fall 2021 who submitted national standardized (SAT/ACT) test scores.</t>
  </si>
  <si>
    <t>For the Fall 2021 entering class:</t>
  </si>
  <si>
    <t>Provide the number of students who applied, were admitted, and enrolled as degree-seeking transfer students in Fall 2021.</t>
  </si>
  <si>
    <t>Percentages of first-time, first-year (freshman) degree-seeking students and degree-seeking undergraduates enrolled in Fall 2021 who fit the following categories:</t>
  </si>
  <si>
    <t>2021-2022 estimated</t>
  </si>
  <si>
    <t>2020-2021 Final</t>
  </si>
  <si>
    <t>Please report the number of instructional faculty members in each category for Fall 2021. Include faculty who are on your institution’s payroll on the census date your institution uses for IPEDS/AAUP.</t>
  </si>
  <si>
    <t>Report the Fall 2021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 level students.</t>
  </si>
  <si>
    <t>Fall 2021 Student to Faculty ratio</t>
  </si>
  <si>
    <t>In the table below, please use the following definitions to report information about the size of classes and class sections offered in the Fall 2021 term.</t>
  </si>
  <si>
    <t xml:space="preserve">Using the above definitions, please report for each of the following class-size intervals the number of class sections and class subsections offered in Fall 2021. For example, a lecture class with 800 students who met at another time in 40 separate labs with 20 students should be counted once in the “100+” column in the class section column and 40 times under the “20-29” column of the class subsections table. </t>
  </si>
  <si>
    <t>UNDER CONSTRUCTION</t>
  </si>
  <si>
    <t>Ross Peacock</t>
  </si>
  <si>
    <t>Asst VP Institutional Research and Planning</t>
  </si>
  <si>
    <t>Carnegie 203  Oberlin College</t>
  </si>
  <si>
    <t>Oberlin, OH  44074</t>
  </si>
  <si>
    <t>440.775.6927</t>
  </si>
  <si>
    <t>440.775.6905</t>
  </si>
  <si>
    <t>rpeacock@oberlin.edu</t>
  </si>
  <si>
    <t>X</t>
  </si>
  <si>
    <t>Oberlin College</t>
  </si>
  <si>
    <t>70 North Professor Street</t>
  </si>
  <si>
    <t xml:space="preserve">     City/State/Zip/Country:</t>
  </si>
  <si>
    <t>Oberlin, OH 44074</t>
  </si>
  <si>
    <t>440.775.8411</t>
  </si>
  <si>
    <t>http://www.oberlin.edu</t>
  </si>
  <si>
    <t>1-800-622-OBIE</t>
  </si>
  <si>
    <t>101 North Professor Street</t>
  </si>
  <si>
    <t>college.admissions@oberlin.edu</t>
  </si>
  <si>
    <t>http://www.commonapp.org</t>
  </si>
  <si>
    <t xml:space="preserve">If you have a mailing address other than the above to which applications should be sent, please provide: </t>
  </si>
  <si>
    <t>Doctoral</t>
  </si>
  <si>
    <t>First professional</t>
  </si>
  <si>
    <t>First professional certificate</t>
  </si>
  <si>
    <t>(incl in social studies</t>
  </si>
  <si>
    <t>1 YEAR</t>
  </si>
  <si>
    <t>This question has been removed from the Common Data Set.</t>
  </si>
  <si>
    <r>
      <t xml:space="preserve">Library Collections: </t>
    </r>
    <r>
      <rPr>
        <b/>
        <sz val="10"/>
        <rFont val="Arial"/>
        <family val="2"/>
      </rPr>
      <t>The CDS Publishers will collect library data again when a new Academic Libraries Survey is in place.</t>
    </r>
  </si>
  <si>
    <t>Varies</t>
  </si>
  <si>
    <t>Provide the number of students in the 2021 undergraduate class who started at your institution as first-time students and received a bachelor's degree between July 1, 2020 and June 30, 2021. Exclude students who transferred into your institution.</t>
  </si>
  <si>
    <t>https://www.oberlin.edu/institutional-research</t>
  </si>
  <si>
    <t>16 Hours</t>
  </si>
  <si>
    <t>Hours</t>
  </si>
  <si>
    <t>or within __2____ weeks of notification.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</si>
</sst>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s>
  <fonts count="40" x14ac:knownFonts="1">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u/>
      <sz val="10"/>
      <name val="Arial"/>
      <family val="2"/>
    </font>
    <font>
      <b/>
      <sz val="8"/>
      <name val="Arial"/>
      <family val="2"/>
    </font>
    <font>
      <sz val="7"/>
      <name val="Arial"/>
      <family val="2"/>
    </font>
    <font>
      <sz val="10"/>
      <color rgb="FF000000"/>
      <name val="Arial"/>
      <family val="2"/>
    </font>
    <font>
      <sz val="9"/>
      <color rgb="FF000000"/>
      <name val="Arial"/>
      <family val="2"/>
    </font>
    <font>
      <sz val="12"/>
      <name val="Arial"/>
      <family val="2"/>
    </font>
    <font>
      <u/>
      <sz val="10"/>
      <color rgb="FF0000FF"/>
      <name val="Arial"/>
      <family val="2"/>
    </font>
    <font>
      <b/>
      <u/>
      <sz val="10"/>
      <name val="Arial"/>
      <family val="2"/>
    </font>
    <font>
      <sz val="9"/>
      <color rgb="FF222222"/>
      <name val="Arial"/>
      <family val="2"/>
    </font>
    <font>
      <sz val="10"/>
      <name val="Calibri"/>
      <family val="2"/>
    </font>
    <font>
      <b/>
      <i/>
      <sz val="10"/>
      <color indexed="8"/>
      <name val="Arial"/>
      <family val="2"/>
    </font>
    <font>
      <b/>
      <sz val="10"/>
      <color rgb="FFFF0000"/>
      <name val="Arial"/>
      <family val="2"/>
    </font>
    <font>
      <sz val="10"/>
      <color rgb="FFFF0000"/>
      <name val="Arial"/>
      <family val="2"/>
    </font>
    <font>
      <b/>
      <i/>
      <sz val="9"/>
      <name val="Arial"/>
      <family val="2"/>
    </font>
    <font>
      <b/>
      <sz val="12"/>
      <color indexed="8"/>
      <name val="Arial"/>
      <family val="2"/>
    </font>
    <font>
      <sz val="12"/>
      <color indexed="8"/>
      <name val="Arial"/>
      <family val="2"/>
    </font>
    <font>
      <b/>
      <sz val="7"/>
      <name val="Arial"/>
      <family val="2"/>
    </font>
    <font>
      <sz val="10"/>
      <name val="Times New Roman"/>
      <family val="1"/>
    </font>
    <font>
      <sz val="10"/>
      <color rgb="FF000000"/>
      <name val="Times New Roman"/>
      <family val="1"/>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style="thin">
        <color rgb="FF000000"/>
      </right>
      <top/>
      <bottom/>
      <diagonal/>
    </border>
    <border>
      <left/>
      <right style="thin">
        <color rgb="FF000000"/>
      </right>
      <top style="thin">
        <color indexed="64"/>
      </top>
      <bottom/>
      <diagonal/>
    </border>
    <border>
      <left/>
      <right style="thin">
        <color rgb="FF000000"/>
      </right>
      <top/>
      <bottom style="thin">
        <color indexed="64"/>
      </bottom>
      <diagonal/>
    </border>
    <border>
      <left/>
      <right style="thin">
        <color rgb="FF000000"/>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7" fillId="0" borderId="0" applyNumberFormat="0" applyFill="0" applyBorder="0" applyAlignment="0" applyProtection="0"/>
  </cellStyleXfs>
  <cellXfs count="688">
    <xf numFmtId="0" fontId="0" fillId="0" borderId="0" xfId="0"/>
    <xf numFmtId="0" fontId="1" fillId="0" borderId="0" xfId="0" applyFont="1" applyProtection="1"/>
    <xf numFmtId="0" fontId="1" fillId="0" borderId="0" xfId="0" applyFont="1" applyAlignment="1" applyProtection="1">
      <alignment horizontal="left" vertical="top"/>
    </xf>
    <xf numFmtId="0" fontId="3" fillId="0" borderId="0" xfId="0" applyFont="1" applyAlignment="1" applyProtection="1">
      <alignment horizontal="left" vertical="top"/>
    </xf>
    <xf numFmtId="0" fontId="1" fillId="0" borderId="0" xfId="0" applyFont="1" applyBorder="1" applyAlignment="1" applyProtection="1">
      <alignment horizontal="left" vertical="top" wrapText="1"/>
    </xf>
    <xf numFmtId="0" fontId="1" fillId="0" borderId="0" xfId="0" applyFont="1" applyBorder="1" applyProtection="1"/>
    <xf numFmtId="0" fontId="1" fillId="0" borderId="1" xfId="0" applyFont="1" applyBorder="1" applyAlignment="1" applyProtection="1">
      <alignment horizontal="left" vertical="top" wrapText="1"/>
    </xf>
    <xf numFmtId="0" fontId="1" fillId="0" borderId="0" xfId="0" applyFont="1" applyFill="1" applyBorder="1" applyProtection="1"/>
    <xf numFmtId="0" fontId="1" fillId="0" borderId="0" xfId="0" applyFont="1" applyBorder="1" applyAlignment="1" applyProtection="1">
      <alignment horizontal="left" vertical="top" wrapText="1" indent="1"/>
    </xf>
    <xf numFmtId="0" fontId="1" fillId="0" borderId="0" xfId="0" applyFont="1" applyBorder="1" applyAlignment="1" applyProtection="1">
      <alignment horizontal="center"/>
    </xf>
    <xf numFmtId="0" fontId="3" fillId="0" borderId="0" xfId="0" applyFont="1" applyFill="1" applyAlignment="1" applyProtection="1">
      <alignment horizontal="left" vertical="top"/>
    </xf>
    <xf numFmtId="0" fontId="1" fillId="0" borderId="0" xfId="0" applyFont="1" applyFill="1" applyBorder="1" applyAlignment="1" applyProtection="1">
      <alignment horizontal="left" vertical="top" wrapText="1"/>
    </xf>
    <xf numFmtId="0" fontId="1" fillId="0" borderId="0" xfId="0" applyFont="1" applyAlignment="1" applyProtection="1">
      <alignment horizontal="left" vertical="top" wrapText="1"/>
    </xf>
    <xf numFmtId="0" fontId="1" fillId="0" borderId="0" xfId="0" applyFont="1" applyBorder="1" applyAlignment="1" applyProtection="1">
      <alignment vertical="top" wrapText="1"/>
    </xf>
    <xf numFmtId="0" fontId="1" fillId="0" borderId="0" xfId="0" applyFont="1" applyBorder="1" applyAlignment="1" applyProtection="1">
      <alignment wrapText="1"/>
    </xf>
    <xf numFmtId="0" fontId="1" fillId="0" borderId="0" xfId="0" applyFont="1" applyBorder="1" applyAlignment="1" applyProtection="1"/>
    <xf numFmtId="0" fontId="1" fillId="0" borderId="0" xfId="0" applyFont="1" applyAlignment="1" applyProtection="1"/>
    <xf numFmtId="0" fontId="1" fillId="0" borderId="0" xfId="0" applyFont="1" applyBorder="1" applyAlignment="1" applyProtection="1">
      <alignment horizontal="left" indent="1"/>
    </xf>
    <xf numFmtId="49" fontId="1" fillId="0" borderId="0" xfId="0" applyNumberFormat="1" applyFont="1" applyBorder="1" applyAlignment="1" applyProtection="1">
      <alignment horizontal="center" vertical="center"/>
    </xf>
    <xf numFmtId="0" fontId="3" fillId="0" borderId="0" xfId="0" applyFont="1" applyProtection="1"/>
    <xf numFmtId="0" fontId="32" fillId="0" borderId="0" xfId="0" applyFont="1" applyAlignment="1" applyProtection="1">
      <alignment horizontal="left" vertical="top"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5" xfId="0" applyFont="1" applyBorder="1" applyAlignment="1" applyProtection="1">
      <alignment horizontal="center" vertical="center"/>
    </xf>
    <xf numFmtId="0" fontId="11" fillId="0" borderId="1" xfId="0" applyFont="1" applyBorder="1" applyAlignment="1" applyProtection="1">
      <alignment horizontal="left" vertical="top" wrapText="1"/>
    </xf>
    <xf numFmtId="0" fontId="0" fillId="0" borderId="0" xfId="0" applyProtection="1"/>
    <xf numFmtId="0" fontId="0" fillId="0" borderId="0" xfId="0" applyAlignment="1" applyProtection="1">
      <alignment horizontal="left" vertical="top"/>
    </xf>
    <xf numFmtId="0" fontId="3" fillId="0" borderId="10" xfId="0" applyFont="1" applyBorder="1" applyAlignment="1" applyProtection="1">
      <alignment horizontal="center" vertical="center"/>
    </xf>
    <xf numFmtId="0" fontId="3" fillId="0" borderId="11" xfId="0" applyFont="1" applyBorder="1" applyAlignment="1" applyProtection="1">
      <alignment horizontal="center" vertical="center"/>
    </xf>
    <xf numFmtId="0" fontId="3" fillId="4" borderId="6" xfId="0" applyFont="1" applyFill="1" applyBorder="1" applyAlignment="1" applyProtection="1">
      <alignment vertical="center"/>
    </xf>
    <xf numFmtId="0" fontId="3" fillId="4" borderId="9" xfId="0" applyFont="1" applyFill="1" applyBorder="1" applyAlignment="1" applyProtection="1">
      <alignment horizontal="center" vertical="center"/>
    </xf>
    <xf numFmtId="0" fontId="3" fillId="4" borderId="5" xfId="0" applyFont="1" applyFill="1" applyBorder="1" applyAlignment="1" applyProtection="1">
      <alignment horizontal="center" vertical="center"/>
    </xf>
    <xf numFmtId="0" fontId="0" fillId="0" borderId="1" xfId="0" applyBorder="1" applyAlignment="1" applyProtection="1">
      <alignment horizontal="left" vertical="center" wrapText="1" indent="1"/>
    </xf>
    <xf numFmtId="0" fontId="0" fillId="0" borderId="6" xfId="0" applyBorder="1" applyAlignment="1" applyProtection="1">
      <alignment horizontal="right"/>
    </xf>
    <xf numFmtId="37" fontId="1" fillId="0" borderId="1" xfId="1" applyNumberFormat="1" applyBorder="1" applyAlignment="1" applyProtection="1">
      <alignment horizontal="right"/>
    </xf>
    <xf numFmtId="0" fontId="0" fillId="0" borderId="1" xfId="0" applyBorder="1" applyAlignment="1" applyProtection="1">
      <alignment horizontal="left" vertical="center" indent="1"/>
    </xf>
    <xf numFmtId="0" fontId="17" fillId="0" borderId="1" xfId="0" applyFont="1" applyBorder="1" applyAlignment="1" applyProtection="1">
      <alignment vertical="center"/>
    </xf>
    <xf numFmtId="37" fontId="3" fillId="0" borderId="1" xfId="1" applyNumberFormat="1" applyFont="1" applyBorder="1" applyAlignment="1" applyProtection="1">
      <alignment horizontal="right"/>
    </xf>
    <xf numFmtId="0" fontId="5" fillId="4" borderId="9" xfId="0" applyFont="1" applyFill="1" applyBorder="1" applyAlignment="1" applyProtection="1">
      <alignment horizontal="right"/>
    </xf>
    <xf numFmtId="0" fontId="5" fillId="4" borderId="5" xfId="0" applyFont="1" applyFill="1" applyBorder="1" applyAlignment="1" applyProtection="1">
      <alignment horizontal="right"/>
    </xf>
    <xf numFmtId="0" fontId="4" fillId="0" borderId="1" xfId="0" applyFont="1" applyBorder="1" applyAlignment="1" applyProtection="1">
      <alignment horizontal="left" vertical="center" indent="1"/>
    </xf>
    <xf numFmtId="0" fontId="4" fillId="0" borderId="1" xfId="0" applyFont="1" applyFill="1" applyBorder="1" applyAlignment="1" applyProtection="1">
      <alignment horizontal="right"/>
    </xf>
    <xf numFmtId="0" fontId="4" fillId="0" borderId="1" xfId="0" applyFont="1" applyBorder="1" applyAlignment="1" applyProtection="1">
      <alignment horizontal="left" vertical="center" wrapText="1" indent="1"/>
    </xf>
    <xf numFmtId="0" fontId="3" fillId="0" borderId="1" xfId="0" applyFont="1" applyFill="1" applyBorder="1" applyAlignment="1" applyProtection="1">
      <alignment horizontal="right"/>
    </xf>
    <xf numFmtId="37" fontId="3" fillId="0" borderId="1" xfId="0" applyNumberFormat="1" applyFont="1" applyFill="1" applyBorder="1" applyAlignment="1" applyProtection="1">
      <alignment horizontal="right"/>
    </xf>
    <xf numFmtId="0" fontId="5" fillId="0" borderId="0" xfId="0" applyFont="1" applyBorder="1" applyAlignment="1" applyProtection="1">
      <alignment vertical="center"/>
    </xf>
    <xf numFmtId="0" fontId="3" fillId="0" borderId="14" xfId="0" applyFont="1" applyFill="1" applyBorder="1" applyAlignment="1" applyProtection="1">
      <alignment horizontal="right"/>
    </xf>
    <xf numFmtId="0" fontId="3" fillId="0" borderId="0" xfId="0" applyFont="1" applyFill="1" applyBorder="1" applyAlignment="1" applyProtection="1">
      <alignment horizontal="right"/>
    </xf>
    <xf numFmtId="0" fontId="0" fillId="0" borderId="0" xfId="0" applyAlignment="1" applyProtection="1"/>
    <xf numFmtId="37" fontId="0" fillId="0" borderId="2" xfId="0" applyNumberFormat="1" applyBorder="1" applyAlignment="1" applyProtection="1"/>
    <xf numFmtId="37" fontId="1" fillId="0" borderId="0" xfId="1" applyNumberFormat="1" applyBorder="1" applyAlignment="1" applyProtection="1">
      <alignment horizontal="right"/>
    </xf>
    <xf numFmtId="0" fontId="0" fillId="0" borderId="0" xfId="0" applyFill="1" applyAlignment="1" applyProtection="1"/>
    <xf numFmtId="0" fontId="0" fillId="0" borderId="9" xfId="0" applyFill="1" applyBorder="1" applyAlignment="1" applyProtection="1"/>
    <xf numFmtId="37" fontId="0" fillId="0" borderId="0" xfId="0" applyNumberFormat="1" applyBorder="1" applyAlignment="1" applyProtection="1">
      <alignment horizontal="right"/>
    </xf>
    <xf numFmtId="0" fontId="3" fillId="0" borderId="0" xfId="0" applyFont="1" applyAlignment="1" applyProtection="1"/>
    <xf numFmtId="37" fontId="3" fillId="0" borderId="9" xfId="0" applyNumberFormat="1" applyFont="1" applyBorder="1" applyAlignment="1" applyProtection="1"/>
    <xf numFmtId="37" fontId="3" fillId="0" borderId="0" xfId="1" applyNumberFormat="1" applyFont="1" applyBorder="1" applyAlignment="1" applyProtection="1">
      <alignment horizontal="right"/>
    </xf>
    <xf numFmtId="0" fontId="3" fillId="0" borderId="0" xfId="0" applyFont="1" applyAlignment="1" applyProtection="1">
      <alignment horizontal="left"/>
    </xf>
    <xf numFmtId="0" fontId="6" fillId="4" borderId="1" xfId="0" applyFont="1" applyFill="1" applyBorder="1" applyAlignment="1" applyProtection="1">
      <alignment horizontal="center" vertical="center" wrapText="1"/>
    </xf>
    <xf numFmtId="0" fontId="16" fillId="4" borderId="1" xfId="0" applyFont="1" applyFill="1" applyBorder="1" applyAlignment="1" applyProtection="1">
      <alignment horizontal="center" vertical="center" wrapText="1"/>
    </xf>
    <xf numFmtId="37" fontId="0" fillId="0" borderId="1" xfId="0" applyNumberFormat="1" applyBorder="1" applyAlignment="1" applyProtection="1">
      <alignment horizontal="right"/>
    </xf>
    <xf numFmtId="37" fontId="3" fillId="0" borderId="1" xfId="0" applyNumberFormat="1" applyFont="1" applyBorder="1" applyAlignment="1" applyProtection="1">
      <alignment horizontal="right"/>
    </xf>
    <xf numFmtId="0" fontId="7" fillId="0" borderId="0" xfId="0" applyFont="1" applyProtection="1"/>
    <xf numFmtId="37" fontId="0" fillId="0" borderId="0" xfId="0" applyNumberFormat="1" applyBorder="1" applyProtection="1"/>
    <xf numFmtId="0" fontId="4" fillId="0" borderId="0" xfId="0" applyFont="1" applyBorder="1" applyProtection="1"/>
    <xf numFmtId="0" fontId="0" fillId="0" borderId="2" xfId="0" applyBorder="1" applyAlignment="1" applyProtection="1">
      <alignment horizontal="center"/>
    </xf>
    <xf numFmtId="0" fontId="1" fillId="0" borderId="0" xfId="0" applyFont="1" applyFill="1" applyBorder="1" applyAlignment="1" applyProtection="1">
      <alignment wrapText="1"/>
    </xf>
    <xf numFmtId="0" fontId="4" fillId="0" borderId="0" xfId="0" applyFont="1" applyFill="1" applyBorder="1" applyAlignment="1" applyProtection="1">
      <alignment wrapText="1"/>
    </xf>
    <xf numFmtId="0" fontId="4" fillId="0" borderId="0" xfId="0" applyFont="1" applyFill="1" applyBorder="1" applyProtection="1"/>
    <xf numFmtId="0" fontId="10" fillId="0" borderId="0" xfId="0" applyFont="1" applyAlignment="1" applyProtection="1">
      <alignment horizontal="left" vertical="center" wrapText="1"/>
    </xf>
    <xf numFmtId="0" fontId="1" fillId="0" borderId="0" xfId="0" applyFont="1" applyAlignment="1" applyProtection="1">
      <alignment horizontal="left" vertical="center" wrapText="1"/>
    </xf>
    <xf numFmtId="0" fontId="4" fillId="0" borderId="0" xfId="0" applyFont="1" applyAlignment="1" applyProtection="1">
      <alignment horizontal="left" vertical="center" wrapText="1"/>
    </xf>
    <xf numFmtId="0" fontId="6" fillId="0" borderId="0" xfId="0" applyFont="1" applyAlignment="1" applyProtection="1">
      <alignment horizontal="left" vertical="top" wrapText="1"/>
    </xf>
    <xf numFmtId="0" fontId="16" fillId="0" borderId="1" xfId="0" applyFont="1" applyBorder="1" applyAlignment="1" applyProtection="1">
      <alignment horizontal="left" vertical="center" wrapText="1"/>
    </xf>
    <xf numFmtId="0" fontId="1" fillId="0" borderId="1" xfId="0" applyFont="1" applyBorder="1" applyAlignment="1" applyProtection="1">
      <alignment horizontal="left" vertical="center" wrapText="1"/>
    </xf>
    <xf numFmtId="0" fontId="8" fillId="0" borderId="1" xfId="0" applyFont="1" applyBorder="1" applyAlignment="1" applyProtection="1">
      <alignment horizontal="left" vertical="center" wrapText="1"/>
    </xf>
    <xf numFmtId="0" fontId="29" fillId="0" borderId="1" xfId="0" applyFont="1" applyBorder="1" applyAlignment="1" applyProtection="1">
      <alignment vertical="center" wrapText="1"/>
    </xf>
    <xf numFmtId="0" fontId="29" fillId="0" borderId="0" xfId="0" applyFont="1" applyBorder="1" applyAlignment="1" applyProtection="1">
      <alignment vertical="center" wrapText="1"/>
    </xf>
    <xf numFmtId="0" fontId="1" fillId="0" borderId="0" xfId="0" applyFont="1" applyBorder="1" applyAlignment="1" applyProtection="1">
      <alignment horizontal="left" vertical="center" wrapText="1"/>
    </xf>
    <xf numFmtId="0" fontId="3" fillId="0" borderId="1" xfId="0" applyFont="1" applyBorder="1" applyAlignment="1" applyProtection="1">
      <alignment horizontal="center" vertical="center" wrapText="1"/>
    </xf>
    <xf numFmtId="0" fontId="4" fillId="0" borderId="0" xfId="0" applyFont="1" applyAlignment="1" applyProtection="1">
      <alignment horizontal="left" vertical="top"/>
    </xf>
    <xf numFmtId="0" fontId="3" fillId="4" borderId="1" xfId="0" applyFont="1" applyFill="1" applyBorder="1" applyAlignment="1" applyProtection="1">
      <alignment horizontal="center"/>
    </xf>
    <xf numFmtId="0" fontId="4" fillId="0" borderId="0" xfId="0" applyFont="1" applyProtection="1"/>
    <xf numFmtId="0" fontId="3" fillId="0" borderId="0" xfId="0" applyFont="1" applyFill="1" applyBorder="1" applyAlignment="1" applyProtection="1">
      <alignment horizontal="left" vertical="top"/>
    </xf>
    <xf numFmtId="0" fontId="30" fillId="0" borderId="0" xfId="0" applyFont="1" applyAlignment="1" applyProtection="1">
      <alignment horizontal="right" vertical="top"/>
    </xf>
    <xf numFmtId="0" fontId="1" fillId="0" borderId="0" xfId="0" applyFont="1" applyAlignment="1" applyProtection="1">
      <alignment horizontal="right" vertical="top"/>
    </xf>
    <xf numFmtId="0" fontId="8" fillId="0" borderId="0" xfId="0" applyFont="1" applyBorder="1" applyAlignment="1" applyProtection="1">
      <alignment horizontal="center" wrapText="1"/>
    </xf>
    <xf numFmtId="0" fontId="12" fillId="0" borderId="0" xfId="0" applyFont="1" applyFill="1" applyBorder="1" applyAlignment="1" applyProtection="1"/>
    <xf numFmtId="0" fontId="1" fillId="0" borderId="0" xfId="0" applyFont="1" applyFill="1" applyBorder="1" applyAlignment="1" applyProtection="1"/>
    <xf numFmtId="0" fontId="1" fillId="0" borderId="2" xfId="0" applyFont="1" applyBorder="1" applyAlignment="1" applyProtection="1">
      <alignment horizontal="center" vertical="center"/>
    </xf>
    <xf numFmtId="0" fontId="16" fillId="0" borderId="0" xfId="0" applyFont="1" applyBorder="1" applyAlignment="1" applyProtection="1">
      <alignment horizontal="left"/>
    </xf>
    <xf numFmtId="0" fontId="1" fillId="0" borderId="0" xfId="0" applyFont="1" applyBorder="1" applyAlignment="1" applyProtection="1">
      <alignment horizontal="center" vertical="center"/>
    </xf>
    <xf numFmtId="0" fontId="1" fillId="0" borderId="2" xfId="0" applyFont="1" applyBorder="1" applyAlignment="1" applyProtection="1">
      <alignment horizontal="left" indent="2"/>
    </xf>
    <xf numFmtId="0" fontId="1" fillId="0" borderId="2" xfId="0" applyFont="1" applyBorder="1" applyProtection="1"/>
    <xf numFmtId="0" fontId="1" fillId="0" borderId="14" xfId="0" applyFont="1" applyBorder="1" applyAlignment="1" applyProtection="1">
      <alignment horizontal="center" vertical="center"/>
    </xf>
    <xf numFmtId="0" fontId="11" fillId="0" borderId="0" xfId="0" applyFont="1" applyFill="1" applyBorder="1" applyAlignment="1" applyProtection="1"/>
    <xf numFmtId="0" fontId="7" fillId="0" borderId="0" xfId="0" applyFont="1" applyAlignment="1" applyProtection="1">
      <alignment horizontal="left" vertical="top"/>
    </xf>
    <xf numFmtId="0" fontId="1" fillId="4" borderId="6" xfId="0" applyFont="1" applyFill="1" applyBorder="1" applyProtection="1"/>
    <xf numFmtId="0" fontId="6" fillId="4" borderId="1" xfId="0" applyFont="1" applyFill="1" applyBorder="1" applyAlignment="1" applyProtection="1">
      <alignment horizontal="center" wrapText="1"/>
    </xf>
    <xf numFmtId="0" fontId="6" fillId="4" borderId="5" xfId="0" applyFont="1" applyFill="1" applyBorder="1" applyAlignment="1" applyProtection="1">
      <alignment horizontal="center" wrapText="1"/>
    </xf>
    <xf numFmtId="0" fontId="1" fillId="0" borderId="7" xfId="0" applyFont="1" applyBorder="1" applyProtection="1"/>
    <xf numFmtId="0" fontId="1" fillId="0" borderId="6" xfId="0" applyFont="1" applyBorder="1" applyAlignment="1" applyProtection="1">
      <alignment vertical="center"/>
    </xf>
    <xf numFmtId="0" fontId="1" fillId="0" borderId="6" xfId="0" applyFont="1" applyBorder="1" applyAlignment="1" applyProtection="1">
      <alignment vertical="center" wrapText="1"/>
    </xf>
    <xf numFmtId="0" fontId="1" fillId="0" borderId="10" xfId="0" applyFont="1" applyBorder="1" applyAlignment="1" applyProtection="1">
      <alignment vertical="center"/>
    </xf>
    <xf numFmtId="0" fontId="11" fillId="0" borderId="1" xfId="0" applyFont="1" applyFill="1" applyBorder="1" applyProtection="1"/>
    <xf numFmtId="0" fontId="1" fillId="0" borderId="4" xfId="0" applyFont="1" applyBorder="1" applyAlignment="1" applyProtection="1">
      <alignment vertical="center"/>
    </xf>
    <xf numFmtId="0" fontId="7" fillId="0" borderId="0" xfId="0" applyFont="1" applyAlignment="1" applyProtection="1">
      <alignment vertical="top"/>
    </xf>
    <xf numFmtId="0" fontId="3" fillId="0" borderId="0" xfId="0" applyFont="1" applyFill="1" applyBorder="1" applyAlignment="1" applyProtection="1">
      <alignment horizontal="center" vertical="center" wrapText="1"/>
    </xf>
    <xf numFmtId="0" fontId="11"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left" vertical="top" wrapText="1" indent="1"/>
    </xf>
    <xf numFmtId="0" fontId="1" fillId="0" borderId="0" xfId="0" applyFont="1" applyFill="1" applyBorder="1" applyAlignment="1" applyProtection="1">
      <alignment horizontal="center" vertical="center"/>
    </xf>
    <xf numFmtId="0" fontId="1" fillId="2" borderId="1" xfId="0" applyFont="1" applyFill="1" applyBorder="1" applyAlignment="1" applyProtection="1">
      <alignment vertical="center"/>
    </xf>
    <xf numFmtId="0" fontId="9" fillId="3" borderId="6" xfId="0" applyFont="1" applyFill="1" applyBorder="1" applyAlignment="1" applyProtection="1">
      <alignment vertical="center"/>
    </xf>
    <xf numFmtId="0" fontId="9" fillId="3" borderId="9" xfId="0" applyFont="1" applyFill="1" applyBorder="1" applyAlignment="1" applyProtection="1">
      <alignment vertical="center"/>
    </xf>
    <xf numFmtId="0" fontId="9" fillId="3" borderId="5" xfId="0" applyFont="1" applyFill="1" applyBorder="1" applyAlignment="1" applyProtection="1">
      <alignment vertical="center"/>
    </xf>
    <xf numFmtId="0" fontId="11" fillId="0" borderId="1" xfId="0" applyFont="1" applyFill="1" applyBorder="1" applyAlignment="1" applyProtection="1">
      <alignment horizontal="left" wrapText="1" indent="1"/>
    </xf>
    <xf numFmtId="0" fontId="1" fillId="0" borderId="1" xfId="0" applyFont="1" applyBorder="1" applyAlignment="1" applyProtection="1">
      <alignment horizontal="left" vertical="center" indent="1"/>
    </xf>
    <xf numFmtId="0" fontId="1" fillId="0" borderId="1" xfId="0" applyFont="1" applyFill="1" applyBorder="1" applyAlignment="1" applyProtection="1">
      <alignment horizontal="left" vertical="center" indent="1"/>
    </xf>
    <xf numFmtId="0" fontId="1" fillId="0" borderId="1" xfId="0" applyFont="1" applyBorder="1" applyAlignment="1" applyProtection="1">
      <alignment horizontal="left" vertical="center" wrapText="1" indent="1"/>
    </xf>
    <xf numFmtId="0" fontId="12" fillId="0" borderId="0" xfId="0" applyFont="1" applyProtection="1"/>
    <xf numFmtId="0" fontId="14" fillId="0" borderId="0" xfId="0" applyFont="1" applyAlignment="1" applyProtection="1">
      <alignment horizontal="center" vertical="top" wrapText="1"/>
    </xf>
    <xf numFmtId="0" fontId="1" fillId="0" borderId="0" xfId="0" applyFont="1" applyAlignment="1" applyProtection="1">
      <alignment wrapText="1"/>
    </xf>
    <xf numFmtId="0" fontId="14" fillId="0" borderId="1" xfId="0" applyFont="1" applyBorder="1" applyAlignment="1" applyProtection="1">
      <alignment horizontal="center" vertical="center" wrapText="1"/>
    </xf>
    <xf numFmtId="0" fontId="11" fillId="0" borderId="0" xfId="0" applyFont="1" applyFill="1" applyBorder="1" applyAlignment="1" applyProtection="1">
      <alignment horizontal="left" vertical="top" wrapText="1"/>
    </xf>
    <xf numFmtId="0" fontId="1" fillId="0" borderId="0" xfId="0" applyFont="1" applyBorder="1" applyAlignment="1" applyProtection="1">
      <alignment horizontal="center" vertical="center" wrapText="1"/>
    </xf>
    <xf numFmtId="0" fontId="14" fillId="0" borderId="0" xfId="0" applyFont="1" applyBorder="1" applyAlignment="1" applyProtection="1">
      <alignment horizontal="center" vertical="center" wrapText="1"/>
    </xf>
    <xf numFmtId="0" fontId="13" fillId="0" borderId="0" xfId="0" applyFont="1" applyAlignment="1" applyProtection="1">
      <alignment vertical="top" wrapText="1"/>
    </xf>
    <xf numFmtId="0" fontId="14" fillId="0" borderId="1" xfId="0" applyFont="1" applyBorder="1" applyAlignment="1" applyProtection="1">
      <alignment horizontal="center" vertical="top" wrapText="1"/>
    </xf>
    <xf numFmtId="0" fontId="3" fillId="0" borderId="1" xfId="0" applyFont="1" applyBorder="1" applyAlignment="1" applyProtection="1">
      <alignment horizontal="center" wrapText="1"/>
    </xf>
    <xf numFmtId="0" fontId="12" fillId="0" borderId="1" xfId="0" applyFont="1" applyBorder="1" applyAlignment="1" applyProtection="1">
      <alignment horizontal="center" vertical="top" wrapText="1"/>
    </xf>
    <xf numFmtId="0" fontId="11" fillId="0" borderId="1" xfId="0" applyFont="1" applyFill="1" applyBorder="1" applyAlignment="1" applyProtection="1">
      <alignment wrapText="1"/>
    </xf>
    <xf numFmtId="0" fontId="13" fillId="0" borderId="1" xfId="0" applyFont="1" applyBorder="1" applyAlignment="1" applyProtection="1">
      <alignment horizontal="center" vertical="center" wrapText="1"/>
    </xf>
    <xf numFmtId="0" fontId="11" fillId="0" borderId="1" xfId="0" applyFont="1" applyBorder="1" applyAlignment="1" applyProtection="1">
      <alignment vertical="top" wrapText="1"/>
    </xf>
    <xf numFmtId="0" fontId="11" fillId="0" borderId="1" xfId="0" applyFont="1" applyBorder="1" applyAlignment="1" applyProtection="1">
      <alignment wrapText="1"/>
    </xf>
    <xf numFmtId="0" fontId="11" fillId="0" borderId="0" xfId="0" applyFont="1" applyBorder="1" applyAlignment="1" applyProtection="1">
      <alignment wrapText="1"/>
    </xf>
    <xf numFmtId="0" fontId="13" fillId="0" borderId="0" xfId="0" applyFont="1" applyBorder="1" applyAlignment="1" applyProtection="1">
      <alignment vertical="top" wrapText="1"/>
    </xf>
    <xf numFmtId="0" fontId="3" fillId="0" borderId="0" xfId="0" applyFont="1" applyFill="1" applyAlignment="1" applyProtection="1">
      <alignment vertical="top" wrapText="1"/>
    </xf>
    <xf numFmtId="0" fontId="1" fillId="0" borderId="0" xfId="0" applyFont="1" applyFill="1" applyBorder="1" applyAlignment="1" applyProtection="1">
      <alignment vertical="top" wrapText="1"/>
    </xf>
    <xf numFmtId="0" fontId="1" fillId="0" borderId="1" xfId="0" applyFont="1" applyFill="1" applyBorder="1" applyAlignment="1" applyProtection="1">
      <alignment horizontal="center" vertical="center" wrapText="1"/>
    </xf>
    <xf numFmtId="0" fontId="1" fillId="0" borderId="0" xfId="0" applyFont="1" applyFill="1" applyBorder="1" applyAlignment="1" applyProtection="1">
      <alignment horizontal="center" vertical="top" wrapText="1"/>
    </xf>
    <xf numFmtId="0" fontId="16" fillId="0" borderId="0" xfId="0" applyFont="1" applyFill="1" applyBorder="1" applyAlignment="1" applyProtection="1">
      <alignment vertical="top" wrapText="1"/>
    </xf>
    <xf numFmtId="0" fontId="1" fillId="0" borderId="0" xfId="0" applyFont="1" applyAlignment="1" applyProtection="1">
      <alignment vertical="top" wrapText="1"/>
    </xf>
    <xf numFmtId="0" fontId="13" fillId="0" borderId="0" xfId="0" applyFont="1" applyFill="1" applyBorder="1" applyAlignment="1" applyProtection="1">
      <alignment vertical="top" wrapText="1"/>
    </xf>
    <xf numFmtId="0" fontId="1" fillId="0" borderId="0" xfId="0" applyFont="1" applyFill="1" applyAlignment="1" applyProtection="1">
      <alignment horizontal="left" vertical="top"/>
    </xf>
    <xf numFmtId="0" fontId="3" fillId="0" borderId="2" xfId="0" applyFont="1" applyFill="1" applyBorder="1" applyAlignment="1" applyProtection="1">
      <alignment horizontal="center"/>
    </xf>
    <xf numFmtId="0" fontId="3" fillId="0" borderId="0" xfId="0" applyFont="1" applyFill="1" applyBorder="1" applyAlignment="1" applyProtection="1">
      <alignment horizontal="center"/>
    </xf>
    <xf numFmtId="0" fontId="11" fillId="0" borderId="0" xfId="0" applyFont="1" applyFill="1" applyBorder="1" applyAlignment="1" applyProtection="1">
      <alignment vertical="top" wrapText="1"/>
    </xf>
    <xf numFmtId="0" fontId="1" fillId="0" borderId="0"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1" fillId="0" borderId="0" xfId="0" applyFont="1" applyFill="1" applyBorder="1" applyAlignment="1" applyProtection="1">
      <alignment horizontal="left" indent="1"/>
    </xf>
    <xf numFmtId="0" fontId="13" fillId="0" borderId="0" xfId="0" applyFont="1" applyBorder="1" applyAlignment="1" applyProtection="1">
      <alignment horizontal="left" vertical="top" wrapText="1" indent="1"/>
    </xf>
    <xf numFmtId="0" fontId="13" fillId="0" borderId="0" xfId="0" applyFont="1" applyBorder="1" applyAlignment="1" applyProtection="1">
      <alignment horizontal="center" vertical="top" wrapText="1"/>
    </xf>
    <xf numFmtId="9" fontId="1" fillId="0" borderId="0" xfId="4" applyFont="1" applyBorder="1" applyAlignment="1" applyProtection="1">
      <alignment horizontal="center"/>
    </xf>
    <xf numFmtId="0" fontId="1" fillId="0" borderId="2" xfId="0" applyFont="1" applyBorder="1" applyAlignment="1" applyProtection="1">
      <alignment horizontal="center"/>
    </xf>
    <xf numFmtId="165" fontId="1" fillId="0" borderId="0" xfId="0" applyNumberFormat="1" applyFont="1" applyBorder="1" applyAlignment="1" applyProtection="1">
      <alignment horizontal="center" vertical="center"/>
    </xf>
    <xf numFmtId="0" fontId="1" fillId="0" borderId="0" xfId="0" applyFont="1" applyBorder="1" applyAlignment="1" applyProtection="1">
      <alignment horizontal="left" vertical="top"/>
    </xf>
    <xf numFmtId="0" fontId="3" fillId="0" borderId="1" xfId="0" applyFont="1" applyFill="1" applyBorder="1" applyAlignment="1" applyProtection="1">
      <alignment horizontal="left" vertical="top"/>
    </xf>
    <xf numFmtId="0" fontId="11" fillId="0" borderId="0" xfId="0" applyFont="1" applyFill="1" applyBorder="1" applyAlignment="1" applyProtection="1">
      <alignment horizontal="left" vertical="top" wrapText="1" indent="1"/>
    </xf>
    <xf numFmtId="0" fontId="1" fillId="0" borderId="0" xfId="0" applyFont="1" applyBorder="1" applyAlignment="1" applyProtection="1">
      <alignment horizontal="left" wrapText="1" indent="1"/>
    </xf>
    <xf numFmtId="0" fontId="13" fillId="0" borderId="0" xfId="0" applyFont="1" applyBorder="1" applyAlignment="1" applyProtection="1">
      <alignment horizontal="center" vertical="center" wrapText="1"/>
    </xf>
    <xf numFmtId="0" fontId="1" fillId="0" borderId="0" xfId="0" applyFont="1" applyAlignment="1" applyProtection="1">
      <alignment horizontal="left" indent="1"/>
    </xf>
    <xf numFmtId="0" fontId="12" fillId="0" borderId="0" xfId="0" applyFont="1" applyAlignment="1" applyProtection="1">
      <alignment wrapText="1"/>
    </xf>
    <xf numFmtId="0" fontId="11" fillId="0" borderId="0" xfId="0" applyFont="1" applyAlignment="1" applyProtection="1">
      <alignment horizontal="left" wrapText="1"/>
    </xf>
    <xf numFmtId="0" fontId="12" fillId="0" borderId="0" xfId="0" applyFont="1" applyAlignment="1" applyProtection="1">
      <alignment horizontal="left" vertical="top" wrapText="1"/>
    </xf>
    <xf numFmtId="0" fontId="11" fillId="0" borderId="0" xfId="0" applyFont="1" applyBorder="1" applyAlignment="1" applyProtection="1">
      <alignment horizontal="left" vertical="top"/>
    </xf>
    <xf numFmtId="9" fontId="1" fillId="0" borderId="2" xfId="0" applyNumberFormat="1" applyFont="1" applyBorder="1" applyAlignment="1" applyProtection="1">
      <alignment horizontal="center" vertical="center" wrapText="1"/>
    </xf>
    <xf numFmtId="0" fontId="11" fillId="0" borderId="2" xfId="0" applyFont="1" applyBorder="1" applyAlignment="1" applyProtection="1">
      <alignment horizontal="center" vertical="top" wrapText="1"/>
    </xf>
    <xf numFmtId="1" fontId="1" fillId="0" borderId="0" xfId="0" applyNumberFormat="1" applyFont="1" applyBorder="1" applyAlignment="1" applyProtection="1">
      <alignment horizontal="right" vertical="center" wrapText="1"/>
    </xf>
    <xf numFmtId="0" fontId="11" fillId="0" borderId="13" xfId="0" applyFont="1" applyBorder="1" applyAlignment="1" applyProtection="1">
      <alignment horizontal="left" vertical="top" indent="4"/>
    </xf>
    <xf numFmtId="9"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1" fillId="0" borderId="1" xfId="0" applyFont="1" applyFill="1" applyBorder="1" applyProtection="1"/>
    <xf numFmtId="0" fontId="1" fillId="3" borderId="1" xfId="0" applyFont="1" applyFill="1" applyBorder="1" applyAlignment="1" applyProtection="1">
      <alignment horizontal="center" vertical="center"/>
    </xf>
    <xf numFmtId="0" fontId="1" fillId="0" borderId="1" xfId="0" applyFont="1" applyFill="1" applyBorder="1" applyAlignment="1" applyProtection="1">
      <alignment wrapText="1"/>
    </xf>
    <xf numFmtId="0" fontId="1" fillId="0" borderId="1" xfId="0" applyFont="1" applyBorder="1" applyProtection="1"/>
    <xf numFmtId="9" fontId="1" fillId="0" borderId="0" xfId="0" applyNumberFormat="1" applyFont="1" applyProtection="1"/>
    <xf numFmtId="0" fontId="3" fillId="4" borderId="1" xfId="0" applyFont="1" applyFill="1" applyBorder="1" applyAlignment="1" applyProtection="1">
      <alignment horizontal="center" vertical="center"/>
    </xf>
    <xf numFmtId="0" fontId="3" fillId="4" borderId="1" xfId="0" applyFont="1" applyFill="1" applyBorder="1" applyAlignment="1" applyProtection="1">
      <alignment horizontal="center" vertical="center" wrapText="1"/>
    </xf>
    <xf numFmtId="0" fontId="1" fillId="0" borderId="1" xfId="0" applyFont="1" applyBorder="1" applyAlignment="1" applyProtection="1">
      <alignment horizontal="center"/>
    </xf>
    <xf numFmtId="10" fontId="1" fillId="0" borderId="1" xfId="0" applyNumberFormat="1" applyFont="1" applyBorder="1" applyAlignment="1" applyProtection="1">
      <alignment horizontal="right"/>
    </xf>
    <xf numFmtId="0" fontId="12" fillId="4" borderId="1" xfId="0" applyFont="1" applyFill="1" applyBorder="1" applyAlignment="1" applyProtection="1">
      <alignment horizontal="center" vertical="top"/>
    </xf>
    <xf numFmtId="0" fontId="11" fillId="0" borderId="0" xfId="0" applyFont="1" applyAlignment="1" applyProtection="1">
      <alignment horizontal="left" vertical="top"/>
    </xf>
    <xf numFmtId="0" fontId="24" fillId="0" borderId="1" xfId="0" applyFont="1" applyBorder="1" applyAlignment="1" applyProtection="1">
      <alignment horizontal="center"/>
    </xf>
    <xf numFmtId="0" fontId="11" fillId="0" borderId="1" xfId="0" applyFont="1" applyBorder="1" applyAlignment="1" applyProtection="1">
      <alignment horizontal="left" vertical="top"/>
    </xf>
    <xf numFmtId="10" fontId="11" fillId="0" borderId="1" xfId="0" applyNumberFormat="1" applyFont="1" applyBorder="1" applyAlignment="1" applyProtection="1">
      <alignment horizontal="left" vertical="top"/>
    </xf>
    <xf numFmtId="0" fontId="3" fillId="0" borderId="0" xfId="0" applyFont="1" applyBorder="1" applyAlignment="1" applyProtection="1">
      <alignment horizontal="left" vertical="top"/>
    </xf>
    <xf numFmtId="10" fontId="11" fillId="0" borderId="0" xfId="0" applyNumberFormat="1" applyFont="1" applyBorder="1" applyAlignment="1" applyProtection="1">
      <alignment horizontal="left" vertical="top"/>
    </xf>
    <xf numFmtId="10" fontId="1" fillId="0" borderId="1" xfId="4" applyNumberFormat="1" applyFont="1" applyBorder="1" applyAlignment="1" applyProtection="1">
      <alignment horizontal="right"/>
    </xf>
    <xf numFmtId="0" fontId="1" fillId="0" borderId="1" xfId="0" quotePrefix="1" applyFont="1" applyBorder="1" applyAlignment="1" applyProtection="1">
      <alignment horizontal="center"/>
    </xf>
    <xf numFmtId="0" fontId="3" fillId="4" borderId="1" xfId="0" applyFont="1" applyFill="1" applyBorder="1" applyAlignment="1" applyProtection="1">
      <alignment horizontal="center" vertical="top" wrapText="1"/>
    </xf>
    <xf numFmtId="9" fontId="1" fillId="0" borderId="1" xfId="0" applyNumberFormat="1" applyFont="1" applyBorder="1" applyAlignment="1" applyProtection="1">
      <alignment horizontal="right"/>
    </xf>
    <xf numFmtId="9" fontId="1" fillId="0" borderId="0" xfId="4" applyFont="1" applyBorder="1" applyAlignment="1" applyProtection="1">
      <alignment horizontal="left"/>
    </xf>
    <xf numFmtId="9" fontId="1" fillId="0" borderId="7" xfId="4" applyFont="1" applyBorder="1" applyAlignment="1" applyProtection="1">
      <alignment horizontal="right"/>
    </xf>
    <xf numFmtId="0" fontId="11" fillId="0" borderId="0" xfId="0" applyFont="1" applyAlignment="1" applyProtection="1">
      <alignment horizontal="left" vertical="top" wrapText="1"/>
    </xf>
    <xf numFmtId="0" fontId="12" fillId="4" borderId="1" xfId="0" applyFont="1" applyFill="1" applyBorder="1" applyAlignment="1" applyProtection="1">
      <alignment horizontal="center" vertical="top" wrapText="1"/>
    </xf>
    <xf numFmtId="10" fontId="1" fillId="0" borderId="3" xfId="0" applyNumberFormat="1" applyFont="1" applyBorder="1" applyProtection="1"/>
    <xf numFmtId="0" fontId="1" fillId="0" borderId="14" xfId="0" applyFont="1" applyBorder="1" applyAlignment="1" applyProtection="1">
      <alignment horizontal="left"/>
    </xf>
    <xf numFmtId="10" fontId="1" fillId="0" borderId="14" xfId="0" applyNumberFormat="1" applyFont="1" applyBorder="1" applyProtection="1"/>
    <xf numFmtId="10" fontId="1" fillId="0" borderId="3" xfId="0" applyNumberFormat="1" applyFont="1" applyBorder="1" applyAlignment="1" applyProtection="1">
      <alignment horizontal="center" vertical="center"/>
    </xf>
    <xf numFmtId="164" fontId="1" fillId="0" borderId="0" xfId="0" applyNumberFormat="1" applyFont="1" applyBorder="1" applyAlignment="1" applyProtection="1">
      <alignment horizontal="center"/>
    </xf>
    <xf numFmtId="10" fontId="1" fillId="0" borderId="1" xfId="0" applyNumberFormat="1" applyFont="1" applyBorder="1" applyAlignment="1" applyProtection="1">
      <alignment horizontal="center" vertical="center"/>
    </xf>
    <xf numFmtId="0" fontId="1" fillId="0" borderId="0" xfId="0" applyFont="1" applyAlignment="1" applyProtection="1">
      <alignment horizontal="center"/>
    </xf>
    <xf numFmtId="0" fontId="11" fillId="0" borderId="1" xfId="0" applyFont="1" applyFill="1" applyBorder="1" applyAlignment="1" applyProtection="1">
      <alignment horizontal="center" vertical="center"/>
    </xf>
    <xf numFmtId="0" fontId="13" fillId="0" borderId="0" xfId="0" applyFont="1" applyFill="1" applyAlignment="1" applyProtection="1">
      <alignment vertical="top" wrapText="1"/>
    </xf>
    <xf numFmtId="0" fontId="1" fillId="0" borderId="0" xfId="0" applyFont="1" applyFill="1" applyProtection="1"/>
    <xf numFmtId="0" fontId="11" fillId="0" borderId="0" xfId="0" applyFont="1" applyFill="1" applyBorder="1" applyAlignment="1" applyProtection="1">
      <alignment horizontal="left"/>
    </xf>
    <xf numFmtId="0" fontId="1" fillId="0" borderId="2" xfId="0" applyFont="1" applyFill="1" applyBorder="1" applyAlignment="1" applyProtection="1">
      <alignment horizontal="center"/>
    </xf>
    <xf numFmtId="0" fontId="1" fillId="0" borderId="0" xfId="0" applyFont="1" applyFill="1" applyBorder="1" applyAlignment="1" applyProtection="1">
      <alignment vertical="center"/>
    </xf>
    <xf numFmtId="0" fontId="3" fillId="0" borderId="0" xfId="0" applyFont="1" applyFill="1" applyBorder="1" applyAlignment="1" applyProtection="1">
      <alignment horizontal="left" vertical="top" wrapText="1"/>
    </xf>
    <xf numFmtId="0" fontId="1" fillId="0" borderId="0" xfId="0" applyFont="1" applyFill="1" applyBorder="1" applyAlignment="1" applyProtection="1">
      <alignment horizontal="center" wrapText="1"/>
    </xf>
    <xf numFmtId="0" fontId="11" fillId="0" borderId="0" xfId="0" applyFont="1" applyBorder="1" applyProtection="1"/>
    <xf numFmtId="167" fontId="1" fillId="0" borderId="0" xfId="0" applyNumberFormat="1" applyFont="1" applyBorder="1" applyAlignment="1" applyProtection="1">
      <alignment horizontal="right" vertical="top"/>
    </xf>
    <xf numFmtId="0" fontId="11" fillId="4" borderId="1" xfId="0" applyFont="1" applyFill="1" applyBorder="1" applyProtection="1"/>
    <xf numFmtId="167" fontId="3" fillId="4" borderId="1" xfId="0" applyNumberFormat="1" applyFont="1" applyFill="1" applyBorder="1" applyAlignment="1" applyProtection="1">
      <alignment horizontal="center" vertical="top"/>
    </xf>
    <xf numFmtId="0" fontId="11" fillId="0" borderId="1" xfId="0" applyFont="1" applyBorder="1" applyProtection="1"/>
    <xf numFmtId="167" fontId="1" fillId="0" borderId="1" xfId="0" applyNumberFormat="1" applyFont="1" applyBorder="1" applyAlignment="1" applyProtection="1">
      <alignment horizontal="center" vertical="center"/>
    </xf>
    <xf numFmtId="0" fontId="11" fillId="0" borderId="0" xfId="0" applyFont="1" applyFill="1" applyProtection="1"/>
    <xf numFmtId="0" fontId="11" fillId="0" borderId="0" xfId="0" applyFont="1" applyBorder="1" applyAlignment="1" applyProtection="1">
      <alignment horizontal="left" indent="1"/>
    </xf>
    <xf numFmtId="16" fontId="1" fillId="0" borderId="9" xfId="0" applyNumberFormat="1" applyFont="1" applyBorder="1" applyAlignment="1" applyProtection="1">
      <alignment horizontal="center"/>
    </xf>
    <xf numFmtId="0" fontId="1" fillId="0" borderId="9" xfId="0" applyFont="1" applyBorder="1" applyAlignment="1" applyProtection="1">
      <alignment horizontal="center"/>
    </xf>
    <xf numFmtId="0" fontId="11" fillId="0" borderId="0" xfId="0" applyFont="1" applyBorder="1" applyAlignment="1" applyProtection="1">
      <alignment horizontal="left" vertical="top" wrapText="1"/>
    </xf>
    <xf numFmtId="4" fontId="1" fillId="0" borderId="0" xfId="0" applyNumberFormat="1" applyFont="1" applyBorder="1" applyAlignment="1" applyProtection="1">
      <alignment horizontal="right" vertical="top"/>
    </xf>
    <xf numFmtId="167" fontId="1" fillId="0" borderId="0" xfId="0" applyNumberFormat="1" applyFont="1" applyBorder="1" applyAlignment="1" applyProtection="1">
      <alignment horizontal="center" vertical="top"/>
    </xf>
    <xf numFmtId="0" fontId="1" fillId="0" borderId="2" xfId="0" applyFont="1" applyFill="1" applyBorder="1" applyAlignment="1" applyProtection="1">
      <alignment horizontal="center" vertical="center"/>
    </xf>
    <xf numFmtId="0" fontId="3" fillId="0" borderId="0" xfId="0" applyFont="1" applyFill="1" applyAlignment="1" applyProtection="1">
      <alignment horizontal="left"/>
    </xf>
    <xf numFmtId="0" fontId="1" fillId="0" borderId="0" xfId="0" applyFont="1" applyFill="1" applyBorder="1" applyAlignment="1" applyProtection="1">
      <alignment horizontal="left"/>
    </xf>
    <xf numFmtId="0" fontId="1" fillId="0" borderId="0" xfId="0" applyFont="1" applyAlignment="1" applyProtection="1">
      <alignment horizontal="left"/>
    </xf>
    <xf numFmtId="0" fontId="1" fillId="0" borderId="0" xfId="0" applyFont="1" applyBorder="1" applyAlignment="1" applyProtection="1">
      <alignment horizontal="left"/>
    </xf>
    <xf numFmtId="167" fontId="1" fillId="0" borderId="2" xfId="0" applyNumberFormat="1" applyFont="1" applyBorder="1" applyAlignment="1" applyProtection="1">
      <alignment horizontal="center"/>
    </xf>
    <xf numFmtId="0" fontId="1" fillId="0" borderId="0" xfId="0" applyFont="1" applyFill="1" applyAlignment="1" applyProtection="1"/>
    <xf numFmtId="0" fontId="3" fillId="4" borderId="1" xfId="0" applyFont="1" applyFill="1" applyBorder="1" applyAlignment="1" applyProtection="1">
      <alignment vertical="center"/>
    </xf>
    <xf numFmtId="0" fontId="3" fillId="0" borderId="0" xfId="0" applyFont="1" applyBorder="1" applyAlignment="1" applyProtection="1">
      <alignment horizontal="center" vertical="center"/>
    </xf>
    <xf numFmtId="0" fontId="1" fillId="0" borderId="1" xfId="0" applyFont="1" applyBorder="1" applyAlignment="1" applyProtection="1">
      <alignment vertical="center"/>
    </xf>
    <xf numFmtId="37" fontId="1" fillId="0" borderId="1" xfId="1" applyNumberFormat="1" applyFont="1" applyBorder="1" applyAlignment="1" applyProtection="1">
      <alignment horizontal="center" vertical="center"/>
    </xf>
    <xf numFmtId="37" fontId="1" fillId="0" borderId="0" xfId="1" applyNumberFormat="1" applyFont="1" applyBorder="1" applyAlignment="1" applyProtection="1">
      <alignment vertical="center"/>
    </xf>
    <xf numFmtId="0" fontId="3" fillId="0" borderId="1" xfId="0" applyFont="1" applyBorder="1" applyAlignment="1" applyProtection="1">
      <alignment vertical="center"/>
    </xf>
    <xf numFmtId="37" fontId="3" fillId="0" borderId="1" xfId="1" applyNumberFormat="1" applyFont="1" applyBorder="1" applyAlignment="1" applyProtection="1">
      <alignment horizontal="center" vertical="center"/>
    </xf>
    <xf numFmtId="0" fontId="1" fillId="0" borderId="0" xfId="0" applyFont="1" applyBorder="1" applyAlignment="1" applyProtection="1">
      <alignment horizontal="left" vertical="center" indent="1"/>
    </xf>
    <xf numFmtId="49" fontId="26" fillId="0" borderId="0" xfId="0" applyNumberFormat="1" applyFont="1" applyBorder="1" applyAlignment="1" applyProtection="1">
      <alignment horizontal="center" vertical="center"/>
    </xf>
    <xf numFmtId="0" fontId="1" fillId="0" borderId="2" xfId="0" applyFont="1" applyBorder="1" applyAlignment="1" applyProtection="1"/>
    <xf numFmtId="0" fontId="3" fillId="4" borderId="1" xfId="0" applyFont="1" applyFill="1" applyBorder="1" applyProtection="1"/>
    <xf numFmtId="0" fontId="22" fillId="4" borderId="1" xfId="0" applyFont="1" applyFill="1" applyBorder="1" applyAlignment="1" applyProtection="1">
      <alignment horizontal="center" vertical="center" wrapText="1"/>
    </xf>
    <xf numFmtId="0" fontId="1" fillId="0" borderId="2" xfId="0" applyFont="1" applyBorder="1" applyAlignment="1" applyProtection="1">
      <alignment horizontal="center" wrapText="1"/>
    </xf>
    <xf numFmtId="0" fontId="1" fillId="4" borderId="1" xfId="0" applyFont="1" applyFill="1" applyBorder="1" applyProtection="1"/>
    <xf numFmtId="49" fontId="1" fillId="0" borderId="1" xfId="0" applyNumberFormat="1" applyFont="1" applyBorder="1" applyAlignment="1" applyProtection="1">
      <alignment horizontal="center" vertical="center"/>
    </xf>
    <xf numFmtId="167" fontId="1" fillId="0" borderId="0" xfId="0" applyNumberFormat="1" applyFont="1" applyBorder="1" applyAlignment="1" applyProtection="1">
      <alignment horizontal="right"/>
    </xf>
    <xf numFmtId="2" fontId="1" fillId="0" borderId="2" xfId="0" applyNumberFormat="1" applyFont="1" applyBorder="1" applyAlignment="1" applyProtection="1">
      <alignment horizontal="center" wrapText="1"/>
    </xf>
    <xf numFmtId="0" fontId="3" fillId="0" borderId="0" xfId="0" applyFont="1" applyAlignment="1" applyProtection="1">
      <alignment vertical="top" wrapText="1"/>
    </xf>
    <xf numFmtId="0" fontId="1" fillId="0" borderId="2" xfId="0" applyFont="1" applyBorder="1" applyAlignment="1" applyProtection="1">
      <alignment horizontal="center" vertical="top" wrapText="1"/>
    </xf>
    <xf numFmtId="0" fontId="1" fillId="0" borderId="2" xfId="0" applyFont="1" applyFill="1" applyBorder="1" applyAlignment="1" applyProtection="1">
      <alignment horizontal="center" vertical="top" wrapText="1"/>
    </xf>
    <xf numFmtId="0" fontId="16" fillId="0" borderId="0" xfId="0" applyFont="1" applyBorder="1" applyAlignment="1" applyProtection="1">
      <alignment wrapText="1"/>
    </xf>
    <xf numFmtId="0" fontId="1" fillId="0" borderId="0" xfId="0" applyFont="1" applyBorder="1" applyAlignment="1" applyProtection="1">
      <alignment vertical="top"/>
    </xf>
    <xf numFmtId="0" fontId="2" fillId="0" borderId="0" xfId="0" applyFont="1" applyFill="1" applyAlignment="1" applyProtection="1">
      <alignment horizontal="center" vertical="center"/>
    </xf>
    <xf numFmtId="0" fontId="3" fillId="0" borderId="0" xfId="0" applyFont="1" applyAlignment="1" applyProtection="1">
      <alignment horizontal="left" vertical="top" wrapText="1"/>
    </xf>
    <xf numFmtId="9" fontId="3" fillId="4" borderId="1" xfId="0" applyNumberFormat="1" applyFont="1" applyFill="1" applyBorder="1" applyAlignment="1" applyProtection="1">
      <alignment horizontal="center" vertical="center" wrapText="1"/>
    </xf>
    <xf numFmtId="9" fontId="12" fillId="4" borderId="1" xfId="0" applyNumberFormat="1" applyFont="1" applyFill="1" applyBorder="1" applyAlignment="1" applyProtection="1">
      <alignment horizontal="center" vertical="center" wrapText="1"/>
    </xf>
    <xf numFmtId="9" fontId="1" fillId="0" borderId="1" xfId="4" applyNumberFormat="1" applyFont="1" applyBorder="1" applyAlignment="1" applyProtection="1">
      <alignment horizontal="center" vertical="center"/>
    </xf>
    <xf numFmtId="9" fontId="1" fillId="0" borderId="1" xfId="0" applyNumberFormat="1" applyFont="1" applyBorder="1" applyAlignment="1" applyProtection="1">
      <alignment horizontal="center" vertical="center"/>
    </xf>
    <xf numFmtId="1" fontId="1" fillId="0" borderId="1" xfId="0" applyNumberFormat="1" applyFont="1" applyBorder="1" applyAlignment="1" applyProtection="1">
      <alignment horizontal="center" vertical="center"/>
    </xf>
    <xf numFmtId="0" fontId="12" fillId="4" borderId="1"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49" fontId="1" fillId="0" borderId="0" xfId="0" applyNumberFormat="1" applyFont="1" applyBorder="1" applyAlignment="1" applyProtection="1">
      <alignment horizontal="left" vertical="center" indent="1"/>
    </xf>
    <xf numFmtId="0" fontId="1" fillId="0" borderId="0" xfId="0" applyFont="1" applyFill="1" applyAlignment="1" applyProtection="1">
      <alignment horizontal="left" vertical="center"/>
    </xf>
    <xf numFmtId="0" fontId="11" fillId="0" borderId="0" xfId="0" applyFont="1" applyProtection="1"/>
    <xf numFmtId="0" fontId="3" fillId="0" borderId="1" xfId="0" applyFont="1" applyFill="1" applyBorder="1" applyAlignment="1" applyProtection="1">
      <alignment horizontal="center"/>
    </xf>
    <xf numFmtId="0" fontId="1" fillId="4" borderId="1" xfId="0" applyFont="1" applyFill="1" applyBorder="1" applyAlignment="1" applyProtection="1">
      <alignment horizontal="center"/>
    </xf>
    <xf numFmtId="0" fontId="11" fillId="0" borderId="1" xfId="0" applyFont="1" applyBorder="1" applyAlignment="1" applyProtection="1">
      <alignment horizontal="left" vertical="top" wrapText="1" indent="1"/>
    </xf>
    <xf numFmtId="168" fontId="1" fillId="0" borderId="1" xfId="2" applyNumberFormat="1" applyFont="1" applyBorder="1" applyAlignment="1" applyProtection="1">
      <alignment horizontal="center" vertical="center"/>
    </xf>
    <xf numFmtId="0" fontId="12" fillId="4" borderId="1" xfId="0" applyFont="1" applyFill="1" applyBorder="1" applyAlignment="1" applyProtection="1">
      <alignment horizontal="left" vertical="top" wrapText="1"/>
    </xf>
    <xf numFmtId="168" fontId="1" fillId="4" borderId="1" xfId="2" applyNumberFormat="1" applyFont="1" applyFill="1" applyBorder="1" applyAlignment="1" applyProtection="1">
      <alignment horizontal="right"/>
    </xf>
    <xf numFmtId="0" fontId="1" fillId="0" borderId="1" xfId="0" applyFont="1" applyBorder="1" applyAlignment="1" applyProtection="1">
      <alignment horizontal="left" vertical="top" wrapText="1" indent="1"/>
    </xf>
    <xf numFmtId="0" fontId="3" fillId="4" borderId="6" xfId="0" applyFont="1" applyFill="1" applyBorder="1" applyAlignment="1" applyProtection="1">
      <alignment horizontal="left" vertical="top" wrapText="1"/>
    </xf>
    <xf numFmtId="168" fontId="1" fillId="4" borderId="9" xfId="2" applyNumberFormat="1" applyFont="1" applyFill="1" applyBorder="1" applyAlignment="1" applyProtection="1">
      <alignment horizontal="right"/>
    </xf>
    <xf numFmtId="168" fontId="1" fillId="4" borderId="5" xfId="2" applyNumberFormat="1" applyFont="1" applyFill="1" applyBorder="1" applyAlignment="1" applyProtection="1">
      <alignment horizontal="right"/>
    </xf>
    <xf numFmtId="168" fontId="1" fillId="0" borderId="0" xfId="0" applyNumberFormat="1" applyFont="1" applyBorder="1" applyAlignment="1" applyProtection="1">
      <alignment horizontal="right"/>
    </xf>
    <xf numFmtId="0" fontId="1" fillId="0" borderId="0" xfId="0" applyFont="1" applyBorder="1" applyAlignment="1" applyProtection="1">
      <alignment horizontal="left" vertical="top" wrapText="1" indent="3"/>
    </xf>
    <xf numFmtId="49" fontId="1" fillId="0" borderId="5" xfId="0" applyNumberFormat="1" applyFont="1" applyBorder="1" applyAlignment="1" applyProtection="1">
      <alignment horizontal="center" vertical="center"/>
    </xf>
    <xf numFmtId="10" fontId="1" fillId="0" borderId="9" xfId="0" applyNumberFormat="1" applyFont="1" applyBorder="1" applyAlignment="1" applyProtection="1">
      <alignment horizontal="center"/>
    </xf>
    <xf numFmtId="168" fontId="1" fillId="0" borderId="1" xfId="0" applyNumberFormat="1" applyFont="1" applyBorder="1" applyAlignment="1" applyProtection="1">
      <alignment horizontal="center" vertical="center"/>
    </xf>
    <xf numFmtId="168" fontId="1" fillId="2" borderId="1" xfId="0" applyNumberFormat="1" applyFont="1" applyFill="1" applyBorder="1" applyAlignment="1" applyProtection="1">
      <alignment horizontal="right"/>
    </xf>
    <xf numFmtId="166"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left" vertical="top" wrapText="1" indent="2"/>
    </xf>
    <xf numFmtId="0" fontId="11" fillId="0" borderId="0" xfId="0" applyFont="1" applyAlignment="1" applyProtection="1">
      <alignment horizontal="left" vertical="top" wrapText="1" indent="2"/>
    </xf>
    <xf numFmtId="0" fontId="3" fillId="0" borderId="2" xfId="0" applyFont="1" applyFill="1" applyBorder="1" applyAlignment="1" applyProtection="1">
      <alignment horizontal="center" vertical="center" wrapText="1"/>
    </xf>
    <xf numFmtId="0" fontId="12" fillId="0" borderId="2" xfId="0" applyFont="1" applyFill="1" applyBorder="1" applyAlignment="1" applyProtection="1">
      <alignment horizontal="center" vertical="center" wrapText="1"/>
    </xf>
    <xf numFmtId="49" fontId="1" fillId="0" borderId="1" xfId="0" applyNumberFormat="1" applyFont="1" applyBorder="1" applyAlignment="1" applyProtection="1">
      <alignment horizontal="center" vertical="center" wrapText="1"/>
    </xf>
    <xf numFmtId="0" fontId="3" fillId="4" borderId="1" xfId="0" applyFont="1" applyFill="1" applyBorder="1" applyAlignment="1" applyProtection="1">
      <alignment horizontal="center" wrapText="1"/>
    </xf>
    <xf numFmtId="0" fontId="3" fillId="0" borderId="6" xfId="0" applyFont="1" applyFill="1" applyBorder="1" applyAlignment="1" applyProtection="1"/>
    <xf numFmtId="0" fontId="3" fillId="0" borderId="9" xfId="0" applyFont="1" applyFill="1" applyBorder="1" applyAlignment="1" applyProtection="1"/>
    <xf numFmtId="0" fontId="3" fillId="4" borderId="1" xfId="0" applyFont="1" applyFill="1" applyBorder="1" applyAlignment="1" applyProtection="1"/>
    <xf numFmtId="0" fontId="3" fillId="4" borderId="5" xfId="0" applyFont="1" applyFill="1" applyBorder="1" applyAlignment="1" applyProtection="1"/>
    <xf numFmtId="5" fontId="1" fillId="0" borderId="1" xfId="0" applyNumberFormat="1" applyFont="1" applyBorder="1" applyAlignment="1" applyProtection="1">
      <alignment horizontal="right"/>
    </xf>
    <xf numFmtId="169" fontId="3" fillId="0" borderId="1" xfId="0" applyNumberFormat="1" applyFont="1" applyBorder="1" applyProtection="1"/>
    <xf numFmtId="169" fontId="1" fillId="0" borderId="1" xfId="0" applyNumberFormat="1" applyFont="1" applyBorder="1" applyAlignment="1" applyProtection="1">
      <alignment horizontal="right"/>
    </xf>
    <xf numFmtId="169" fontId="1" fillId="0" borderId="5" xfId="0" applyNumberFormat="1" applyFont="1" applyBorder="1" applyAlignment="1" applyProtection="1">
      <alignment horizontal="right"/>
    </xf>
    <xf numFmtId="0" fontId="16" fillId="4" borderId="1" xfId="0" applyFont="1" applyFill="1" applyBorder="1" applyProtection="1"/>
    <xf numFmtId="0" fontId="16" fillId="4" borderId="5" xfId="0" applyFont="1" applyFill="1" applyBorder="1" applyProtection="1"/>
    <xf numFmtId="0" fontId="6" fillId="0" borderId="1" xfId="0" applyFont="1" applyBorder="1" applyAlignment="1" applyProtection="1">
      <alignment vertical="top"/>
    </xf>
    <xf numFmtId="0" fontId="16" fillId="0" borderId="5" xfId="0" applyFont="1" applyBorder="1" applyAlignment="1" applyProtection="1">
      <alignment vertical="top" wrapText="1"/>
    </xf>
    <xf numFmtId="0" fontId="16" fillId="0" borderId="1" xfId="0" applyFont="1" applyBorder="1" applyAlignment="1" applyProtection="1">
      <alignment horizontal="center" vertical="center"/>
    </xf>
    <xf numFmtId="170" fontId="16" fillId="0" borderId="1" xfId="4" applyNumberFormat="1" applyFont="1" applyBorder="1" applyAlignment="1" applyProtection="1">
      <alignment horizontal="center" vertical="center"/>
    </xf>
    <xf numFmtId="171" fontId="16" fillId="0" borderId="1" xfId="2" applyNumberFormat="1" applyFont="1" applyBorder="1" applyAlignment="1" applyProtection="1">
      <alignment horizontal="center" vertical="center"/>
    </xf>
    <xf numFmtId="0" fontId="6" fillId="0" borderId="1" xfId="0" applyFont="1" applyBorder="1" applyAlignment="1" applyProtection="1">
      <alignment vertical="center"/>
    </xf>
    <xf numFmtId="0" fontId="16" fillId="0" borderId="5" xfId="0" applyFont="1" applyBorder="1" applyAlignment="1" applyProtection="1">
      <alignment vertical="center" wrapText="1"/>
    </xf>
    <xf numFmtId="0" fontId="16" fillId="0" borderId="1" xfId="0" applyFont="1" applyBorder="1" applyAlignment="1" applyProtection="1">
      <alignment vertical="top"/>
    </xf>
    <xf numFmtId="172" fontId="16" fillId="0" borderId="1" xfId="2" applyNumberFormat="1" applyFont="1" applyBorder="1" applyAlignment="1" applyProtection="1">
      <alignment horizontal="center" vertical="center"/>
    </xf>
    <xf numFmtId="0" fontId="16" fillId="0" borderId="0" xfId="0" applyFont="1" applyFill="1" applyBorder="1" applyAlignment="1" applyProtection="1">
      <alignment vertical="top"/>
    </xf>
    <xf numFmtId="0" fontId="11" fillId="0" borderId="0" xfId="0" applyFont="1" applyFill="1" applyAlignment="1" applyProtection="1">
      <alignment wrapText="1"/>
    </xf>
    <xf numFmtId="0" fontId="1" fillId="0" borderId="0" xfId="0" applyFont="1" applyFill="1" applyAlignment="1" applyProtection="1">
      <alignment wrapText="1"/>
    </xf>
    <xf numFmtId="1" fontId="3" fillId="0" borderId="1" xfId="0" applyNumberFormat="1" applyFont="1" applyFill="1" applyBorder="1" applyAlignment="1" applyProtection="1">
      <alignment horizontal="center" vertical="center" wrapText="1"/>
    </xf>
    <xf numFmtId="0" fontId="3" fillId="0" borderId="0" xfId="0" applyFont="1" applyFill="1" applyAlignment="1" applyProtection="1">
      <alignment horizontal="left" vertical="center"/>
    </xf>
    <xf numFmtId="0" fontId="1" fillId="0" borderId="1" xfId="0" applyFont="1" applyFill="1" applyBorder="1" applyAlignment="1" applyProtection="1">
      <alignment horizontal="left" vertical="center" wrapText="1"/>
    </xf>
    <xf numFmtId="0" fontId="16" fillId="0" borderId="12" xfId="0" applyFont="1" applyFill="1" applyBorder="1" applyAlignment="1" applyProtection="1">
      <alignment vertical="center" wrapText="1"/>
    </xf>
    <xf numFmtId="3" fontId="1" fillId="0" borderId="12" xfId="0" applyNumberFormat="1" applyFont="1" applyFill="1" applyBorder="1" applyAlignment="1" applyProtection="1">
      <alignment horizontal="center" vertical="center" wrapText="1"/>
    </xf>
    <xf numFmtId="10" fontId="1" fillId="0" borderId="12" xfId="0" applyNumberFormat="1" applyFont="1" applyFill="1" applyBorder="1" applyAlignment="1" applyProtection="1">
      <alignment horizontal="center" vertical="center" wrapText="1"/>
    </xf>
    <xf numFmtId="168" fontId="1" fillId="0" borderId="12" xfId="0" applyNumberFormat="1" applyFont="1" applyFill="1" applyBorder="1" applyAlignment="1" applyProtection="1">
      <alignment horizontal="center" vertical="center" wrapText="1"/>
    </xf>
    <xf numFmtId="0" fontId="16" fillId="0" borderId="1" xfId="0" applyFont="1" applyFill="1" applyBorder="1" applyAlignment="1" applyProtection="1">
      <alignment vertical="center" wrapText="1"/>
    </xf>
    <xf numFmtId="3" fontId="1" fillId="0" borderId="1" xfId="0" applyNumberFormat="1" applyFont="1" applyFill="1" applyBorder="1" applyAlignment="1" applyProtection="1">
      <alignment horizontal="center" vertical="center" wrapText="1"/>
    </xf>
    <xf numFmtId="10" fontId="1" fillId="0" borderId="1" xfId="0" applyNumberFormat="1" applyFont="1" applyFill="1" applyBorder="1" applyAlignment="1" applyProtection="1">
      <alignment horizontal="center" vertical="center" wrapText="1"/>
    </xf>
    <xf numFmtId="168"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vertical="center"/>
    </xf>
    <xf numFmtId="168" fontId="1" fillId="0" borderId="7" xfId="0" applyNumberFormat="1" applyFont="1" applyFill="1" applyBorder="1" applyAlignment="1" applyProtection="1">
      <alignment horizontal="center" vertical="center"/>
    </xf>
    <xf numFmtId="168" fontId="1" fillId="0" borderId="5" xfId="0" applyNumberFormat="1" applyFont="1" applyFill="1" applyBorder="1" applyAlignment="1" applyProtection="1">
      <alignment horizontal="center" vertical="center"/>
    </xf>
    <xf numFmtId="0" fontId="7" fillId="0" borderId="0" xfId="0" applyFont="1" applyAlignment="1" applyProtection="1">
      <alignment horizontal="left" vertical="top" wrapText="1"/>
    </xf>
    <xf numFmtId="1" fontId="1" fillId="0" borderId="2" xfId="0" applyNumberFormat="1" applyFont="1" applyBorder="1" applyAlignment="1" applyProtection="1">
      <alignment horizontal="center"/>
    </xf>
    <xf numFmtId="168" fontId="1" fillId="0" borderId="2" xfId="0" applyNumberFormat="1" applyFont="1" applyBorder="1" applyAlignment="1" applyProtection="1">
      <alignment horizontal="center"/>
    </xf>
    <xf numFmtId="172" fontId="1" fillId="0" borderId="0" xfId="2" applyNumberFormat="1" applyFont="1" applyBorder="1" applyAlignment="1" applyProtection="1">
      <alignment horizontal="center"/>
    </xf>
    <xf numFmtId="0" fontId="1" fillId="0" borderId="0" xfId="0" applyFont="1" applyBorder="1" applyAlignment="1" applyProtection="1">
      <alignment horizontal="left" vertical="top" indent="1"/>
    </xf>
    <xf numFmtId="0" fontId="1" fillId="0" borderId="0" xfId="0" quotePrefix="1" applyFont="1" applyBorder="1" applyAlignment="1" applyProtection="1">
      <alignment horizontal="center"/>
    </xf>
    <xf numFmtId="167" fontId="1" fillId="0" borderId="0" xfId="0" applyNumberFormat="1" applyFont="1" applyBorder="1" applyProtection="1"/>
    <xf numFmtId="167" fontId="1" fillId="0" borderId="0" xfId="0" applyNumberFormat="1" applyFont="1" applyBorder="1" applyAlignment="1" applyProtection="1">
      <alignment horizontal="center" vertical="center"/>
    </xf>
    <xf numFmtId="0" fontId="1" fillId="3" borderId="0" xfId="0" applyFont="1" applyFill="1" applyBorder="1" applyAlignment="1" applyProtection="1"/>
    <xf numFmtId="0" fontId="11" fillId="0" borderId="0" xfId="0" applyFont="1" applyBorder="1" applyAlignment="1" applyProtection="1">
      <alignment horizontal="left"/>
    </xf>
    <xf numFmtId="0" fontId="1" fillId="0" borderId="0" xfId="0" applyFont="1" applyBorder="1" applyAlignment="1" applyProtection="1">
      <alignment horizontal="left" indent="2"/>
    </xf>
    <xf numFmtId="0" fontId="1" fillId="0" borderId="2" xfId="0" applyFont="1" applyBorder="1" applyAlignment="1" applyProtection="1">
      <alignment horizontal="left" indent="1"/>
    </xf>
    <xf numFmtId="2" fontId="1" fillId="0" borderId="1" xfId="0" applyNumberFormat="1" applyFont="1" applyBorder="1" applyAlignment="1" applyProtection="1">
      <alignment horizontal="center" vertical="center"/>
    </xf>
    <xf numFmtId="0" fontId="1" fillId="0" borderId="0" xfId="0" applyFont="1" applyAlignment="1" applyProtection="1">
      <alignment vertical="top"/>
    </xf>
    <xf numFmtId="0" fontId="6" fillId="4" borderId="1" xfId="0" applyFont="1" applyFill="1" applyBorder="1" applyAlignment="1" applyProtection="1">
      <alignment horizontal="center"/>
    </xf>
    <xf numFmtId="0" fontId="1" fillId="2" borderId="1" xfId="0" applyFont="1" applyFill="1" applyBorder="1" applyAlignment="1" applyProtection="1">
      <alignment horizontal="center"/>
    </xf>
    <xf numFmtId="0" fontId="3" fillId="0" borderId="0" xfId="0" applyFont="1" applyAlignment="1" applyProtection="1">
      <alignment vertical="top"/>
    </xf>
    <xf numFmtId="0" fontId="1" fillId="0" borderId="0" xfId="0" applyFont="1" applyFill="1" applyAlignment="1" applyProtection="1">
      <alignment horizontal="center" vertical="top" wrapText="1"/>
    </xf>
    <xf numFmtId="0" fontId="16" fillId="0" borderId="1" xfId="0" applyFont="1" applyFill="1" applyBorder="1" applyAlignment="1" applyProtection="1">
      <alignment horizontal="center" vertical="top" wrapText="1"/>
    </xf>
    <xf numFmtId="0" fontId="16" fillId="0" borderId="6" xfId="0" applyFont="1" applyFill="1" applyBorder="1" applyAlignment="1" applyProtection="1">
      <alignment horizontal="center" vertical="top" wrapText="1"/>
    </xf>
    <xf numFmtId="0" fontId="16" fillId="0" borderId="9" xfId="0" applyFont="1" applyFill="1" applyBorder="1" applyAlignment="1" applyProtection="1">
      <alignment horizontal="center" vertical="top" wrapText="1"/>
    </xf>
    <xf numFmtId="0" fontId="16" fillId="0" borderId="5" xfId="0" applyFont="1" applyFill="1" applyBorder="1" applyAlignment="1" applyProtection="1">
      <alignment horizontal="center" vertical="top" wrapText="1"/>
    </xf>
    <xf numFmtId="0" fontId="1" fillId="0" borderId="0" xfId="0" applyFont="1" applyFill="1" applyAlignment="1" applyProtection="1">
      <alignment vertical="top" wrapText="1"/>
    </xf>
    <xf numFmtId="0" fontId="16" fillId="0" borderId="1" xfId="0" applyFont="1" applyFill="1" applyBorder="1" applyAlignment="1" applyProtection="1">
      <alignment horizontal="center" vertical="center" wrapText="1"/>
    </xf>
    <xf numFmtId="0" fontId="23" fillId="0" borderId="1" xfId="0" applyFont="1" applyFill="1" applyBorder="1" applyAlignment="1" applyProtection="1">
      <alignment horizontal="center" vertical="center" wrapText="1"/>
    </xf>
    <xf numFmtId="0" fontId="16" fillId="0" borderId="0" xfId="0" applyFont="1" applyAlignment="1" applyProtection="1">
      <alignment wrapText="1"/>
    </xf>
    <xf numFmtId="0" fontId="5" fillId="0" borderId="0" xfId="0" applyFont="1" applyProtection="1"/>
    <xf numFmtId="0" fontId="1" fillId="0" borderId="1" xfId="0" applyNumberFormat="1" applyFont="1" applyBorder="1" applyAlignment="1" applyProtection="1">
      <alignment horizontal="center" vertical="center"/>
    </xf>
    <xf numFmtId="0" fontId="1" fillId="0" borderId="1" xfId="0" applyFont="1" applyBorder="1" applyAlignment="1" applyProtection="1">
      <alignment horizontal="right"/>
    </xf>
    <xf numFmtId="0" fontId="11" fillId="0" borderId="1" xfId="0" applyFont="1" applyBorder="1" applyAlignment="1" applyProtection="1">
      <alignment vertical="top"/>
    </xf>
    <xf numFmtId="0" fontId="1" fillId="0" borderId="0" xfId="0" applyFont="1" applyFill="1" applyAlignment="1" applyProtection="1">
      <alignment vertical="top"/>
    </xf>
    <xf numFmtId="0" fontId="1" fillId="0" borderId="1" xfId="0" applyFont="1" applyFill="1" applyBorder="1" applyAlignment="1" applyProtection="1">
      <alignment horizontal="center" vertical="center"/>
    </xf>
    <xf numFmtId="0" fontId="1" fillId="0" borderId="0" xfId="0" applyFont="1" applyFill="1" applyAlignment="1" applyProtection="1">
      <alignment horizontal="right" vertical="top"/>
    </xf>
    <xf numFmtId="0" fontId="8" fillId="0" borderId="0" xfId="0" applyFont="1" applyAlignment="1" applyProtection="1">
      <alignment wrapText="1"/>
    </xf>
    <xf numFmtId="49" fontId="3" fillId="0" borderId="1" xfId="0" applyNumberFormat="1" applyFont="1" applyBorder="1" applyAlignment="1" applyProtection="1">
      <alignment horizontal="center"/>
    </xf>
    <xf numFmtId="0" fontId="37" fillId="4" borderId="1" xfId="0" applyFont="1" applyFill="1" applyBorder="1" applyAlignment="1" applyProtection="1">
      <alignment horizontal="center" vertical="center" wrapText="1"/>
    </xf>
    <xf numFmtId="0" fontId="1" fillId="0" borderId="2" xfId="0" applyFont="1" applyBorder="1" applyAlignment="1" applyProtection="1">
      <alignment horizontal="left" vertical="top"/>
    </xf>
    <xf numFmtId="0" fontId="1" fillId="0" borderId="0" xfId="5" applyFill="1"/>
    <xf numFmtId="0" fontId="1" fillId="0" borderId="0" xfId="5"/>
    <xf numFmtId="0" fontId="1" fillId="0" borderId="0" xfId="5" applyFill="1" applyAlignment="1">
      <alignment horizontal="left" vertical="top"/>
    </xf>
    <xf numFmtId="0" fontId="32" fillId="0" borderId="0" xfId="5" applyFont="1" applyFill="1" applyAlignment="1">
      <alignment horizontal="center"/>
    </xf>
    <xf numFmtId="0" fontId="1" fillId="0" borderId="0" xfId="5" applyBorder="1"/>
    <xf numFmtId="0" fontId="3" fillId="0" borderId="0" xfId="5" applyFont="1" applyFill="1" applyAlignment="1">
      <alignment horizontal="left" vertical="top"/>
    </xf>
    <xf numFmtId="0" fontId="3" fillId="0" borderId="0" xfId="5" applyFont="1" applyBorder="1"/>
    <xf numFmtId="0" fontId="1" fillId="0" borderId="6" xfId="5" applyFill="1" applyBorder="1"/>
    <xf numFmtId="0" fontId="1" fillId="0" borderId="5" xfId="5" applyFill="1" applyBorder="1" applyAlignment="1">
      <alignment horizontal="left" vertical="top" wrapText="1"/>
    </xf>
    <xf numFmtId="0" fontId="1" fillId="0" borderId="4" xfId="5" applyFill="1" applyBorder="1"/>
    <xf numFmtId="0" fontId="1" fillId="0" borderId="8" xfId="5" applyFill="1" applyBorder="1" applyAlignment="1">
      <alignment horizontal="left" vertical="top" wrapText="1"/>
    </xf>
    <xf numFmtId="0" fontId="20" fillId="0" borderId="8" xfId="3" applyBorder="1" applyAlignment="1" applyProtection="1">
      <alignment horizontal="left" vertical="top" wrapText="1"/>
    </xf>
    <xf numFmtId="0" fontId="1" fillId="0" borderId="7" xfId="5" applyBorder="1"/>
    <xf numFmtId="0" fontId="1" fillId="0" borderId="22" xfId="5" applyBorder="1"/>
    <xf numFmtId="0" fontId="1" fillId="0" borderId="5" xfId="5" applyFill="1" applyBorder="1" applyAlignment="1">
      <alignment horizontal="center"/>
    </xf>
    <xf numFmtId="0" fontId="1" fillId="0" borderId="7" xfId="5" applyFill="1" applyBorder="1"/>
    <xf numFmtId="0" fontId="1" fillId="0" borderId="0" xfId="5" applyFill="1" applyAlignment="1">
      <alignment horizontal="left" vertical="top" wrapText="1"/>
    </xf>
    <xf numFmtId="0" fontId="1" fillId="0" borderId="13" xfId="5" applyFill="1" applyBorder="1" applyAlignment="1">
      <alignment horizontal="left" vertical="top" wrapText="1"/>
    </xf>
    <xf numFmtId="0" fontId="1" fillId="0" borderId="8" xfId="5" applyFill="1" applyBorder="1"/>
    <xf numFmtId="0" fontId="1" fillId="0" borderId="10" xfId="5" applyBorder="1"/>
    <xf numFmtId="0" fontId="1" fillId="0" borderId="14" xfId="5" applyBorder="1"/>
    <xf numFmtId="0" fontId="1" fillId="0" borderId="23" xfId="5" applyBorder="1"/>
    <xf numFmtId="0" fontId="20" fillId="0" borderId="4" xfId="3" applyBorder="1" applyAlignment="1" applyProtection="1"/>
    <xf numFmtId="0" fontId="20" fillId="0" borderId="2" xfId="3" applyBorder="1" applyAlignment="1" applyProtection="1"/>
    <xf numFmtId="0" fontId="20" fillId="0" borderId="24" xfId="3" applyBorder="1" applyAlignment="1" applyProtection="1"/>
    <xf numFmtId="0" fontId="1" fillId="0" borderId="0" xfId="5" applyBorder="1" applyAlignment="1">
      <alignment horizontal="left" vertical="top" wrapText="1"/>
    </xf>
    <xf numFmtId="0" fontId="3" fillId="0" borderId="2" xfId="5" applyFont="1" applyFill="1" applyBorder="1"/>
    <xf numFmtId="0" fontId="1" fillId="0" borderId="12" xfId="5" applyFill="1" applyBorder="1"/>
    <xf numFmtId="0" fontId="1" fillId="0" borderId="12" xfId="5" applyFill="1" applyBorder="1" applyAlignment="1">
      <alignment wrapText="1"/>
    </xf>
    <xf numFmtId="0" fontId="38" fillId="0" borderId="0" xfId="5" applyFont="1" applyFill="1" applyAlignment="1">
      <alignment horizontal="left" wrapText="1" indent="2"/>
    </xf>
    <xf numFmtId="0" fontId="39" fillId="0" borderId="0" xfId="5" applyFont="1" applyFill="1" applyAlignment="1">
      <alignment horizontal="left" wrapText="1" indent="2"/>
    </xf>
    <xf numFmtId="0" fontId="24" fillId="0" borderId="0" xfId="6" applyFont="1" applyAlignment="1">
      <alignment horizontal="left" vertical="top" wrapText="1"/>
    </xf>
    <xf numFmtId="0" fontId="24" fillId="0" borderId="0" xfId="5" applyFont="1" applyFill="1" applyAlignment="1">
      <alignment horizontal="left" vertical="top" wrapText="1"/>
    </xf>
    <xf numFmtId="0" fontId="1" fillId="0" borderId="1" xfId="5" applyFill="1" applyBorder="1"/>
    <xf numFmtId="49" fontId="1" fillId="0" borderId="5" xfId="5" applyNumberFormat="1" applyFill="1" applyBorder="1" applyAlignment="1">
      <alignment horizontal="center" vertical="center"/>
    </xf>
    <xf numFmtId="49" fontId="1" fillId="0" borderId="8" xfId="5" applyNumberFormat="1" applyFill="1" applyBorder="1" applyAlignment="1">
      <alignment horizontal="center" vertical="center"/>
    </xf>
    <xf numFmtId="0" fontId="3" fillId="0" borderId="0" xfId="5" applyFont="1" applyFill="1"/>
    <xf numFmtId="14" fontId="1" fillId="0" borderId="0" xfId="5" applyNumberFormat="1" applyFill="1"/>
    <xf numFmtId="49" fontId="1" fillId="0" borderId="12" xfId="5" applyNumberFormat="1" applyFill="1" applyBorder="1"/>
    <xf numFmtId="0" fontId="1" fillId="0" borderId="16" xfId="5" applyFill="1" applyBorder="1"/>
    <xf numFmtId="0" fontId="3" fillId="0" borderId="4" xfId="5" applyFont="1" applyFill="1" applyBorder="1"/>
    <xf numFmtId="14" fontId="1" fillId="0" borderId="8" xfId="5" applyNumberFormat="1" applyFill="1" applyBorder="1"/>
    <xf numFmtId="0" fontId="1" fillId="0" borderId="0" xfId="5" applyFont="1"/>
    <xf numFmtId="170" fontId="1" fillId="0" borderId="1" xfId="0" applyNumberFormat="1" applyFont="1" applyBorder="1" applyAlignment="1" applyProtection="1">
      <alignment horizontal="left" vertical="center" wrapText="1"/>
    </xf>
    <xf numFmtId="16" fontId="1" fillId="0" borderId="2" xfId="0" applyNumberFormat="1" applyFont="1" applyBorder="1" applyAlignment="1" applyProtection="1">
      <alignment horizontal="center"/>
    </xf>
    <xf numFmtId="9" fontId="1" fillId="0" borderId="1" xfId="0" applyNumberFormat="1" applyFont="1" applyBorder="1" applyAlignment="1" applyProtection="1">
      <alignment horizontal="right" wrapText="1"/>
    </xf>
    <xf numFmtId="0" fontId="3" fillId="0" borderId="0" xfId="5" applyFont="1" applyAlignment="1">
      <alignment horizontal="left" vertical="top"/>
    </xf>
    <xf numFmtId="0" fontId="1" fillId="0" borderId="1" xfId="5" applyBorder="1"/>
    <xf numFmtId="49" fontId="1" fillId="0" borderId="1" xfId="5" applyNumberFormat="1" applyBorder="1"/>
    <xf numFmtId="0" fontId="1" fillId="0" borderId="3" xfId="5" applyBorder="1"/>
    <xf numFmtId="0" fontId="1" fillId="0" borderId="0" xfId="5" applyAlignment="1">
      <alignment horizontal="left" vertical="top"/>
    </xf>
    <xf numFmtId="0" fontId="1" fillId="0" borderId="0" xfId="5" applyAlignment="1"/>
    <xf numFmtId="0" fontId="3" fillId="0" borderId="0" xfId="5" applyFont="1"/>
    <xf numFmtId="0" fontId="3" fillId="0" borderId="0" xfId="5" applyFont="1" applyAlignment="1">
      <alignment horizontal="left" vertical="top" wrapText="1"/>
    </xf>
    <xf numFmtId="0" fontId="3" fillId="0" borderId="0" xfId="5" applyFont="1" applyAlignment="1">
      <alignment vertical="top" wrapText="1"/>
    </xf>
    <xf numFmtId="0" fontId="7" fillId="0" borderId="0" xfId="5" applyFont="1" applyFill="1" applyAlignment="1">
      <alignment vertical="top" wrapText="1"/>
    </xf>
    <xf numFmtId="16" fontId="1" fillId="0" borderId="2" xfId="0" applyNumberFormat="1" applyFont="1" applyBorder="1" applyAlignment="1" applyProtection="1">
      <alignment horizontal="left" indent="4"/>
    </xf>
    <xf numFmtId="0" fontId="33" fillId="0" borderId="1" xfId="0" applyFont="1" applyBorder="1" applyAlignment="1" applyProtection="1">
      <alignment horizontal="center" vertical="center"/>
    </xf>
    <xf numFmtId="0" fontId="24" fillId="0" borderId="6" xfId="5" applyFont="1" applyBorder="1" applyAlignment="1">
      <alignment horizontal="left" vertical="top" wrapText="1"/>
    </xf>
    <xf numFmtId="0" fontId="24" fillId="0" borderId="25" xfId="5" applyFont="1" applyBorder="1" applyAlignment="1">
      <alignment horizontal="left" vertical="top" wrapText="1"/>
    </xf>
    <xf numFmtId="0" fontId="2" fillId="0" borderId="0" xfId="5" applyFont="1" applyBorder="1" applyAlignment="1">
      <alignment horizontal="center" vertical="center"/>
    </xf>
    <xf numFmtId="0" fontId="32" fillId="0" borderId="0" xfId="5" applyFont="1" applyBorder="1" applyAlignment="1">
      <alignment horizontal="center" vertical="top" wrapText="1"/>
    </xf>
    <xf numFmtId="0" fontId="1" fillId="0" borderId="2" xfId="5" applyBorder="1" applyAlignment="1">
      <alignment horizontal="left" vertical="top" wrapText="1"/>
    </xf>
    <xf numFmtId="0" fontId="3" fillId="0" borderId="0" xfId="5" applyFont="1" applyBorder="1" applyAlignment="1">
      <alignment horizontal="left" vertical="center" wrapText="1"/>
    </xf>
    <xf numFmtId="0" fontId="20" fillId="0" borderId="6" xfId="3" applyBorder="1" applyAlignment="1" applyProtection="1">
      <alignment horizontal="left" vertical="top" wrapText="1"/>
    </xf>
    <xf numFmtId="0" fontId="20" fillId="0" borderId="25" xfId="3" applyBorder="1" applyAlignment="1" applyProtection="1">
      <alignment horizontal="left" vertical="top" wrapText="1"/>
    </xf>
    <xf numFmtId="0" fontId="6" fillId="0" borderId="3" xfId="0" applyFont="1" applyBorder="1" applyAlignment="1" applyProtection="1">
      <alignment horizontal="center" vertical="center" wrapText="1"/>
    </xf>
    <xf numFmtId="0" fontId="6" fillId="0" borderId="12" xfId="0" applyFont="1" applyBorder="1" applyAlignment="1" applyProtection="1">
      <alignment horizontal="center" vertical="center" wrapText="1"/>
    </xf>
    <xf numFmtId="0" fontId="17" fillId="0" borderId="2" xfId="0" applyFont="1" applyBorder="1" applyAlignment="1" applyProtection="1">
      <alignment horizontal="center" vertical="center" wrapText="1"/>
    </xf>
    <xf numFmtId="0" fontId="2" fillId="2" borderId="0" xfId="0" applyFont="1" applyFill="1" applyAlignment="1" applyProtection="1">
      <alignment horizontal="center" vertical="center"/>
    </xf>
    <xf numFmtId="0" fontId="3"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3" fillId="0" borderId="1" xfId="0" applyFont="1" applyBorder="1" applyAlignment="1" applyProtection="1">
      <alignment horizontal="center" vertical="center"/>
    </xf>
    <xf numFmtId="0" fontId="3" fillId="0" borderId="0" xfId="0" applyFont="1" applyFill="1" applyBorder="1" applyAlignment="1" applyProtection="1">
      <alignment horizontal="left" wrapText="1"/>
    </xf>
    <xf numFmtId="0" fontId="0" fillId="0" borderId="0" xfId="0" applyFill="1" applyBorder="1" applyAlignment="1" applyProtection="1">
      <alignment horizontal="left" wrapText="1"/>
    </xf>
    <xf numFmtId="0" fontId="1" fillId="0" borderId="0" xfId="0" applyFont="1" applyFill="1" applyBorder="1" applyAlignment="1" applyProtection="1">
      <alignment horizontal="left" vertical="center" wrapText="1"/>
    </xf>
    <xf numFmtId="0" fontId="1" fillId="0" borderId="0" xfId="3" applyFont="1" applyAlignment="1" applyProtection="1">
      <alignment vertical="top" wrapText="1"/>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1" fillId="0" borderId="0" xfId="0" applyFont="1" applyBorder="1" applyAlignment="1" applyProtection="1">
      <alignment horizontal="left" vertical="top" wrapText="1"/>
    </xf>
    <xf numFmtId="0" fontId="3" fillId="0" borderId="1" xfId="0" applyFont="1" applyBorder="1" applyAlignment="1" applyProtection="1">
      <alignment vertical="center"/>
    </xf>
    <xf numFmtId="0" fontId="3" fillId="0" borderId="0" xfId="0" applyFont="1" applyAlignment="1" applyProtection="1">
      <alignment horizontal="center" vertical="center" wrapText="1"/>
    </xf>
    <xf numFmtId="0" fontId="0" fillId="0" borderId="1" xfId="0" applyFill="1" applyBorder="1" applyAlignment="1" applyProtection="1">
      <alignment vertical="center"/>
    </xf>
    <xf numFmtId="0" fontId="0" fillId="0" borderId="6" xfId="0" applyFill="1" applyBorder="1" applyAlignment="1" applyProtection="1">
      <alignment vertical="center" wrapText="1"/>
    </xf>
    <xf numFmtId="0" fontId="0" fillId="0" borderId="5" xfId="0" applyFill="1" applyBorder="1" applyAlignment="1" applyProtection="1">
      <alignment vertical="center" wrapText="1"/>
    </xf>
    <xf numFmtId="0" fontId="11" fillId="0" borderId="6" xfId="0" applyFont="1" applyFill="1" applyBorder="1" applyAlignment="1" applyProtection="1"/>
    <xf numFmtId="0" fontId="0" fillId="0" borderId="5" xfId="0" applyFill="1" applyBorder="1" applyAlignment="1" applyProtection="1"/>
    <xf numFmtId="0" fontId="4" fillId="0" borderId="6" xfId="0" applyFont="1" applyFill="1" applyBorder="1" applyAlignment="1" applyProtection="1"/>
    <xf numFmtId="0" fontId="17" fillId="4" borderId="3" xfId="0" applyFont="1" applyFill="1" applyBorder="1" applyAlignment="1" applyProtection="1">
      <alignment horizontal="center" vertical="center" wrapText="1"/>
    </xf>
    <xf numFmtId="0" fontId="17" fillId="4" borderId="12" xfId="0" applyFont="1" applyFill="1" applyBorder="1" applyAlignment="1" applyProtection="1">
      <alignment horizontal="center" vertical="center" wrapText="1"/>
    </xf>
    <xf numFmtId="0" fontId="1" fillId="0" borderId="0" xfId="0" applyFont="1" applyAlignment="1" applyProtection="1">
      <alignment horizontal="left" vertical="center" wrapText="1"/>
    </xf>
    <xf numFmtId="0" fontId="0" fillId="4" borderId="1" xfId="0" applyFill="1" applyBorder="1" applyAlignment="1" applyProtection="1">
      <alignment vertical="center"/>
    </xf>
    <xf numFmtId="0" fontId="0" fillId="0" borderId="1" xfId="0" applyBorder="1" applyAlignment="1" applyProtection="1">
      <alignment vertical="center"/>
    </xf>
    <xf numFmtId="0" fontId="1" fillId="0" borderId="13" xfId="0" applyFont="1" applyBorder="1" applyAlignment="1" applyProtection="1">
      <alignment horizontal="left" vertical="top" wrapText="1"/>
    </xf>
    <xf numFmtId="0" fontId="1" fillId="0" borderId="2" xfId="0" applyFont="1" applyBorder="1" applyAlignment="1" applyProtection="1">
      <alignment horizontal="left" wrapText="1"/>
    </xf>
    <xf numFmtId="0" fontId="1" fillId="0" borderId="0" xfId="0" applyFont="1" applyBorder="1" applyAlignment="1" applyProtection="1">
      <alignment horizontal="left" vertical="top" wrapText="1" indent="10"/>
    </xf>
    <xf numFmtId="0" fontId="12" fillId="0" borderId="0" xfId="0" applyFont="1" applyAlignment="1" applyProtection="1">
      <alignment horizontal="left" vertical="top" wrapText="1"/>
    </xf>
    <xf numFmtId="0" fontId="3" fillId="0" borderId="0" xfId="0" applyFont="1" applyAlignment="1" applyProtection="1">
      <alignment horizontal="left"/>
    </xf>
    <xf numFmtId="0" fontId="1" fillId="0" borderId="0" xfId="0" applyFont="1" applyAlignment="1" applyProtection="1">
      <alignment horizontal="left"/>
    </xf>
    <xf numFmtId="0" fontId="1" fillId="2" borderId="3" xfId="0" applyFont="1" applyFill="1" applyBorder="1" applyAlignment="1" applyProtection="1">
      <alignment horizontal="center" vertical="top" wrapText="1"/>
    </xf>
    <xf numFmtId="0" fontId="1" fillId="2" borderId="12" xfId="0" applyFont="1" applyFill="1" applyBorder="1" applyAlignment="1" applyProtection="1">
      <alignment horizontal="center" vertical="top" wrapText="1"/>
    </xf>
    <xf numFmtId="0" fontId="3" fillId="4" borderId="1" xfId="0" applyFont="1" applyFill="1" applyBorder="1" applyAlignment="1" applyProtection="1">
      <alignment horizontal="center" vertical="top" wrapText="1"/>
    </xf>
    <xf numFmtId="0" fontId="1" fillId="0" borderId="6" xfId="0" applyFont="1" applyBorder="1" applyAlignment="1" applyProtection="1">
      <alignment horizontal="left" vertical="top" wrapText="1"/>
    </xf>
    <xf numFmtId="0" fontId="1" fillId="0" borderId="9" xfId="0" applyFont="1" applyBorder="1" applyAlignment="1" applyProtection="1">
      <alignment horizontal="left" vertical="top" wrapText="1"/>
    </xf>
    <xf numFmtId="0" fontId="12" fillId="4" borderId="1" xfId="0" applyFont="1" applyFill="1" applyBorder="1" applyAlignment="1" applyProtection="1">
      <alignment horizontal="center" vertical="top" wrapText="1"/>
    </xf>
    <xf numFmtId="0" fontId="3" fillId="0" borderId="0" xfId="0" applyFont="1" applyAlignment="1" applyProtection="1">
      <alignment horizontal="left" indent="1"/>
    </xf>
    <xf numFmtId="0" fontId="11" fillId="0" borderId="0" xfId="0" applyFont="1" applyFill="1" applyBorder="1" applyAlignment="1" applyProtection="1">
      <alignment horizontal="left"/>
    </xf>
    <xf numFmtId="0" fontId="1" fillId="0" borderId="10" xfId="0" applyFont="1" applyBorder="1" applyAlignment="1" applyProtection="1">
      <alignment horizontal="left"/>
    </xf>
    <xf numFmtId="0" fontId="1" fillId="0" borderId="11" xfId="0" applyFont="1" applyBorder="1" applyAlignment="1" applyProtection="1">
      <alignment horizontal="left"/>
    </xf>
    <xf numFmtId="0" fontId="3" fillId="0" borderId="0" xfId="0" applyFont="1" applyBorder="1" applyAlignment="1" applyProtection="1">
      <alignment horizontal="left" vertical="top" wrapText="1"/>
    </xf>
    <xf numFmtId="0" fontId="1" fillId="0" borderId="16" xfId="0" applyFont="1" applyBorder="1" applyAlignment="1" applyProtection="1">
      <alignment horizontal="left" vertical="top" wrapText="1"/>
    </xf>
    <xf numFmtId="0" fontId="11" fillId="0" borderId="13" xfId="0" applyFont="1" applyBorder="1" applyAlignment="1" applyProtection="1">
      <alignment horizontal="left" vertical="top" wrapText="1"/>
    </xf>
    <xf numFmtId="0" fontId="12" fillId="0" borderId="0" xfId="0" applyFont="1" applyFill="1" applyBorder="1" applyAlignment="1" applyProtection="1"/>
    <xf numFmtId="0" fontId="1" fillId="0" borderId="0" xfId="0" applyFont="1" applyFill="1" applyBorder="1" applyAlignment="1" applyProtection="1"/>
    <xf numFmtId="0" fontId="11" fillId="0" borderId="0" xfId="0" applyFont="1" applyFill="1" applyBorder="1" applyAlignment="1" applyProtection="1"/>
    <xf numFmtId="0" fontId="11" fillId="0" borderId="0" xfId="0" applyFont="1" applyFill="1" applyBorder="1" applyAlignment="1" applyProtection="1">
      <alignment horizontal="left" indent="12"/>
    </xf>
    <xf numFmtId="0" fontId="1" fillId="0" borderId="0" xfId="0" applyFont="1" applyBorder="1" applyAlignment="1" applyProtection="1">
      <alignment horizontal="left" vertical="center" wrapText="1"/>
    </xf>
    <xf numFmtId="0" fontId="3" fillId="4" borderId="1" xfId="0" applyFont="1" applyFill="1" applyBorder="1" applyAlignment="1" applyProtection="1">
      <alignment horizontal="center"/>
    </xf>
    <xf numFmtId="0" fontId="11" fillId="0" borderId="0" xfId="0" applyFont="1" applyAlignment="1" applyProtection="1">
      <alignment horizontal="left" vertical="top" wrapText="1"/>
    </xf>
    <xf numFmtId="0" fontId="1" fillId="0" borderId="2" xfId="0" applyFont="1" applyFill="1" applyBorder="1" applyAlignment="1" applyProtection="1">
      <alignment horizontal="center" wrapText="1"/>
    </xf>
    <xf numFmtId="0" fontId="11" fillId="0" borderId="0" xfId="0" applyFont="1" applyFill="1" applyBorder="1" applyAlignment="1" applyProtection="1">
      <alignment horizontal="left" vertical="top" wrapText="1" indent="1"/>
    </xf>
    <xf numFmtId="0" fontId="1" fillId="0" borderId="6" xfId="0" applyFont="1" applyBorder="1" applyAlignment="1" applyProtection="1"/>
    <xf numFmtId="0" fontId="1" fillId="0" borderId="9" xfId="0" applyFont="1" applyBorder="1" applyAlignment="1" applyProtection="1"/>
    <xf numFmtId="0" fontId="1" fillId="0" borderId="5" xfId="0" applyFont="1" applyBorder="1" applyAlignment="1" applyProtection="1"/>
    <xf numFmtId="0" fontId="3" fillId="0" borderId="2" xfId="0" applyFont="1" applyBorder="1" applyAlignment="1" applyProtection="1">
      <alignment vertical="top" wrapText="1"/>
    </xf>
    <xf numFmtId="0" fontId="1" fillId="0" borderId="2" xfId="0" applyFont="1" applyBorder="1" applyAlignment="1" applyProtection="1">
      <alignment vertical="top" wrapText="1"/>
    </xf>
    <xf numFmtId="0" fontId="1" fillId="0" borderId="0" xfId="0" applyFont="1" applyBorder="1" applyAlignment="1" applyProtection="1">
      <alignment horizontal="left" vertical="top" wrapText="1" indent="1"/>
    </xf>
    <xf numFmtId="0" fontId="1" fillId="0" borderId="0" xfId="0" applyFont="1" applyAlignment="1" applyProtection="1"/>
    <xf numFmtId="0" fontId="1" fillId="0" borderId="0" xfId="0" applyFont="1" applyAlignment="1" applyProtection="1">
      <alignment vertical="top" wrapText="1"/>
    </xf>
    <xf numFmtId="0" fontId="3" fillId="0" borderId="0" xfId="0" applyFont="1" applyAlignment="1" applyProtection="1">
      <alignment vertical="top" wrapText="1"/>
    </xf>
    <xf numFmtId="0" fontId="1" fillId="0" borderId="0" xfId="0" applyFont="1" applyAlignment="1" applyProtection="1">
      <alignment vertical="top"/>
    </xf>
    <xf numFmtId="0" fontId="1" fillId="0" borderId="0" xfId="0" applyFont="1" applyFill="1" applyBorder="1" applyAlignment="1" applyProtection="1">
      <alignment horizontal="left" wrapText="1" indent="1"/>
    </xf>
    <xf numFmtId="0" fontId="11" fillId="0" borderId="0" xfId="0" applyFont="1" applyBorder="1" applyAlignment="1" applyProtection="1">
      <alignment horizontal="left" vertical="top" wrapText="1" indent="1"/>
    </xf>
    <xf numFmtId="0" fontId="16" fillId="0" borderId="0" xfId="0" applyFont="1" applyBorder="1" applyAlignment="1" applyProtection="1">
      <alignment horizontal="left"/>
    </xf>
    <xf numFmtId="0" fontId="13" fillId="0" borderId="0" xfId="0" applyFont="1" applyFill="1" applyBorder="1" applyAlignment="1" applyProtection="1">
      <alignment horizontal="left" indent="1"/>
    </xf>
    <xf numFmtId="0" fontId="13" fillId="0" borderId="13" xfId="0" applyFont="1" applyFill="1" applyBorder="1" applyAlignment="1" applyProtection="1">
      <alignment horizontal="left" indent="1"/>
    </xf>
    <xf numFmtId="0" fontId="1" fillId="0" borderId="2" xfId="0" applyFont="1" applyBorder="1" applyAlignment="1" applyProtection="1">
      <alignment horizontal="left"/>
    </xf>
    <xf numFmtId="0" fontId="13" fillId="0" borderId="0" xfId="0" applyFont="1" applyFill="1" applyAlignment="1" applyProtection="1">
      <alignment vertical="top" wrapText="1"/>
    </xf>
    <xf numFmtId="0" fontId="3" fillId="0" borderId="0" xfId="0" applyFont="1" applyFill="1" applyBorder="1" applyAlignment="1" applyProtection="1">
      <alignment horizontal="left" vertical="top" wrapText="1"/>
    </xf>
    <xf numFmtId="0" fontId="3" fillId="0" borderId="13" xfId="0" applyFont="1" applyBorder="1" applyAlignment="1" applyProtection="1">
      <alignment horizontal="left" vertical="top" wrapText="1"/>
    </xf>
    <xf numFmtId="0" fontId="1" fillId="0" borderId="0" xfId="0" applyFont="1" applyAlignment="1" applyProtection="1">
      <alignment horizontal="center" vertical="center"/>
    </xf>
    <xf numFmtId="0" fontId="1" fillId="0" borderId="5" xfId="0" applyFont="1" applyBorder="1" applyAlignment="1" applyProtection="1">
      <alignment horizontal="left" vertical="top" wrapText="1"/>
    </xf>
    <xf numFmtId="0" fontId="11" fillId="0" borderId="0" xfId="0" applyFont="1" applyFill="1" applyBorder="1" applyAlignment="1" applyProtection="1">
      <alignment horizontal="left" indent="1"/>
    </xf>
    <xf numFmtId="0" fontId="1" fillId="0" borderId="0" xfId="0" applyFont="1" applyFill="1" applyBorder="1" applyAlignment="1" applyProtection="1">
      <alignment horizontal="left" indent="1"/>
    </xf>
    <xf numFmtId="0" fontId="1" fillId="0" borderId="6" xfId="0" applyFont="1" applyFill="1" applyBorder="1" applyAlignment="1" applyProtection="1"/>
    <xf numFmtId="0" fontId="11" fillId="0" borderId="6" xfId="0" applyFont="1" applyBorder="1" applyAlignment="1" applyProtection="1"/>
    <xf numFmtId="0" fontId="1" fillId="0" borderId="0" xfId="0" applyFont="1" applyBorder="1" applyAlignment="1" applyProtection="1">
      <alignment horizontal="left"/>
    </xf>
    <xf numFmtId="0" fontId="1" fillId="0" borderId="9" xfId="0" applyFont="1" applyFill="1" applyBorder="1" applyAlignment="1" applyProtection="1"/>
    <xf numFmtId="0" fontId="1" fillId="0" borderId="5" xfId="0" applyFont="1" applyFill="1" applyBorder="1" applyAlignment="1" applyProtection="1"/>
    <xf numFmtId="0" fontId="1" fillId="0" borderId="1" xfId="0" applyFont="1" applyFill="1" applyBorder="1" applyAlignment="1" applyProtection="1"/>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Alignment="1" applyProtection="1">
      <alignment wrapText="1"/>
    </xf>
    <xf numFmtId="0" fontId="1" fillId="0" borderId="1" xfId="0" applyFont="1" applyFill="1" applyBorder="1" applyAlignment="1" applyProtection="1">
      <alignment horizontal="left" vertical="top" wrapText="1"/>
    </xf>
    <xf numFmtId="0" fontId="1" fillId="0" borderId="1" xfId="0" applyFont="1" applyBorder="1" applyAlignment="1" applyProtection="1">
      <alignment horizontal="left" vertical="top"/>
    </xf>
    <xf numFmtId="0" fontId="1" fillId="0" borderId="1" xfId="0" applyFont="1" applyBorder="1" applyAlignment="1" applyProtection="1">
      <alignment horizontal="left" vertical="top" wrapText="1"/>
    </xf>
    <xf numFmtId="0" fontId="1" fillId="0" borderId="1" xfId="0" applyFont="1" applyBorder="1" applyAlignment="1" applyProtection="1"/>
    <xf numFmtId="0" fontId="1" fillId="0" borderId="0" xfId="0" applyFont="1" applyBorder="1" applyAlignment="1" applyProtection="1">
      <alignment horizontal="left" vertical="top" wrapText="1" indent="3"/>
    </xf>
    <xf numFmtId="0" fontId="1" fillId="0" borderId="13" xfId="0" applyFont="1" applyBorder="1" applyAlignment="1" applyProtection="1">
      <alignment horizontal="left" vertical="top" wrapText="1" indent="8"/>
    </xf>
    <xf numFmtId="0" fontId="1" fillId="0" borderId="16" xfId="0" applyFont="1" applyBorder="1" applyAlignment="1" applyProtection="1">
      <alignment horizontal="left" vertical="top" wrapText="1" indent="8"/>
    </xf>
    <xf numFmtId="0" fontId="1" fillId="0" borderId="7" xfId="0" applyFont="1" applyBorder="1" applyAlignment="1" applyProtection="1">
      <alignment horizontal="left" vertical="top" wrapText="1" indent="8"/>
    </xf>
    <xf numFmtId="0" fontId="1" fillId="0" borderId="0" xfId="0" applyFont="1" applyFill="1" applyAlignment="1" applyProtection="1">
      <alignment horizontal="left" wrapText="1"/>
    </xf>
    <xf numFmtId="0" fontId="3" fillId="0" borderId="0" xfId="0" applyFont="1" applyAlignment="1" applyProtection="1">
      <alignment horizontal="left" vertical="top" wrapText="1"/>
    </xf>
    <xf numFmtId="0" fontId="1" fillId="0" borderId="0" xfId="0" applyFont="1" applyAlignment="1" applyProtection="1">
      <alignment horizontal="left" vertical="top" wrapText="1"/>
    </xf>
    <xf numFmtId="0" fontId="1" fillId="0" borderId="0" xfId="0" applyFont="1" applyBorder="1" applyAlignment="1" applyProtection="1">
      <alignment horizontal="left" wrapText="1" indent="1"/>
    </xf>
    <xf numFmtId="0" fontId="1" fillId="0" borderId="0" xfId="0" applyFont="1" applyBorder="1" applyAlignment="1" applyProtection="1">
      <alignment horizontal="left" vertical="top" indent="6"/>
    </xf>
    <xf numFmtId="0" fontId="12" fillId="0" borderId="0" xfId="0" applyFont="1" applyAlignment="1" applyProtection="1">
      <alignment horizontal="left" vertical="top" wrapText="1" indent="2"/>
    </xf>
    <xf numFmtId="0" fontId="1" fillId="0" borderId="0" xfId="0" applyFont="1" applyAlignment="1" applyProtection="1">
      <alignment horizontal="left" vertical="center" wrapText="1" indent="1"/>
    </xf>
    <xf numFmtId="0" fontId="1" fillId="0" borderId="7" xfId="0" applyFont="1" applyBorder="1" applyAlignment="1" applyProtection="1">
      <alignment horizontal="left" vertical="center" wrapText="1" indent="1"/>
    </xf>
    <xf numFmtId="0" fontId="1" fillId="0" borderId="0" xfId="0" applyFont="1" applyBorder="1" applyAlignment="1" applyProtection="1">
      <alignment horizontal="left" vertical="center" wrapText="1" indent="1"/>
    </xf>
    <xf numFmtId="0" fontId="11" fillId="0" borderId="7" xfId="0" applyFont="1" applyBorder="1" applyAlignment="1" applyProtection="1">
      <alignment horizontal="left" vertical="center" wrapText="1" indent="1"/>
    </xf>
    <xf numFmtId="0" fontId="11" fillId="0" borderId="0" xfId="0" applyFont="1" applyBorder="1" applyAlignment="1" applyProtection="1">
      <alignment horizontal="left" vertical="center" wrapText="1" indent="1"/>
    </xf>
    <xf numFmtId="0" fontId="11" fillId="0" borderId="0" xfId="0" applyFont="1" applyFill="1" applyBorder="1" applyAlignment="1" applyProtection="1">
      <alignment horizontal="left" vertical="top" wrapText="1"/>
    </xf>
    <xf numFmtId="0" fontId="3" fillId="0" borderId="0" xfId="0" applyFont="1" applyFill="1" applyAlignment="1" applyProtection="1">
      <alignment horizontal="left" vertical="top" wrapText="1"/>
    </xf>
    <xf numFmtId="0" fontId="1" fillId="0" borderId="0" xfId="0" applyFont="1" applyFill="1" applyBorder="1" applyAlignment="1" applyProtection="1">
      <alignment vertical="top" wrapText="1"/>
    </xf>
    <xf numFmtId="0" fontId="1"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left" vertical="top" wrapText="1" indent="1"/>
    </xf>
    <xf numFmtId="0" fontId="1" fillId="0" borderId="0" xfId="0" applyFont="1" applyFill="1" applyBorder="1" applyAlignment="1" applyProtection="1">
      <alignment horizontal="left" vertical="top" wrapText="1"/>
    </xf>
    <xf numFmtId="0" fontId="1" fillId="0" borderId="13" xfId="0" applyFont="1" applyFill="1" applyBorder="1" applyAlignment="1" applyProtection="1">
      <alignment horizontal="left" vertical="top" wrapText="1"/>
    </xf>
    <xf numFmtId="0" fontId="12" fillId="0" borderId="13" xfId="0" applyFont="1" applyFill="1" applyBorder="1" applyAlignment="1" applyProtection="1"/>
    <xf numFmtId="0" fontId="1" fillId="0" borderId="16" xfId="0" applyFont="1" applyFill="1" applyBorder="1" applyAlignment="1" applyProtection="1"/>
    <xf numFmtId="0" fontId="1" fillId="0" borderId="7" xfId="0" applyFont="1" applyFill="1" applyBorder="1" applyAlignment="1" applyProtection="1"/>
    <xf numFmtId="0" fontId="12" fillId="0" borderId="6"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9" xfId="0" applyFont="1" applyBorder="1" applyAlignment="1" applyProtection="1">
      <alignment wrapText="1"/>
    </xf>
    <xf numFmtId="0" fontId="1" fillId="0" borderId="5" xfId="0" applyFont="1" applyBorder="1" applyAlignment="1" applyProtection="1">
      <alignment wrapText="1"/>
    </xf>
    <xf numFmtId="0" fontId="1" fillId="0" borderId="13" xfId="0" applyFont="1" applyBorder="1" applyAlignment="1" applyProtection="1">
      <alignment wrapText="1"/>
    </xf>
    <xf numFmtId="0" fontId="1" fillId="0" borderId="16" xfId="0" applyFont="1" applyBorder="1" applyAlignment="1" applyProtection="1">
      <alignment wrapText="1"/>
    </xf>
    <xf numFmtId="0" fontId="1" fillId="0" borderId="7" xfId="0" applyFont="1" applyBorder="1" applyAlignment="1" applyProtection="1">
      <alignment wrapText="1"/>
    </xf>
    <xf numFmtId="0" fontId="11" fillId="0" borderId="0" xfId="0" applyFont="1" applyBorder="1" applyAlignment="1" applyProtection="1">
      <alignment vertical="top" wrapText="1"/>
    </xf>
    <xf numFmtId="0" fontId="1" fillId="0" borderId="10" xfId="0" applyFont="1" applyBorder="1" applyAlignment="1" applyProtection="1">
      <alignment horizontal="left" vertical="top" wrapText="1"/>
    </xf>
    <xf numFmtId="0" fontId="1" fillId="0" borderId="14" xfId="0" applyFont="1" applyBorder="1" applyAlignment="1" applyProtection="1">
      <alignment horizontal="left" vertical="top" wrapText="1"/>
    </xf>
    <xf numFmtId="0" fontId="1" fillId="0" borderId="11" xfId="0" applyFont="1" applyBorder="1" applyAlignment="1" applyProtection="1">
      <alignment horizontal="left" vertical="top" wrapText="1"/>
    </xf>
    <xf numFmtId="0" fontId="1" fillId="0" borderId="4" xfId="0" applyFont="1" applyBorder="1" applyAlignment="1" applyProtection="1">
      <alignment horizontal="left" vertical="top" wrapText="1"/>
    </xf>
    <xf numFmtId="0" fontId="1" fillId="0" borderId="2" xfId="0" applyFont="1" applyBorder="1" applyAlignment="1" applyProtection="1">
      <alignment horizontal="left" vertical="top" wrapText="1"/>
    </xf>
    <xf numFmtId="0" fontId="1" fillId="0" borderId="8" xfId="0" applyFont="1" applyBorder="1" applyAlignment="1" applyProtection="1">
      <alignment horizontal="left" vertical="top" wrapText="1"/>
    </xf>
    <xf numFmtId="0" fontId="1" fillId="0" borderId="1" xfId="0" applyFont="1" applyBorder="1" applyAlignment="1" applyProtection="1">
      <alignment horizontal="center" vertical="center" wrapText="1"/>
    </xf>
    <xf numFmtId="0" fontId="16" fillId="0" borderId="8" xfId="0" applyFont="1" applyBorder="1" applyAlignment="1" applyProtection="1">
      <alignment wrapText="1"/>
    </xf>
    <xf numFmtId="0" fontId="1" fillId="0" borderId="12" xfId="0" applyFont="1" applyBorder="1" applyAlignment="1" applyProtection="1">
      <alignment wrapText="1"/>
    </xf>
    <xf numFmtId="0" fontId="1" fillId="0" borderId="11" xfId="0" applyFont="1" applyBorder="1" applyAlignment="1" applyProtection="1">
      <alignment wrapText="1"/>
    </xf>
    <xf numFmtId="0" fontId="1" fillId="0" borderId="3" xfId="0" applyFont="1" applyBorder="1" applyAlignment="1" applyProtection="1">
      <alignment wrapText="1"/>
    </xf>
    <xf numFmtId="0" fontId="1" fillId="0" borderId="1" xfId="0" applyFont="1" applyBorder="1" applyAlignment="1" applyProtection="1">
      <alignment horizontal="center" vertical="center"/>
    </xf>
    <xf numFmtId="0" fontId="1" fillId="0" borderId="0" xfId="0" applyFont="1" applyBorder="1" applyAlignment="1" applyProtection="1">
      <alignment horizontal="left" vertical="top"/>
    </xf>
    <xf numFmtId="0" fontId="1" fillId="0" borderId="2" xfId="0" applyFont="1" applyBorder="1" applyAlignment="1" applyProtection="1">
      <alignment horizontal="center"/>
    </xf>
    <xf numFmtId="0" fontId="7" fillId="0" borderId="0" xfId="0" applyFont="1" applyAlignment="1" applyProtection="1">
      <alignment horizontal="left" vertical="top"/>
    </xf>
    <xf numFmtId="0" fontId="1" fillId="0" borderId="7" xfId="0" applyFont="1" applyBorder="1" applyAlignment="1" applyProtection="1">
      <alignment horizontal="left" vertical="top" wrapText="1"/>
    </xf>
    <xf numFmtId="0" fontId="1" fillId="0" borderId="0" xfId="0" applyFont="1" applyFill="1" applyBorder="1" applyAlignment="1" applyProtection="1">
      <alignment horizontal="left" indent="2"/>
    </xf>
    <xf numFmtId="0" fontId="1" fillId="0" borderId="13" xfId="0" applyFont="1" applyFill="1" applyBorder="1" applyAlignment="1" applyProtection="1">
      <alignment horizontal="left" indent="2"/>
    </xf>
    <xf numFmtId="0" fontId="25" fillId="0" borderId="8" xfId="0" applyFont="1" applyBorder="1" applyAlignment="1" applyProtection="1">
      <alignment vertical="center" wrapText="1"/>
    </xf>
    <xf numFmtId="0" fontId="16" fillId="0" borderId="12" xfId="0" applyFont="1" applyBorder="1" applyAlignment="1" applyProtection="1">
      <alignment wrapText="1"/>
    </xf>
    <xf numFmtId="0" fontId="16" fillId="0" borderId="5" xfId="0" applyFont="1" applyBorder="1" applyAlignment="1" applyProtection="1">
      <alignment wrapText="1"/>
    </xf>
    <xf numFmtId="0" fontId="16" fillId="0" borderId="1" xfId="0" applyFont="1" applyBorder="1" applyAlignment="1" applyProtection="1">
      <alignment wrapText="1"/>
    </xf>
    <xf numFmtId="0" fontId="16" fillId="0" borderId="11" xfId="0" applyFont="1" applyBorder="1" applyAlignment="1" applyProtection="1">
      <alignment wrapText="1"/>
    </xf>
    <xf numFmtId="0" fontId="16" fillId="0" borderId="3" xfId="0" applyFont="1" applyBorder="1" applyAlignment="1" applyProtection="1">
      <alignment wrapText="1"/>
    </xf>
    <xf numFmtId="0" fontId="24" fillId="0" borderId="13" xfId="0" applyFont="1" applyBorder="1" applyAlignment="1" applyProtection="1">
      <alignment wrapText="1"/>
    </xf>
    <xf numFmtId="0" fontId="1" fillId="0" borderId="3" xfId="0" applyFont="1" applyBorder="1" applyAlignment="1" applyProtection="1">
      <alignment horizontal="center" vertical="center"/>
    </xf>
    <xf numFmtId="0" fontId="1" fillId="0" borderId="16" xfId="0" applyFont="1" applyBorder="1" applyAlignment="1" applyProtection="1">
      <alignment horizontal="center" vertical="center"/>
    </xf>
    <xf numFmtId="0" fontId="1" fillId="0" borderId="12" xfId="0" applyFont="1" applyBorder="1" applyAlignment="1" applyProtection="1">
      <alignment horizontal="center" vertical="center"/>
    </xf>
    <xf numFmtId="0" fontId="1" fillId="0" borderId="3" xfId="0" applyFont="1" applyBorder="1" applyAlignment="1" applyProtection="1">
      <alignment horizontal="center" vertical="center" wrapText="1"/>
    </xf>
    <xf numFmtId="0" fontId="1" fillId="0" borderId="16"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2" fillId="2" borderId="0" xfId="5" applyFont="1" applyFill="1" applyAlignment="1">
      <alignment horizontal="center" vertical="center"/>
    </xf>
    <xf numFmtId="0" fontId="3" fillId="0" borderId="2" xfId="5" applyFont="1" applyBorder="1" applyAlignment="1">
      <alignment horizontal="left" vertical="center" wrapText="1"/>
    </xf>
    <xf numFmtId="0" fontId="1" fillId="0" borderId="2" xfId="5" applyBorder="1" applyAlignment="1">
      <alignment horizontal="left" vertical="center" wrapText="1"/>
    </xf>
    <xf numFmtId="0" fontId="1" fillId="0" borderId="12" xfId="5" applyBorder="1" applyAlignment="1"/>
    <xf numFmtId="0" fontId="1" fillId="0" borderId="1" xfId="5" applyBorder="1" applyAlignment="1"/>
    <xf numFmtId="0" fontId="16" fillId="0" borderId="12" xfId="5" applyFont="1" applyBorder="1" applyAlignment="1">
      <alignment wrapText="1"/>
    </xf>
    <xf numFmtId="0" fontId="16" fillId="0" borderId="1" xfId="5" applyFont="1" applyBorder="1" applyAlignment="1">
      <alignment wrapText="1"/>
    </xf>
    <xf numFmtId="0" fontId="1" fillId="0" borderId="7" xfId="0" applyFont="1" applyBorder="1" applyAlignment="1" applyProtection="1">
      <alignment horizontal="left" vertical="top" wrapText="1" indent="1"/>
    </xf>
    <xf numFmtId="0" fontId="1" fillId="0" borderId="6"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1" fillId="4" borderId="1" xfId="0" applyFont="1" applyFill="1" applyBorder="1" applyAlignment="1" applyProtection="1"/>
    <xf numFmtId="0" fontId="3" fillId="0" borderId="2" xfId="0" applyFont="1" applyFill="1" applyBorder="1" applyAlignment="1" applyProtection="1">
      <alignment horizontal="left" vertical="top" wrapText="1"/>
    </xf>
    <xf numFmtId="0" fontId="3" fillId="0" borderId="2" xfId="0" applyFont="1" applyFill="1" applyBorder="1" applyAlignment="1" applyProtection="1">
      <alignment wrapText="1"/>
    </xf>
    <xf numFmtId="49" fontId="1" fillId="0" borderId="6" xfId="0" applyNumberFormat="1" applyFont="1" applyBorder="1" applyAlignment="1" applyProtection="1">
      <alignment horizontal="center" vertical="center"/>
    </xf>
    <xf numFmtId="49" fontId="1" fillId="0" borderId="5" xfId="0" applyNumberFormat="1" applyFont="1" applyBorder="1" applyAlignment="1" applyProtection="1">
      <alignment horizontal="center" vertical="center"/>
    </xf>
    <xf numFmtId="0" fontId="3" fillId="4" borderId="1" xfId="0" applyFont="1" applyFill="1" applyBorder="1" applyAlignment="1" applyProtection="1">
      <alignment horizontal="center" vertical="center" wrapText="1"/>
    </xf>
    <xf numFmtId="0" fontId="3" fillId="0" borderId="2" xfId="0" applyFont="1" applyBorder="1" applyAlignment="1" applyProtection="1">
      <alignment horizontal="left" vertical="top" wrapText="1"/>
    </xf>
    <xf numFmtId="0" fontId="1" fillId="0" borderId="2" xfId="0" applyFont="1" applyBorder="1" applyAlignment="1" applyProtection="1">
      <alignment wrapText="1"/>
    </xf>
    <xf numFmtId="0" fontId="1" fillId="0" borderId="0" xfId="0" applyFont="1" applyBorder="1" applyAlignment="1" applyProtection="1">
      <alignment wrapText="1"/>
    </xf>
    <xf numFmtId="0" fontId="3" fillId="4" borderId="6" xfId="0" applyFont="1" applyFill="1" applyBorder="1" applyAlignment="1" applyProtection="1">
      <alignment horizontal="center" vertical="center" wrapText="1"/>
    </xf>
    <xf numFmtId="0" fontId="3" fillId="4" borderId="5" xfId="0" applyFont="1" applyFill="1" applyBorder="1" applyAlignment="1" applyProtection="1">
      <alignment horizontal="center" vertical="center" wrapText="1"/>
    </xf>
    <xf numFmtId="0" fontId="11" fillId="0" borderId="7" xfId="0" applyFont="1" applyFill="1" applyBorder="1" applyAlignment="1" applyProtection="1">
      <alignment horizontal="left" wrapText="1" indent="1"/>
    </xf>
    <xf numFmtId="0" fontId="11" fillId="0" borderId="0" xfId="0" applyFont="1" applyFill="1" applyBorder="1" applyAlignment="1" applyProtection="1">
      <alignment horizontal="left" wrapText="1" indent="1"/>
    </xf>
    <xf numFmtId="0" fontId="1" fillId="0" borderId="0" xfId="0" applyFont="1" applyBorder="1" applyAlignment="1" applyProtection="1"/>
    <xf numFmtId="0" fontId="1" fillId="0" borderId="0" xfId="0" applyFont="1" applyAlignment="1" applyProtection="1">
      <alignment horizontal="left" vertical="top" wrapText="1" indent="1"/>
    </xf>
    <xf numFmtId="0" fontId="3" fillId="0" borderId="0" xfId="0" applyFont="1" applyAlignment="1" applyProtection="1">
      <alignment horizontal="left" vertical="top" wrapText="1" indent="1"/>
    </xf>
    <xf numFmtId="0" fontId="1" fillId="0" borderId="2" xfId="0" applyFont="1" applyFill="1" applyBorder="1" applyAlignment="1" applyProtection="1">
      <alignment horizontal="left" wrapText="1"/>
    </xf>
    <xf numFmtId="0" fontId="1" fillId="0" borderId="2" xfId="0" applyFont="1" applyFill="1" applyBorder="1" applyAlignment="1" applyProtection="1">
      <alignment horizontal="left" vertical="top" wrapText="1"/>
    </xf>
    <xf numFmtId="0" fontId="11" fillId="3" borderId="13" xfId="0" applyFont="1" applyFill="1" applyBorder="1" applyAlignment="1" applyProtection="1">
      <alignment horizontal="left" vertical="top" wrapText="1"/>
    </xf>
    <xf numFmtId="0" fontId="1" fillId="3" borderId="16" xfId="0" applyFont="1" applyFill="1" applyBorder="1" applyAlignment="1" applyProtection="1">
      <alignment horizontal="left" vertical="top" wrapText="1"/>
    </xf>
    <xf numFmtId="0" fontId="3" fillId="0" borderId="13" xfId="0" applyFont="1" applyFill="1" applyBorder="1" applyAlignment="1" applyProtection="1">
      <alignment horizontal="center" vertical="center"/>
    </xf>
    <xf numFmtId="0" fontId="32" fillId="0" borderId="0" xfId="0" applyFont="1" applyAlignment="1" applyProtection="1">
      <alignment horizontal="left" vertical="top" wrapText="1"/>
    </xf>
    <xf numFmtId="0" fontId="3" fillId="0" borderId="6" xfId="0" applyFont="1" applyBorder="1" applyAlignment="1" applyProtection="1">
      <alignment horizontal="left" vertical="top" wrapText="1"/>
    </xf>
    <xf numFmtId="0" fontId="3" fillId="0" borderId="9" xfId="0" applyFont="1" applyBorder="1" applyAlignment="1" applyProtection="1">
      <alignment horizontal="left" vertical="top" wrapText="1"/>
    </xf>
    <xf numFmtId="0" fontId="3" fillId="0" borderId="5" xfId="0" applyFont="1" applyBorder="1" applyAlignment="1" applyProtection="1">
      <alignment horizontal="left" vertical="top" wrapText="1"/>
    </xf>
    <xf numFmtId="0" fontId="8" fillId="0" borderId="0" xfId="0" applyFont="1" applyFill="1" applyBorder="1" applyAlignment="1" applyProtection="1">
      <alignment horizontal="left" vertical="center" wrapText="1"/>
    </xf>
    <xf numFmtId="0" fontId="8" fillId="0" borderId="14" xfId="0" applyFont="1" applyFill="1" applyBorder="1" applyAlignment="1" applyProtection="1">
      <alignment horizontal="left" vertical="center" wrapText="1"/>
    </xf>
    <xf numFmtId="0" fontId="3" fillId="0" borderId="13" xfId="0" applyFont="1" applyFill="1" applyBorder="1" applyAlignment="1" applyProtection="1">
      <alignment horizontal="left" vertical="top" wrapText="1"/>
    </xf>
    <xf numFmtId="0" fontId="1" fillId="0" borderId="16" xfId="0" applyFont="1" applyFill="1" applyBorder="1" applyAlignment="1" applyProtection="1">
      <alignment horizontal="left" vertical="top" wrapText="1"/>
    </xf>
    <xf numFmtId="0" fontId="21" fillId="0" borderId="0" xfId="0" applyFont="1" applyAlignment="1" applyProtection="1">
      <alignment horizontal="left" vertical="top" wrapText="1"/>
    </xf>
    <xf numFmtId="0" fontId="1" fillId="0" borderId="6" xfId="0" applyFont="1" applyFill="1" applyBorder="1" applyAlignment="1" applyProtection="1">
      <alignment horizontal="left" vertical="top" wrapText="1" indent="2"/>
    </xf>
    <xf numFmtId="0" fontId="1" fillId="0" borderId="9" xfId="0" applyFont="1" applyFill="1" applyBorder="1" applyAlignment="1" applyProtection="1">
      <alignment horizontal="left" vertical="top" wrapText="1" indent="2"/>
    </xf>
    <xf numFmtId="0" fontId="1" fillId="0" borderId="5" xfId="0" applyFont="1" applyFill="1" applyBorder="1" applyAlignment="1" applyProtection="1">
      <alignment horizontal="left" vertical="top" wrapText="1" indent="2"/>
    </xf>
    <xf numFmtId="0" fontId="32" fillId="0" borderId="2" xfId="0" applyFont="1" applyFill="1" applyBorder="1" applyAlignment="1" applyProtection="1">
      <alignment horizontal="left" vertical="top" wrapText="1"/>
    </xf>
    <xf numFmtId="0" fontId="12" fillId="0" borderId="0" xfId="0" applyFont="1" applyFill="1" applyAlignment="1" applyProtection="1">
      <alignment wrapText="1"/>
    </xf>
    <xf numFmtId="0" fontId="1" fillId="0" borderId="0" xfId="0" applyFont="1" applyFill="1" applyAlignment="1" applyProtection="1">
      <alignment wrapText="1"/>
    </xf>
    <xf numFmtId="0" fontId="7" fillId="0" borderId="0" xfId="0" applyFont="1" applyAlignment="1" applyProtection="1">
      <alignment horizontal="left" vertical="top" wrapText="1"/>
    </xf>
    <xf numFmtId="0" fontId="3" fillId="4" borderId="10"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4" borderId="4" xfId="0" applyFont="1" applyFill="1" applyBorder="1" applyAlignment="1" applyProtection="1">
      <alignment horizontal="center" vertical="center" wrapText="1"/>
    </xf>
    <xf numFmtId="0" fontId="3" fillId="4" borderId="8" xfId="0" applyFont="1" applyFill="1" applyBorder="1" applyAlignment="1" applyProtection="1">
      <alignment horizontal="center" vertical="center" wrapText="1"/>
    </xf>
    <xf numFmtId="0" fontId="1" fillId="0" borderId="0" xfId="0" applyFont="1" applyFill="1" applyBorder="1" applyAlignment="1" applyProtection="1">
      <alignment horizontal="left" vertical="top" indent="1"/>
    </xf>
    <xf numFmtId="0" fontId="1" fillId="0" borderId="0" xfId="0" applyFont="1" applyBorder="1" applyAlignment="1" applyProtection="1">
      <alignment horizontal="left" vertical="top" indent="1"/>
    </xf>
    <xf numFmtId="0" fontId="3" fillId="4" borderId="17" xfId="0" applyFont="1" applyFill="1" applyBorder="1" applyAlignment="1" applyProtection="1">
      <alignment horizontal="center" vertical="center" wrapText="1"/>
    </xf>
    <xf numFmtId="0" fontId="3" fillId="4" borderId="18" xfId="0" applyFont="1" applyFill="1" applyBorder="1" applyAlignment="1" applyProtection="1">
      <alignment horizontal="center" vertical="center" wrapText="1"/>
    </xf>
    <xf numFmtId="0" fontId="3" fillId="4" borderId="19" xfId="0" applyFont="1" applyFill="1" applyBorder="1" applyAlignment="1" applyProtection="1">
      <alignment horizontal="center" vertical="center" wrapText="1"/>
    </xf>
    <xf numFmtId="0" fontId="3" fillId="4" borderId="20" xfId="0" applyFont="1" applyFill="1" applyBorder="1" applyAlignment="1" applyProtection="1">
      <alignment horizontal="center" vertical="center" wrapText="1"/>
    </xf>
    <xf numFmtId="0" fontId="1" fillId="0" borderId="0" xfId="0" applyFont="1" applyBorder="1" applyAlignment="1" applyProtection="1">
      <alignment horizontal="left" indent="1"/>
    </xf>
    <xf numFmtId="0" fontId="1" fillId="4" borderId="6" xfId="0" applyFont="1" applyFill="1" applyBorder="1" applyProtection="1"/>
    <xf numFmtId="0" fontId="1" fillId="4" borderId="9" xfId="0" applyFont="1" applyFill="1" applyBorder="1" applyProtection="1"/>
    <xf numFmtId="0" fontId="1" fillId="4" borderId="5" xfId="0" applyFont="1" applyFill="1" applyBorder="1" applyProtection="1"/>
    <xf numFmtId="0" fontId="3" fillId="0" borderId="6" xfId="0" applyFont="1" applyBorder="1" applyAlignment="1" applyProtection="1">
      <alignment horizontal="left" vertical="top" wrapText="1" indent="2"/>
    </xf>
    <xf numFmtId="0" fontId="3" fillId="0" borderId="9" xfId="0" applyFont="1" applyBorder="1" applyAlignment="1" applyProtection="1">
      <alignment horizontal="left" vertical="top" wrapText="1" indent="2"/>
    </xf>
    <xf numFmtId="0" fontId="3" fillId="0" borderId="5" xfId="0" applyFont="1" applyBorder="1" applyAlignment="1" applyProtection="1">
      <alignment horizontal="left" vertical="top" wrapText="1" indent="2"/>
    </xf>
    <xf numFmtId="0" fontId="1" fillId="0" borderId="0" xfId="0" applyFont="1" applyBorder="1" applyAlignment="1" applyProtection="1">
      <alignment horizontal="left" vertical="center" indent="1"/>
    </xf>
    <xf numFmtId="0" fontId="1" fillId="0" borderId="6" xfId="0" applyFont="1" applyBorder="1" applyAlignment="1" applyProtection="1">
      <alignment horizontal="left" vertical="top" wrapText="1" indent="2"/>
    </xf>
    <xf numFmtId="0" fontId="1" fillId="0" borderId="9" xfId="0" applyFont="1" applyBorder="1" applyAlignment="1" applyProtection="1">
      <alignment horizontal="left" vertical="top" wrapText="1" indent="2"/>
    </xf>
    <xf numFmtId="0" fontId="1" fillId="0" borderId="5" xfId="0" applyFont="1" applyBorder="1" applyAlignment="1" applyProtection="1">
      <alignment horizontal="left" vertical="top" wrapText="1" indent="2"/>
    </xf>
    <xf numFmtId="0" fontId="10" fillId="0" borderId="0" xfId="0" applyFont="1" applyAlignment="1" applyProtection="1">
      <alignment horizontal="left" vertical="top"/>
    </xf>
    <xf numFmtId="0" fontId="11" fillId="0" borderId="0" xfId="0" applyFont="1" applyFill="1" applyAlignment="1" applyProtection="1">
      <alignment horizontal="left" wrapText="1"/>
    </xf>
    <xf numFmtId="0" fontId="12" fillId="0" borderId="0" xfId="0" applyFont="1" applyFill="1" applyAlignment="1" applyProtection="1">
      <alignment horizontal="left" wrapText="1"/>
    </xf>
    <xf numFmtId="0" fontId="12" fillId="0" borderId="0" xfId="0" applyFont="1" applyAlignment="1" applyProtection="1">
      <alignment horizontal="left" vertical="top" wrapText="1" indent="3"/>
    </xf>
    <xf numFmtId="0" fontId="1" fillId="0" borderId="1" xfId="0" applyFont="1" applyBorder="1" applyProtection="1"/>
    <xf numFmtId="0" fontId="1" fillId="4" borderId="1" xfId="0" applyFont="1" applyFill="1" applyBorder="1" applyProtection="1"/>
    <xf numFmtId="0" fontId="35" fillId="0" borderId="0" xfId="0" applyFont="1" applyAlignment="1" applyProtection="1">
      <alignment horizontal="left" vertical="top" wrapText="1"/>
    </xf>
    <xf numFmtId="0" fontId="36" fillId="0" borderId="0" xfId="0" applyFont="1" applyAlignment="1" applyProtection="1">
      <alignment horizontal="left" vertical="top" wrapText="1"/>
    </xf>
    <xf numFmtId="0" fontId="11" fillId="0" borderId="0" xfId="0" applyFont="1" applyAlignment="1" applyProtection="1">
      <alignment horizontal="center" vertical="top" wrapText="1"/>
    </xf>
    <xf numFmtId="0" fontId="3" fillId="0" borderId="0" xfId="0" applyFont="1" applyFill="1" applyAlignment="1" applyProtection="1">
      <alignment horizontal="left" vertical="center" wrapText="1"/>
    </xf>
    <xf numFmtId="0" fontId="1" fillId="0" borderId="0" xfId="0" applyFont="1" applyFill="1" applyAlignment="1" applyProtection="1">
      <alignment horizontal="left" vertical="center" wrapText="1"/>
    </xf>
    <xf numFmtId="0" fontId="3" fillId="4" borderId="21" xfId="0" applyFont="1" applyFill="1" applyBorder="1" applyAlignment="1" applyProtection="1">
      <alignment horizontal="center" vertical="center" wrapText="1"/>
    </xf>
    <xf numFmtId="0" fontId="3" fillId="4" borderId="15" xfId="0" applyFont="1" applyFill="1" applyBorder="1" applyAlignment="1" applyProtection="1">
      <alignment horizontal="center" vertical="center" wrapText="1"/>
    </xf>
    <xf numFmtId="0" fontId="3" fillId="0" borderId="0" xfId="0" applyFont="1" applyFill="1" applyAlignment="1" applyProtection="1">
      <alignment horizontal="left" vertical="top"/>
    </xf>
    <xf numFmtId="0" fontId="16" fillId="0" borderId="1" xfId="0" applyFont="1" applyFill="1" applyBorder="1" applyAlignment="1" applyProtection="1">
      <alignment vertical="top" wrapText="1"/>
    </xf>
    <xf numFmtId="0" fontId="3" fillId="0" borderId="2" xfId="0" applyFont="1" applyBorder="1" applyAlignment="1" applyProtection="1">
      <alignment horizontal="left" vertical="center"/>
    </xf>
    <xf numFmtId="0" fontId="1" fillId="0" borderId="1" xfId="0" applyFont="1" applyBorder="1" applyAlignment="1" applyProtection="1">
      <alignment vertical="top"/>
    </xf>
    <xf numFmtId="0" fontId="3" fillId="0" borderId="0" xfId="0" applyFont="1" applyAlignment="1" applyProtection="1">
      <alignment horizontal="left" vertical="center"/>
    </xf>
    <xf numFmtId="0" fontId="1" fillId="0" borderId="0" xfId="0" applyFont="1" applyAlignment="1" applyProtection="1">
      <alignment horizontal="left" vertical="center"/>
    </xf>
    <xf numFmtId="0" fontId="1" fillId="0" borderId="9" xfId="0" applyFont="1" applyFill="1" applyBorder="1" applyAlignment="1" applyProtection="1">
      <alignment horizontal="left" vertical="top" wrapText="1"/>
    </xf>
    <xf numFmtId="0" fontId="1" fillId="0" borderId="5" xfId="0" applyFont="1" applyFill="1" applyBorder="1" applyAlignment="1" applyProtection="1">
      <alignment horizontal="left" vertical="top" wrapText="1"/>
    </xf>
    <xf numFmtId="0" fontId="3" fillId="0" borderId="6"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17" fillId="0" borderId="0" xfId="0" applyFont="1" applyAlignment="1" applyProtection="1">
      <alignment horizontal="left" vertical="top" wrapText="1"/>
    </xf>
    <xf numFmtId="0" fontId="1" fillId="0" borderId="0" xfId="0" applyFont="1" applyAlignment="1" applyProtection="1">
      <alignment horizontal="left" vertical="top" wrapText="1" indent="2"/>
    </xf>
    <xf numFmtId="0" fontId="3" fillId="0" borderId="4"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1" fillId="0" borderId="0" xfId="0" applyFont="1" applyProtection="1"/>
    <xf numFmtId="0" fontId="16" fillId="0" borderId="8" xfId="0" applyFont="1" applyFill="1" applyBorder="1" applyAlignment="1" applyProtection="1">
      <alignment vertical="top" wrapText="1"/>
    </xf>
    <xf numFmtId="0" fontId="16" fillId="0" borderId="12" xfId="0" applyFont="1" applyFill="1" applyBorder="1" applyAlignment="1" applyProtection="1">
      <alignment vertical="top" wrapText="1"/>
    </xf>
    <xf numFmtId="0" fontId="16" fillId="0" borderId="4" xfId="0" applyFont="1" applyFill="1" applyBorder="1" applyAlignment="1" applyProtection="1">
      <alignment vertical="top" wrapText="1"/>
    </xf>
    <xf numFmtId="0" fontId="19" fillId="0" borderId="0" xfId="0" applyFont="1" applyFill="1" applyAlignment="1" applyProtection="1">
      <alignment horizontal="left" vertical="top" wrapText="1"/>
    </xf>
    <xf numFmtId="0" fontId="16" fillId="0" borderId="0" xfId="0" applyFont="1" applyFill="1" applyAlignment="1" applyProtection="1">
      <alignment horizontal="left" vertical="top" wrapText="1"/>
    </xf>
    <xf numFmtId="0" fontId="19" fillId="0" borderId="0" xfId="0" applyFont="1" applyAlignment="1" applyProtection="1">
      <alignment horizontal="left" vertical="top" wrapText="1"/>
    </xf>
    <xf numFmtId="0" fontId="16" fillId="0" borderId="0" xfId="0" applyFont="1" applyAlignment="1" applyProtection="1">
      <alignment horizontal="left" vertical="top" wrapText="1"/>
    </xf>
    <xf numFmtId="0" fontId="16" fillId="0" borderId="1" xfId="0" applyFont="1" applyFill="1" applyBorder="1" applyAlignment="1" applyProtection="1">
      <alignment vertical="center" wrapText="1"/>
    </xf>
    <xf numFmtId="0" fontId="3" fillId="0" borderId="0" xfId="0" applyFont="1" applyFill="1" applyAlignment="1" applyProtection="1">
      <alignment vertical="top" wrapText="1"/>
    </xf>
    <xf numFmtId="0" fontId="1" fillId="0" borderId="0" xfId="0" applyFont="1" applyFill="1" applyAlignment="1" applyProtection="1">
      <alignment vertical="top" wrapText="1"/>
    </xf>
    <xf numFmtId="0" fontId="1" fillId="0" borderId="2" xfId="0" applyNumberFormat="1" applyFont="1" applyBorder="1" applyAlignment="1" applyProtection="1">
      <alignment horizontal="center"/>
    </xf>
  </cellXfs>
  <cellStyles count="7">
    <cellStyle name="Comma" xfId="1" builtinId="3"/>
    <cellStyle name="Currency" xfId="2" builtinId="4"/>
    <cellStyle name="Hyperlink" xfId="3" builtinId="8"/>
    <cellStyle name="Hyperlink 2" xfId="6" xr:uid="{4C3DF3CB-03B2-4F29-BB6C-AD2D8817736A}"/>
    <cellStyle name="Normal" xfId="0" builtinId="0"/>
    <cellStyle name="Normal 2" xfId="5" xr:uid="{683B3CFB-3573-4B5F-B303-C1D20352AEFC}"/>
    <cellStyle name="Percent" xfId="4" builtinId="5"/>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berlin.edu/" TargetMode="External"/><Relationship Id="rId2" Type="http://schemas.openxmlformats.org/officeDocument/2006/relationships/hyperlink" Target="https://www.oberlin.edu/institutional-research" TargetMode="External"/><Relationship Id="rId1" Type="http://schemas.openxmlformats.org/officeDocument/2006/relationships/hyperlink" Target="mailto:rpeacock@oberlin.edu" TargetMode="External"/><Relationship Id="rId6" Type="http://schemas.openxmlformats.org/officeDocument/2006/relationships/printerSettings" Target="../printerSettings/printerSettings1.bin"/><Relationship Id="rId5" Type="http://schemas.openxmlformats.org/officeDocument/2006/relationships/hyperlink" Target="http://www.commonapp.org/" TargetMode="External"/><Relationship Id="rId4" Type="http://schemas.openxmlformats.org/officeDocument/2006/relationships/hyperlink" Target="mailto:college.admissions@oberlin.edu"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ces.ed.gov/ipeds/pdf/Reporting_Study_Abroad%20Students_5.31.17.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DDEA3-6F48-4400-8940-A52A8DBB044C}">
  <dimension ref="A1:F68"/>
  <sheetViews>
    <sheetView zoomScaleNormal="100" workbookViewId="0">
      <selection activeCell="H21" sqref="H21"/>
    </sheetView>
  </sheetViews>
  <sheetFormatPr baseColWidth="10" defaultColWidth="9.1640625" defaultRowHeight="13" x14ac:dyDescent="0.15"/>
  <cols>
    <col min="1" max="1" width="4.5" style="362" customWidth="1"/>
    <col min="2" max="2" width="31.83203125" style="402" customWidth="1"/>
    <col min="3" max="3" width="4" style="402" customWidth="1"/>
    <col min="4" max="4" width="45.5" style="402" customWidth="1"/>
    <col min="5" max="6" width="9.1640625" style="402"/>
    <col min="7" max="16384" width="9.1640625" style="361"/>
  </cols>
  <sheetData>
    <row r="1" spans="1:6" ht="18" x14ac:dyDescent="0.15">
      <c r="A1" s="420" t="s">
        <v>132</v>
      </c>
      <c r="B1" s="420"/>
      <c r="C1" s="420"/>
      <c r="D1" s="420"/>
      <c r="E1" s="360"/>
      <c r="F1" s="360"/>
    </row>
    <row r="2" spans="1:6" x14ac:dyDescent="0.15">
      <c r="B2" s="363" t="s">
        <v>890</v>
      </c>
      <c r="C2" s="421" t="s">
        <v>890</v>
      </c>
      <c r="D2" s="421"/>
      <c r="E2" s="364"/>
      <c r="F2" s="364"/>
    </row>
    <row r="3" spans="1:6" x14ac:dyDescent="0.15">
      <c r="A3" s="365" t="s">
        <v>83</v>
      </c>
      <c r="B3" s="366" t="s">
        <v>84</v>
      </c>
      <c r="C3" s="366"/>
      <c r="D3" s="366"/>
      <c r="E3" s="364"/>
      <c r="F3" s="364"/>
    </row>
    <row r="4" spans="1:6" ht="14" x14ac:dyDescent="0.15">
      <c r="A4" s="365" t="s">
        <v>83</v>
      </c>
      <c r="B4" s="367" t="s">
        <v>85</v>
      </c>
      <c r="C4" s="368"/>
      <c r="D4" s="368" t="s">
        <v>891</v>
      </c>
      <c r="E4" s="364"/>
      <c r="F4" s="364"/>
    </row>
    <row r="5" spans="1:6" ht="14" x14ac:dyDescent="0.15">
      <c r="A5" s="365" t="s">
        <v>83</v>
      </c>
      <c r="B5" s="369" t="s">
        <v>86</v>
      </c>
      <c r="C5" s="370"/>
      <c r="D5" s="370" t="s">
        <v>892</v>
      </c>
      <c r="E5" s="364"/>
      <c r="F5" s="364"/>
    </row>
    <row r="6" spans="1:6" x14ac:dyDescent="0.15">
      <c r="A6" s="365" t="s">
        <v>83</v>
      </c>
      <c r="B6" s="369" t="s">
        <v>87</v>
      </c>
      <c r="C6" s="370"/>
      <c r="D6" s="370"/>
      <c r="E6" s="364"/>
      <c r="F6" s="364"/>
    </row>
    <row r="7" spans="1:6" ht="14" x14ac:dyDescent="0.15">
      <c r="A7" s="365" t="s">
        <v>83</v>
      </c>
      <c r="B7" s="369" t="s">
        <v>134</v>
      </c>
      <c r="C7" s="370"/>
      <c r="D7" s="370" t="s">
        <v>893</v>
      </c>
      <c r="E7" s="364"/>
      <c r="F7" s="364"/>
    </row>
    <row r="8" spans="1:6" ht="14" x14ac:dyDescent="0.15">
      <c r="A8" s="365" t="s">
        <v>83</v>
      </c>
      <c r="B8" s="369" t="s">
        <v>88</v>
      </c>
      <c r="C8" s="370"/>
      <c r="D8" s="370" t="s">
        <v>894</v>
      </c>
      <c r="E8" s="364"/>
      <c r="F8" s="364"/>
    </row>
    <row r="9" spans="1:6" ht="14" x14ac:dyDescent="0.15">
      <c r="A9" s="365" t="s">
        <v>83</v>
      </c>
      <c r="B9" s="369" t="s">
        <v>89</v>
      </c>
      <c r="C9" s="370"/>
      <c r="D9" s="370" t="s">
        <v>895</v>
      </c>
      <c r="E9" s="364"/>
      <c r="F9" s="364"/>
    </row>
    <row r="10" spans="1:6" ht="14" x14ac:dyDescent="0.15">
      <c r="A10" s="365" t="s">
        <v>83</v>
      </c>
      <c r="B10" s="369" t="s">
        <v>90</v>
      </c>
      <c r="C10" s="370"/>
      <c r="D10" s="370" t="s">
        <v>896</v>
      </c>
      <c r="E10" s="364"/>
      <c r="F10" s="364"/>
    </row>
    <row r="11" spans="1:6" ht="14" x14ac:dyDescent="0.15">
      <c r="A11" s="365" t="s">
        <v>83</v>
      </c>
      <c r="B11" s="369" t="s">
        <v>91</v>
      </c>
      <c r="C11" s="370"/>
      <c r="D11" s="371" t="s">
        <v>897</v>
      </c>
      <c r="E11" s="364"/>
      <c r="F11" s="364"/>
    </row>
    <row r="12" spans="1:6" x14ac:dyDescent="0.15">
      <c r="A12" s="365" t="s">
        <v>83</v>
      </c>
      <c r="B12" s="372" t="s">
        <v>92</v>
      </c>
      <c r="C12" s="364"/>
      <c r="D12" s="373"/>
      <c r="E12" s="374" t="s">
        <v>330</v>
      </c>
      <c r="F12" s="374" t="s">
        <v>331</v>
      </c>
    </row>
    <row r="13" spans="1:6" x14ac:dyDescent="0.15">
      <c r="A13" s="365"/>
      <c r="B13" s="375"/>
      <c r="C13" s="376"/>
      <c r="D13" s="377"/>
      <c r="E13" s="378" t="s">
        <v>898</v>
      </c>
      <c r="F13" s="378"/>
    </row>
    <row r="14" spans="1:6" x14ac:dyDescent="0.15">
      <c r="A14" s="365" t="s">
        <v>83</v>
      </c>
      <c r="B14" s="379" t="s">
        <v>93</v>
      </c>
      <c r="C14" s="380"/>
      <c r="D14" s="381"/>
      <c r="E14" s="364"/>
      <c r="F14" s="364"/>
    </row>
    <row r="15" spans="1:6" x14ac:dyDescent="0.15">
      <c r="A15" s="365"/>
      <c r="B15" s="382" t="s">
        <v>919</v>
      </c>
      <c r="C15" s="383"/>
      <c r="D15" s="384"/>
      <c r="E15" s="364"/>
      <c r="F15" s="364"/>
    </row>
    <row r="16" spans="1:6" x14ac:dyDescent="0.15">
      <c r="A16" s="365"/>
      <c r="B16" s="360"/>
      <c r="C16" s="385"/>
      <c r="D16" s="385"/>
      <c r="E16" s="364"/>
      <c r="F16" s="364"/>
    </row>
    <row r="17" spans="1:6" x14ac:dyDescent="0.15">
      <c r="B17" s="360"/>
      <c r="C17" s="385"/>
      <c r="D17" s="385"/>
      <c r="E17" s="364"/>
      <c r="F17" s="364"/>
    </row>
    <row r="18" spans="1:6" x14ac:dyDescent="0.15">
      <c r="A18" s="365" t="s">
        <v>435</v>
      </c>
      <c r="B18" s="386" t="s">
        <v>133</v>
      </c>
      <c r="C18" s="422"/>
      <c r="D18" s="422"/>
      <c r="E18" s="364"/>
      <c r="F18" s="364"/>
    </row>
    <row r="19" spans="1:6" x14ac:dyDescent="0.15">
      <c r="A19" s="365" t="s">
        <v>435</v>
      </c>
      <c r="B19" s="387" t="s">
        <v>248</v>
      </c>
      <c r="C19" s="418" t="s">
        <v>899</v>
      </c>
      <c r="D19" s="419"/>
      <c r="E19" s="364"/>
      <c r="F19" s="364"/>
    </row>
    <row r="20" spans="1:6" x14ac:dyDescent="0.15">
      <c r="A20" s="365" t="s">
        <v>435</v>
      </c>
      <c r="B20" s="387" t="s">
        <v>134</v>
      </c>
      <c r="C20" s="418" t="s">
        <v>900</v>
      </c>
      <c r="D20" s="419"/>
      <c r="E20" s="364"/>
      <c r="F20" s="364"/>
    </row>
    <row r="21" spans="1:6" ht="14" x14ac:dyDescent="0.15">
      <c r="A21" s="365" t="s">
        <v>435</v>
      </c>
      <c r="B21" s="388" t="s">
        <v>901</v>
      </c>
      <c r="C21" s="418" t="s">
        <v>902</v>
      </c>
      <c r="D21" s="419"/>
      <c r="E21" s="364"/>
      <c r="F21" s="364"/>
    </row>
    <row r="22" spans="1:6" ht="14" x14ac:dyDescent="0.15">
      <c r="A22" s="365" t="s">
        <v>435</v>
      </c>
      <c r="B22" s="388" t="s">
        <v>425</v>
      </c>
      <c r="C22" s="418"/>
      <c r="D22" s="419"/>
      <c r="E22" s="364"/>
      <c r="F22" s="364"/>
    </row>
    <row r="23" spans="1:6" ht="14" x14ac:dyDescent="0.15">
      <c r="A23" s="365" t="s">
        <v>435</v>
      </c>
      <c r="B23" s="388" t="s">
        <v>901</v>
      </c>
      <c r="C23" s="418"/>
      <c r="D23" s="419"/>
      <c r="E23" s="364"/>
      <c r="F23" s="364"/>
    </row>
    <row r="24" spans="1:6" x14ac:dyDescent="0.15">
      <c r="A24" s="365" t="s">
        <v>435</v>
      </c>
      <c r="B24" s="387" t="s">
        <v>426</v>
      </c>
      <c r="C24" s="418" t="s">
        <v>903</v>
      </c>
      <c r="D24" s="419"/>
      <c r="E24" s="364"/>
      <c r="F24" s="364"/>
    </row>
    <row r="25" spans="1:6" x14ac:dyDescent="0.15">
      <c r="A25" s="365" t="s">
        <v>435</v>
      </c>
      <c r="B25" s="387" t="s">
        <v>135</v>
      </c>
      <c r="C25" s="424" t="s">
        <v>904</v>
      </c>
      <c r="D25" s="425"/>
      <c r="E25" s="364"/>
      <c r="F25" s="364"/>
    </row>
    <row r="26" spans="1:6" x14ac:dyDescent="0.15">
      <c r="A26" s="365" t="s">
        <v>435</v>
      </c>
      <c r="B26" s="387" t="s">
        <v>136</v>
      </c>
      <c r="C26" s="418" t="s">
        <v>903</v>
      </c>
      <c r="D26" s="419"/>
      <c r="E26" s="364"/>
      <c r="F26" s="364"/>
    </row>
    <row r="27" spans="1:6" x14ac:dyDescent="0.15">
      <c r="A27" s="365" t="s">
        <v>435</v>
      </c>
      <c r="B27" s="387" t="s">
        <v>137</v>
      </c>
      <c r="C27" s="418" t="s">
        <v>905</v>
      </c>
      <c r="D27" s="419"/>
      <c r="E27" s="364"/>
      <c r="F27" s="364"/>
    </row>
    <row r="28" spans="1:6" x14ac:dyDescent="0.15">
      <c r="A28" s="365" t="s">
        <v>435</v>
      </c>
      <c r="B28" s="387" t="s">
        <v>427</v>
      </c>
      <c r="C28" s="418" t="s">
        <v>906</v>
      </c>
      <c r="D28" s="419"/>
      <c r="E28" s="364"/>
      <c r="F28" s="364"/>
    </row>
    <row r="29" spans="1:6" x14ac:dyDescent="0.15">
      <c r="A29" s="365" t="s">
        <v>435</v>
      </c>
      <c r="B29" s="387" t="s">
        <v>901</v>
      </c>
      <c r="C29" s="418" t="s">
        <v>902</v>
      </c>
      <c r="D29" s="419"/>
      <c r="E29" s="364"/>
      <c r="F29" s="364"/>
    </row>
    <row r="30" spans="1:6" x14ac:dyDescent="0.15">
      <c r="A30" s="365" t="s">
        <v>435</v>
      </c>
      <c r="B30" s="387" t="s">
        <v>507</v>
      </c>
      <c r="C30" s="418" t="s">
        <v>896</v>
      </c>
      <c r="D30" s="419"/>
      <c r="E30" s="364"/>
      <c r="F30" s="364"/>
    </row>
    <row r="31" spans="1:6" x14ac:dyDescent="0.15">
      <c r="A31" s="365" t="s">
        <v>435</v>
      </c>
      <c r="B31" s="387" t="s">
        <v>138</v>
      </c>
      <c r="C31" s="424" t="s">
        <v>907</v>
      </c>
      <c r="D31" s="425"/>
      <c r="E31" s="364"/>
      <c r="F31" s="364"/>
    </row>
    <row r="32" spans="1:6" ht="42" x14ac:dyDescent="0.15">
      <c r="A32" s="365" t="s">
        <v>435</v>
      </c>
      <c r="B32" s="389" t="s">
        <v>581</v>
      </c>
      <c r="C32" s="424" t="s">
        <v>908</v>
      </c>
      <c r="D32" s="425"/>
      <c r="E32" s="364"/>
      <c r="F32" s="364"/>
    </row>
    <row r="33" spans="1:6" ht="42" x14ac:dyDescent="0.15">
      <c r="A33" s="365" t="s">
        <v>435</v>
      </c>
      <c r="B33" s="390" t="s">
        <v>909</v>
      </c>
      <c r="C33" s="391"/>
      <c r="D33" s="392"/>
      <c r="E33" s="364"/>
      <c r="F33" s="364"/>
    </row>
    <row r="34" spans="1:6" x14ac:dyDescent="0.15">
      <c r="B34" s="364"/>
      <c r="C34" s="364"/>
      <c r="D34" s="364"/>
      <c r="E34" s="364"/>
      <c r="F34" s="364"/>
    </row>
    <row r="35" spans="1:6" x14ac:dyDescent="0.15">
      <c r="A35" s="365" t="s">
        <v>436</v>
      </c>
      <c r="B35" s="423" t="s">
        <v>139</v>
      </c>
      <c r="C35" s="423"/>
      <c r="D35" s="423"/>
      <c r="E35" s="364"/>
      <c r="F35" s="364"/>
    </row>
    <row r="36" spans="1:6" x14ac:dyDescent="0.15">
      <c r="A36" s="365" t="s">
        <v>436</v>
      </c>
      <c r="B36" s="393" t="s">
        <v>140</v>
      </c>
      <c r="C36" s="394"/>
      <c r="D36" s="364"/>
      <c r="E36" s="364"/>
      <c r="F36" s="364"/>
    </row>
    <row r="37" spans="1:6" x14ac:dyDescent="0.15">
      <c r="A37" s="365" t="s">
        <v>436</v>
      </c>
      <c r="B37" s="387" t="s">
        <v>141</v>
      </c>
      <c r="C37" s="395" t="s">
        <v>898</v>
      </c>
      <c r="D37" s="364"/>
      <c r="E37" s="364"/>
      <c r="F37" s="364"/>
    </row>
    <row r="38" spans="1:6" x14ac:dyDescent="0.15">
      <c r="A38" s="365" t="s">
        <v>436</v>
      </c>
      <c r="B38" s="387" t="s">
        <v>142</v>
      </c>
      <c r="C38" s="395"/>
      <c r="D38" s="364"/>
      <c r="E38" s="364"/>
      <c r="F38" s="364"/>
    </row>
    <row r="39" spans="1:6" x14ac:dyDescent="0.15">
      <c r="A39" s="365"/>
      <c r="B39" s="396"/>
      <c r="C39" s="364"/>
      <c r="D39" s="364"/>
      <c r="E39" s="364"/>
      <c r="F39" s="364"/>
    </row>
    <row r="40" spans="1:6" x14ac:dyDescent="0.15">
      <c r="A40" s="365" t="s">
        <v>437</v>
      </c>
      <c r="B40" s="366" t="s">
        <v>428</v>
      </c>
      <c r="C40" s="366"/>
      <c r="D40" s="366"/>
      <c r="E40" s="364"/>
      <c r="F40" s="364"/>
    </row>
    <row r="41" spans="1:6" x14ac:dyDescent="0.15">
      <c r="A41" s="365" t="s">
        <v>437</v>
      </c>
      <c r="B41" s="393" t="s">
        <v>143</v>
      </c>
      <c r="C41" s="394" t="s">
        <v>898</v>
      </c>
      <c r="D41" s="364"/>
      <c r="E41" s="364"/>
      <c r="F41" s="364"/>
    </row>
    <row r="42" spans="1:6" x14ac:dyDescent="0.15">
      <c r="A42" s="365" t="s">
        <v>437</v>
      </c>
      <c r="B42" s="387" t="s">
        <v>144</v>
      </c>
      <c r="C42" s="395"/>
      <c r="D42" s="364"/>
      <c r="E42" s="364"/>
      <c r="F42" s="364"/>
    </row>
    <row r="43" spans="1:6" x14ac:dyDescent="0.15">
      <c r="A43" s="365" t="s">
        <v>437</v>
      </c>
      <c r="B43" s="387" t="s">
        <v>145</v>
      </c>
      <c r="C43" s="395"/>
      <c r="D43" s="364"/>
      <c r="E43" s="364"/>
      <c r="F43" s="364"/>
    </row>
    <row r="44" spans="1:6" x14ac:dyDescent="0.15">
      <c r="A44" s="365"/>
      <c r="B44" s="396"/>
      <c r="C44" s="364"/>
      <c r="D44" s="364"/>
      <c r="E44" s="364"/>
      <c r="F44" s="364"/>
    </row>
    <row r="45" spans="1:6" x14ac:dyDescent="0.15">
      <c r="A45" s="365" t="s">
        <v>438</v>
      </c>
      <c r="B45" s="396" t="s">
        <v>146</v>
      </c>
      <c r="C45" s="397"/>
      <c r="D45" s="364"/>
      <c r="E45" s="364"/>
      <c r="F45" s="364"/>
    </row>
    <row r="46" spans="1:6" x14ac:dyDescent="0.15">
      <c r="A46" s="365" t="s">
        <v>438</v>
      </c>
      <c r="B46" s="393" t="s">
        <v>147</v>
      </c>
      <c r="C46" s="394"/>
      <c r="D46" s="364"/>
      <c r="E46" s="364"/>
      <c r="F46" s="364"/>
    </row>
    <row r="47" spans="1:6" x14ac:dyDescent="0.15">
      <c r="A47" s="365" t="s">
        <v>438</v>
      </c>
      <c r="B47" s="387" t="s">
        <v>148</v>
      </c>
      <c r="C47" s="395"/>
      <c r="D47" s="364"/>
      <c r="E47" s="364"/>
      <c r="F47" s="364"/>
    </row>
    <row r="48" spans="1:6" x14ac:dyDescent="0.15">
      <c r="A48" s="365" t="s">
        <v>438</v>
      </c>
      <c r="B48" s="387" t="s">
        <v>149</v>
      </c>
      <c r="C48" s="395"/>
      <c r="D48" s="364"/>
      <c r="E48" s="364"/>
      <c r="F48" s="364"/>
    </row>
    <row r="49" spans="1:6" x14ac:dyDescent="0.15">
      <c r="A49" s="365" t="s">
        <v>438</v>
      </c>
      <c r="B49" s="398" t="s">
        <v>150</v>
      </c>
      <c r="C49" s="395" t="s">
        <v>898</v>
      </c>
      <c r="D49" s="364"/>
      <c r="E49" s="364"/>
      <c r="F49" s="364"/>
    </row>
    <row r="50" spans="1:6" x14ac:dyDescent="0.15">
      <c r="A50" s="365" t="s">
        <v>438</v>
      </c>
      <c r="B50" s="387" t="s">
        <v>151</v>
      </c>
      <c r="C50" s="395"/>
      <c r="D50" s="364"/>
      <c r="E50" s="364"/>
      <c r="F50" s="364"/>
    </row>
    <row r="51" spans="1:6" x14ac:dyDescent="0.15">
      <c r="A51" s="365" t="s">
        <v>438</v>
      </c>
      <c r="B51" s="399" t="s">
        <v>152</v>
      </c>
      <c r="C51" s="395"/>
      <c r="D51" s="364"/>
      <c r="E51" s="364"/>
      <c r="F51" s="364"/>
    </row>
    <row r="52" spans="1:6" x14ac:dyDescent="0.15">
      <c r="A52" s="365"/>
      <c r="B52" s="369"/>
      <c r="C52" s="395"/>
      <c r="D52" s="364"/>
      <c r="E52" s="364"/>
      <c r="F52" s="364"/>
    </row>
    <row r="53" spans="1:6" x14ac:dyDescent="0.15">
      <c r="A53" s="365" t="s">
        <v>438</v>
      </c>
      <c r="B53" s="399" t="s">
        <v>153</v>
      </c>
      <c r="C53" s="395"/>
      <c r="D53" s="364"/>
      <c r="E53" s="364"/>
      <c r="F53" s="364"/>
    </row>
    <row r="54" spans="1:6" x14ac:dyDescent="0.15">
      <c r="A54" s="365"/>
      <c r="B54" s="400"/>
      <c r="C54" s="401"/>
      <c r="D54" s="364"/>
      <c r="E54" s="364"/>
      <c r="F54" s="364"/>
    </row>
    <row r="55" spans="1:6" x14ac:dyDescent="0.15">
      <c r="A55" s="365"/>
      <c r="B55" s="396"/>
      <c r="C55" s="397"/>
      <c r="D55" s="364"/>
      <c r="E55" s="364"/>
      <c r="F55" s="364"/>
    </row>
    <row r="56" spans="1:6" x14ac:dyDescent="0.15">
      <c r="A56" s="365" t="s">
        <v>439</v>
      </c>
      <c r="B56" s="366" t="s">
        <v>429</v>
      </c>
      <c r="C56" s="366"/>
      <c r="D56" s="364"/>
      <c r="E56" s="364"/>
      <c r="F56" s="364"/>
    </row>
    <row r="57" spans="1:6" x14ac:dyDescent="0.15">
      <c r="A57" s="365" t="s">
        <v>439</v>
      </c>
      <c r="B57" s="393" t="s">
        <v>154</v>
      </c>
      <c r="C57" s="394"/>
      <c r="D57" s="364"/>
      <c r="E57" s="364"/>
      <c r="F57" s="364"/>
    </row>
    <row r="58" spans="1:6" x14ac:dyDescent="0.15">
      <c r="A58" s="365" t="s">
        <v>439</v>
      </c>
      <c r="B58" s="387" t="s">
        <v>155</v>
      </c>
      <c r="C58" s="395" t="s">
        <v>898</v>
      </c>
      <c r="D58" s="364"/>
      <c r="E58" s="364"/>
      <c r="F58" s="364"/>
    </row>
    <row r="59" spans="1:6" x14ac:dyDescent="0.15">
      <c r="A59" s="365" t="s">
        <v>439</v>
      </c>
      <c r="B59" s="387" t="s">
        <v>156</v>
      </c>
      <c r="C59" s="395"/>
      <c r="D59" s="364"/>
      <c r="E59" s="364"/>
      <c r="F59" s="364"/>
    </row>
    <row r="60" spans="1:6" x14ac:dyDescent="0.15">
      <c r="A60" s="365" t="s">
        <v>439</v>
      </c>
      <c r="B60" s="387" t="s">
        <v>157</v>
      </c>
      <c r="C60" s="395"/>
      <c r="D60" s="364"/>
      <c r="E60" s="364"/>
      <c r="F60" s="364"/>
    </row>
    <row r="61" spans="1:6" x14ac:dyDescent="0.15">
      <c r="A61" s="365" t="s">
        <v>439</v>
      </c>
      <c r="B61" s="387" t="s">
        <v>158</v>
      </c>
      <c r="C61" s="395"/>
      <c r="D61" s="364"/>
      <c r="E61" s="364"/>
      <c r="F61" s="364"/>
    </row>
    <row r="62" spans="1:6" x14ac:dyDescent="0.15">
      <c r="A62" s="365" t="s">
        <v>439</v>
      </c>
      <c r="B62" s="387" t="s">
        <v>159</v>
      </c>
      <c r="C62" s="395" t="s">
        <v>898</v>
      </c>
      <c r="D62" s="364"/>
      <c r="E62" s="364"/>
      <c r="F62" s="364"/>
    </row>
    <row r="63" spans="1:6" x14ac:dyDescent="0.15">
      <c r="A63" s="365" t="s">
        <v>439</v>
      </c>
      <c r="B63" s="387" t="s">
        <v>160</v>
      </c>
      <c r="C63" s="395" t="s">
        <v>898</v>
      </c>
      <c r="D63" s="364"/>
      <c r="E63" s="364"/>
      <c r="F63" s="364"/>
    </row>
    <row r="64" spans="1:6" x14ac:dyDescent="0.15">
      <c r="A64" s="365" t="s">
        <v>439</v>
      </c>
      <c r="B64" s="387" t="s">
        <v>161</v>
      </c>
      <c r="C64" s="395" t="s">
        <v>898</v>
      </c>
      <c r="D64" s="364"/>
      <c r="E64" s="364"/>
      <c r="F64" s="364"/>
    </row>
    <row r="65" spans="1:6" x14ac:dyDescent="0.15">
      <c r="A65" s="365" t="s">
        <v>439</v>
      </c>
      <c r="B65" s="387" t="s">
        <v>162</v>
      </c>
      <c r="C65" s="395"/>
      <c r="D65" s="364"/>
      <c r="E65" s="364"/>
      <c r="F65" s="364"/>
    </row>
    <row r="66" spans="1:6" x14ac:dyDescent="0.15">
      <c r="A66" s="365" t="s">
        <v>439</v>
      </c>
      <c r="B66" s="387" t="s">
        <v>910</v>
      </c>
      <c r="C66" s="395"/>
      <c r="D66" s="364"/>
      <c r="E66" s="364"/>
      <c r="F66" s="364"/>
    </row>
    <row r="67" spans="1:6" x14ac:dyDescent="0.15">
      <c r="A67" s="365" t="s">
        <v>439</v>
      </c>
      <c r="B67" s="387" t="s">
        <v>911</v>
      </c>
      <c r="C67" s="395"/>
      <c r="D67" s="364"/>
      <c r="E67" s="364"/>
      <c r="F67" s="364"/>
    </row>
    <row r="68" spans="1:6" x14ac:dyDescent="0.15">
      <c r="A68" s="365" t="s">
        <v>439</v>
      </c>
      <c r="B68" s="387" t="s">
        <v>912</v>
      </c>
      <c r="C68" s="395"/>
      <c r="D68" s="364"/>
      <c r="E68" s="364"/>
      <c r="F68" s="364"/>
    </row>
  </sheetData>
  <mergeCells count="18">
    <mergeCell ref="B35:D35"/>
    <mergeCell ref="C22:D22"/>
    <mergeCell ref="C23:D23"/>
    <mergeCell ref="C24:D24"/>
    <mergeCell ref="C25:D25"/>
    <mergeCell ref="C26:D26"/>
    <mergeCell ref="C27:D27"/>
    <mergeCell ref="C28:D28"/>
    <mergeCell ref="C29:D29"/>
    <mergeCell ref="C30:D30"/>
    <mergeCell ref="C31:D31"/>
    <mergeCell ref="C32:D32"/>
    <mergeCell ref="C21:D21"/>
    <mergeCell ref="A1:D1"/>
    <mergeCell ref="C2:D2"/>
    <mergeCell ref="C18:D18"/>
    <mergeCell ref="C19:D19"/>
    <mergeCell ref="C20:D20"/>
  </mergeCells>
  <hyperlinks>
    <hyperlink ref="D11" r:id="rId1" display="mailto:rpeacock@oberlin.edu" xr:uid="{C2051856-E8A4-44EB-8FB0-5AE44D279596}"/>
    <hyperlink ref="B15" r:id="rId2" xr:uid="{E13E37EE-A2C3-42A7-AAF5-4D958E25FDFE}"/>
    <hyperlink ref="C25" r:id="rId3" display="http://www.oberlin.edu/" xr:uid="{F8C3D144-6D75-4995-86F8-DFB366B33EAA}"/>
    <hyperlink ref="C31" r:id="rId4" display="mailto:college.admissions@oberlin.edu" xr:uid="{9E12F220-2371-4385-8029-D9C6B3E8FE30}"/>
    <hyperlink ref="C32" r:id="rId5" display="http://www.commonapp.org/" xr:uid="{276E2E8B-0627-4F5F-B904-FE6E911722EF}"/>
  </hyperlinks>
  <pageMargins left="0.75" right="0.75" top="1" bottom="1" header="0.5" footer="0.5"/>
  <pageSetup scale="75" orientation="portrait" r:id="rId6"/>
  <headerFooter alignWithMargins="0">
    <oddHeader>&amp;CCommon Data Set 2020-2021</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59"/>
  <sheetViews>
    <sheetView showRuler="0" topLeftCell="A42" zoomScaleNormal="100" zoomScalePageLayoutView="85" workbookViewId="0">
      <selection sqref="A1:F1"/>
    </sheetView>
  </sheetViews>
  <sheetFormatPr baseColWidth="10" defaultColWidth="0" defaultRowHeight="13" zeroHeight="1" x14ac:dyDescent="0.15"/>
  <cols>
    <col min="1" max="1" width="4.5" style="26" customWidth="1"/>
    <col min="2" max="2" width="30.5" style="25" customWidth="1"/>
    <col min="3" max="3" width="14.1640625" style="25" customWidth="1"/>
    <col min="4" max="4" width="14.83203125" style="25" customWidth="1"/>
    <col min="5" max="6" width="15.5" style="25" customWidth="1"/>
    <col min="7" max="7" width="0.83203125" style="25" customWidth="1"/>
    <col min="8" max="16384" width="0" style="25" hidden="1"/>
  </cols>
  <sheetData>
    <row r="1" spans="1:6" ht="18" x14ac:dyDescent="0.15">
      <c r="A1" s="429" t="s">
        <v>163</v>
      </c>
      <c r="B1" s="429"/>
      <c r="C1" s="429"/>
      <c r="D1" s="429"/>
      <c r="E1" s="429"/>
      <c r="F1" s="429"/>
    </row>
    <row r="2" spans="1:6" x14ac:dyDescent="0.15"/>
    <row r="3" spans="1:6" ht="14.25" customHeight="1" x14ac:dyDescent="0.15">
      <c r="A3" s="3" t="s">
        <v>80</v>
      </c>
      <c r="B3" s="430" t="s">
        <v>609</v>
      </c>
      <c r="C3" s="431"/>
      <c r="D3" s="431"/>
      <c r="E3" s="431"/>
      <c r="F3" s="431"/>
    </row>
    <row r="4" spans="1:6" ht="26.25" customHeight="1" x14ac:dyDescent="0.15">
      <c r="A4" s="3"/>
      <c r="B4" s="435" t="s">
        <v>864</v>
      </c>
      <c r="C4" s="435"/>
      <c r="D4" s="435"/>
      <c r="E4" s="435"/>
      <c r="F4" s="435"/>
    </row>
    <row r="5" spans="1:6" ht="28.5" customHeight="1" x14ac:dyDescent="0.15">
      <c r="A5" s="3"/>
      <c r="B5" s="436" t="s">
        <v>833</v>
      </c>
      <c r="C5" s="436"/>
      <c r="D5" s="436"/>
      <c r="E5" s="436"/>
      <c r="F5" s="436"/>
    </row>
    <row r="6" spans="1:6" x14ac:dyDescent="0.15">
      <c r="A6" s="3"/>
      <c r="B6" s="437"/>
      <c r="C6" s="432" t="s">
        <v>164</v>
      </c>
      <c r="D6" s="432"/>
      <c r="E6" s="432" t="s">
        <v>165</v>
      </c>
      <c r="F6" s="432"/>
    </row>
    <row r="7" spans="1:6" x14ac:dyDescent="0.15">
      <c r="A7" s="3"/>
      <c r="B7" s="438"/>
      <c r="C7" s="27" t="s">
        <v>166</v>
      </c>
      <c r="D7" s="28" t="s">
        <v>167</v>
      </c>
      <c r="E7" s="27" t="s">
        <v>166</v>
      </c>
      <c r="F7" s="28" t="s">
        <v>167</v>
      </c>
    </row>
    <row r="8" spans="1:6" x14ac:dyDescent="0.15">
      <c r="A8" s="3"/>
      <c r="B8" s="29" t="s">
        <v>168</v>
      </c>
      <c r="C8" s="30"/>
      <c r="D8" s="30"/>
      <c r="E8" s="30"/>
      <c r="F8" s="31"/>
    </row>
    <row r="9" spans="1:6" ht="14" x14ac:dyDescent="0.15">
      <c r="A9" s="3"/>
      <c r="B9" s="32" t="s">
        <v>169</v>
      </c>
      <c r="C9" s="33">
        <v>368</v>
      </c>
      <c r="D9" s="34">
        <v>495</v>
      </c>
      <c r="E9" s="34"/>
      <c r="F9" s="34"/>
    </row>
    <row r="10" spans="1:6" x14ac:dyDescent="0.15">
      <c r="A10" s="3"/>
      <c r="B10" s="35" t="s">
        <v>170</v>
      </c>
      <c r="C10" s="34">
        <v>844</v>
      </c>
      <c r="D10" s="34">
        <v>1198</v>
      </c>
      <c r="E10" s="34">
        <v>12</v>
      </c>
      <c r="F10" s="34">
        <v>25</v>
      </c>
    </row>
    <row r="11" spans="1:6" x14ac:dyDescent="0.15">
      <c r="A11" s="3"/>
      <c r="B11" s="35" t="s">
        <v>171</v>
      </c>
      <c r="C11" s="34"/>
      <c r="D11" s="34"/>
      <c r="E11" s="34"/>
      <c r="F11" s="34"/>
    </row>
    <row r="12" spans="1:6" x14ac:dyDescent="0.15">
      <c r="A12" s="3"/>
      <c r="B12" s="36" t="s">
        <v>172</v>
      </c>
      <c r="C12" s="37">
        <f>SUM(C9:C11)</f>
        <v>1212</v>
      </c>
      <c r="D12" s="37">
        <f>SUM(D9:D11)</f>
        <v>1693</v>
      </c>
      <c r="E12" s="37">
        <f>SUM(E9:E11)</f>
        <v>12</v>
      </c>
      <c r="F12" s="37">
        <f>SUM(F9:F11)</f>
        <v>25</v>
      </c>
    </row>
    <row r="13" spans="1:6" ht="28" x14ac:dyDescent="0.15">
      <c r="A13" s="3"/>
      <c r="B13" s="32" t="s">
        <v>270</v>
      </c>
      <c r="C13" s="34"/>
      <c r="D13" s="34"/>
      <c r="E13" s="34"/>
      <c r="F13" s="34"/>
    </row>
    <row r="14" spans="1:6" x14ac:dyDescent="0.15">
      <c r="A14" s="3"/>
      <c r="B14" s="36" t="s">
        <v>271</v>
      </c>
      <c r="C14" s="37">
        <f>SUM(C12:C13)</f>
        <v>1212</v>
      </c>
      <c r="D14" s="37">
        <f>SUM(D12:D13)</f>
        <v>1693</v>
      </c>
      <c r="E14" s="37">
        <f>SUM(E12:E13)</f>
        <v>12</v>
      </c>
      <c r="F14" s="37">
        <f>SUM(F12:F13)</f>
        <v>25</v>
      </c>
    </row>
    <row r="15" spans="1:6" x14ac:dyDescent="0.15">
      <c r="A15" s="3"/>
      <c r="B15" s="29" t="s">
        <v>483</v>
      </c>
      <c r="C15" s="38"/>
      <c r="D15" s="38"/>
      <c r="E15" s="38"/>
      <c r="F15" s="39"/>
    </row>
    <row r="16" spans="1:6" x14ac:dyDescent="0.15">
      <c r="A16" s="3"/>
      <c r="B16" s="40" t="s">
        <v>484</v>
      </c>
      <c r="C16" s="41">
        <v>2</v>
      </c>
      <c r="D16" s="41"/>
      <c r="E16" s="41"/>
      <c r="F16" s="41"/>
    </row>
    <row r="17" spans="1:6" x14ac:dyDescent="0.15">
      <c r="A17" s="3"/>
      <c r="B17" s="40" t="s">
        <v>171</v>
      </c>
      <c r="C17" s="41">
        <v>6</v>
      </c>
      <c r="D17" s="41">
        <v>5</v>
      </c>
      <c r="E17" s="41"/>
      <c r="F17" s="41"/>
    </row>
    <row r="18" spans="1:6" ht="28" x14ac:dyDescent="0.15">
      <c r="A18" s="3"/>
      <c r="B18" s="42" t="s">
        <v>485</v>
      </c>
      <c r="C18" s="41"/>
      <c r="D18" s="41"/>
      <c r="E18" s="41"/>
      <c r="F18" s="41"/>
    </row>
    <row r="19" spans="1:6" x14ac:dyDescent="0.15">
      <c r="A19" s="3"/>
      <c r="B19" s="36" t="s">
        <v>486</v>
      </c>
      <c r="C19" s="43">
        <f>SUM(C16:C18)</f>
        <v>8</v>
      </c>
      <c r="D19" s="43">
        <f t="shared" ref="D19:F19" si="0">SUM(D16:D18)</f>
        <v>5</v>
      </c>
      <c r="E19" s="43">
        <f t="shared" si="0"/>
        <v>0</v>
      </c>
      <c r="F19" s="43">
        <f t="shared" si="0"/>
        <v>0</v>
      </c>
    </row>
    <row r="20" spans="1:6" x14ac:dyDescent="0.15">
      <c r="A20" s="3"/>
      <c r="B20" s="36" t="s">
        <v>610</v>
      </c>
      <c r="C20" s="44">
        <f>SUM(C14, C19)</f>
        <v>1220</v>
      </c>
      <c r="D20" s="44">
        <f t="shared" ref="D20:F20" si="1">SUM(D14, D19)</f>
        <v>1698</v>
      </c>
      <c r="E20" s="44">
        <f t="shared" si="1"/>
        <v>12</v>
      </c>
      <c r="F20" s="44">
        <f t="shared" si="1"/>
        <v>25</v>
      </c>
    </row>
    <row r="21" spans="1:6" x14ac:dyDescent="0.15">
      <c r="A21" s="3"/>
      <c r="B21" s="45"/>
      <c r="C21" s="46"/>
      <c r="D21" s="47"/>
      <c r="E21" s="47"/>
      <c r="F21" s="47"/>
    </row>
    <row r="22" spans="1:6" x14ac:dyDescent="0.15">
      <c r="A22" s="3"/>
      <c r="B22" s="48" t="s">
        <v>487</v>
      </c>
      <c r="C22" s="49">
        <f>SUM(C14:F14)</f>
        <v>2942</v>
      </c>
      <c r="D22" s="48"/>
      <c r="E22" s="48"/>
      <c r="F22" s="50"/>
    </row>
    <row r="23" spans="1:6" x14ac:dyDescent="0.15">
      <c r="A23" s="3"/>
      <c r="B23" s="51" t="s">
        <v>360</v>
      </c>
      <c r="C23" s="52">
        <f>SUM(C19:F19)</f>
        <v>13</v>
      </c>
      <c r="D23" s="51"/>
      <c r="E23" s="51"/>
      <c r="F23" s="53"/>
    </row>
    <row r="24" spans="1:6" x14ac:dyDescent="0.15">
      <c r="A24" s="3"/>
      <c r="B24" s="54" t="s">
        <v>488</v>
      </c>
      <c r="C24" s="55">
        <f>SUM(C22:C23)</f>
        <v>2955</v>
      </c>
      <c r="D24" s="54"/>
      <c r="E24" s="54"/>
      <c r="F24" s="56"/>
    </row>
    <row r="25" spans="1:6" s="48" customFormat="1" ht="22.5" customHeight="1" x14ac:dyDescent="0.15">
      <c r="A25" s="57" t="s">
        <v>81</v>
      </c>
      <c r="B25" s="433" t="s">
        <v>611</v>
      </c>
      <c r="C25" s="434"/>
      <c r="D25" s="434"/>
      <c r="E25" s="434"/>
      <c r="F25" s="434"/>
    </row>
    <row r="26" spans="1:6" ht="27.75" customHeight="1" x14ac:dyDescent="0.15">
      <c r="A26" s="3"/>
      <c r="B26" s="435" t="s">
        <v>865</v>
      </c>
      <c r="C26" s="435"/>
      <c r="D26" s="435"/>
      <c r="E26" s="435"/>
      <c r="F26" s="435"/>
    </row>
    <row r="27" spans="1:6" ht="15" customHeight="1" x14ac:dyDescent="0.15">
      <c r="A27" s="3"/>
      <c r="B27" s="435" t="s">
        <v>834</v>
      </c>
      <c r="C27" s="435"/>
      <c r="D27" s="435"/>
      <c r="E27" s="435"/>
      <c r="F27" s="435"/>
    </row>
    <row r="28" spans="1:6" ht="15.75" customHeight="1" x14ac:dyDescent="0.15">
      <c r="A28" s="3"/>
      <c r="B28" s="435" t="s">
        <v>835</v>
      </c>
      <c r="C28" s="435"/>
      <c r="D28" s="435"/>
      <c r="E28" s="435"/>
      <c r="F28" s="435"/>
    </row>
    <row r="29" spans="1:6" ht="42" customHeight="1" x14ac:dyDescent="0.15">
      <c r="A29" s="3"/>
      <c r="B29" s="435" t="s">
        <v>836</v>
      </c>
      <c r="C29" s="435"/>
      <c r="D29" s="435"/>
      <c r="E29" s="435"/>
      <c r="F29" s="435"/>
    </row>
    <row r="30" spans="1:6" ht="52" x14ac:dyDescent="0.15">
      <c r="A30" s="3"/>
      <c r="B30" s="451"/>
      <c r="C30" s="451"/>
      <c r="D30" s="58" t="s">
        <v>489</v>
      </c>
      <c r="E30" s="59" t="s">
        <v>612</v>
      </c>
      <c r="F30" s="59" t="s">
        <v>613</v>
      </c>
    </row>
    <row r="31" spans="1:6" x14ac:dyDescent="0.15">
      <c r="A31" s="3"/>
      <c r="B31" s="452" t="s">
        <v>490</v>
      </c>
      <c r="C31" s="452"/>
      <c r="D31" s="60">
        <v>74</v>
      </c>
      <c r="E31" s="60">
        <v>320</v>
      </c>
      <c r="F31" s="60"/>
    </row>
    <row r="32" spans="1:6" x14ac:dyDescent="0.15">
      <c r="A32" s="3"/>
      <c r="B32" s="445" t="s">
        <v>574</v>
      </c>
      <c r="C32" s="446"/>
      <c r="D32" s="60">
        <v>75</v>
      </c>
      <c r="E32" s="60">
        <v>245</v>
      </c>
      <c r="F32" s="60"/>
    </row>
    <row r="33" spans="1:6" x14ac:dyDescent="0.15">
      <c r="A33" s="3"/>
      <c r="B33" s="442" t="s">
        <v>0</v>
      </c>
      <c r="C33" s="442"/>
      <c r="D33" s="60">
        <v>39</v>
      </c>
      <c r="E33" s="60">
        <v>163</v>
      </c>
      <c r="F33" s="60"/>
    </row>
    <row r="34" spans="1:6" x14ac:dyDescent="0.15">
      <c r="A34" s="3"/>
      <c r="B34" s="447" t="s">
        <v>72</v>
      </c>
      <c r="C34" s="446"/>
      <c r="D34" s="60">
        <v>548</v>
      </c>
      <c r="E34" s="60">
        <v>1789</v>
      </c>
      <c r="F34" s="60"/>
    </row>
    <row r="35" spans="1:6" ht="15" customHeight="1" x14ac:dyDescent="0.15">
      <c r="A35" s="3"/>
      <c r="B35" s="442" t="s">
        <v>1</v>
      </c>
      <c r="C35" s="442"/>
      <c r="D35" s="60">
        <v>0</v>
      </c>
      <c r="E35" s="60">
        <v>0</v>
      </c>
      <c r="F35" s="60"/>
    </row>
    <row r="36" spans="1:6" x14ac:dyDescent="0.15">
      <c r="A36" s="3"/>
      <c r="B36" s="442" t="s">
        <v>2</v>
      </c>
      <c r="C36" s="442"/>
      <c r="D36" s="60">
        <v>39</v>
      </c>
      <c r="E36" s="60">
        <v>133</v>
      </c>
      <c r="F36" s="60"/>
    </row>
    <row r="37" spans="1:6" ht="26.25" customHeight="1" x14ac:dyDescent="0.15">
      <c r="A37" s="3"/>
      <c r="B37" s="443" t="s">
        <v>3</v>
      </c>
      <c r="C37" s="444"/>
      <c r="D37" s="60">
        <v>0</v>
      </c>
      <c r="E37" s="60">
        <v>1</v>
      </c>
      <c r="F37" s="60"/>
    </row>
    <row r="38" spans="1:6" x14ac:dyDescent="0.15">
      <c r="A38" s="3"/>
      <c r="B38" s="442" t="s">
        <v>4</v>
      </c>
      <c r="C38" s="442"/>
      <c r="D38" s="60">
        <v>75</v>
      </c>
      <c r="E38" s="60">
        <v>254</v>
      </c>
      <c r="F38" s="60"/>
    </row>
    <row r="39" spans="1:6" x14ac:dyDescent="0.15">
      <c r="A39" s="3"/>
      <c r="B39" s="442" t="s">
        <v>5</v>
      </c>
      <c r="C39" s="442"/>
      <c r="D39" s="60">
        <v>13</v>
      </c>
      <c r="E39" s="60">
        <v>37</v>
      </c>
      <c r="F39" s="60"/>
    </row>
    <row r="40" spans="1:6" x14ac:dyDescent="0.15">
      <c r="A40" s="3"/>
      <c r="B40" s="440" t="s">
        <v>73</v>
      </c>
      <c r="C40" s="440"/>
      <c r="D40" s="61">
        <f>SUM(D31:D39)</f>
        <v>863</v>
      </c>
      <c r="E40" s="61">
        <f>SUM(E31:E39)</f>
        <v>2942</v>
      </c>
      <c r="F40" s="61">
        <f>SUM(F31:F39)</f>
        <v>0</v>
      </c>
    </row>
    <row r="41" spans="1:6" x14ac:dyDescent="0.15"/>
    <row r="42" spans="1:6" ht="16" x14ac:dyDescent="0.2">
      <c r="B42" s="62" t="s">
        <v>74</v>
      </c>
    </row>
    <row r="43" spans="1:6" x14ac:dyDescent="0.15">
      <c r="A43" s="3" t="s">
        <v>82</v>
      </c>
      <c r="B43" s="19" t="s">
        <v>866</v>
      </c>
      <c r="F43" s="63"/>
    </row>
    <row r="44" spans="1:6" x14ac:dyDescent="0.15">
      <c r="A44" s="3"/>
      <c r="B44" s="64" t="s">
        <v>75</v>
      </c>
      <c r="C44" s="65">
        <v>0</v>
      </c>
      <c r="F44" s="63"/>
    </row>
    <row r="45" spans="1:6" x14ac:dyDescent="0.15">
      <c r="A45" s="3"/>
      <c r="B45" s="64" t="s">
        <v>76</v>
      </c>
      <c r="C45" s="65">
        <v>0</v>
      </c>
      <c r="F45" s="63"/>
    </row>
    <row r="46" spans="1:6" x14ac:dyDescent="0.15">
      <c r="A46" s="3"/>
      <c r="B46" s="64" t="s">
        <v>77</v>
      </c>
      <c r="C46" s="65">
        <f>462+30+58+2</f>
        <v>552</v>
      </c>
      <c r="F46" s="63"/>
    </row>
    <row r="47" spans="1:6" x14ac:dyDescent="0.15">
      <c r="A47" s="3"/>
      <c r="B47" s="64" t="s">
        <v>430</v>
      </c>
      <c r="C47" s="65">
        <v>6</v>
      </c>
      <c r="F47" s="63"/>
    </row>
    <row r="48" spans="1:6" x14ac:dyDescent="0.15">
      <c r="A48" s="3"/>
      <c r="B48" s="64" t="s">
        <v>78</v>
      </c>
      <c r="C48" s="65">
        <v>3</v>
      </c>
      <c r="F48" s="63"/>
    </row>
    <row r="49" spans="1:256" x14ac:dyDescent="0.15">
      <c r="A49" s="3"/>
      <c r="B49" s="64" t="s">
        <v>79</v>
      </c>
      <c r="C49" s="65"/>
      <c r="F49" s="63"/>
    </row>
    <row r="50" spans="1:256" ht="28" x14ac:dyDescent="0.15">
      <c r="A50" s="3"/>
      <c r="B50" s="66" t="s">
        <v>361</v>
      </c>
      <c r="C50" s="65"/>
      <c r="F50" s="63"/>
    </row>
    <row r="51" spans="1:256" ht="24.75" customHeight="1" x14ac:dyDescent="0.15">
      <c r="A51" s="3"/>
      <c r="B51" s="67" t="s">
        <v>362</v>
      </c>
      <c r="C51" s="65"/>
      <c r="F51" s="63"/>
    </row>
    <row r="52" spans="1:256" x14ac:dyDescent="0.15">
      <c r="A52" s="3"/>
      <c r="B52" s="68" t="s">
        <v>363</v>
      </c>
      <c r="C52" s="65"/>
      <c r="F52" s="63"/>
    </row>
    <row r="53" spans="1:256" ht="15" x14ac:dyDescent="0.15">
      <c r="A53" s="2"/>
      <c r="B53" s="69" t="s">
        <v>614</v>
      </c>
      <c r="C53" s="70"/>
      <c r="D53" s="70"/>
      <c r="E53" s="70"/>
      <c r="F53" s="70"/>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spans="1:256" ht="24.75" customHeight="1" x14ac:dyDescent="0.15">
      <c r="A54" s="2"/>
      <c r="B54" s="450" t="s">
        <v>615</v>
      </c>
      <c r="C54" s="450"/>
      <c r="D54" s="450"/>
      <c r="E54" s="450"/>
      <c r="F54" s="450"/>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row>
    <row r="55" spans="1:256" s="71" customFormat="1" ht="67.75" customHeight="1" x14ac:dyDescent="0.15">
      <c r="A55" s="2"/>
      <c r="B55" s="450" t="s">
        <v>838</v>
      </c>
      <c r="C55" s="450"/>
      <c r="D55" s="450"/>
      <c r="E55" s="450"/>
      <c r="F55" s="450"/>
      <c r="G55" s="450"/>
      <c r="H55" s="450"/>
      <c r="I55" s="450"/>
      <c r="J55" s="450"/>
      <c r="K55" s="450"/>
      <c r="L55" s="450"/>
      <c r="M55" s="450"/>
      <c r="N55" s="450"/>
      <c r="O55" s="450"/>
      <c r="P55" s="450"/>
      <c r="Q55" s="450"/>
      <c r="R55" s="450"/>
      <c r="S55" s="450"/>
      <c r="T55" s="450"/>
      <c r="U55" s="450"/>
      <c r="V55" s="450"/>
      <c r="W55" s="450"/>
      <c r="X55" s="450"/>
      <c r="Y55" s="450"/>
      <c r="Z55" s="450"/>
      <c r="AA55" s="450"/>
      <c r="AB55" s="450"/>
      <c r="AC55" s="450"/>
      <c r="AD55" s="450"/>
      <c r="AE55" s="450"/>
      <c r="AF55" s="450"/>
      <c r="AG55" s="450"/>
      <c r="AH55" s="450"/>
      <c r="AI55" s="450"/>
      <c r="AJ55" s="450"/>
      <c r="AK55" s="450"/>
      <c r="AL55" s="450"/>
      <c r="AM55" s="450"/>
      <c r="AN55" s="450"/>
      <c r="AO55" s="450"/>
      <c r="AP55" s="450"/>
      <c r="AQ55" s="450"/>
      <c r="AR55" s="450"/>
      <c r="AS55" s="450"/>
      <c r="AT55" s="450"/>
      <c r="AU55" s="450"/>
      <c r="AV55" s="450"/>
      <c r="AW55" s="450"/>
      <c r="AX55" s="450"/>
      <c r="AY55" s="450"/>
      <c r="AZ55" s="450"/>
      <c r="BA55" s="450"/>
      <c r="BB55" s="450"/>
      <c r="BC55" s="450"/>
      <c r="BD55" s="450"/>
      <c r="BE55" s="450"/>
      <c r="BF55" s="450"/>
      <c r="BG55" s="450"/>
      <c r="BH55" s="450"/>
      <c r="BI55" s="450"/>
      <c r="BJ55" s="450"/>
      <c r="BK55" s="450"/>
      <c r="BL55" s="450"/>
      <c r="BM55" s="450"/>
      <c r="BN55" s="450"/>
      <c r="BO55" s="450"/>
      <c r="BP55" s="450"/>
      <c r="BQ55" s="450"/>
      <c r="BR55" s="450"/>
      <c r="BS55" s="450"/>
      <c r="BT55" s="450"/>
      <c r="BU55" s="450"/>
      <c r="BV55" s="450"/>
      <c r="BW55" s="450"/>
      <c r="BX55" s="450"/>
      <c r="BY55" s="450"/>
      <c r="BZ55" s="450"/>
      <c r="CA55" s="450"/>
      <c r="CB55" s="450"/>
      <c r="CC55" s="450"/>
      <c r="CD55" s="450"/>
      <c r="CE55" s="450"/>
      <c r="CF55" s="450"/>
      <c r="CG55" s="450"/>
      <c r="CH55" s="450"/>
      <c r="CI55" s="450"/>
      <c r="CJ55" s="450"/>
      <c r="CK55" s="450"/>
      <c r="CL55" s="450"/>
      <c r="CM55" s="450"/>
      <c r="CN55" s="450"/>
      <c r="CO55" s="450"/>
      <c r="CP55" s="450"/>
      <c r="CQ55" s="450"/>
      <c r="CR55" s="450"/>
      <c r="CS55" s="450"/>
      <c r="CT55" s="450"/>
      <c r="CU55" s="450"/>
      <c r="CV55" s="450"/>
      <c r="CW55" s="450"/>
      <c r="CX55" s="450"/>
      <c r="CY55" s="450"/>
      <c r="CZ55" s="450"/>
      <c r="DA55" s="450"/>
      <c r="DB55" s="450"/>
      <c r="DC55" s="450"/>
      <c r="DD55" s="450"/>
      <c r="DE55" s="450"/>
      <c r="DF55" s="450"/>
      <c r="DG55" s="450"/>
      <c r="DH55" s="450"/>
      <c r="DI55" s="450"/>
      <c r="DJ55" s="450"/>
      <c r="DK55" s="450"/>
      <c r="DL55" s="450"/>
      <c r="DM55" s="450"/>
      <c r="DN55" s="450"/>
      <c r="DO55" s="450"/>
      <c r="DP55" s="450"/>
      <c r="DQ55" s="450"/>
      <c r="DR55" s="450"/>
      <c r="DS55" s="450"/>
      <c r="DT55" s="450"/>
      <c r="DU55" s="450"/>
      <c r="DV55" s="450"/>
      <c r="DW55" s="450"/>
      <c r="DX55" s="450"/>
      <c r="DY55" s="450"/>
      <c r="DZ55" s="450"/>
      <c r="EA55" s="450"/>
      <c r="EB55" s="450"/>
      <c r="EC55" s="450"/>
      <c r="ED55" s="450"/>
      <c r="EE55" s="450"/>
      <c r="EF55" s="450"/>
      <c r="EG55" s="450"/>
      <c r="EH55" s="450"/>
      <c r="EI55" s="450"/>
      <c r="EJ55" s="450"/>
      <c r="EK55" s="450"/>
      <c r="EL55" s="450"/>
      <c r="EM55" s="450"/>
      <c r="EN55" s="450"/>
      <c r="EO55" s="450"/>
      <c r="EP55" s="450"/>
      <c r="EQ55" s="450"/>
      <c r="ER55" s="450"/>
      <c r="ES55" s="450"/>
      <c r="ET55" s="450"/>
      <c r="EU55" s="450"/>
      <c r="EV55" s="450"/>
      <c r="EW55" s="450"/>
      <c r="EX55" s="450"/>
      <c r="EY55" s="450"/>
      <c r="EZ55" s="450"/>
      <c r="FA55" s="450"/>
      <c r="FB55" s="450"/>
      <c r="FC55" s="450"/>
      <c r="FD55" s="450"/>
      <c r="FE55" s="450"/>
      <c r="FF55" s="450"/>
      <c r="FG55" s="450"/>
      <c r="FH55" s="450"/>
      <c r="FI55" s="450"/>
      <c r="FJ55" s="450"/>
      <c r="FK55" s="450"/>
      <c r="FL55" s="450"/>
      <c r="FM55" s="450"/>
      <c r="FN55" s="450"/>
      <c r="FO55" s="450"/>
      <c r="FP55" s="450"/>
      <c r="FQ55" s="450"/>
      <c r="FR55" s="450"/>
      <c r="FS55" s="450"/>
      <c r="FT55" s="450"/>
      <c r="FU55" s="450"/>
      <c r="FV55" s="450"/>
      <c r="FW55" s="450"/>
      <c r="FX55" s="450"/>
      <c r="FY55" s="450"/>
      <c r="FZ55" s="450"/>
      <c r="GA55" s="450"/>
      <c r="GB55" s="450"/>
      <c r="GC55" s="450"/>
      <c r="GD55" s="450"/>
      <c r="GE55" s="450"/>
      <c r="GF55" s="450"/>
      <c r="GG55" s="450"/>
      <c r="GH55" s="450"/>
      <c r="GI55" s="450"/>
      <c r="GJ55" s="450"/>
      <c r="GK55" s="450"/>
      <c r="GL55" s="450"/>
      <c r="GM55" s="450"/>
      <c r="GN55" s="450"/>
      <c r="GO55" s="450"/>
      <c r="GP55" s="450"/>
      <c r="GQ55" s="450"/>
      <c r="GR55" s="450"/>
      <c r="GS55" s="450"/>
      <c r="GT55" s="450"/>
      <c r="GU55" s="450"/>
      <c r="GV55" s="450"/>
      <c r="GW55" s="450"/>
      <c r="GX55" s="450"/>
      <c r="GY55" s="450"/>
      <c r="GZ55" s="450"/>
      <c r="HA55" s="450"/>
      <c r="HB55" s="450"/>
      <c r="HC55" s="450"/>
      <c r="HD55" s="450"/>
      <c r="HE55" s="450"/>
      <c r="HF55" s="450"/>
      <c r="HG55" s="450"/>
      <c r="HH55" s="450"/>
      <c r="HI55" s="450"/>
      <c r="HJ55" s="450"/>
      <c r="HK55" s="450"/>
      <c r="HL55" s="450"/>
      <c r="HM55" s="450"/>
      <c r="HN55" s="450"/>
      <c r="HO55" s="450"/>
      <c r="HP55" s="450"/>
      <c r="HQ55" s="450"/>
      <c r="HR55" s="450"/>
      <c r="HS55" s="450"/>
      <c r="HT55" s="450"/>
      <c r="HU55" s="450"/>
      <c r="HV55" s="450"/>
      <c r="HW55" s="450"/>
      <c r="HX55" s="450"/>
      <c r="HY55" s="450"/>
      <c r="HZ55" s="450"/>
      <c r="IA55" s="450"/>
      <c r="IB55" s="450"/>
      <c r="IC55" s="450"/>
      <c r="ID55" s="450"/>
      <c r="IE55" s="450"/>
      <c r="IF55" s="450"/>
      <c r="IG55" s="450"/>
      <c r="IH55" s="450"/>
      <c r="II55" s="450"/>
      <c r="IJ55" s="450"/>
      <c r="IK55" s="450"/>
      <c r="IL55" s="450"/>
      <c r="IM55" s="450"/>
      <c r="IN55" s="450"/>
      <c r="IO55" s="450"/>
      <c r="IP55" s="450"/>
      <c r="IQ55" s="450"/>
      <c r="IR55" s="450"/>
      <c r="IS55" s="450"/>
      <c r="IT55" s="450"/>
      <c r="IU55" s="450"/>
      <c r="IV55" s="450"/>
    </row>
    <row r="56" spans="1:256" s="71" customFormat="1" ht="54.75" customHeight="1" x14ac:dyDescent="0.15">
      <c r="A56" s="2"/>
      <c r="B56" s="450"/>
      <c r="C56" s="450"/>
      <c r="D56" s="450"/>
      <c r="E56" s="450"/>
      <c r="F56" s="450"/>
      <c r="G56" s="450"/>
      <c r="H56" s="450"/>
      <c r="I56" s="450"/>
      <c r="J56" s="450"/>
      <c r="K56" s="450"/>
      <c r="L56" s="450"/>
      <c r="M56" s="450"/>
      <c r="N56" s="450"/>
      <c r="O56" s="450"/>
      <c r="P56" s="450"/>
      <c r="Q56" s="450"/>
      <c r="R56" s="450"/>
      <c r="S56" s="450"/>
      <c r="T56" s="450"/>
      <c r="U56" s="450"/>
      <c r="V56" s="450"/>
      <c r="W56" s="450"/>
      <c r="X56" s="450"/>
      <c r="Y56" s="450"/>
      <c r="Z56" s="450"/>
      <c r="AA56" s="450"/>
      <c r="AB56" s="450"/>
      <c r="AC56" s="450"/>
      <c r="AD56" s="450"/>
      <c r="AE56" s="450"/>
      <c r="AF56" s="450"/>
      <c r="AG56" s="450"/>
      <c r="AH56" s="450"/>
      <c r="AI56" s="450"/>
      <c r="AJ56" s="450"/>
      <c r="AK56" s="450"/>
      <c r="AL56" s="450"/>
      <c r="AM56" s="450"/>
      <c r="AN56" s="450"/>
      <c r="AO56" s="450"/>
      <c r="AP56" s="450"/>
      <c r="AQ56" s="450"/>
      <c r="AR56" s="450"/>
      <c r="AS56" s="450"/>
      <c r="AT56" s="450"/>
      <c r="AU56" s="450"/>
      <c r="AV56" s="450"/>
      <c r="AW56" s="450"/>
      <c r="AX56" s="450"/>
      <c r="AY56" s="450"/>
      <c r="AZ56" s="450"/>
      <c r="BA56" s="450"/>
      <c r="BB56" s="450"/>
      <c r="BC56" s="450"/>
      <c r="BD56" s="450"/>
      <c r="BE56" s="450"/>
      <c r="BF56" s="450"/>
      <c r="BG56" s="450"/>
      <c r="BH56" s="450"/>
      <c r="BI56" s="450"/>
      <c r="BJ56" s="450"/>
      <c r="BK56" s="450"/>
      <c r="BL56" s="450"/>
      <c r="BM56" s="450"/>
      <c r="BN56" s="450"/>
      <c r="BO56" s="450"/>
      <c r="BP56" s="450"/>
      <c r="BQ56" s="450"/>
      <c r="BR56" s="450"/>
      <c r="BS56" s="450"/>
      <c r="BT56" s="450"/>
      <c r="BU56" s="450"/>
      <c r="BV56" s="450"/>
      <c r="BW56" s="450"/>
      <c r="BX56" s="450"/>
      <c r="BY56" s="450"/>
      <c r="BZ56" s="450"/>
      <c r="CA56" s="450"/>
      <c r="CB56" s="450"/>
      <c r="CC56" s="450"/>
      <c r="CD56" s="450"/>
      <c r="CE56" s="450"/>
      <c r="CF56" s="450"/>
      <c r="CG56" s="450"/>
      <c r="CH56" s="450"/>
      <c r="CI56" s="450"/>
      <c r="CJ56" s="450"/>
      <c r="CK56" s="450"/>
      <c r="CL56" s="450"/>
      <c r="CM56" s="450"/>
      <c r="CN56" s="450"/>
      <c r="CO56" s="450"/>
      <c r="CP56" s="450"/>
      <c r="CQ56" s="450"/>
      <c r="CR56" s="450"/>
      <c r="CS56" s="450"/>
      <c r="CT56" s="450"/>
      <c r="CU56" s="450"/>
      <c r="CV56" s="450"/>
      <c r="CW56" s="450"/>
      <c r="CX56" s="450"/>
      <c r="CY56" s="450"/>
      <c r="CZ56" s="450"/>
      <c r="DA56" s="450"/>
      <c r="DB56" s="450"/>
      <c r="DC56" s="450"/>
      <c r="DD56" s="450"/>
      <c r="DE56" s="450"/>
      <c r="DF56" s="450"/>
      <c r="DG56" s="450"/>
      <c r="DH56" s="450"/>
      <c r="DI56" s="450"/>
      <c r="DJ56" s="450"/>
      <c r="DK56" s="450"/>
      <c r="DL56" s="450"/>
      <c r="DM56" s="450"/>
      <c r="DN56" s="450"/>
      <c r="DO56" s="450"/>
      <c r="DP56" s="450"/>
      <c r="DQ56" s="450"/>
      <c r="DR56" s="450"/>
      <c r="DS56" s="450"/>
      <c r="DT56" s="450"/>
      <c r="DU56" s="450"/>
      <c r="DV56" s="450"/>
      <c r="DW56" s="450"/>
      <c r="DX56" s="450"/>
      <c r="DY56" s="450"/>
      <c r="DZ56" s="450"/>
      <c r="EA56" s="450"/>
      <c r="EB56" s="450"/>
      <c r="EC56" s="450"/>
      <c r="ED56" s="450"/>
      <c r="EE56" s="450"/>
      <c r="EF56" s="450"/>
      <c r="EG56" s="450"/>
      <c r="EH56" s="450"/>
      <c r="EI56" s="450"/>
      <c r="EJ56" s="450"/>
      <c r="EK56" s="450"/>
      <c r="EL56" s="450"/>
      <c r="EM56" s="450"/>
      <c r="EN56" s="450"/>
      <c r="EO56" s="450"/>
      <c r="EP56" s="450"/>
      <c r="EQ56" s="450"/>
      <c r="ER56" s="450"/>
      <c r="ES56" s="450"/>
      <c r="ET56" s="450"/>
      <c r="EU56" s="450"/>
      <c r="EV56" s="450"/>
      <c r="EW56" s="450"/>
      <c r="EX56" s="450"/>
      <c r="EY56" s="450"/>
      <c r="EZ56" s="450"/>
      <c r="FA56" s="450"/>
      <c r="FB56" s="450"/>
      <c r="FC56" s="450"/>
      <c r="FD56" s="450"/>
      <c r="FE56" s="450"/>
      <c r="FF56" s="450"/>
      <c r="FG56" s="450"/>
      <c r="FH56" s="450"/>
      <c r="FI56" s="450"/>
      <c r="FJ56" s="450"/>
      <c r="FK56" s="450"/>
      <c r="FL56" s="450"/>
      <c r="FM56" s="450"/>
      <c r="FN56" s="450"/>
      <c r="FO56" s="450"/>
      <c r="FP56" s="450"/>
      <c r="FQ56" s="450"/>
      <c r="FR56" s="450"/>
      <c r="FS56" s="450"/>
      <c r="FT56" s="450"/>
      <c r="FU56" s="450"/>
      <c r="FV56" s="450"/>
      <c r="FW56" s="450"/>
      <c r="FX56" s="450"/>
      <c r="FY56" s="450"/>
      <c r="FZ56" s="450"/>
      <c r="GA56" s="450"/>
      <c r="GB56" s="450"/>
      <c r="GC56" s="450"/>
      <c r="GD56" s="450"/>
      <c r="GE56" s="450"/>
      <c r="GF56" s="450"/>
      <c r="GG56" s="450"/>
      <c r="GH56" s="450"/>
      <c r="GI56" s="450"/>
      <c r="GJ56" s="450"/>
      <c r="GK56" s="450"/>
      <c r="GL56" s="450"/>
      <c r="GM56" s="450"/>
      <c r="GN56" s="450"/>
      <c r="GO56" s="450"/>
      <c r="GP56" s="450"/>
      <c r="GQ56" s="450"/>
      <c r="GR56" s="450"/>
      <c r="GS56" s="450"/>
      <c r="GT56" s="450"/>
      <c r="GU56" s="450"/>
      <c r="GV56" s="450"/>
      <c r="GW56" s="450"/>
      <c r="GX56" s="450"/>
      <c r="GY56" s="450"/>
      <c r="GZ56" s="450"/>
      <c r="HA56" s="450"/>
      <c r="HB56" s="450"/>
      <c r="HC56" s="450"/>
      <c r="HD56" s="450"/>
      <c r="HE56" s="450"/>
      <c r="HF56" s="450"/>
      <c r="HG56" s="450"/>
      <c r="HH56" s="450"/>
      <c r="HI56" s="450"/>
      <c r="HJ56" s="450"/>
      <c r="HK56" s="450"/>
      <c r="HL56" s="450"/>
      <c r="HM56" s="450"/>
      <c r="HN56" s="450"/>
      <c r="HO56" s="450"/>
      <c r="HP56" s="450"/>
      <c r="HQ56" s="450"/>
      <c r="HR56" s="450"/>
      <c r="HS56" s="450"/>
      <c r="HT56" s="450"/>
      <c r="HU56" s="450"/>
      <c r="HV56" s="450"/>
      <c r="HW56" s="450"/>
      <c r="HX56" s="450"/>
      <c r="HY56" s="450"/>
      <c r="HZ56" s="450"/>
      <c r="IA56" s="450"/>
      <c r="IB56" s="450"/>
      <c r="IC56" s="450"/>
      <c r="ID56" s="450"/>
      <c r="IE56" s="450"/>
      <c r="IF56" s="450"/>
      <c r="IG56" s="450"/>
      <c r="IH56" s="450"/>
      <c r="II56" s="450"/>
      <c r="IJ56" s="450"/>
      <c r="IK56" s="450"/>
      <c r="IL56" s="450"/>
      <c r="IM56" s="450"/>
      <c r="IN56" s="450"/>
      <c r="IO56" s="450"/>
      <c r="IP56" s="450"/>
      <c r="IQ56" s="450"/>
      <c r="IR56" s="450"/>
      <c r="IS56" s="450"/>
      <c r="IT56" s="450"/>
      <c r="IU56" s="450"/>
      <c r="IV56" s="450"/>
    </row>
    <row r="57" spans="1:256" s="71" customFormat="1" ht="41.25" customHeight="1" x14ac:dyDescent="0.15">
      <c r="A57" s="2"/>
      <c r="B57" s="450"/>
      <c r="C57" s="450"/>
      <c r="D57" s="450"/>
      <c r="E57" s="450"/>
      <c r="F57" s="450"/>
      <c r="G57" s="450"/>
      <c r="H57" s="450"/>
      <c r="I57" s="450"/>
      <c r="J57" s="450"/>
      <c r="K57" s="450"/>
      <c r="L57" s="450"/>
      <c r="M57" s="450"/>
      <c r="N57" s="450"/>
      <c r="O57" s="450"/>
      <c r="P57" s="450"/>
      <c r="Q57" s="450"/>
      <c r="R57" s="450"/>
      <c r="S57" s="450"/>
      <c r="T57" s="450"/>
      <c r="U57" s="450"/>
      <c r="V57" s="450"/>
      <c r="W57" s="450"/>
      <c r="X57" s="450"/>
      <c r="Y57" s="450"/>
      <c r="Z57" s="450"/>
      <c r="AA57" s="450"/>
      <c r="AB57" s="450"/>
      <c r="AC57" s="450"/>
      <c r="AD57" s="450"/>
      <c r="AE57" s="450"/>
      <c r="AF57" s="450"/>
      <c r="AG57" s="450"/>
      <c r="AH57" s="450"/>
      <c r="AI57" s="450"/>
      <c r="AJ57" s="450"/>
      <c r="AK57" s="450"/>
      <c r="AL57" s="450"/>
      <c r="AM57" s="450"/>
      <c r="AN57" s="450"/>
      <c r="AO57" s="450"/>
      <c r="AP57" s="450"/>
      <c r="AQ57" s="450"/>
      <c r="AR57" s="450"/>
      <c r="AS57" s="450"/>
      <c r="AT57" s="450"/>
      <c r="AU57" s="450"/>
      <c r="AV57" s="450"/>
      <c r="AW57" s="450"/>
      <c r="AX57" s="450"/>
      <c r="AY57" s="450"/>
      <c r="AZ57" s="450"/>
      <c r="BA57" s="450"/>
      <c r="BB57" s="450"/>
      <c r="BC57" s="450"/>
      <c r="BD57" s="450"/>
      <c r="BE57" s="450"/>
      <c r="BF57" s="450"/>
      <c r="BG57" s="450"/>
      <c r="BH57" s="450"/>
      <c r="BI57" s="450"/>
      <c r="BJ57" s="450"/>
      <c r="BK57" s="450"/>
      <c r="BL57" s="450"/>
      <c r="BM57" s="450"/>
      <c r="BN57" s="450"/>
      <c r="BO57" s="450"/>
      <c r="BP57" s="450"/>
      <c r="BQ57" s="450"/>
      <c r="BR57" s="450"/>
      <c r="BS57" s="450"/>
      <c r="BT57" s="450"/>
      <c r="BU57" s="450"/>
      <c r="BV57" s="450"/>
      <c r="BW57" s="450"/>
      <c r="BX57" s="450"/>
      <c r="BY57" s="450"/>
      <c r="BZ57" s="450"/>
      <c r="CA57" s="450"/>
      <c r="CB57" s="450"/>
      <c r="CC57" s="450"/>
      <c r="CD57" s="450"/>
      <c r="CE57" s="450"/>
      <c r="CF57" s="450"/>
      <c r="CG57" s="450"/>
      <c r="CH57" s="450"/>
      <c r="CI57" s="450"/>
      <c r="CJ57" s="450"/>
      <c r="CK57" s="450"/>
      <c r="CL57" s="450"/>
      <c r="CM57" s="450"/>
      <c r="CN57" s="450"/>
      <c r="CO57" s="450"/>
      <c r="CP57" s="450"/>
      <c r="CQ57" s="450"/>
      <c r="CR57" s="450"/>
      <c r="CS57" s="450"/>
      <c r="CT57" s="450"/>
      <c r="CU57" s="450"/>
      <c r="CV57" s="450"/>
      <c r="CW57" s="450"/>
      <c r="CX57" s="450"/>
      <c r="CY57" s="450"/>
      <c r="CZ57" s="450"/>
      <c r="DA57" s="450"/>
      <c r="DB57" s="450"/>
      <c r="DC57" s="450"/>
      <c r="DD57" s="450"/>
      <c r="DE57" s="450"/>
      <c r="DF57" s="450"/>
      <c r="DG57" s="450"/>
      <c r="DH57" s="450"/>
      <c r="DI57" s="450"/>
      <c r="DJ57" s="450"/>
      <c r="DK57" s="450"/>
      <c r="DL57" s="450"/>
      <c r="DM57" s="450"/>
      <c r="DN57" s="450"/>
      <c r="DO57" s="450"/>
      <c r="DP57" s="450"/>
      <c r="DQ57" s="450"/>
      <c r="DR57" s="450"/>
      <c r="DS57" s="450"/>
      <c r="DT57" s="450"/>
      <c r="DU57" s="450"/>
      <c r="DV57" s="450"/>
      <c r="DW57" s="450"/>
      <c r="DX57" s="450"/>
      <c r="DY57" s="450"/>
      <c r="DZ57" s="450"/>
      <c r="EA57" s="450"/>
      <c r="EB57" s="450"/>
      <c r="EC57" s="450"/>
      <c r="ED57" s="450"/>
      <c r="EE57" s="450"/>
      <c r="EF57" s="450"/>
      <c r="EG57" s="450"/>
      <c r="EH57" s="450"/>
      <c r="EI57" s="450"/>
      <c r="EJ57" s="450"/>
      <c r="EK57" s="450"/>
      <c r="EL57" s="450"/>
      <c r="EM57" s="450"/>
      <c r="EN57" s="450"/>
      <c r="EO57" s="450"/>
      <c r="EP57" s="450"/>
      <c r="EQ57" s="450"/>
      <c r="ER57" s="450"/>
      <c r="ES57" s="450"/>
      <c r="ET57" s="450"/>
      <c r="EU57" s="450"/>
      <c r="EV57" s="450"/>
      <c r="EW57" s="450"/>
      <c r="EX57" s="450"/>
      <c r="EY57" s="450"/>
      <c r="EZ57" s="450"/>
      <c r="FA57" s="450"/>
      <c r="FB57" s="450"/>
      <c r="FC57" s="450"/>
      <c r="FD57" s="450"/>
      <c r="FE57" s="450"/>
      <c r="FF57" s="450"/>
      <c r="FG57" s="450"/>
      <c r="FH57" s="450"/>
      <c r="FI57" s="450"/>
      <c r="FJ57" s="450"/>
      <c r="FK57" s="450"/>
      <c r="FL57" s="450"/>
      <c r="FM57" s="450"/>
      <c r="FN57" s="450"/>
      <c r="FO57" s="450"/>
      <c r="FP57" s="450"/>
      <c r="FQ57" s="450"/>
      <c r="FR57" s="450"/>
      <c r="FS57" s="450"/>
      <c r="FT57" s="450"/>
      <c r="FU57" s="450"/>
      <c r="FV57" s="450"/>
      <c r="FW57" s="450"/>
      <c r="FX57" s="450"/>
      <c r="FY57" s="450"/>
      <c r="FZ57" s="450"/>
      <c r="GA57" s="450"/>
      <c r="GB57" s="450"/>
      <c r="GC57" s="450"/>
      <c r="GD57" s="450"/>
      <c r="GE57" s="450"/>
      <c r="GF57" s="450"/>
      <c r="GG57" s="450"/>
      <c r="GH57" s="450"/>
      <c r="GI57" s="450"/>
      <c r="GJ57" s="450"/>
      <c r="GK57" s="450"/>
      <c r="GL57" s="450"/>
      <c r="GM57" s="450"/>
      <c r="GN57" s="450"/>
      <c r="GO57" s="450"/>
      <c r="GP57" s="450"/>
      <c r="GQ57" s="450"/>
      <c r="GR57" s="450"/>
      <c r="GS57" s="450"/>
      <c r="GT57" s="450"/>
      <c r="GU57" s="450"/>
      <c r="GV57" s="450"/>
      <c r="GW57" s="450"/>
      <c r="GX57" s="450"/>
      <c r="GY57" s="450"/>
      <c r="GZ57" s="450"/>
      <c r="HA57" s="450"/>
      <c r="HB57" s="450"/>
      <c r="HC57" s="450"/>
      <c r="HD57" s="450"/>
      <c r="HE57" s="450"/>
      <c r="HF57" s="450"/>
      <c r="HG57" s="450"/>
      <c r="HH57" s="450"/>
      <c r="HI57" s="450"/>
      <c r="HJ57" s="450"/>
      <c r="HK57" s="450"/>
      <c r="HL57" s="450"/>
      <c r="HM57" s="450"/>
      <c r="HN57" s="450"/>
      <c r="HO57" s="450"/>
      <c r="HP57" s="450"/>
      <c r="HQ57" s="450"/>
      <c r="HR57" s="450"/>
      <c r="HS57" s="450"/>
      <c r="HT57" s="450"/>
      <c r="HU57" s="450"/>
      <c r="HV57" s="450"/>
      <c r="HW57" s="450"/>
      <c r="HX57" s="450"/>
      <c r="HY57" s="450"/>
      <c r="HZ57" s="450"/>
      <c r="IA57" s="450"/>
      <c r="IB57" s="450"/>
      <c r="IC57" s="450"/>
      <c r="ID57" s="450"/>
      <c r="IE57" s="450"/>
      <c r="IF57" s="450"/>
      <c r="IG57" s="450"/>
      <c r="IH57" s="450"/>
      <c r="II57" s="450"/>
      <c r="IJ57" s="450"/>
      <c r="IK57" s="450"/>
      <c r="IL57" s="450"/>
      <c r="IM57" s="450"/>
      <c r="IN57" s="450"/>
      <c r="IO57" s="450"/>
      <c r="IP57" s="450"/>
      <c r="IQ57" s="450"/>
      <c r="IR57" s="450"/>
      <c r="IS57" s="450"/>
      <c r="IT57" s="450"/>
      <c r="IU57" s="450"/>
      <c r="IV57" s="450"/>
    </row>
    <row r="58" spans="1:256" s="71" customFormat="1" ht="27.75" customHeight="1" x14ac:dyDescent="0.15">
      <c r="A58" s="2"/>
      <c r="B58" s="441" t="s">
        <v>837</v>
      </c>
      <c r="C58" s="441"/>
      <c r="D58" s="441"/>
      <c r="E58" s="441"/>
      <c r="F58" s="441"/>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0"/>
      <c r="DD58" s="70"/>
      <c r="DE58" s="70"/>
      <c r="DF58" s="70"/>
      <c r="DG58" s="70"/>
      <c r="DH58" s="70"/>
      <c r="DI58" s="70"/>
      <c r="DJ58" s="70"/>
      <c r="DK58" s="70"/>
      <c r="DL58" s="70"/>
      <c r="DM58" s="70"/>
      <c r="DN58" s="70"/>
      <c r="DO58" s="70"/>
      <c r="DP58" s="70"/>
      <c r="DQ58" s="70"/>
      <c r="DR58" s="70"/>
      <c r="DS58" s="70"/>
      <c r="DT58" s="70"/>
      <c r="DU58" s="70"/>
      <c r="DV58" s="70"/>
      <c r="DW58" s="70"/>
      <c r="DX58" s="70"/>
      <c r="DY58" s="70"/>
      <c r="DZ58" s="70"/>
      <c r="EA58" s="70"/>
      <c r="EB58" s="70"/>
      <c r="EC58" s="70"/>
      <c r="ED58" s="70"/>
      <c r="EE58" s="70"/>
      <c r="EF58" s="70"/>
      <c r="EG58" s="70"/>
      <c r="EH58" s="70"/>
      <c r="EI58" s="70"/>
      <c r="EJ58" s="70"/>
      <c r="EK58" s="70"/>
      <c r="EL58" s="70"/>
      <c r="EM58" s="70"/>
      <c r="EN58" s="70"/>
      <c r="EO58" s="70"/>
      <c r="EP58" s="70"/>
      <c r="EQ58" s="70"/>
      <c r="ER58" s="70"/>
      <c r="ES58" s="70"/>
      <c r="ET58" s="70"/>
      <c r="EU58" s="70"/>
      <c r="EV58" s="70"/>
      <c r="EW58" s="70"/>
      <c r="EX58" s="70"/>
      <c r="EY58" s="70"/>
      <c r="EZ58" s="70"/>
      <c r="FA58" s="70"/>
      <c r="FB58" s="70"/>
      <c r="FC58" s="70"/>
      <c r="FD58" s="70"/>
      <c r="FE58" s="70"/>
      <c r="FF58" s="70"/>
      <c r="FG58" s="70"/>
      <c r="FH58" s="70"/>
      <c r="FI58" s="70"/>
      <c r="FJ58" s="70"/>
      <c r="FK58" s="70"/>
      <c r="FL58" s="70"/>
      <c r="FM58" s="70"/>
      <c r="FN58" s="70"/>
      <c r="FO58" s="70"/>
      <c r="FP58" s="70"/>
      <c r="FQ58" s="70"/>
      <c r="FR58" s="70"/>
      <c r="FS58" s="70"/>
      <c r="FT58" s="70"/>
      <c r="FU58" s="70"/>
      <c r="FV58" s="70"/>
      <c r="FW58" s="70"/>
      <c r="FX58" s="70"/>
      <c r="FY58" s="70"/>
      <c r="FZ58" s="70"/>
      <c r="GA58" s="70"/>
      <c r="GB58" s="70"/>
      <c r="GC58" s="70"/>
      <c r="GD58" s="70"/>
      <c r="GE58" s="70"/>
      <c r="GF58" s="70"/>
      <c r="GG58" s="70"/>
      <c r="GH58" s="70"/>
      <c r="GI58" s="70"/>
      <c r="GJ58" s="70"/>
      <c r="GK58" s="70"/>
      <c r="GL58" s="70"/>
      <c r="GM58" s="70"/>
      <c r="GN58" s="70"/>
      <c r="GO58" s="70"/>
      <c r="GP58" s="70"/>
      <c r="GQ58" s="70"/>
      <c r="GR58" s="70"/>
      <c r="GS58" s="70"/>
      <c r="GT58" s="70"/>
      <c r="GU58" s="70"/>
      <c r="GV58" s="70"/>
      <c r="GW58" s="70"/>
      <c r="GX58" s="70"/>
      <c r="GY58" s="70"/>
      <c r="GZ58" s="70"/>
      <c r="HA58" s="70"/>
      <c r="HB58" s="70"/>
      <c r="HC58" s="70"/>
      <c r="HD58" s="70"/>
      <c r="HE58" s="70"/>
      <c r="HF58" s="70"/>
      <c r="HG58" s="70"/>
      <c r="HH58" s="70"/>
      <c r="HI58" s="70"/>
      <c r="HJ58" s="70"/>
      <c r="HK58" s="70"/>
      <c r="HL58" s="70"/>
      <c r="HM58" s="70"/>
      <c r="HN58" s="70"/>
      <c r="HO58" s="70"/>
      <c r="HP58" s="70"/>
      <c r="HQ58" s="70"/>
      <c r="HR58" s="70"/>
      <c r="HS58" s="70"/>
      <c r="HT58" s="70"/>
      <c r="HU58" s="70"/>
      <c r="HV58" s="70"/>
      <c r="HW58" s="70"/>
      <c r="HX58" s="70"/>
      <c r="HY58" s="70"/>
      <c r="HZ58" s="70"/>
      <c r="IA58" s="70"/>
      <c r="IB58" s="70"/>
      <c r="IC58" s="70"/>
      <c r="ID58" s="70"/>
      <c r="IE58" s="70"/>
      <c r="IF58" s="70"/>
      <c r="IG58" s="70"/>
      <c r="IH58" s="70"/>
      <c r="II58" s="70"/>
      <c r="IJ58" s="70"/>
      <c r="IK58" s="70"/>
      <c r="IL58" s="70"/>
      <c r="IM58" s="70"/>
      <c r="IN58" s="70"/>
      <c r="IO58" s="70"/>
      <c r="IP58" s="70"/>
      <c r="IQ58" s="70"/>
      <c r="IR58" s="70"/>
      <c r="IS58" s="70"/>
      <c r="IT58" s="70"/>
      <c r="IU58" s="70"/>
      <c r="IV58" s="70"/>
    </row>
    <row r="59" spans="1:256" s="71" customFormat="1" ht="26.25" customHeight="1" x14ac:dyDescent="0.15">
      <c r="A59" s="2"/>
      <c r="B59" s="439" t="s">
        <v>867</v>
      </c>
      <c r="C59" s="439"/>
      <c r="D59" s="439"/>
      <c r="E59" s="439"/>
      <c r="F59" s="439"/>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0"/>
      <c r="DD59" s="70"/>
      <c r="DE59" s="70"/>
      <c r="DF59" s="70"/>
      <c r="DG59" s="70"/>
      <c r="DH59" s="70"/>
      <c r="DI59" s="70"/>
      <c r="DJ59" s="70"/>
      <c r="DK59" s="70"/>
      <c r="DL59" s="70"/>
      <c r="DM59" s="70"/>
      <c r="DN59" s="70"/>
      <c r="DO59" s="70"/>
      <c r="DP59" s="70"/>
      <c r="DQ59" s="70"/>
      <c r="DR59" s="70"/>
      <c r="DS59" s="70"/>
      <c r="DT59" s="70"/>
      <c r="DU59" s="70"/>
      <c r="DV59" s="70"/>
      <c r="DW59" s="70"/>
      <c r="DX59" s="70"/>
      <c r="DY59" s="70"/>
      <c r="DZ59" s="70"/>
      <c r="EA59" s="70"/>
      <c r="EB59" s="70"/>
      <c r="EC59" s="70"/>
      <c r="ED59" s="70"/>
      <c r="EE59" s="70"/>
      <c r="EF59" s="70"/>
      <c r="EG59" s="70"/>
      <c r="EH59" s="70"/>
      <c r="EI59" s="70"/>
      <c r="EJ59" s="70"/>
      <c r="EK59" s="70"/>
      <c r="EL59" s="70"/>
      <c r="EM59" s="70"/>
      <c r="EN59" s="70"/>
      <c r="EO59" s="70"/>
      <c r="EP59" s="70"/>
      <c r="EQ59" s="70"/>
      <c r="ER59" s="70"/>
      <c r="ES59" s="70"/>
      <c r="ET59" s="70"/>
      <c r="EU59" s="70"/>
      <c r="EV59" s="70"/>
      <c r="EW59" s="70"/>
      <c r="EX59" s="70"/>
      <c r="EY59" s="70"/>
      <c r="EZ59" s="70"/>
      <c r="FA59" s="70"/>
      <c r="FB59" s="70"/>
      <c r="FC59" s="70"/>
      <c r="FD59" s="70"/>
      <c r="FE59" s="70"/>
      <c r="FF59" s="70"/>
      <c r="FG59" s="70"/>
      <c r="FH59" s="70"/>
      <c r="FI59" s="70"/>
      <c r="FJ59" s="70"/>
      <c r="FK59" s="70"/>
      <c r="FL59" s="70"/>
      <c r="FM59" s="70"/>
      <c r="FN59" s="70"/>
      <c r="FO59" s="70"/>
      <c r="FP59" s="70"/>
      <c r="FQ59" s="70"/>
      <c r="FR59" s="70"/>
      <c r="FS59" s="70"/>
      <c r="FT59" s="70"/>
      <c r="FU59" s="70"/>
      <c r="FV59" s="70"/>
      <c r="FW59" s="70"/>
      <c r="FX59" s="70"/>
      <c r="FY59" s="70"/>
      <c r="FZ59" s="70"/>
      <c r="GA59" s="70"/>
      <c r="GB59" s="70"/>
      <c r="GC59" s="70"/>
      <c r="GD59" s="70"/>
      <c r="GE59" s="70"/>
      <c r="GF59" s="70"/>
      <c r="GG59" s="70"/>
      <c r="GH59" s="70"/>
      <c r="GI59" s="70"/>
      <c r="GJ59" s="70"/>
      <c r="GK59" s="70"/>
      <c r="GL59" s="70"/>
      <c r="GM59" s="70"/>
      <c r="GN59" s="70"/>
      <c r="GO59" s="70"/>
      <c r="GP59" s="70"/>
      <c r="GQ59" s="70"/>
      <c r="GR59" s="70"/>
      <c r="GS59" s="70"/>
      <c r="GT59" s="70"/>
      <c r="GU59" s="70"/>
      <c r="GV59" s="70"/>
      <c r="GW59" s="70"/>
      <c r="GX59" s="70"/>
      <c r="GY59" s="70"/>
      <c r="GZ59" s="70"/>
      <c r="HA59" s="70"/>
      <c r="HB59" s="70"/>
      <c r="HC59" s="70"/>
      <c r="HD59" s="70"/>
      <c r="HE59" s="70"/>
      <c r="HF59" s="70"/>
      <c r="HG59" s="70"/>
      <c r="HH59" s="70"/>
      <c r="HI59" s="70"/>
      <c r="HJ59" s="70"/>
      <c r="HK59" s="70"/>
      <c r="HL59" s="70"/>
      <c r="HM59" s="70"/>
      <c r="HN59" s="70"/>
      <c r="HO59" s="70"/>
      <c r="HP59" s="70"/>
      <c r="HQ59" s="70"/>
      <c r="HR59" s="70"/>
      <c r="HS59" s="70"/>
      <c r="HT59" s="70"/>
      <c r="HU59" s="70"/>
      <c r="HV59" s="70"/>
      <c r="HW59" s="70"/>
      <c r="HX59" s="70"/>
      <c r="HY59" s="70"/>
      <c r="HZ59" s="70"/>
      <c r="IA59" s="70"/>
      <c r="IB59" s="70"/>
      <c r="IC59" s="70"/>
      <c r="ID59" s="70"/>
      <c r="IE59" s="70"/>
      <c r="IF59" s="70"/>
      <c r="IG59" s="70"/>
      <c r="IH59" s="70"/>
      <c r="II59" s="70"/>
      <c r="IJ59" s="70"/>
      <c r="IK59" s="70"/>
      <c r="IL59" s="70"/>
      <c r="IM59" s="70"/>
      <c r="IN59" s="70"/>
      <c r="IO59" s="70"/>
      <c r="IP59" s="70"/>
      <c r="IQ59" s="70"/>
      <c r="IR59" s="70"/>
      <c r="IS59" s="70"/>
      <c r="IT59" s="70"/>
      <c r="IU59" s="70"/>
      <c r="IV59" s="70"/>
    </row>
    <row r="60" spans="1:256" s="71" customFormat="1" ht="26.25" customHeight="1" x14ac:dyDescent="0.15">
      <c r="A60" s="2"/>
      <c r="B60" s="428" t="s">
        <v>868</v>
      </c>
      <c r="C60" s="428"/>
      <c r="D60" s="428"/>
      <c r="E60" s="428"/>
      <c r="F60" s="428"/>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0"/>
      <c r="DD60" s="70"/>
      <c r="DE60" s="70"/>
      <c r="DF60" s="70"/>
      <c r="DG60" s="70"/>
      <c r="DH60" s="70"/>
      <c r="DI60" s="70"/>
      <c r="DJ60" s="70"/>
      <c r="DK60" s="70"/>
      <c r="DL60" s="70"/>
      <c r="DM60" s="70"/>
      <c r="DN60" s="70"/>
      <c r="DO60" s="70"/>
      <c r="DP60" s="70"/>
      <c r="DQ60" s="70"/>
      <c r="DR60" s="70"/>
      <c r="DS60" s="70"/>
      <c r="DT60" s="70"/>
      <c r="DU60" s="70"/>
      <c r="DV60" s="70"/>
      <c r="DW60" s="70"/>
      <c r="DX60" s="70"/>
      <c r="DY60" s="70"/>
      <c r="DZ60" s="70"/>
      <c r="EA60" s="70"/>
      <c r="EB60" s="70"/>
      <c r="EC60" s="70"/>
      <c r="ED60" s="70"/>
      <c r="EE60" s="70"/>
      <c r="EF60" s="70"/>
      <c r="EG60" s="70"/>
      <c r="EH60" s="70"/>
      <c r="EI60" s="70"/>
      <c r="EJ60" s="70"/>
      <c r="EK60" s="70"/>
      <c r="EL60" s="70"/>
      <c r="EM60" s="70"/>
      <c r="EN60" s="70"/>
      <c r="EO60" s="70"/>
      <c r="EP60" s="70"/>
      <c r="EQ60" s="70"/>
      <c r="ER60" s="70"/>
      <c r="ES60" s="70"/>
      <c r="ET60" s="70"/>
      <c r="EU60" s="70"/>
      <c r="EV60" s="70"/>
      <c r="EW60" s="70"/>
      <c r="EX60" s="70"/>
      <c r="EY60" s="70"/>
      <c r="EZ60" s="70"/>
      <c r="FA60" s="70"/>
      <c r="FB60" s="70"/>
      <c r="FC60" s="70"/>
      <c r="FD60" s="70"/>
      <c r="FE60" s="70"/>
      <c r="FF60" s="70"/>
      <c r="FG60" s="70"/>
      <c r="FH60" s="70"/>
      <c r="FI60" s="70"/>
      <c r="FJ60" s="70"/>
      <c r="FK60" s="70"/>
      <c r="FL60" s="70"/>
      <c r="FM60" s="70"/>
      <c r="FN60" s="70"/>
      <c r="FO60" s="70"/>
      <c r="FP60" s="70"/>
      <c r="FQ60" s="70"/>
      <c r="FR60" s="70"/>
      <c r="FS60" s="70"/>
      <c r="FT60" s="70"/>
      <c r="FU60" s="70"/>
      <c r="FV60" s="70"/>
      <c r="FW60" s="70"/>
      <c r="FX60" s="70"/>
      <c r="FY60" s="70"/>
      <c r="FZ60" s="70"/>
      <c r="GA60" s="70"/>
      <c r="GB60" s="70"/>
      <c r="GC60" s="70"/>
      <c r="GD60" s="70"/>
      <c r="GE60" s="70"/>
      <c r="GF60" s="70"/>
      <c r="GG60" s="70"/>
      <c r="GH60" s="70"/>
      <c r="GI60" s="70"/>
      <c r="GJ60" s="70"/>
      <c r="GK60" s="70"/>
      <c r="GL60" s="70"/>
      <c r="GM60" s="70"/>
      <c r="GN60" s="70"/>
      <c r="GO60" s="70"/>
      <c r="GP60" s="70"/>
      <c r="GQ60" s="70"/>
      <c r="GR60" s="70"/>
      <c r="GS60" s="70"/>
      <c r="GT60" s="70"/>
      <c r="GU60" s="70"/>
      <c r="GV60" s="70"/>
      <c r="GW60" s="70"/>
      <c r="GX60" s="70"/>
      <c r="GY60" s="70"/>
      <c r="GZ60" s="70"/>
      <c r="HA60" s="70"/>
      <c r="HB60" s="70"/>
      <c r="HC60" s="70"/>
      <c r="HD60" s="70"/>
      <c r="HE60" s="70"/>
      <c r="HF60" s="70"/>
      <c r="HG60" s="70"/>
      <c r="HH60" s="70"/>
      <c r="HI60" s="70"/>
      <c r="HJ60" s="70"/>
      <c r="HK60" s="70"/>
      <c r="HL60" s="70"/>
      <c r="HM60" s="70"/>
      <c r="HN60" s="70"/>
      <c r="HO60" s="70"/>
      <c r="HP60" s="70"/>
      <c r="HQ60" s="70"/>
      <c r="HR60" s="70"/>
      <c r="HS60" s="70"/>
      <c r="HT60" s="70"/>
      <c r="HU60" s="70"/>
      <c r="HV60" s="70"/>
      <c r="HW60" s="70"/>
      <c r="HX60" s="70"/>
      <c r="HY60" s="70"/>
      <c r="HZ60" s="70"/>
      <c r="IA60" s="70"/>
      <c r="IB60" s="70"/>
      <c r="IC60" s="70"/>
      <c r="ID60" s="70"/>
      <c r="IE60" s="70"/>
      <c r="IF60" s="70"/>
      <c r="IG60" s="70"/>
      <c r="IH60" s="70"/>
      <c r="II60" s="70"/>
      <c r="IJ60" s="70"/>
      <c r="IK60" s="70"/>
      <c r="IL60" s="70"/>
      <c r="IM60" s="70"/>
      <c r="IN60" s="70"/>
      <c r="IO60" s="70"/>
      <c r="IP60" s="70"/>
      <c r="IQ60" s="70"/>
      <c r="IR60" s="70"/>
      <c r="IS60" s="70"/>
      <c r="IT60" s="70"/>
      <c r="IU60" s="70"/>
      <c r="IV60" s="70"/>
    </row>
    <row r="61" spans="1:256" s="71" customFormat="1" ht="54.75" customHeight="1" x14ac:dyDescent="0.15">
      <c r="A61" s="2"/>
      <c r="B61" s="448"/>
      <c r="C61" s="426" t="s">
        <v>586</v>
      </c>
      <c r="D61" s="426" t="s">
        <v>588</v>
      </c>
      <c r="E61" s="426" t="s">
        <v>587</v>
      </c>
      <c r="F61" s="426" t="s">
        <v>625</v>
      </c>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0"/>
      <c r="DD61" s="70"/>
      <c r="DE61" s="70"/>
      <c r="DF61" s="70"/>
      <c r="DG61" s="70"/>
      <c r="DH61" s="70"/>
      <c r="DI61" s="70"/>
      <c r="DJ61" s="70"/>
      <c r="DK61" s="70"/>
      <c r="DL61" s="70"/>
      <c r="DM61" s="70"/>
      <c r="DN61" s="70"/>
      <c r="DO61" s="70"/>
      <c r="DP61" s="70"/>
      <c r="DQ61" s="70"/>
      <c r="DR61" s="70"/>
      <c r="DS61" s="70"/>
      <c r="DT61" s="70"/>
      <c r="DU61" s="70"/>
      <c r="DV61" s="70"/>
      <c r="DW61" s="70"/>
      <c r="DX61" s="70"/>
      <c r="DY61" s="70"/>
      <c r="DZ61" s="70"/>
      <c r="EA61" s="70"/>
      <c r="EB61" s="70"/>
      <c r="EC61" s="70"/>
      <c r="ED61" s="70"/>
      <c r="EE61" s="70"/>
      <c r="EF61" s="70"/>
      <c r="EG61" s="70"/>
      <c r="EH61" s="70"/>
      <c r="EI61" s="70"/>
      <c r="EJ61" s="70"/>
      <c r="EK61" s="70"/>
      <c r="EL61" s="70"/>
      <c r="EM61" s="70"/>
      <c r="EN61" s="70"/>
      <c r="EO61" s="70"/>
      <c r="EP61" s="70"/>
      <c r="EQ61" s="70"/>
      <c r="ER61" s="70"/>
      <c r="ES61" s="70"/>
      <c r="ET61" s="70"/>
      <c r="EU61" s="70"/>
      <c r="EV61" s="70"/>
      <c r="EW61" s="70"/>
      <c r="EX61" s="70"/>
      <c r="EY61" s="70"/>
      <c r="EZ61" s="70"/>
      <c r="FA61" s="70"/>
      <c r="FB61" s="70"/>
      <c r="FC61" s="70"/>
      <c r="FD61" s="70"/>
      <c r="FE61" s="70"/>
      <c r="FF61" s="70"/>
      <c r="FG61" s="70"/>
      <c r="FH61" s="70"/>
      <c r="FI61" s="70"/>
      <c r="FJ61" s="70"/>
      <c r="FK61" s="70"/>
      <c r="FL61" s="70"/>
      <c r="FM61" s="70"/>
      <c r="FN61" s="70"/>
      <c r="FO61" s="70"/>
      <c r="FP61" s="70"/>
      <c r="FQ61" s="70"/>
      <c r="FR61" s="70"/>
      <c r="FS61" s="70"/>
      <c r="FT61" s="70"/>
      <c r="FU61" s="70"/>
      <c r="FV61" s="70"/>
      <c r="FW61" s="70"/>
      <c r="FX61" s="70"/>
      <c r="FY61" s="70"/>
      <c r="FZ61" s="70"/>
      <c r="GA61" s="70"/>
      <c r="GB61" s="70"/>
      <c r="GC61" s="70"/>
      <c r="GD61" s="70"/>
      <c r="GE61" s="70"/>
      <c r="GF61" s="70"/>
      <c r="GG61" s="70"/>
      <c r="GH61" s="70"/>
      <c r="GI61" s="70"/>
      <c r="GJ61" s="70"/>
      <c r="GK61" s="70"/>
      <c r="GL61" s="70"/>
      <c r="GM61" s="70"/>
      <c r="GN61" s="70"/>
      <c r="GO61" s="70"/>
      <c r="GP61" s="70"/>
      <c r="GQ61" s="70"/>
      <c r="GR61" s="70"/>
      <c r="GS61" s="70"/>
      <c r="GT61" s="70"/>
      <c r="GU61" s="70"/>
      <c r="GV61" s="70"/>
      <c r="GW61" s="70"/>
      <c r="GX61" s="70"/>
      <c r="GY61" s="70"/>
      <c r="GZ61" s="70"/>
      <c r="HA61" s="70"/>
      <c r="HB61" s="70"/>
      <c r="HC61" s="70"/>
      <c r="HD61" s="70"/>
      <c r="HE61" s="70"/>
      <c r="HF61" s="70"/>
      <c r="HG61" s="70"/>
      <c r="HH61" s="70"/>
      <c r="HI61" s="70"/>
      <c r="HJ61" s="70"/>
      <c r="HK61" s="70"/>
      <c r="HL61" s="70"/>
      <c r="HM61" s="70"/>
      <c r="HN61" s="70"/>
      <c r="HO61" s="70"/>
      <c r="HP61" s="70"/>
      <c r="HQ61" s="70"/>
      <c r="HR61" s="70"/>
      <c r="HS61" s="70"/>
      <c r="HT61" s="70"/>
      <c r="HU61" s="70"/>
      <c r="HV61" s="70"/>
      <c r="HW61" s="70"/>
      <c r="HX61" s="70"/>
      <c r="HY61" s="70"/>
      <c r="HZ61" s="70"/>
      <c r="IA61" s="70"/>
      <c r="IB61" s="70"/>
      <c r="IC61" s="70"/>
      <c r="ID61" s="70"/>
      <c r="IE61" s="70"/>
      <c r="IF61" s="70"/>
      <c r="IG61" s="70"/>
      <c r="IH61" s="70"/>
      <c r="II61" s="70"/>
      <c r="IJ61" s="70"/>
      <c r="IK61" s="70"/>
      <c r="IL61" s="70"/>
      <c r="IM61" s="70"/>
      <c r="IN61" s="70"/>
      <c r="IO61" s="70"/>
      <c r="IP61" s="70"/>
      <c r="IQ61" s="70"/>
      <c r="IR61" s="70"/>
      <c r="IS61" s="70"/>
      <c r="IT61" s="70"/>
      <c r="IU61" s="70"/>
      <c r="IV61" s="70"/>
    </row>
    <row r="62" spans="1:256" s="71" customFormat="1" ht="24" customHeight="1" x14ac:dyDescent="0.15">
      <c r="A62" s="2"/>
      <c r="B62" s="449"/>
      <c r="C62" s="427"/>
      <c r="D62" s="427"/>
      <c r="E62" s="427"/>
      <c r="F62" s="427"/>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0"/>
      <c r="DD62" s="70"/>
      <c r="DE62" s="70"/>
      <c r="DF62" s="70"/>
      <c r="DG62" s="70"/>
      <c r="DH62" s="70"/>
      <c r="DI62" s="70"/>
      <c r="DJ62" s="70"/>
      <c r="DK62" s="70"/>
      <c r="DL62" s="70"/>
      <c r="DM62" s="70"/>
      <c r="DN62" s="70"/>
      <c r="DO62" s="70"/>
      <c r="DP62" s="70"/>
      <c r="DQ62" s="70"/>
      <c r="DR62" s="70"/>
      <c r="DS62" s="70"/>
      <c r="DT62" s="70"/>
      <c r="DU62" s="70"/>
      <c r="DV62" s="70"/>
      <c r="DW62" s="70"/>
      <c r="DX62" s="70"/>
      <c r="DY62" s="70"/>
      <c r="DZ62" s="70"/>
      <c r="EA62" s="70"/>
      <c r="EB62" s="70"/>
      <c r="EC62" s="70"/>
      <c r="ED62" s="70"/>
      <c r="EE62" s="70"/>
      <c r="EF62" s="70"/>
      <c r="EG62" s="70"/>
      <c r="EH62" s="70"/>
      <c r="EI62" s="70"/>
      <c r="EJ62" s="70"/>
      <c r="EK62" s="70"/>
      <c r="EL62" s="70"/>
      <c r="EM62" s="70"/>
      <c r="EN62" s="70"/>
      <c r="EO62" s="70"/>
      <c r="EP62" s="70"/>
      <c r="EQ62" s="70"/>
      <c r="ER62" s="70"/>
      <c r="ES62" s="70"/>
      <c r="ET62" s="70"/>
      <c r="EU62" s="70"/>
      <c r="EV62" s="70"/>
      <c r="EW62" s="70"/>
      <c r="EX62" s="70"/>
      <c r="EY62" s="70"/>
      <c r="EZ62" s="70"/>
      <c r="FA62" s="70"/>
      <c r="FB62" s="70"/>
      <c r="FC62" s="70"/>
      <c r="FD62" s="70"/>
      <c r="FE62" s="70"/>
      <c r="FF62" s="70"/>
      <c r="FG62" s="70"/>
      <c r="FH62" s="70"/>
      <c r="FI62" s="70"/>
      <c r="FJ62" s="70"/>
      <c r="FK62" s="70"/>
      <c r="FL62" s="70"/>
      <c r="FM62" s="70"/>
      <c r="FN62" s="70"/>
      <c r="FO62" s="70"/>
      <c r="FP62" s="70"/>
      <c r="FQ62" s="70"/>
      <c r="FR62" s="70"/>
      <c r="FS62" s="70"/>
      <c r="FT62" s="70"/>
      <c r="FU62" s="70"/>
      <c r="FV62" s="70"/>
      <c r="FW62" s="70"/>
      <c r="FX62" s="70"/>
      <c r="FY62" s="70"/>
      <c r="FZ62" s="70"/>
      <c r="GA62" s="70"/>
      <c r="GB62" s="70"/>
      <c r="GC62" s="70"/>
      <c r="GD62" s="70"/>
      <c r="GE62" s="70"/>
      <c r="GF62" s="70"/>
      <c r="GG62" s="70"/>
      <c r="GH62" s="70"/>
      <c r="GI62" s="70"/>
      <c r="GJ62" s="70"/>
      <c r="GK62" s="70"/>
      <c r="GL62" s="70"/>
      <c r="GM62" s="70"/>
      <c r="GN62" s="70"/>
      <c r="GO62" s="70"/>
      <c r="GP62" s="70"/>
      <c r="GQ62" s="70"/>
      <c r="GR62" s="70"/>
      <c r="GS62" s="70"/>
      <c r="GT62" s="70"/>
      <c r="GU62" s="70"/>
      <c r="GV62" s="70"/>
      <c r="GW62" s="70"/>
      <c r="GX62" s="70"/>
      <c r="GY62" s="70"/>
      <c r="GZ62" s="70"/>
      <c r="HA62" s="70"/>
      <c r="HB62" s="70"/>
      <c r="HC62" s="70"/>
      <c r="HD62" s="70"/>
      <c r="HE62" s="70"/>
      <c r="HF62" s="70"/>
      <c r="HG62" s="70"/>
      <c r="HH62" s="70"/>
      <c r="HI62" s="70"/>
      <c r="HJ62" s="70"/>
      <c r="HK62" s="70"/>
      <c r="HL62" s="70"/>
      <c r="HM62" s="70"/>
      <c r="HN62" s="70"/>
      <c r="HO62" s="70"/>
      <c r="HP62" s="70"/>
      <c r="HQ62" s="70"/>
      <c r="HR62" s="70"/>
      <c r="HS62" s="70"/>
      <c r="HT62" s="70"/>
      <c r="HU62" s="70"/>
      <c r="HV62" s="70"/>
      <c r="HW62" s="70"/>
      <c r="HX62" s="70"/>
      <c r="HY62" s="70"/>
      <c r="HZ62" s="70"/>
      <c r="IA62" s="70"/>
      <c r="IB62" s="70"/>
      <c r="IC62" s="70"/>
      <c r="ID62" s="70"/>
      <c r="IE62" s="70"/>
      <c r="IF62" s="70"/>
      <c r="IG62" s="70"/>
      <c r="IH62" s="70"/>
      <c r="II62" s="70"/>
      <c r="IJ62" s="70"/>
      <c r="IK62" s="70"/>
      <c r="IL62" s="70"/>
      <c r="IM62" s="70"/>
      <c r="IN62" s="70"/>
      <c r="IO62" s="70"/>
      <c r="IP62" s="70"/>
      <c r="IQ62" s="70"/>
      <c r="IR62" s="70"/>
      <c r="IS62" s="70"/>
      <c r="IT62" s="70"/>
      <c r="IU62" s="70"/>
      <c r="IV62" s="70"/>
    </row>
    <row r="63" spans="1:256" s="71" customFormat="1" ht="51.75" customHeight="1" x14ac:dyDescent="0.15">
      <c r="A63" s="72" t="s">
        <v>616</v>
      </c>
      <c r="B63" s="73" t="s">
        <v>869</v>
      </c>
      <c r="C63" s="74">
        <v>70</v>
      </c>
      <c r="D63" s="74">
        <v>137</v>
      </c>
      <c r="E63" s="74">
        <f>774-D63-C63</f>
        <v>567</v>
      </c>
      <c r="F63" s="74">
        <f t="shared" ref="F63:F68" si="2">SUM(C63:E63)</f>
        <v>774</v>
      </c>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0"/>
      <c r="DD63" s="70"/>
      <c r="DE63" s="70"/>
      <c r="DF63" s="70"/>
      <c r="DG63" s="70"/>
      <c r="DH63" s="70"/>
      <c r="DI63" s="70"/>
      <c r="DJ63" s="70"/>
      <c r="DK63" s="70"/>
      <c r="DL63" s="70"/>
      <c r="DM63" s="70"/>
      <c r="DN63" s="70"/>
      <c r="DO63" s="70"/>
      <c r="DP63" s="70"/>
      <c r="DQ63" s="70"/>
      <c r="DR63" s="70"/>
      <c r="DS63" s="70"/>
      <c r="DT63" s="70"/>
      <c r="DU63" s="70"/>
      <c r="DV63" s="70"/>
      <c r="DW63" s="70"/>
      <c r="DX63" s="70"/>
      <c r="DY63" s="70"/>
      <c r="DZ63" s="70"/>
      <c r="EA63" s="70"/>
      <c r="EB63" s="70"/>
      <c r="EC63" s="70"/>
      <c r="ED63" s="70"/>
      <c r="EE63" s="70"/>
      <c r="EF63" s="70"/>
      <c r="EG63" s="70"/>
      <c r="EH63" s="70"/>
      <c r="EI63" s="70"/>
      <c r="EJ63" s="70"/>
      <c r="EK63" s="70"/>
      <c r="EL63" s="70"/>
      <c r="EM63" s="70"/>
      <c r="EN63" s="70"/>
      <c r="EO63" s="70"/>
      <c r="EP63" s="70"/>
      <c r="EQ63" s="70"/>
      <c r="ER63" s="70"/>
      <c r="ES63" s="70"/>
      <c r="ET63" s="70"/>
      <c r="EU63" s="70"/>
      <c r="EV63" s="70"/>
      <c r="EW63" s="70"/>
      <c r="EX63" s="70"/>
      <c r="EY63" s="70"/>
      <c r="EZ63" s="70"/>
      <c r="FA63" s="70"/>
      <c r="FB63" s="70"/>
      <c r="FC63" s="70"/>
      <c r="FD63" s="70"/>
      <c r="FE63" s="70"/>
      <c r="FF63" s="70"/>
      <c r="FG63" s="70"/>
      <c r="FH63" s="70"/>
      <c r="FI63" s="70"/>
      <c r="FJ63" s="70"/>
      <c r="FK63" s="70"/>
      <c r="FL63" s="70"/>
      <c r="FM63" s="70"/>
      <c r="FN63" s="70"/>
      <c r="FO63" s="70"/>
      <c r="FP63" s="70"/>
      <c r="FQ63" s="70"/>
      <c r="FR63" s="70"/>
      <c r="FS63" s="70"/>
      <c r="FT63" s="70"/>
      <c r="FU63" s="70"/>
      <c r="FV63" s="70"/>
      <c r="FW63" s="70"/>
      <c r="FX63" s="70"/>
      <c r="FY63" s="70"/>
      <c r="FZ63" s="70"/>
      <c r="GA63" s="70"/>
      <c r="GB63" s="70"/>
      <c r="GC63" s="70"/>
      <c r="GD63" s="70"/>
      <c r="GE63" s="70"/>
      <c r="GF63" s="70"/>
      <c r="GG63" s="70"/>
      <c r="GH63" s="70"/>
      <c r="GI63" s="70"/>
      <c r="GJ63" s="70"/>
      <c r="GK63" s="70"/>
      <c r="GL63" s="70"/>
      <c r="GM63" s="70"/>
      <c r="GN63" s="70"/>
      <c r="GO63" s="70"/>
      <c r="GP63" s="70"/>
      <c r="GQ63" s="70"/>
      <c r="GR63" s="70"/>
      <c r="GS63" s="70"/>
      <c r="GT63" s="70"/>
      <c r="GU63" s="70"/>
      <c r="GV63" s="70"/>
      <c r="GW63" s="70"/>
      <c r="GX63" s="70"/>
      <c r="GY63" s="70"/>
      <c r="GZ63" s="70"/>
      <c r="HA63" s="70"/>
      <c r="HB63" s="70"/>
      <c r="HC63" s="70"/>
      <c r="HD63" s="70"/>
      <c r="HE63" s="70"/>
      <c r="HF63" s="70"/>
      <c r="HG63" s="70"/>
      <c r="HH63" s="70"/>
      <c r="HI63" s="70"/>
      <c r="HJ63" s="70"/>
      <c r="HK63" s="70"/>
      <c r="HL63" s="70"/>
      <c r="HM63" s="70"/>
      <c r="HN63" s="70"/>
      <c r="HO63" s="70"/>
      <c r="HP63" s="70"/>
      <c r="HQ63" s="70"/>
      <c r="HR63" s="70"/>
      <c r="HS63" s="70"/>
      <c r="HT63" s="70"/>
      <c r="HU63" s="70"/>
      <c r="HV63" s="70"/>
      <c r="HW63" s="70"/>
      <c r="HX63" s="70"/>
      <c r="HY63" s="70"/>
      <c r="HZ63" s="70"/>
      <c r="IA63" s="70"/>
      <c r="IB63" s="70"/>
      <c r="IC63" s="70"/>
      <c r="ID63" s="70"/>
      <c r="IE63" s="70"/>
      <c r="IF63" s="70"/>
      <c r="IG63" s="70"/>
      <c r="IH63" s="70"/>
      <c r="II63" s="70"/>
      <c r="IJ63" s="70"/>
      <c r="IK63" s="70"/>
      <c r="IL63" s="70"/>
      <c r="IM63" s="70"/>
      <c r="IN63" s="70"/>
      <c r="IO63" s="70"/>
      <c r="IP63" s="70"/>
      <c r="IQ63" s="70"/>
      <c r="IR63" s="70"/>
      <c r="IS63" s="70"/>
      <c r="IT63" s="70"/>
      <c r="IU63" s="70"/>
      <c r="IV63" s="70"/>
    </row>
    <row r="64" spans="1:256" s="71" customFormat="1" ht="119.25" customHeight="1" x14ac:dyDescent="0.15">
      <c r="A64" s="72" t="s">
        <v>617</v>
      </c>
      <c r="B64" s="75" t="s">
        <v>870</v>
      </c>
      <c r="C64" s="74">
        <v>0</v>
      </c>
      <c r="D64" s="74">
        <v>0</v>
      </c>
      <c r="E64" s="74">
        <v>0</v>
      </c>
      <c r="F64" s="74">
        <f t="shared" si="2"/>
        <v>0</v>
      </c>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0"/>
      <c r="DD64" s="70"/>
      <c r="DE64" s="70"/>
      <c r="DF64" s="70"/>
      <c r="DG64" s="70"/>
      <c r="DH64" s="70"/>
      <c r="DI64" s="70"/>
      <c r="DJ64" s="70"/>
      <c r="DK64" s="70"/>
      <c r="DL64" s="70"/>
      <c r="DM64" s="70"/>
      <c r="DN64" s="70"/>
      <c r="DO64" s="70"/>
      <c r="DP64" s="70"/>
      <c r="DQ64" s="70"/>
      <c r="DR64" s="70"/>
      <c r="DS64" s="70"/>
      <c r="DT64" s="70"/>
      <c r="DU64" s="70"/>
      <c r="DV64" s="70"/>
      <c r="DW64" s="70"/>
      <c r="DX64" s="70"/>
      <c r="DY64" s="70"/>
      <c r="DZ64" s="70"/>
      <c r="EA64" s="70"/>
      <c r="EB64" s="70"/>
      <c r="EC64" s="70"/>
      <c r="ED64" s="70"/>
      <c r="EE64" s="70"/>
      <c r="EF64" s="70"/>
      <c r="EG64" s="70"/>
      <c r="EH64" s="70"/>
      <c r="EI64" s="70"/>
      <c r="EJ64" s="70"/>
      <c r="EK64" s="70"/>
      <c r="EL64" s="70"/>
      <c r="EM64" s="70"/>
      <c r="EN64" s="70"/>
      <c r="EO64" s="70"/>
      <c r="EP64" s="70"/>
      <c r="EQ64" s="70"/>
      <c r="ER64" s="70"/>
      <c r="ES64" s="70"/>
      <c r="ET64" s="70"/>
      <c r="EU64" s="70"/>
      <c r="EV64" s="70"/>
      <c r="EW64" s="70"/>
      <c r="EX64" s="70"/>
      <c r="EY64" s="70"/>
      <c r="EZ64" s="70"/>
      <c r="FA64" s="70"/>
      <c r="FB64" s="70"/>
      <c r="FC64" s="70"/>
      <c r="FD64" s="70"/>
      <c r="FE64" s="70"/>
      <c r="FF64" s="70"/>
      <c r="FG64" s="70"/>
      <c r="FH64" s="70"/>
      <c r="FI64" s="70"/>
      <c r="FJ64" s="70"/>
      <c r="FK64" s="70"/>
      <c r="FL64" s="70"/>
      <c r="FM64" s="70"/>
      <c r="FN64" s="70"/>
      <c r="FO64" s="70"/>
      <c r="FP64" s="70"/>
      <c r="FQ64" s="70"/>
      <c r="FR64" s="70"/>
      <c r="FS64" s="70"/>
      <c r="FT64" s="70"/>
      <c r="FU64" s="70"/>
      <c r="FV64" s="70"/>
      <c r="FW64" s="70"/>
      <c r="FX64" s="70"/>
      <c r="FY64" s="70"/>
      <c r="FZ64" s="70"/>
      <c r="GA64" s="70"/>
      <c r="GB64" s="70"/>
      <c r="GC64" s="70"/>
      <c r="GD64" s="70"/>
      <c r="GE64" s="70"/>
      <c r="GF64" s="70"/>
      <c r="GG64" s="70"/>
      <c r="GH64" s="70"/>
      <c r="GI64" s="70"/>
      <c r="GJ64" s="70"/>
      <c r="GK64" s="70"/>
      <c r="GL64" s="70"/>
      <c r="GM64" s="70"/>
      <c r="GN64" s="70"/>
      <c r="GO64" s="70"/>
      <c r="GP64" s="70"/>
      <c r="GQ64" s="70"/>
      <c r="GR64" s="70"/>
      <c r="GS64" s="70"/>
      <c r="GT64" s="70"/>
      <c r="GU64" s="70"/>
      <c r="GV64" s="70"/>
      <c r="GW64" s="70"/>
      <c r="GX64" s="70"/>
      <c r="GY64" s="70"/>
      <c r="GZ64" s="70"/>
      <c r="HA64" s="70"/>
      <c r="HB64" s="70"/>
      <c r="HC64" s="70"/>
      <c r="HD64" s="70"/>
      <c r="HE64" s="70"/>
      <c r="HF64" s="70"/>
      <c r="HG64" s="70"/>
      <c r="HH64" s="70"/>
      <c r="HI64" s="70"/>
      <c r="HJ64" s="70"/>
      <c r="HK64" s="70"/>
      <c r="HL64" s="70"/>
      <c r="HM64" s="70"/>
      <c r="HN64" s="70"/>
      <c r="HO64" s="70"/>
      <c r="HP64" s="70"/>
      <c r="HQ64" s="70"/>
      <c r="HR64" s="70"/>
      <c r="HS64" s="70"/>
      <c r="HT64" s="70"/>
      <c r="HU64" s="70"/>
      <c r="HV64" s="70"/>
      <c r="HW64" s="70"/>
      <c r="HX64" s="70"/>
      <c r="HY64" s="70"/>
      <c r="HZ64" s="70"/>
      <c r="IA64" s="70"/>
      <c r="IB64" s="70"/>
      <c r="IC64" s="70"/>
      <c r="ID64" s="70"/>
      <c r="IE64" s="70"/>
      <c r="IF64" s="70"/>
      <c r="IG64" s="70"/>
      <c r="IH64" s="70"/>
      <c r="II64" s="70"/>
      <c r="IJ64" s="70"/>
      <c r="IK64" s="70"/>
      <c r="IL64" s="70"/>
      <c r="IM64" s="70"/>
      <c r="IN64" s="70"/>
      <c r="IO64" s="70"/>
      <c r="IP64" s="70"/>
      <c r="IQ64" s="70"/>
      <c r="IR64" s="70"/>
      <c r="IS64" s="70"/>
      <c r="IT64" s="70"/>
      <c r="IU64" s="70"/>
      <c r="IV64" s="70"/>
    </row>
    <row r="65" spans="1:256" s="71" customFormat="1" ht="27.75" customHeight="1" x14ac:dyDescent="0.15">
      <c r="A65" s="72" t="s">
        <v>618</v>
      </c>
      <c r="B65" s="73" t="s">
        <v>871</v>
      </c>
      <c r="C65" s="74">
        <f>(C63-C64)</f>
        <v>70</v>
      </c>
      <c r="D65" s="74">
        <f>(D63-D64)</f>
        <v>137</v>
      </c>
      <c r="E65" s="74">
        <f>(E63-E64)</f>
        <v>567</v>
      </c>
      <c r="F65" s="74">
        <f t="shared" si="2"/>
        <v>774</v>
      </c>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0"/>
      <c r="DD65" s="70"/>
      <c r="DE65" s="70"/>
      <c r="DF65" s="70"/>
      <c r="DG65" s="70"/>
      <c r="DH65" s="70"/>
      <c r="DI65" s="70"/>
      <c r="DJ65" s="70"/>
      <c r="DK65" s="70"/>
      <c r="DL65" s="70"/>
      <c r="DM65" s="70"/>
      <c r="DN65" s="70"/>
      <c r="DO65" s="70"/>
      <c r="DP65" s="70"/>
      <c r="DQ65" s="70"/>
      <c r="DR65" s="70"/>
      <c r="DS65" s="70"/>
      <c r="DT65" s="70"/>
      <c r="DU65" s="70"/>
      <c r="DV65" s="70"/>
      <c r="DW65" s="70"/>
      <c r="DX65" s="70"/>
      <c r="DY65" s="70"/>
      <c r="DZ65" s="70"/>
      <c r="EA65" s="70"/>
      <c r="EB65" s="70"/>
      <c r="EC65" s="70"/>
      <c r="ED65" s="70"/>
      <c r="EE65" s="70"/>
      <c r="EF65" s="70"/>
      <c r="EG65" s="70"/>
      <c r="EH65" s="70"/>
      <c r="EI65" s="70"/>
      <c r="EJ65" s="70"/>
      <c r="EK65" s="70"/>
      <c r="EL65" s="70"/>
      <c r="EM65" s="70"/>
      <c r="EN65" s="70"/>
      <c r="EO65" s="70"/>
      <c r="EP65" s="70"/>
      <c r="EQ65" s="70"/>
      <c r="ER65" s="70"/>
      <c r="ES65" s="70"/>
      <c r="ET65" s="70"/>
      <c r="EU65" s="70"/>
      <c r="EV65" s="70"/>
      <c r="EW65" s="70"/>
      <c r="EX65" s="70"/>
      <c r="EY65" s="70"/>
      <c r="EZ65" s="70"/>
      <c r="FA65" s="70"/>
      <c r="FB65" s="70"/>
      <c r="FC65" s="70"/>
      <c r="FD65" s="70"/>
      <c r="FE65" s="70"/>
      <c r="FF65" s="70"/>
      <c r="FG65" s="70"/>
      <c r="FH65" s="70"/>
      <c r="FI65" s="70"/>
      <c r="FJ65" s="70"/>
      <c r="FK65" s="70"/>
      <c r="FL65" s="70"/>
      <c r="FM65" s="70"/>
      <c r="FN65" s="70"/>
      <c r="FO65" s="70"/>
      <c r="FP65" s="70"/>
      <c r="FQ65" s="70"/>
      <c r="FR65" s="70"/>
      <c r="FS65" s="70"/>
      <c r="FT65" s="70"/>
      <c r="FU65" s="70"/>
      <c r="FV65" s="70"/>
      <c r="FW65" s="70"/>
      <c r="FX65" s="70"/>
      <c r="FY65" s="70"/>
      <c r="FZ65" s="70"/>
      <c r="GA65" s="70"/>
      <c r="GB65" s="70"/>
      <c r="GC65" s="70"/>
      <c r="GD65" s="70"/>
      <c r="GE65" s="70"/>
      <c r="GF65" s="70"/>
      <c r="GG65" s="70"/>
      <c r="GH65" s="70"/>
      <c r="GI65" s="70"/>
      <c r="GJ65" s="70"/>
      <c r="GK65" s="70"/>
      <c r="GL65" s="70"/>
      <c r="GM65" s="70"/>
      <c r="GN65" s="70"/>
      <c r="GO65" s="70"/>
      <c r="GP65" s="70"/>
      <c r="GQ65" s="70"/>
      <c r="GR65" s="70"/>
      <c r="GS65" s="70"/>
      <c r="GT65" s="70"/>
      <c r="GU65" s="70"/>
      <c r="GV65" s="70"/>
      <c r="GW65" s="70"/>
      <c r="GX65" s="70"/>
      <c r="GY65" s="70"/>
      <c r="GZ65" s="70"/>
      <c r="HA65" s="70"/>
      <c r="HB65" s="70"/>
      <c r="HC65" s="70"/>
      <c r="HD65" s="70"/>
      <c r="HE65" s="70"/>
      <c r="HF65" s="70"/>
      <c r="HG65" s="70"/>
      <c r="HH65" s="70"/>
      <c r="HI65" s="70"/>
      <c r="HJ65" s="70"/>
      <c r="HK65" s="70"/>
      <c r="HL65" s="70"/>
      <c r="HM65" s="70"/>
      <c r="HN65" s="70"/>
      <c r="HO65" s="70"/>
      <c r="HP65" s="70"/>
      <c r="HQ65" s="70"/>
      <c r="HR65" s="70"/>
      <c r="HS65" s="70"/>
      <c r="HT65" s="70"/>
      <c r="HU65" s="70"/>
      <c r="HV65" s="70"/>
      <c r="HW65" s="70"/>
      <c r="HX65" s="70"/>
      <c r="HY65" s="70"/>
      <c r="HZ65" s="70"/>
      <c r="IA65" s="70"/>
      <c r="IB65" s="70"/>
      <c r="IC65" s="70"/>
      <c r="ID65" s="70"/>
      <c r="IE65" s="70"/>
      <c r="IF65" s="70"/>
      <c r="IG65" s="70"/>
      <c r="IH65" s="70"/>
      <c r="II65" s="70"/>
      <c r="IJ65" s="70"/>
      <c r="IK65" s="70"/>
      <c r="IL65" s="70"/>
      <c r="IM65" s="70"/>
      <c r="IN65" s="70"/>
      <c r="IO65" s="70"/>
      <c r="IP65" s="70"/>
      <c r="IQ65" s="70"/>
      <c r="IR65" s="70"/>
      <c r="IS65" s="70"/>
      <c r="IT65" s="70"/>
      <c r="IU65" s="70"/>
      <c r="IV65" s="70"/>
    </row>
    <row r="66" spans="1:256" s="71" customFormat="1" ht="51.75" customHeight="1" x14ac:dyDescent="0.15">
      <c r="A66" s="72" t="s">
        <v>619</v>
      </c>
      <c r="B66" s="76" t="s">
        <v>873</v>
      </c>
      <c r="C66" s="74">
        <v>44</v>
      </c>
      <c r="D66" s="74">
        <v>97</v>
      </c>
      <c r="E66" s="74">
        <f>558-D66-C66</f>
        <v>417</v>
      </c>
      <c r="F66" s="74">
        <f t="shared" si="2"/>
        <v>558</v>
      </c>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0"/>
      <c r="DD66" s="70"/>
      <c r="DE66" s="70"/>
      <c r="DF66" s="70"/>
      <c r="DG66" s="70"/>
      <c r="DH66" s="70"/>
      <c r="DI66" s="70"/>
      <c r="DJ66" s="70"/>
      <c r="DK66" s="70"/>
      <c r="DL66" s="70"/>
      <c r="DM66" s="70"/>
      <c r="DN66" s="70"/>
      <c r="DO66" s="70"/>
      <c r="DP66" s="70"/>
      <c r="DQ66" s="70"/>
      <c r="DR66" s="70"/>
      <c r="DS66" s="70"/>
      <c r="DT66" s="70"/>
      <c r="DU66" s="70"/>
      <c r="DV66" s="70"/>
      <c r="DW66" s="70"/>
      <c r="DX66" s="70"/>
      <c r="DY66" s="70"/>
      <c r="DZ66" s="70"/>
      <c r="EA66" s="70"/>
      <c r="EB66" s="70"/>
      <c r="EC66" s="70"/>
      <c r="ED66" s="70"/>
      <c r="EE66" s="70"/>
      <c r="EF66" s="70"/>
      <c r="EG66" s="70"/>
      <c r="EH66" s="70"/>
      <c r="EI66" s="70"/>
      <c r="EJ66" s="70"/>
      <c r="EK66" s="70"/>
      <c r="EL66" s="70"/>
      <c r="EM66" s="70"/>
      <c r="EN66" s="70"/>
      <c r="EO66" s="70"/>
      <c r="EP66" s="70"/>
      <c r="EQ66" s="70"/>
      <c r="ER66" s="70"/>
      <c r="ES66" s="70"/>
      <c r="ET66" s="70"/>
      <c r="EU66" s="70"/>
      <c r="EV66" s="70"/>
      <c r="EW66" s="70"/>
      <c r="EX66" s="70"/>
      <c r="EY66" s="70"/>
      <c r="EZ66" s="70"/>
      <c r="FA66" s="70"/>
      <c r="FB66" s="70"/>
      <c r="FC66" s="70"/>
      <c r="FD66" s="70"/>
      <c r="FE66" s="70"/>
      <c r="FF66" s="70"/>
      <c r="FG66" s="70"/>
      <c r="FH66" s="70"/>
      <c r="FI66" s="70"/>
      <c r="FJ66" s="70"/>
      <c r="FK66" s="70"/>
      <c r="FL66" s="70"/>
      <c r="FM66" s="70"/>
      <c r="FN66" s="70"/>
      <c r="FO66" s="70"/>
      <c r="FP66" s="70"/>
      <c r="FQ66" s="70"/>
      <c r="FR66" s="70"/>
      <c r="FS66" s="70"/>
      <c r="FT66" s="70"/>
      <c r="FU66" s="70"/>
      <c r="FV66" s="70"/>
      <c r="FW66" s="70"/>
      <c r="FX66" s="70"/>
      <c r="FY66" s="70"/>
      <c r="FZ66" s="70"/>
      <c r="GA66" s="70"/>
      <c r="GB66" s="70"/>
      <c r="GC66" s="70"/>
      <c r="GD66" s="70"/>
      <c r="GE66" s="70"/>
      <c r="GF66" s="70"/>
      <c r="GG66" s="70"/>
      <c r="GH66" s="70"/>
      <c r="GI66" s="70"/>
      <c r="GJ66" s="70"/>
      <c r="GK66" s="70"/>
      <c r="GL66" s="70"/>
      <c r="GM66" s="70"/>
      <c r="GN66" s="70"/>
      <c r="GO66" s="70"/>
      <c r="GP66" s="70"/>
      <c r="GQ66" s="70"/>
      <c r="GR66" s="70"/>
      <c r="GS66" s="70"/>
      <c r="GT66" s="70"/>
      <c r="GU66" s="70"/>
      <c r="GV66" s="70"/>
      <c r="GW66" s="70"/>
      <c r="GX66" s="70"/>
      <c r="GY66" s="70"/>
      <c r="GZ66" s="70"/>
      <c r="HA66" s="70"/>
      <c r="HB66" s="70"/>
      <c r="HC66" s="70"/>
      <c r="HD66" s="70"/>
      <c r="HE66" s="70"/>
      <c r="HF66" s="70"/>
      <c r="HG66" s="70"/>
      <c r="HH66" s="70"/>
      <c r="HI66" s="70"/>
      <c r="HJ66" s="70"/>
      <c r="HK66" s="70"/>
      <c r="HL66" s="70"/>
      <c r="HM66" s="70"/>
      <c r="HN66" s="70"/>
      <c r="HO66" s="70"/>
      <c r="HP66" s="70"/>
      <c r="HQ66" s="70"/>
      <c r="HR66" s="70"/>
      <c r="HS66" s="70"/>
      <c r="HT66" s="70"/>
      <c r="HU66" s="70"/>
      <c r="HV66" s="70"/>
      <c r="HW66" s="70"/>
      <c r="HX66" s="70"/>
      <c r="HY66" s="70"/>
      <c r="HZ66" s="70"/>
      <c r="IA66" s="70"/>
      <c r="IB66" s="70"/>
      <c r="IC66" s="70"/>
      <c r="ID66" s="70"/>
      <c r="IE66" s="70"/>
      <c r="IF66" s="70"/>
      <c r="IG66" s="70"/>
      <c r="IH66" s="70"/>
      <c r="II66" s="70"/>
      <c r="IJ66" s="70"/>
      <c r="IK66" s="70"/>
      <c r="IL66" s="70"/>
      <c r="IM66" s="70"/>
      <c r="IN66" s="70"/>
      <c r="IO66" s="70"/>
      <c r="IP66" s="70"/>
      <c r="IQ66" s="70"/>
      <c r="IR66" s="70"/>
      <c r="IS66" s="70"/>
      <c r="IT66" s="70"/>
      <c r="IU66" s="70"/>
      <c r="IV66" s="70"/>
    </row>
    <row r="67" spans="1:256" s="71" customFormat="1" ht="63.75" customHeight="1" x14ac:dyDescent="0.15">
      <c r="A67" s="72" t="s">
        <v>620</v>
      </c>
      <c r="B67" s="76" t="s">
        <v>874</v>
      </c>
      <c r="C67" s="74">
        <v>10</v>
      </c>
      <c r="D67" s="74">
        <v>10</v>
      </c>
      <c r="E67" s="74">
        <v>49</v>
      </c>
      <c r="F67" s="74">
        <f t="shared" si="2"/>
        <v>69</v>
      </c>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0"/>
      <c r="DD67" s="70"/>
      <c r="DE67" s="70"/>
      <c r="DF67" s="70"/>
      <c r="DG67" s="70"/>
      <c r="DH67" s="70"/>
      <c r="DI67" s="70"/>
      <c r="DJ67" s="70"/>
      <c r="DK67" s="70"/>
      <c r="DL67" s="70"/>
      <c r="DM67" s="70"/>
      <c r="DN67" s="70"/>
      <c r="DO67" s="70"/>
      <c r="DP67" s="70"/>
      <c r="DQ67" s="70"/>
      <c r="DR67" s="70"/>
      <c r="DS67" s="70"/>
      <c r="DT67" s="70"/>
      <c r="DU67" s="70"/>
      <c r="DV67" s="70"/>
      <c r="DW67" s="70"/>
      <c r="DX67" s="70"/>
      <c r="DY67" s="70"/>
      <c r="DZ67" s="70"/>
      <c r="EA67" s="70"/>
      <c r="EB67" s="70"/>
      <c r="EC67" s="70"/>
      <c r="ED67" s="70"/>
      <c r="EE67" s="70"/>
      <c r="EF67" s="70"/>
      <c r="EG67" s="70"/>
      <c r="EH67" s="70"/>
      <c r="EI67" s="70"/>
      <c r="EJ67" s="70"/>
      <c r="EK67" s="70"/>
      <c r="EL67" s="70"/>
      <c r="EM67" s="70"/>
      <c r="EN67" s="70"/>
      <c r="EO67" s="70"/>
      <c r="EP67" s="70"/>
      <c r="EQ67" s="70"/>
      <c r="ER67" s="70"/>
      <c r="ES67" s="70"/>
      <c r="ET67" s="70"/>
      <c r="EU67" s="70"/>
      <c r="EV67" s="70"/>
      <c r="EW67" s="70"/>
      <c r="EX67" s="70"/>
      <c r="EY67" s="70"/>
      <c r="EZ67" s="70"/>
      <c r="FA67" s="70"/>
      <c r="FB67" s="70"/>
      <c r="FC67" s="70"/>
      <c r="FD67" s="70"/>
      <c r="FE67" s="70"/>
      <c r="FF67" s="70"/>
      <c r="FG67" s="70"/>
      <c r="FH67" s="70"/>
      <c r="FI67" s="70"/>
      <c r="FJ67" s="70"/>
      <c r="FK67" s="70"/>
      <c r="FL67" s="70"/>
      <c r="FM67" s="70"/>
      <c r="FN67" s="70"/>
      <c r="FO67" s="70"/>
      <c r="FP67" s="70"/>
      <c r="FQ67" s="70"/>
      <c r="FR67" s="70"/>
      <c r="FS67" s="70"/>
      <c r="FT67" s="70"/>
      <c r="FU67" s="70"/>
      <c r="FV67" s="70"/>
      <c r="FW67" s="70"/>
      <c r="FX67" s="70"/>
      <c r="FY67" s="70"/>
      <c r="FZ67" s="70"/>
      <c r="GA67" s="70"/>
      <c r="GB67" s="70"/>
      <c r="GC67" s="70"/>
      <c r="GD67" s="70"/>
      <c r="GE67" s="70"/>
      <c r="GF67" s="70"/>
      <c r="GG67" s="70"/>
      <c r="GH67" s="70"/>
      <c r="GI67" s="70"/>
      <c r="GJ67" s="70"/>
      <c r="GK67" s="70"/>
      <c r="GL67" s="70"/>
      <c r="GM67" s="70"/>
      <c r="GN67" s="70"/>
      <c r="GO67" s="70"/>
      <c r="GP67" s="70"/>
      <c r="GQ67" s="70"/>
      <c r="GR67" s="70"/>
      <c r="GS67" s="70"/>
      <c r="GT67" s="70"/>
      <c r="GU67" s="70"/>
      <c r="GV67" s="70"/>
      <c r="GW67" s="70"/>
      <c r="GX67" s="70"/>
      <c r="GY67" s="70"/>
      <c r="GZ67" s="70"/>
      <c r="HA67" s="70"/>
      <c r="HB67" s="70"/>
      <c r="HC67" s="70"/>
      <c r="HD67" s="70"/>
      <c r="HE67" s="70"/>
      <c r="HF67" s="70"/>
      <c r="HG67" s="70"/>
      <c r="HH67" s="70"/>
      <c r="HI67" s="70"/>
      <c r="HJ67" s="70"/>
      <c r="HK67" s="70"/>
      <c r="HL67" s="70"/>
      <c r="HM67" s="70"/>
      <c r="HN67" s="70"/>
      <c r="HO67" s="70"/>
      <c r="HP67" s="70"/>
      <c r="HQ67" s="70"/>
      <c r="HR67" s="70"/>
      <c r="HS67" s="70"/>
      <c r="HT67" s="70"/>
      <c r="HU67" s="70"/>
      <c r="HV67" s="70"/>
      <c r="HW67" s="70"/>
      <c r="HX67" s="70"/>
      <c r="HY67" s="70"/>
      <c r="HZ67" s="70"/>
      <c r="IA67" s="70"/>
      <c r="IB67" s="70"/>
      <c r="IC67" s="70"/>
      <c r="ID67" s="70"/>
      <c r="IE67" s="70"/>
      <c r="IF67" s="70"/>
      <c r="IG67" s="70"/>
      <c r="IH67" s="70"/>
      <c r="II67" s="70"/>
      <c r="IJ67" s="70"/>
      <c r="IK67" s="70"/>
      <c r="IL67" s="70"/>
      <c r="IM67" s="70"/>
      <c r="IN67" s="70"/>
      <c r="IO67" s="70"/>
      <c r="IP67" s="70"/>
      <c r="IQ67" s="70"/>
      <c r="IR67" s="70"/>
      <c r="IS67" s="70"/>
      <c r="IT67" s="70"/>
      <c r="IU67" s="70"/>
      <c r="IV67" s="70"/>
    </row>
    <row r="68" spans="1:256" s="71" customFormat="1" ht="68.25" customHeight="1" x14ac:dyDescent="0.15">
      <c r="A68" s="72" t="s">
        <v>621</v>
      </c>
      <c r="B68" s="76" t="s">
        <v>875</v>
      </c>
      <c r="C68" s="74">
        <v>3</v>
      </c>
      <c r="D68" s="74">
        <v>2</v>
      </c>
      <c r="E68" s="74">
        <v>5</v>
      </c>
      <c r="F68" s="74">
        <f t="shared" si="2"/>
        <v>10</v>
      </c>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0"/>
      <c r="DD68" s="70"/>
      <c r="DE68" s="70"/>
      <c r="DF68" s="70"/>
      <c r="DG68" s="70"/>
      <c r="DH68" s="70"/>
      <c r="DI68" s="70"/>
      <c r="DJ68" s="70"/>
      <c r="DK68" s="70"/>
      <c r="DL68" s="70"/>
      <c r="DM68" s="70"/>
      <c r="DN68" s="70"/>
      <c r="DO68" s="70"/>
      <c r="DP68" s="70"/>
      <c r="DQ68" s="70"/>
      <c r="DR68" s="70"/>
      <c r="DS68" s="70"/>
      <c r="DT68" s="70"/>
      <c r="DU68" s="70"/>
      <c r="DV68" s="70"/>
      <c r="DW68" s="70"/>
      <c r="DX68" s="70"/>
      <c r="DY68" s="70"/>
      <c r="DZ68" s="70"/>
      <c r="EA68" s="70"/>
      <c r="EB68" s="70"/>
      <c r="EC68" s="70"/>
      <c r="ED68" s="70"/>
      <c r="EE68" s="70"/>
      <c r="EF68" s="70"/>
      <c r="EG68" s="70"/>
      <c r="EH68" s="70"/>
      <c r="EI68" s="70"/>
      <c r="EJ68" s="70"/>
      <c r="EK68" s="70"/>
      <c r="EL68" s="70"/>
      <c r="EM68" s="70"/>
      <c r="EN68" s="70"/>
      <c r="EO68" s="70"/>
      <c r="EP68" s="70"/>
      <c r="EQ68" s="70"/>
      <c r="ER68" s="70"/>
      <c r="ES68" s="70"/>
      <c r="ET68" s="70"/>
      <c r="EU68" s="70"/>
      <c r="EV68" s="70"/>
      <c r="EW68" s="70"/>
      <c r="EX68" s="70"/>
      <c r="EY68" s="70"/>
      <c r="EZ68" s="70"/>
      <c r="FA68" s="70"/>
      <c r="FB68" s="70"/>
      <c r="FC68" s="70"/>
      <c r="FD68" s="70"/>
      <c r="FE68" s="70"/>
      <c r="FF68" s="70"/>
      <c r="FG68" s="70"/>
      <c r="FH68" s="70"/>
      <c r="FI68" s="70"/>
      <c r="FJ68" s="70"/>
      <c r="FK68" s="70"/>
      <c r="FL68" s="70"/>
      <c r="FM68" s="70"/>
      <c r="FN68" s="70"/>
      <c r="FO68" s="70"/>
      <c r="FP68" s="70"/>
      <c r="FQ68" s="70"/>
      <c r="FR68" s="70"/>
      <c r="FS68" s="70"/>
      <c r="FT68" s="70"/>
      <c r="FU68" s="70"/>
      <c r="FV68" s="70"/>
      <c r="FW68" s="70"/>
      <c r="FX68" s="70"/>
      <c r="FY68" s="70"/>
      <c r="FZ68" s="70"/>
      <c r="GA68" s="70"/>
      <c r="GB68" s="70"/>
      <c r="GC68" s="70"/>
      <c r="GD68" s="70"/>
      <c r="GE68" s="70"/>
      <c r="GF68" s="70"/>
      <c r="GG68" s="70"/>
      <c r="GH68" s="70"/>
      <c r="GI68" s="70"/>
      <c r="GJ68" s="70"/>
      <c r="GK68" s="70"/>
      <c r="GL68" s="70"/>
      <c r="GM68" s="70"/>
      <c r="GN68" s="70"/>
      <c r="GO68" s="70"/>
      <c r="GP68" s="70"/>
      <c r="GQ68" s="70"/>
      <c r="GR68" s="70"/>
      <c r="GS68" s="70"/>
      <c r="GT68" s="70"/>
      <c r="GU68" s="70"/>
      <c r="GV68" s="70"/>
      <c r="GW68" s="70"/>
      <c r="GX68" s="70"/>
      <c r="GY68" s="70"/>
      <c r="GZ68" s="70"/>
      <c r="HA68" s="70"/>
      <c r="HB68" s="70"/>
      <c r="HC68" s="70"/>
      <c r="HD68" s="70"/>
      <c r="HE68" s="70"/>
      <c r="HF68" s="70"/>
      <c r="HG68" s="70"/>
      <c r="HH68" s="70"/>
      <c r="HI68" s="70"/>
      <c r="HJ68" s="70"/>
      <c r="HK68" s="70"/>
      <c r="HL68" s="70"/>
      <c r="HM68" s="70"/>
      <c r="HN68" s="70"/>
      <c r="HO68" s="70"/>
      <c r="HP68" s="70"/>
      <c r="HQ68" s="70"/>
      <c r="HR68" s="70"/>
      <c r="HS68" s="70"/>
      <c r="HT68" s="70"/>
      <c r="HU68" s="70"/>
      <c r="HV68" s="70"/>
      <c r="HW68" s="70"/>
      <c r="HX68" s="70"/>
      <c r="HY68" s="70"/>
      <c r="HZ68" s="70"/>
      <c r="IA68" s="70"/>
      <c r="IB68" s="70"/>
      <c r="IC68" s="70"/>
      <c r="ID68" s="70"/>
      <c r="IE68" s="70"/>
      <c r="IF68" s="70"/>
      <c r="IG68" s="70"/>
      <c r="IH68" s="70"/>
      <c r="II68" s="70"/>
      <c r="IJ68" s="70"/>
      <c r="IK68" s="70"/>
      <c r="IL68" s="70"/>
      <c r="IM68" s="70"/>
      <c r="IN68" s="70"/>
      <c r="IO68" s="70"/>
      <c r="IP68" s="70"/>
      <c r="IQ68" s="70"/>
      <c r="IR68" s="70"/>
      <c r="IS68" s="70"/>
      <c r="IT68" s="70"/>
      <c r="IU68" s="70"/>
      <c r="IV68" s="70"/>
    </row>
    <row r="69" spans="1:256" s="71" customFormat="1" ht="36" customHeight="1" x14ac:dyDescent="0.15">
      <c r="A69" s="72" t="s">
        <v>622</v>
      </c>
      <c r="B69" s="76" t="s">
        <v>624</v>
      </c>
      <c r="C69" s="74">
        <f>SUM(C66:C68)</f>
        <v>57</v>
      </c>
      <c r="D69" s="74">
        <f>SUM(D66:D68)</f>
        <v>109</v>
      </c>
      <c r="E69" s="74">
        <f>SUM(E66:E68)</f>
        <v>471</v>
      </c>
      <c r="F69" s="74">
        <f>SUM(F66:F68)</f>
        <v>637</v>
      </c>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0"/>
      <c r="DD69" s="70"/>
      <c r="DE69" s="70"/>
      <c r="DF69" s="70"/>
      <c r="DG69" s="70"/>
      <c r="DH69" s="70"/>
      <c r="DI69" s="70"/>
      <c r="DJ69" s="70"/>
      <c r="DK69" s="70"/>
      <c r="DL69" s="70"/>
      <c r="DM69" s="70"/>
      <c r="DN69" s="70"/>
      <c r="DO69" s="70"/>
      <c r="DP69" s="70"/>
      <c r="DQ69" s="70"/>
      <c r="DR69" s="70"/>
      <c r="DS69" s="70"/>
      <c r="DT69" s="70"/>
      <c r="DU69" s="70"/>
      <c r="DV69" s="70"/>
      <c r="DW69" s="70"/>
      <c r="DX69" s="70"/>
      <c r="DY69" s="70"/>
      <c r="DZ69" s="70"/>
      <c r="EA69" s="70"/>
      <c r="EB69" s="70"/>
      <c r="EC69" s="70"/>
      <c r="ED69" s="70"/>
      <c r="EE69" s="70"/>
      <c r="EF69" s="70"/>
      <c r="EG69" s="70"/>
      <c r="EH69" s="70"/>
      <c r="EI69" s="70"/>
      <c r="EJ69" s="70"/>
      <c r="EK69" s="70"/>
      <c r="EL69" s="70"/>
      <c r="EM69" s="70"/>
      <c r="EN69" s="70"/>
      <c r="EO69" s="70"/>
      <c r="EP69" s="70"/>
      <c r="EQ69" s="70"/>
      <c r="ER69" s="70"/>
      <c r="ES69" s="70"/>
      <c r="ET69" s="70"/>
      <c r="EU69" s="70"/>
      <c r="EV69" s="70"/>
      <c r="EW69" s="70"/>
      <c r="EX69" s="70"/>
      <c r="EY69" s="70"/>
      <c r="EZ69" s="70"/>
      <c r="FA69" s="70"/>
      <c r="FB69" s="70"/>
      <c r="FC69" s="70"/>
      <c r="FD69" s="70"/>
      <c r="FE69" s="70"/>
      <c r="FF69" s="70"/>
      <c r="FG69" s="70"/>
      <c r="FH69" s="70"/>
      <c r="FI69" s="70"/>
      <c r="FJ69" s="70"/>
      <c r="FK69" s="70"/>
      <c r="FL69" s="70"/>
      <c r="FM69" s="70"/>
      <c r="FN69" s="70"/>
      <c r="FO69" s="70"/>
      <c r="FP69" s="70"/>
      <c r="FQ69" s="70"/>
      <c r="FR69" s="70"/>
      <c r="FS69" s="70"/>
      <c r="FT69" s="70"/>
      <c r="FU69" s="70"/>
      <c r="FV69" s="70"/>
      <c r="FW69" s="70"/>
      <c r="FX69" s="70"/>
      <c r="FY69" s="70"/>
      <c r="FZ69" s="70"/>
      <c r="GA69" s="70"/>
      <c r="GB69" s="70"/>
      <c r="GC69" s="70"/>
      <c r="GD69" s="70"/>
      <c r="GE69" s="70"/>
      <c r="GF69" s="70"/>
      <c r="GG69" s="70"/>
      <c r="GH69" s="70"/>
      <c r="GI69" s="70"/>
      <c r="GJ69" s="70"/>
      <c r="GK69" s="70"/>
      <c r="GL69" s="70"/>
      <c r="GM69" s="70"/>
      <c r="GN69" s="70"/>
      <c r="GO69" s="70"/>
      <c r="GP69" s="70"/>
      <c r="GQ69" s="70"/>
      <c r="GR69" s="70"/>
      <c r="GS69" s="70"/>
      <c r="GT69" s="70"/>
      <c r="GU69" s="70"/>
      <c r="GV69" s="70"/>
      <c r="GW69" s="70"/>
      <c r="GX69" s="70"/>
      <c r="GY69" s="70"/>
      <c r="GZ69" s="70"/>
      <c r="HA69" s="70"/>
      <c r="HB69" s="70"/>
      <c r="HC69" s="70"/>
      <c r="HD69" s="70"/>
      <c r="HE69" s="70"/>
      <c r="HF69" s="70"/>
      <c r="HG69" s="70"/>
      <c r="HH69" s="70"/>
      <c r="HI69" s="70"/>
      <c r="HJ69" s="70"/>
      <c r="HK69" s="70"/>
      <c r="HL69" s="70"/>
      <c r="HM69" s="70"/>
      <c r="HN69" s="70"/>
      <c r="HO69" s="70"/>
      <c r="HP69" s="70"/>
      <c r="HQ69" s="70"/>
      <c r="HR69" s="70"/>
      <c r="HS69" s="70"/>
      <c r="HT69" s="70"/>
      <c r="HU69" s="70"/>
      <c r="HV69" s="70"/>
      <c r="HW69" s="70"/>
      <c r="HX69" s="70"/>
      <c r="HY69" s="70"/>
      <c r="HZ69" s="70"/>
      <c r="IA69" s="70"/>
      <c r="IB69" s="70"/>
      <c r="IC69" s="70"/>
      <c r="ID69" s="70"/>
      <c r="IE69" s="70"/>
      <c r="IF69" s="70"/>
      <c r="IG69" s="70"/>
      <c r="IH69" s="70"/>
      <c r="II69" s="70"/>
      <c r="IJ69" s="70"/>
      <c r="IK69" s="70"/>
      <c r="IL69" s="70"/>
      <c r="IM69" s="70"/>
      <c r="IN69" s="70"/>
      <c r="IO69" s="70"/>
      <c r="IP69" s="70"/>
      <c r="IQ69" s="70"/>
      <c r="IR69" s="70"/>
      <c r="IS69" s="70"/>
      <c r="IT69" s="70"/>
      <c r="IU69" s="70"/>
      <c r="IV69" s="70"/>
    </row>
    <row r="70" spans="1:256" s="71" customFormat="1" ht="43.5" customHeight="1" x14ac:dyDescent="0.15">
      <c r="A70" s="72" t="s">
        <v>623</v>
      </c>
      <c r="B70" s="76" t="s">
        <v>872</v>
      </c>
      <c r="C70" s="403">
        <f>C69/C65</f>
        <v>0.81428571428571428</v>
      </c>
      <c r="D70" s="403">
        <f>D69/D65</f>
        <v>0.79562043795620441</v>
      </c>
      <c r="E70" s="403">
        <f>E69/E65</f>
        <v>0.8306878306878307</v>
      </c>
      <c r="F70" s="403">
        <f>F69/F65</f>
        <v>0.82299741602067178</v>
      </c>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0"/>
      <c r="DD70" s="70"/>
      <c r="DE70" s="70"/>
      <c r="DF70" s="70"/>
      <c r="DG70" s="70"/>
      <c r="DH70" s="70"/>
      <c r="DI70" s="70"/>
      <c r="DJ70" s="70"/>
      <c r="DK70" s="70"/>
      <c r="DL70" s="70"/>
      <c r="DM70" s="70"/>
      <c r="DN70" s="70"/>
      <c r="DO70" s="70"/>
      <c r="DP70" s="70"/>
      <c r="DQ70" s="70"/>
      <c r="DR70" s="70"/>
      <c r="DS70" s="70"/>
      <c r="DT70" s="70"/>
      <c r="DU70" s="70"/>
      <c r="DV70" s="70"/>
      <c r="DW70" s="70"/>
      <c r="DX70" s="70"/>
      <c r="DY70" s="70"/>
      <c r="DZ70" s="70"/>
      <c r="EA70" s="70"/>
      <c r="EB70" s="70"/>
      <c r="EC70" s="70"/>
      <c r="ED70" s="70"/>
      <c r="EE70" s="70"/>
      <c r="EF70" s="70"/>
      <c r="EG70" s="70"/>
      <c r="EH70" s="70"/>
      <c r="EI70" s="70"/>
      <c r="EJ70" s="70"/>
      <c r="EK70" s="70"/>
      <c r="EL70" s="70"/>
      <c r="EM70" s="70"/>
      <c r="EN70" s="70"/>
      <c r="EO70" s="70"/>
      <c r="EP70" s="70"/>
      <c r="EQ70" s="70"/>
      <c r="ER70" s="70"/>
      <c r="ES70" s="70"/>
      <c r="ET70" s="70"/>
      <c r="EU70" s="70"/>
      <c r="EV70" s="70"/>
      <c r="EW70" s="70"/>
      <c r="EX70" s="70"/>
      <c r="EY70" s="70"/>
      <c r="EZ70" s="70"/>
      <c r="FA70" s="70"/>
      <c r="FB70" s="70"/>
      <c r="FC70" s="70"/>
      <c r="FD70" s="70"/>
      <c r="FE70" s="70"/>
      <c r="FF70" s="70"/>
      <c r="FG70" s="70"/>
      <c r="FH70" s="70"/>
      <c r="FI70" s="70"/>
      <c r="FJ70" s="70"/>
      <c r="FK70" s="70"/>
      <c r="FL70" s="70"/>
      <c r="FM70" s="70"/>
      <c r="FN70" s="70"/>
      <c r="FO70" s="70"/>
      <c r="FP70" s="70"/>
      <c r="FQ70" s="70"/>
      <c r="FR70" s="70"/>
      <c r="FS70" s="70"/>
      <c r="FT70" s="70"/>
      <c r="FU70" s="70"/>
      <c r="FV70" s="70"/>
      <c r="FW70" s="70"/>
      <c r="FX70" s="70"/>
      <c r="FY70" s="70"/>
      <c r="FZ70" s="70"/>
      <c r="GA70" s="70"/>
      <c r="GB70" s="70"/>
      <c r="GC70" s="70"/>
      <c r="GD70" s="70"/>
      <c r="GE70" s="70"/>
      <c r="GF70" s="70"/>
      <c r="GG70" s="70"/>
      <c r="GH70" s="70"/>
      <c r="GI70" s="70"/>
      <c r="GJ70" s="70"/>
      <c r="GK70" s="70"/>
      <c r="GL70" s="70"/>
      <c r="GM70" s="70"/>
      <c r="GN70" s="70"/>
      <c r="GO70" s="70"/>
      <c r="GP70" s="70"/>
      <c r="GQ70" s="70"/>
      <c r="GR70" s="70"/>
      <c r="GS70" s="70"/>
      <c r="GT70" s="70"/>
      <c r="GU70" s="70"/>
      <c r="GV70" s="70"/>
      <c r="GW70" s="70"/>
      <c r="GX70" s="70"/>
      <c r="GY70" s="70"/>
      <c r="GZ70" s="70"/>
      <c r="HA70" s="70"/>
      <c r="HB70" s="70"/>
      <c r="HC70" s="70"/>
      <c r="HD70" s="70"/>
      <c r="HE70" s="70"/>
      <c r="HF70" s="70"/>
      <c r="HG70" s="70"/>
      <c r="HH70" s="70"/>
      <c r="HI70" s="70"/>
      <c r="HJ70" s="70"/>
      <c r="HK70" s="70"/>
      <c r="HL70" s="70"/>
      <c r="HM70" s="70"/>
      <c r="HN70" s="70"/>
      <c r="HO70" s="70"/>
      <c r="HP70" s="70"/>
      <c r="HQ70" s="70"/>
      <c r="HR70" s="70"/>
      <c r="HS70" s="70"/>
      <c r="HT70" s="70"/>
      <c r="HU70" s="70"/>
      <c r="HV70" s="70"/>
      <c r="HW70" s="70"/>
      <c r="HX70" s="70"/>
      <c r="HY70" s="70"/>
      <c r="HZ70" s="70"/>
      <c r="IA70" s="70"/>
      <c r="IB70" s="70"/>
      <c r="IC70" s="70"/>
      <c r="ID70" s="70"/>
      <c r="IE70" s="70"/>
      <c r="IF70" s="70"/>
      <c r="IG70" s="70"/>
      <c r="IH70" s="70"/>
      <c r="II70" s="70"/>
      <c r="IJ70" s="70"/>
      <c r="IK70" s="70"/>
      <c r="IL70" s="70"/>
      <c r="IM70" s="70"/>
      <c r="IN70" s="70"/>
      <c r="IO70" s="70"/>
      <c r="IP70" s="70"/>
      <c r="IQ70" s="70"/>
      <c r="IR70" s="70"/>
      <c r="IS70" s="70"/>
      <c r="IT70" s="70"/>
      <c r="IU70" s="70"/>
      <c r="IV70" s="70"/>
    </row>
    <row r="71" spans="1:256" s="71" customFormat="1" ht="21" customHeight="1" x14ac:dyDescent="0.15">
      <c r="A71" s="72"/>
      <c r="B71" s="77"/>
      <c r="C71" s="78"/>
      <c r="D71" s="78"/>
      <c r="E71" s="78"/>
      <c r="F71" s="78"/>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0"/>
      <c r="DD71" s="70"/>
      <c r="DE71" s="70"/>
      <c r="DF71" s="70"/>
      <c r="DG71" s="70"/>
      <c r="DH71" s="70"/>
      <c r="DI71" s="70"/>
      <c r="DJ71" s="70"/>
      <c r="DK71" s="70"/>
      <c r="DL71" s="70"/>
      <c r="DM71" s="70"/>
      <c r="DN71" s="70"/>
      <c r="DO71" s="70"/>
      <c r="DP71" s="70"/>
      <c r="DQ71" s="70"/>
      <c r="DR71" s="70"/>
      <c r="DS71" s="70"/>
      <c r="DT71" s="70"/>
      <c r="DU71" s="70"/>
      <c r="DV71" s="70"/>
      <c r="DW71" s="70"/>
      <c r="DX71" s="70"/>
      <c r="DY71" s="70"/>
      <c r="DZ71" s="70"/>
      <c r="EA71" s="70"/>
      <c r="EB71" s="70"/>
      <c r="EC71" s="70"/>
      <c r="ED71" s="70"/>
      <c r="EE71" s="70"/>
      <c r="EF71" s="70"/>
      <c r="EG71" s="70"/>
      <c r="EH71" s="70"/>
      <c r="EI71" s="70"/>
      <c r="EJ71" s="70"/>
      <c r="EK71" s="70"/>
      <c r="EL71" s="70"/>
      <c r="EM71" s="70"/>
      <c r="EN71" s="70"/>
      <c r="EO71" s="70"/>
      <c r="EP71" s="70"/>
      <c r="EQ71" s="70"/>
      <c r="ER71" s="70"/>
      <c r="ES71" s="70"/>
      <c r="ET71" s="70"/>
      <c r="EU71" s="70"/>
      <c r="EV71" s="70"/>
      <c r="EW71" s="70"/>
      <c r="EX71" s="70"/>
      <c r="EY71" s="70"/>
      <c r="EZ71" s="70"/>
      <c r="FA71" s="70"/>
      <c r="FB71" s="70"/>
      <c r="FC71" s="70"/>
      <c r="FD71" s="70"/>
      <c r="FE71" s="70"/>
      <c r="FF71" s="70"/>
      <c r="FG71" s="70"/>
      <c r="FH71" s="70"/>
      <c r="FI71" s="70"/>
      <c r="FJ71" s="70"/>
      <c r="FK71" s="70"/>
      <c r="FL71" s="70"/>
      <c r="FM71" s="70"/>
      <c r="FN71" s="70"/>
      <c r="FO71" s="70"/>
      <c r="FP71" s="70"/>
      <c r="FQ71" s="70"/>
      <c r="FR71" s="70"/>
      <c r="FS71" s="70"/>
      <c r="FT71" s="70"/>
      <c r="FU71" s="70"/>
      <c r="FV71" s="70"/>
      <c r="FW71" s="70"/>
      <c r="FX71" s="70"/>
      <c r="FY71" s="70"/>
      <c r="FZ71" s="70"/>
      <c r="GA71" s="70"/>
      <c r="GB71" s="70"/>
      <c r="GC71" s="70"/>
      <c r="GD71" s="70"/>
      <c r="GE71" s="70"/>
      <c r="GF71" s="70"/>
      <c r="GG71" s="70"/>
      <c r="GH71" s="70"/>
      <c r="GI71" s="70"/>
      <c r="GJ71" s="70"/>
      <c r="GK71" s="70"/>
      <c r="GL71" s="70"/>
      <c r="GM71" s="70"/>
      <c r="GN71" s="70"/>
      <c r="GO71" s="70"/>
      <c r="GP71" s="70"/>
      <c r="GQ71" s="70"/>
      <c r="GR71" s="70"/>
      <c r="GS71" s="70"/>
      <c r="GT71" s="70"/>
      <c r="GU71" s="70"/>
      <c r="GV71" s="70"/>
      <c r="GW71" s="70"/>
      <c r="GX71" s="70"/>
      <c r="GY71" s="70"/>
      <c r="GZ71" s="70"/>
      <c r="HA71" s="70"/>
      <c r="HB71" s="70"/>
      <c r="HC71" s="70"/>
      <c r="HD71" s="70"/>
      <c r="HE71" s="70"/>
      <c r="HF71" s="70"/>
      <c r="HG71" s="70"/>
      <c r="HH71" s="70"/>
      <c r="HI71" s="70"/>
      <c r="HJ71" s="70"/>
      <c r="HK71" s="70"/>
      <c r="HL71" s="70"/>
      <c r="HM71" s="70"/>
      <c r="HN71" s="70"/>
      <c r="HO71" s="70"/>
      <c r="HP71" s="70"/>
      <c r="HQ71" s="70"/>
      <c r="HR71" s="70"/>
      <c r="HS71" s="70"/>
      <c r="HT71" s="70"/>
      <c r="HU71" s="70"/>
      <c r="HV71" s="70"/>
      <c r="HW71" s="70"/>
      <c r="HX71" s="70"/>
      <c r="HY71" s="70"/>
      <c r="HZ71" s="70"/>
      <c r="IA71" s="70"/>
      <c r="IB71" s="70"/>
      <c r="IC71" s="70"/>
      <c r="ID71" s="70"/>
      <c r="IE71" s="70"/>
      <c r="IF71" s="70"/>
      <c r="IG71" s="70"/>
      <c r="IH71" s="70"/>
      <c r="II71" s="70"/>
      <c r="IJ71" s="70"/>
      <c r="IK71" s="70"/>
      <c r="IL71" s="70"/>
      <c r="IM71" s="70"/>
      <c r="IN71" s="70"/>
      <c r="IO71" s="70"/>
      <c r="IP71" s="70"/>
      <c r="IQ71" s="70"/>
      <c r="IR71" s="70"/>
      <c r="IS71" s="70"/>
      <c r="IT71" s="70"/>
      <c r="IU71" s="70"/>
      <c r="IV71" s="70"/>
    </row>
    <row r="72" spans="1:256" ht="32.25" customHeight="1" x14ac:dyDescent="0.15">
      <c r="A72" s="80"/>
    </row>
    <row r="73" spans="1:256" hidden="1" x14ac:dyDescent="0.15">
      <c r="A73" s="80"/>
    </row>
    <row r="74" spans="1:256" s="82" customFormat="1" ht="23.25" customHeight="1" x14ac:dyDescent="0.15">
      <c r="A74" s="25"/>
      <c r="B74" s="25"/>
      <c r="C74" s="25"/>
      <c r="D74" s="25"/>
      <c r="E74" s="25"/>
    </row>
    <row r="75" spans="1:256" s="82" customFormat="1" ht="94.5" customHeight="1" x14ac:dyDescent="0.15">
      <c r="A75" s="25"/>
      <c r="B75" s="25"/>
      <c r="C75" s="25"/>
      <c r="D75" s="25"/>
      <c r="E75" s="25"/>
    </row>
    <row r="76" spans="1:256" s="82" customFormat="1" ht="13.5" customHeight="1" x14ac:dyDescent="0.15">
      <c r="A76" s="25"/>
      <c r="B76" s="25"/>
      <c r="C76" s="25"/>
      <c r="D76" s="25"/>
      <c r="E76" s="25"/>
    </row>
    <row r="77" spans="1:256" s="82" customFormat="1" ht="16.5" customHeight="1" x14ac:dyDescent="0.15">
      <c r="A77" s="25"/>
      <c r="B77" s="25"/>
      <c r="C77" s="25"/>
      <c r="D77" s="25"/>
      <c r="E77" s="25"/>
    </row>
    <row r="78" spans="1:256" s="82" customFormat="1" ht="27.75" customHeight="1" x14ac:dyDescent="0.15">
      <c r="A78" s="25"/>
      <c r="B78" s="25"/>
      <c r="C78" s="25"/>
      <c r="D78" s="25"/>
      <c r="E78" s="25"/>
    </row>
    <row r="79" spans="1:256" s="82" customFormat="1" ht="13.5" customHeight="1" x14ac:dyDescent="0.15">
      <c r="A79" s="25"/>
      <c r="B79" s="25"/>
      <c r="C79" s="25"/>
      <c r="D79" s="25"/>
      <c r="E79" s="25"/>
    </row>
    <row r="80" spans="1:256" s="82" customFormat="1" ht="27" customHeight="1" x14ac:dyDescent="0.15">
      <c r="A80" s="25"/>
      <c r="B80" s="25"/>
      <c r="C80" s="25"/>
      <c r="D80" s="25"/>
      <c r="E80" s="25"/>
    </row>
    <row r="81" spans="1:5" s="82" customFormat="1" ht="12.75" customHeight="1" x14ac:dyDescent="0.15">
      <c r="A81" s="25"/>
      <c r="B81" s="25"/>
      <c r="C81" s="25"/>
      <c r="D81" s="25"/>
      <c r="E81" s="25"/>
    </row>
    <row r="82" spans="1:5" s="82" customFormat="1" ht="12.75" customHeight="1" x14ac:dyDescent="0.15">
      <c r="A82" s="25"/>
      <c r="B82" s="25"/>
      <c r="C82" s="25"/>
      <c r="D82" s="25"/>
      <c r="E82" s="25"/>
    </row>
    <row r="83" spans="1:5" s="82" customFormat="1" ht="12.75" customHeight="1" x14ac:dyDescent="0.15">
      <c r="A83" s="25"/>
      <c r="B83" s="25"/>
      <c r="C83" s="25"/>
      <c r="D83" s="25"/>
      <c r="E83" s="25"/>
    </row>
    <row r="84" spans="1:5" x14ac:dyDescent="0.15">
      <c r="A84" s="25"/>
    </row>
    <row r="85" spans="1:5" ht="30.75" customHeight="1" x14ac:dyDescent="0.15">
      <c r="A85" s="25"/>
    </row>
    <row r="86" spans="1:5" ht="18" customHeight="1" x14ac:dyDescent="0.15">
      <c r="A86" s="25"/>
    </row>
    <row r="87" spans="1:5" ht="88.5" customHeight="1" x14ac:dyDescent="0.15">
      <c r="A87" s="25"/>
    </row>
    <row r="88" spans="1:5" ht="59.25" customHeight="1" x14ac:dyDescent="0.15">
      <c r="A88" s="25"/>
    </row>
    <row r="89" spans="1:5" x14ac:dyDescent="0.15"/>
    <row r="91" spans="1:5" ht="65.25" hidden="1" customHeight="1" x14ac:dyDescent="0.15"/>
    <row r="92" spans="1:5" ht="51.75" hidden="1" customHeight="1" x14ac:dyDescent="0.15"/>
    <row r="93" spans="1:5" x14ac:dyDescent="0.15"/>
    <row r="94" spans="1:5" x14ac:dyDescent="0.15"/>
    <row r="95" spans="1:5" x14ac:dyDescent="0.15"/>
    <row r="96" spans="1:5" x14ac:dyDescent="0.15"/>
    <row r="97" x14ac:dyDescent="0.15"/>
    <row r="98" x14ac:dyDescent="0.15"/>
    <row r="99" x14ac:dyDescent="0.15"/>
    <row r="100" x14ac:dyDescent="0.15"/>
    <row r="101" x14ac:dyDescent="0.15"/>
    <row r="102" x14ac:dyDescent="0.15"/>
    <row r="103" x14ac:dyDescent="0.15"/>
    <row r="104" x14ac:dyDescent="0.15"/>
    <row r="105" x14ac:dyDescent="0.15"/>
    <row r="106" x14ac:dyDescent="0.15"/>
    <row r="107" x14ac:dyDescent="0.15"/>
    <row r="108" x14ac:dyDescent="0.15"/>
    <row r="109" x14ac:dyDescent="0.15"/>
    <row r="110" x14ac:dyDescent="0.15"/>
    <row r="111" x14ac:dyDescent="0.15"/>
    <row r="112" x14ac:dyDescent="0.15"/>
    <row r="113" x14ac:dyDescent="0.15"/>
    <row r="114" x14ac:dyDescent="0.15"/>
    <row r="115" x14ac:dyDescent="0.15"/>
    <row r="116" x14ac:dyDescent="0.15"/>
    <row r="117" x14ac:dyDescent="0.15"/>
    <row r="118" x14ac:dyDescent="0.15"/>
    <row r="119" x14ac:dyDescent="0.15"/>
    <row r="120" x14ac:dyDescent="0.15"/>
    <row r="121" x14ac:dyDescent="0.15"/>
    <row r="122" x14ac:dyDescent="0.15"/>
    <row r="123" x14ac:dyDescent="0.15"/>
    <row r="124" x14ac:dyDescent="0.15"/>
    <row r="125" x14ac:dyDescent="0.15"/>
    <row r="126" x14ac:dyDescent="0.15"/>
    <row r="127" x14ac:dyDescent="0.15"/>
    <row r="128" x14ac:dyDescent="0.15"/>
    <row r="129" x14ac:dyDescent="0.15"/>
    <row r="130" x14ac:dyDescent="0.15"/>
    <row r="131" x14ac:dyDescent="0.15"/>
    <row r="132" x14ac:dyDescent="0.15"/>
    <row r="133" x14ac:dyDescent="0.15"/>
    <row r="134" x14ac:dyDescent="0.15"/>
    <row r="135" x14ac:dyDescent="0.15"/>
    <row r="136" x14ac:dyDescent="0.15"/>
    <row r="137" x14ac:dyDescent="0.15"/>
    <row r="138" x14ac:dyDescent="0.15"/>
    <row r="139" x14ac:dyDescent="0.15"/>
    <row r="140" x14ac:dyDescent="0.15"/>
    <row r="141" x14ac:dyDescent="0.15"/>
    <row r="142" x14ac:dyDescent="0.15"/>
    <row r="143" x14ac:dyDescent="0.15"/>
    <row r="144" x14ac:dyDescent="0.15"/>
    <row r="145" x14ac:dyDescent="0.15"/>
    <row r="146" x14ac:dyDescent="0.15"/>
    <row r="147" x14ac:dyDescent="0.15"/>
    <row r="148" x14ac:dyDescent="0.15"/>
    <row r="149" x14ac:dyDescent="0.15"/>
    <row r="150" x14ac:dyDescent="0.15"/>
    <row r="151" x14ac:dyDescent="0.15"/>
    <row r="152" x14ac:dyDescent="0.15"/>
    <row r="153" x14ac:dyDescent="0.15"/>
    <row r="154" x14ac:dyDescent="0.15"/>
    <row r="155" x14ac:dyDescent="0.15"/>
    <row r="156" x14ac:dyDescent="0.15"/>
    <row r="157" x14ac:dyDescent="0.15"/>
    <row r="158" x14ac:dyDescent="0.15"/>
    <row r="159" x14ac:dyDescent="0.15"/>
  </sheetData>
  <mergeCells count="33">
    <mergeCell ref="B26:F26"/>
    <mergeCell ref="B29:F29"/>
    <mergeCell ref="B61:B62"/>
    <mergeCell ref="B55:IV57"/>
    <mergeCell ref="B54:F54"/>
    <mergeCell ref="B30:C30"/>
    <mergeCell ref="B31:C31"/>
    <mergeCell ref="B28:F28"/>
    <mergeCell ref="B58:F58"/>
    <mergeCell ref="B36:C36"/>
    <mergeCell ref="B37:C37"/>
    <mergeCell ref="B38:C38"/>
    <mergeCell ref="B39:C39"/>
    <mergeCell ref="B33:C33"/>
    <mergeCell ref="B35:C35"/>
    <mergeCell ref="B32:C32"/>
    <mergeCell ref="B34:C34"/>
    <mergeCell ref="E61:E62"/>
    <mergeCell ref="C61:C62"/>
    <mergeCell ref="D61:D62"/>
    <mergeCell ref="B60:F60"/>
    <mergeCell ref="A1:F1"/>
    <mergeCell ref="B3:F3"/>
    <mergeCell ref="C6:D6"/>
    <mergeCell ref="E6:F6"/>
    <mergeCell ref="B25:F25"/>
    <mergeCell ref="B4:F4"/>
    <mergeCell ref="B5:F5"/>
    <mergeCell ref="B6:B7"/>
    <mergeCell ref="F61:F62"/>
    <mergeCell ref="B59:F59"/>
    <mergeCell ref="B40:C40"/>
    <mergeCell ref="B27:F27"/>
  </mergeCells>
  <phoneticPr fontId="0" type="noConversion"/>
  <hyperlinks>
    <hyperlink ref="B5:F5" r:id="rId1" display="Note: Report students formerly designated as “first professional” in the graduate cells. For information on reporting study abroad students please see this link. " xr:uid="{00000000-0004-0000-0100-000000000000}"/>
  </hyperlinks>
  <pageMargins left="0.75" right="0.75" top="1" bottom="1" header="0.5" footer="0.5"/>
  <pageSetup scale="75" orientation="portrait" r:id="rId2"/>
  <headerFooter alignWithMargins="0">
    <oddHeader>&amp;LCommon Data Set 2021-2022</oddHeader>
    <oddFooter>&amp;LCDS-B&amp;RPage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7"/>
  <sheetViews>
    <sheetView tabSelected="1" showRuler="0" topLeftCell="A318" zoomScaleNormal="100" zoomScalePageLayoutView="85" workbookViewId="0">
      <selection activeCell="E335" sqref="E335"/>
    </sheetView>
  </sheetViews>
  <sheetFormatPr baseColWidth="10" defaultColWidth="0" defaultRowHeight="13" zeroHeight="1" x14ac:dyDescent="0.15"/>
  <cols>
    <col min="1" max="1" width="4.5" style="2" customWidth="1"/>
    <col min="2" max="2" width="29" style="1" customWidth="1"/>
    <col min="3" max="6" width="14.83203125" style="1" customWidth="1"/>
    <col min="7" max="7" width="8.5" style="1" customWidth="1"/>
    <col min="8" max="8" width="0.83203125" style="1" customWidth="1"/>
    <col min="9" max="16384" width="0" style="1" hidden="1"/>
  </cols>
  <sheetData>
    <row r="1" spans="1:6" ht="18" x14ac:dyDescent="0.15">
      <c r="A1" s="429" t="s">
        <v>263</v>
      </c>
      <c r="B1" s="500"/>
      <c r="C1" s="500"/>
      <c r="D1" s="500"/>
      <c r="E1" s="500"/>
      <c r="F1" s="500"/>
    </row>
    <row r="2" spans="1:6" ht="16" x14ac:dyDescent="0.2">
      <c r="B2" s="62" t="s">
        <v>626</v>
      </c>
    </row>
    <row r="3" spans="1:6" x14ac:dyDescent="0.15">
      <c r="A3" s="510" t="s">
        <v>386</v>
      </c>
      <c r="B3" s="439" t="s">
        <v>876</v>
      </c>
      <c r="C3" s="512"/>
      <c r="D3" s="512"/>
      <c r="E3" s="512"/>
      <c r="F3" s="512"/>
    </row>
    <row r="4" spans="1:6" ht="19.5" customHeight="1" x14ac:dyDescent="0.15">
      <c r="A4" s="511"/>
      <c r="B4" s="512"/>
      <c r="C4" s="512"/>
      <c r="D4" s="512"/>
      <c r="E4" s="512"/>
      <c r="F4" s="512"/>
    </row>
    <row r="5" spans="1:6" ht="15.75" customHeight="1" x14ac:dyDescent="0.15">
      <c r="A5" s="84"/>
      <c r="B5" s="450" t="s">
        <v>627</v>
      </c>
      <c r="C5" s="450"/>
      <c r="D5" s="450"/>
      <c r="E5" s="450"/>
      <c r="F5" s="450"/>
    </row>
    <row r="6" spans="1:6" ht="60" customHeight="1" x14ac:dyDescent="0.15">
      <c r="A6" s="85"/>
      <c r="B6" s="476" t="s">
        <v>653</v>
      </c>
      <c r="C6" s="476"/>
      <c r="D6" s="476"/>
      <c r="E6" s="476"/>
      <c r="F6" s="476"/>
    </row>
    <row r="7" spans="1:6" ht="24" customHeight="1" x14ac:dyDescent="0.15">
      <c r="B7" s="476" t="s">
        <v>628</v>
      </c>
      <c r="C7" s="476"/>
      <c r="D7" s="476"/>
      <c r="E7" s="476"/>
      <c r="F7" s="476"/>
    </row>
    <row r="8" spans="1:6" x14ac:dyDescent="0.15">
      <c r="A8" s="3"/>
      <c r="B8" s="462" t="s">
        <v>214</v>
      </c>
      <c r="C8" s="463"/>
      <c r="D8" s="501"/>
      <c r="E8" s="21">
        <f>3794+652</f>
        <v>4446</v>
      </c>
    </row>
    <row r="9" spans="1:6" x14ac:dyDescent="0.15">
      <c r="A9" s="3"/>
      <c r="B9" s="481" t="s">
        <v>215</v>
      </c>
      <c r="C9" s="482"/>
      <c r="D9" s="483"/>
      <c r="E9" s="22">
        <f>5449+702</f>
        <v>6151</v>
      </c>
    </row>
    <row r="10" spans="1:6" x14ac:dyDescent="0.15">
      <c r="A10" s="3"/>
      <c r="B10" s="15"/>
      <c r="C10" s="86"/>
      <c r="D10" s="86"/>
      <c r="E10" s="15"/>
    </row>
    <row r="11" spans="1:6" x14ac:dyDescent="0.15">
      <c r="A11" s="3"/>
      <c r="B11" s="481" t="s">
        <v>216</v>
      </c>
      <c r="C11" s="482"/>
      <c r="D11" s="483"/>
      <c r="E11" s="22">
        <v>1358</v>
      </c>
    </row>
    <row r="12" spans="1:6" x14ac:dyDescent="0.15">
      <c r="A12" s="3"/>
      <c r="B12" s="481" t="s">
        <v>461</v>
      </c>
      <c r="C12" s="482"/>
      <c r="D12" s="483"/>
      <c r="E12" s="22">
        <v>2281</v>
      </c>
    </row>
    <row r="13" spans="1:6" x14ac:dyDescent="0.15">
      <c r="A13" s="3"/>
      <c r="B13" s="15"/>
      <c r="C13" s="9"/>
      <c r="D13" s="9"/>
      <c r="E13" s="15"/>
    </row>
    <row r="14" spans="1:6" x14ac:dyDescent="0.15">
      <c r="A14" s="3"/>
      <c r="B14" s="481" t="s">
        <v>454</v>
      </c>
      <c r="C14" s="482"/>
      <c r="D14" s="483"/>
      <c r="E14" s="22">
        <v>369</v>
      </c>
    </row>
    <row r="15" spans="1:6" x14ac:dyDescent="0.15">
      <c r="A15" s="3"/>
      <c r="B15" s="504" t="s">
        <v>455</v>
      </c>
      <c r="C15" s="482"/>
      <c r="D15" s="483"/>
      <c r="E15" s="22"/>
    </row>
    <row r="16" spans="1:6" x14ac:dyDescent="0.15">
      <c r="A16" s="3"/>
      <c r="B16" s="15"/>
      <c r="C16" s="9"/>
      <c r="D16" s="9"/>
      <c r="E16" s="15"/>
    </row>
    <row r="17" spans="1:6" x14ac:dyDescent="0.15">
      <c r="A17" s="3"/>
      <c r="B17" s="505" t="s">
        <v>456</v>
      </c>
      <c r="C17" s="482"/>
      <c r="D17" s="483"/>
      <c r="E17" s="22">
        <v>495</v>
      </c>
    </row>
    <row r="18" spans="1:6" x14ac:dyDescent="0.15">
      <c r="A18" s="3"/>
      <c r="B18" s="504" t="s">
        <v>457</v>
      </c>
      <c r="C18" s="482"/>
      <c r="D18" s="483"/>
      <c r="E18" s="22"/>
    </row>
    <row r="19" spans="1:6" x14ac:dyDescent="0.15"/>
    <row r="20" spans="1:6" ht="18" customHeight="1" x14ac:dyDescent="0.15">
      <c r="A20" s="3" t="s">
        <v>387</v>
      </c>
      <c r="B20" s="469" t="s">
        <v>629</v>
      </c>
      <c r="C20" s="439"/>
      <c r="D20" s="439"/>
      <c r="E20" s="439"/>
      <c r="F20" s="487"/>
    </row>
    <row r="21" spans="1:6" ht="16.5" customHeight="1" x14ac:dyDescent="0.15">
      <c r="A21" s="3"/>
      <c r="B21" s="476" t="s">
        <v>839</v>
      </c>
      <c r="C21" s="476"/>
      <c r="D21" s="476"/>
      <c r="E21" s="476"/>
      <c r="F21" s="476"/>
    </row>
    <row r="22" spans="1:6" ht="13.5" customHeight="1" x14ac:dyDescent="0.15">
      <c r="A22" s="3"/>
      <c r="B22" s="78"/>
      <c r="C22" s="78"/>
      <c r="D22" s="78"/>
      <c r="E22" s="78"/>
      <c r="F22" s="78"/>
    </row>
    <row r="23" spans="1:6" x14ac:dyDescent="0.15">
      <c r="A23" s="3"/>
      <c r="B23" s="87"/>
      <c r="C23" s="88"/>
      <c r="D23" s="89" t="s">
        <v>330</v>
      </c>
      <c r="E23" s="89" t="s">
        <v>331</v>
      </c>
    </row>
    <row r="24" spans="1:6" x14ac:dyDescent="0.15">
      <c r="A24" s="3"/>
      <c r="B24" s="493" t="s">
        <v>264</v>
      </c>
      <c r="C24" s="493"/>
      <c r="D24" s="22" t="s">
        <v>898</v>
      </c>
      <c r="E24" s="22"/>
    </row>
    <row r="25" spans="1:6" x14ac:dyDescent="0.15">
      <c r="A25" s="3"/>
      <c r="B25" s="90"/>
      <c r="C25" s="90"/>
      <c r="D25" s="91"/>
      <c r="E25" s="91"/>
    </row>
    <row r="26" spans="1:6" x14ac:dyDescent="0.15">
      <c r="A26" s="3"/>
      <c r="B26" s="506" t="s">
        <v>877</v>
      </c>
      <c r="C26" s="506"/>
      <c r="D26" s="506"/>
      <c r="E26" s="5"/>
      <c r="F26" s="9"/>
    </row>
    <row r="27" spans="1:6" x14ac:dyDescent="0.15">
      <c r="A27" s="3"/>
      <c r="B27" s="92"/>
      <c r="C27" s="92"/>
      <c r="D27" s="92"/>
      <c r="E27" s="93"/>
      <c r="F27" s="9"/>
    </row>
    <row r="28" spans="1:6" x14ac:dyDescent="0.15">
      <c r="A28" s="3"/>
      <c r="B28" s="477" t="s">
        <v>630</v>
      </c>
      <c r="C28" s="477"/>
      <c r="D28" s="477"/>
      <c r="E28" s="81" t="s">
        <v>73</v>
      </c>
      <c r="F28" s="9"/>
    </row>
    <row r="29" spans="1:6" x14ac:dyDescent="0.15">
      <c r="A29" s="3"/>
      <c r="B29" s="504" t="s">
        <v>631</v>
      </c>
      <c r="C29" s="507"/>
      <c r="D29" s="508"/>
      <c r="E29" s="22">
        <v>1491</v>
      </c>
      <c r="F29" s="9"/>
    </row>
    <row r="30" spans="1:6" x14ac:dyDescent="0.15">
      <c r="A30" s="3"/>
      <c r="B30" s="509" t="s">
        <v>632</v>
      </c>
      <c r="C30" s="509"/>
      <c r="D30" s="509"/>
      <c r="E30" s="22">
        <v>1368</v>
      </c>
      <c r="F30" s="9"/>
    </row>
    <row r="31" spans="1:6" x14ac:dyDescent="0.15">
      <c r="A31" s="3"/>
      <c r="B31" s="509" t="s">
        <v>633</v>
      </c>
      <c r="C31" s="509"/>
      <c r="D31" s="509"/>
      <c r="E31" s="22">
        <v>100</v>
      </c>
    </row>
    <row r="32" spans="1:6" x14ac:dyDescent="0.15">
      <c r="A32" s="3"/>
      <c r="B32" s="472"/>
      <c r="C32" s="473"/>
      <c r="D32" s="473"/>
      <c r="E32" s="94"/>
      <c r="F32" s="91"/>
    </row>
    <row r="33" spans="1:6" x14ac:dyDescent="0.15">
      <c r="A33" s="3"/>
      <c r="B33" s="95" t="s">
        <v>409</v>
      </c>
      <c r="C33" s="15"/>
      <c r="D33" s="89" t="s">
        <v>330</v>
      </c>
      <c r="E33" s="91" t="s">
        <v>331</v>
      </c>
    </row>
    <row r="34" spans="1:6" x14ac:dyDescent="0.15">
      <c r="A34" s="3"/>
      <c r="B34" s="494" t="s">
        <v>410</v>
      </c>
      <c r="C34" s="495"/>
      <c r="D34" s="22"/>
      <c r="E34" s="22" t="s">
        <v>898</v>
      </c>
    </row>
    <row r="35" spans="1:6" x14ac:dyDescent="0.15">
      <c r="A35" s="3"/>
      <c r="B35" s="494" t="s">
        <v>411</v>
      </c>
      <c r="C35" s="495"/>
      <c r="D35" s="22"/>
      <c r="E35" s="22"/>
    </row>
    <row r="36" spans="1:6" x14ac:dyDescent="0.15">
      <c r="B36" s="16"/>
      <c r="C36" s="16"/>
      <c r="D36" s="16"/>
    </row>
    <row r="37" spans="1:6" ht="16" x14ac:dyDescent="0.2">
      <c r="A37" s="96"/>
      <c r="B37" s="62" t="s">
        <v>634</v>
      </c>
    </row>
    <row r="38" spans="1:6" ht="12.75" customHeight="1" x14ac:dyDescent="0.2">
      <c r="A38" s="96"/>
      <c r="B38" s="62"/>
    </row>
    <row r="39" spans="1:6" x14ac:dyDescent="0.15">
      <c r="A39" s="3" t="s">
        <v>385</v>
      </c>
      <c r="B39" s="19" t="s">
        <v>431</v>
      </c>
    </row>
    <row r="40" spans="1:6" ht="33.75" customHeight="1" x14ac:dyDescent="0.15">
      <c r="A40" s="3"/>
      <c r="B40" s="527" t="s">
        <v>635</v>
      </c>
      <c r="C40" s="527"/>
      <c r="D40" s="527"/>
      <c r="E40" s="527"/>
      <c r="F40" s="527"/>
    </row>
    <row r="41" spans="1:6" ht="14.25" customHeight="1" x14ac:dyDescent="0.15">
      <c r="A41" s="22"/>
      <c r="B41" s="528" t="s">
        <v>265</v>
      </c>
      <c r="C41" s="529"/>
      <c r="D41" s="529"/>
      <c r="F41" s="9"/>
    </row>
    <row r="42" spans="1:6" ht="14.25" customHeight="1" x14ac:dyDescent="0.15">
      <c r="A42" s="22" t="s">
        <v>898</v>
      </c>
      <c r="B42" s="530" t="s">
        <v>296</v>
      </c>
      <c r="C42" s="531"/>
      <c r="D42" s="531"/>
      <c r="F42" s="9"/>
    </row>
    <row r="43" spans="1:6" ht="13.5" customHeight="1" x14ac:dyDescent="0.15">
      <c r="A43" s="22"/>
      <c r="B43" s="528" t="s">
        <v>297</v>
      </c>
      <c r="C43" s="529"/>
      <c r="D43" s="529"/>
      <c r="F43" s="9"/>
    </row>
    <row r="44" spans="1:6" x14ac:dyDescent="0.15"/>
    <row r="45" spans="1:6" ht="30" customHeight="1" x14ac:dyDescent="0.15">
      <c r="A45" s="3" t="s">
        <v>388</v>
      </c>
      <c r="B45" s="489" t="s">
        <v>543</v>
      </c>
      <c r="C45" s="489"/>
      <c r="D45" s="489"/>
      <c r="E45" s="489"/>
      <c r="F45" s="487"/>
    </row>
    <row r="46" spans="1:6" x14ac:dyDescent="0.15">
      <c r="A46" s="22" t="s">
        <v>898</v>
      </c>
      <c r="B46" s="486" t="s">
        <v>298</v>
      </c>
      <c r="C46" s="486"/>
      <c r="D46" s="91"/>
      <c r="F46" s="9"/>
    </row>
    <row r="47" spans="1:6" x14ac:dyDescent="0.15">
      <c r="A47" s="22"/>
      <c r="B47" s="492" t="s">
        <v>299</v>
      </c>
      <c r="C47" s="486"/>
      <c r="D47" s="91"/>
      <c r="F47" s="9"/>
    </row>
    <row r="48" spans="1:6" ht="12.75" customHeight="1" x14ac:dyDescent="0.15">
      <c r="A48" s="22"/>
      <c r="B48" s="486" t="s">
        <v>300</v>
      </c>
      <c r="C48" s="486"/>
      <c r="D48" s="91"/>
      <c r="F48" s="9"/>
    </row>
    <row r="49" spans="1:6" x14ac:dyDescent="0.15"/>
    <row r="50" spans="1:6" ht="54.75" customHeight="1" x14ac:dyDescent="0.15">
      <c r="A50" s="3" t="s">
        <v>389</v>
      </c>
      <c r="B50" s="469" t="s">
        <v>636</v>
      </c>
      <c r="C50" s="439"/>
      <c r="D50" s="439"/>
      <c r="E50" s="439"/>
      <c r="F50" s="487"/>
    </row>
    <row r="51" spans="1:6" ht="26" x14ac:dyDescent="0.15">
      <c r="A51" s="3"/>
      <c r="B51" s="97"/>
      <c r="C51" s="98" t="s">
        <v>544</v>
      </c>
      <c r="D51" s="99" t="s">
        <v>545</v>
      </c>
      <c r="E51" s="100"/>
      <c r="F51" s="5"/>
    </row>
    <row r="52" spans="1:6" x14ac:dyDescent="0.15">
      <c r="A52" s="3"/>
      <c r="B52" s="101" t="s">
        <v>546</v>
      </c>
      <c r="C52" s="22"/>
      <c r="D52" s="23"/>
      <c r="F52" s="5"/>
    </row>
    <row r="53" spans="1:6" x14ac:dyDescent="0.15">
      <c r="A53" s="3"/>
      <c r="B53" s="101" t="s">
        <v>547</v>
      </c>
      <c r="C53" s="22">
        <v>4</v>
      </c>
      <c r="D53" s="23"/>
      <c r="F53" s="5"/>
    </row>
    <row r="54" spans="1:6" x14ac:dyDescent="0.15">
      <c r="A54" s="3"/>
      <c r="B54" s="101" t="s">
        <v>548</v>
      </c>
      <c r="C54" s="22">
        <v>3</v>
      </c>
      <c r="D54" s="23"/>
      <c r="F54" s="5"/>
    </row>
    <row r="55" spans="1:6" x14ac:dyDescent="0.15">
      <c r="A55" s="3"/>
      <c r="B55" s="101" t="s">
        <v>549</v>
      </c>
      <c r="C55" s="22">
        <v>3</v>
      </c>
      <c r="D55" s="23"/>
      <c r="F55" s="5"/>
    </row>
    <row r="56" spans="1:6" ht="28" x14ac:dyDescent="0.15">
      <c r="A56" s="3"/>
      <c r="B56" s="102" t="s">
        <v>432</v>
      </c>
      <c r="C56" s="22"/>
      <c r="D56" s="23"/>
      <c r="F56" s="5"/>
    </row>
    <row r="57" spans="1:6" x14ac:dyDescent="0.15">
      <c r="A57" s="3"/>
      <c r="B57" s="101" t="s">
        <v>550</v>
      </c>
      <c r="C57" s="22">
        <v>3</v>
      </c>
      <c r="D57" s="23"/>
      <c r="F57" s="5"/>
    </row>
    <row r="58" spans="1:6" x14ac:dyDescent="0.15">
      <c r="A58" s="3"/>
      <c r="B58" s="101" t="s">
        <v>551</v>
      </c>
      <c r="C58" s="22">
        <v>2</v>
      </c>
      <c r="D58" s="23"/>
      <c r="F58" s="5"/>
    </row>
    <row r="59" spans="1:6" x14ac:dyDescent="0.15">
      <c r="A59" s="3"/>
      <c r="B59" s="101" t="s">
        <v>552</v>
      </c>
      <c r="C59" s="22" t="s">
        <v>913</v>
      </c>
      <c r="D59" s="23"/>
      <c r="F59" s="5"/>
    </row>
    <row r="60" spans="1:6" x14ac:dyDescent="0.15">
      <c r="A60" s="3"/>
      <c r="B60" s="103" t="s">
        <v>553</v>
      </c>
      <c r="C60" s="22"/>
      <c r="D60" s="23"/>
      <c r="F60" s="5"/>
    </row>
    <row r="61" spans="1:6" x14ac:dyDescent="0.15">
      <c r="A61" s="3"/>
      <c r="B61" s="104" t="s">
        <v>261</v>
      </c>
      <c r="C61" s="23"/>
      <c r="D61" s="23"/>
      <c r="F61" s="5"/>
    </row>
    <row r="62" spans="1:6" x14ac:dyDescent="0.15">
      <c r="A62" s="3"/>
      <c r="B62" s="104" t="s">
        <v>262</v>
      </c>
      <c r="C62" s="23"/>
      <c r="D62" s="23"/>
      <c r="F62" s="5"/>
    </row>
    <row r="63" spans="1:6" x14ac:dyDescent="0.15">
      <c r="A63" s="3"/>
      <c r="B63" s="105" t="s">
        <v>637</v>
      </c>
      <c r="C63" s="22"/>
      <c r="D63" s="23"/>
      <c r="F63" s="5"/>
    </row>
    <row r="64" spans="1:6" x14ac:dyDescent="0.15"/>
    <row r="65" spans="1:6" ht="16" x14ac:dyDescent="0.15">
      <c r="B65" s="106" t="s">
        <v>638</v>
      </c>
    </row>
    <row r="66" spans="1:6" ht="44.25" customHeight="1" x14ac:dyDescent="0.15">
      <c r="A66" s="3" t="s">
        <v>390</v>
      </c>
      <c r="B66" s="488" t="s">
        <v>639</v>
      </c>
      <c r="C66" s="489"/>
      <c r="D66" s="489"/>
      <c r="E66" s="489"/>
      <c r="F66" s="490"/>
    </row>
    <row r="67" spans="1:6" x14ac:dyDescent="0.15">
      <c r="A67" s="22"/>
      <c r="B67" s="502" t="s">
        <v>384</v>
      </c>
      <c r="C67" s="503"/>
      <c r="D67" s="503"/>
      <c r="E67" s="107"/>
      <c r="F67" s="9"/>
    </row>
    <row r="68" spans="1:6" ht="21" customHeight="1" x14ac:dyDescent="0.15">
      <c r="A68" s="3"/>
      <c r="B68" s="491" t="s">
        <v>312</v>
      </c>
      <c r="C68" s="491"/>
      <c r="D68" s="491"/>
      <c r="E68" s="107"/>
      <c r="F68" s="9"/>
    </row>
    <row r="69" spans="1:6" x14ac:dyDescent="0.15">
      <c r="A69" s="22"/>
      <c r="B69" s="535" t="s">
        <v>641</v>
      </c>
      <c r="C69" s="535"/>
      <c r="D69" s="535"/>
      <c r="E69" s="107"/>
      <c r="F69" s="9"/>
    </row>
    <row r="70" spans="1:6" x14ac:dyDescent="0.15">
      <c r="A70" s="22"/>
      <c r="B70" s="535" t="s">
        <v>640</v>
      </c>
      <c r="C70" s="535"/>
      <c r="D70" s="535"/>
      <c r="E70" s="107"/>
      <c r="F70" s="9"/>
    </row>
    <row r="71" spans="1:6" ht="14" x14ac:dyDescent="0.15">
      <c r="A71" s="22"/>
      <c r="B71" s="108" t="s">
        <v>582</v>
      </c>
      <c r="C71" s="109"/>
      <c r="D71" s="109"/>
      <c r="E71" s="110"/>
      <c r="F71" s="9"/>
    </row>
    <row r="72" spans="1:6" x14ac:dyDescent="0.15">
      <c r="B72" s="479"/>
      <c r="C72" s="479"/>
      <c r="D72" s="479"/>
      <c r="E72" s="479"/>
      <c r="F72" s="479"/>
    </row>
    <row r="73" spans="1:6" x14ac:dyDescent="0.15">
      <c r="B73" s="16"/>
      <c r="C73" s="16"/>
      <c r="D73" s="16"/>
    </row>
    <row r="74" spans="1:6" ht="28.5" customHeight="1" x14ac:dyDescent="0.15">
      <c r="A74" s="3" t="s">
        <v>391</v>
      </c>
      <c r="B74" s="484" t="s">
        <v>642</v>
      </c>
      <c r="C74" s="484"/>
      <c r="D74" s="484"/>
      <c r="E74" s="484"/>
      <c r="F74" s="485"/>
    </row>
    <row r="75" spans="1:6" ht="14" x14ac:dyDescent="0.15">
      <c r="A75" s="3"/>
      <c r="B75" s="111"/>
      <c r="C75" s="79" t="s">
        <v>554</v>
      </c>
      <c r="D75" s="79" t="s">
        <v>555</v>
      </c>
      <c r="E75" s="79" t="s">
        <v>556</v>
      </c>
      <c r="F75" s="79" t="s">
        <v>557</v>
      </c>
    </row>
    <row r="76" spans="1:6" ht="14" x14ac:dyDescent="0.15">
      <c r="A76" s="3"/>
      <c r="B76" s="112" t="s">
        <v>558</v>
      </c>
      <c r="C76" s="113"/>
      <c r="D76" s="113"/>
      <c r="E76" s="113"/>
      <c r="F76" s="114"/>
    </row>
    <row r="77" spans="1:6" ht="14" x14ac:dyDescent="0.15">
      <c r="A77" s="3"/>
      <c r="B77" s="115" t="s">
        <v>412</v>
      </c>
      <c r="C77" s="22" t="s">
        <v>898</v>
      </c>
      <c r="D77" s="22"/>
      <c r="E77" s="22"/>
      <c r="F77" s="22"/>
    </row>
    <row r="78" spans="1:6" x14ac:dyDescent="0.15">
      <c r="A78" s="3"/>
      <c r="B78" s="116" t="s">
        <v>559</v>
      </c>
      <c r="C78" s="22" t="s">
        <v>898</v>
      </c>
      <c r="D78" s="22"/>
      <c r="E78" s="22"/>
      <c r="F78" s="22"/>
    </row>
    <row r="79" spans="1:6" x14ac:dyDescent="0.15">
      <c r="A79" s="3"/>
      <c r="B79" s="104" t="s">
        <v>413</v>
      </c>
      <c r="C79" s="22" t="s">
        <v>898</v>
      </c>
      <c r="D79" s="22"/>
      <c r="E79" s="22"/>
      <c r="F79" s="22"/>
    </row>
    <row r="80" spans="1:6" x14ac:dyDescent="0.15">
      <c r="A80" s="3"/>
      <c r="B80" s="116" t="s">
        <v>561</v>
      </c>
      <c r="C80" s="22" t="s">
        <v>898</v>
      </c>
      <c r="D80" s="22"/>
      <c r="E80" s="22"/>
      <c r="F80" s="22"/>
    </row>
    <row r="81" spans="1:6" x14ac:dyDescent="0.15">
      <c r="A81" s="3"/>
      <c r="B81" s="117" t="s">
        <v>414</v>
      </c>
      <c r="C81" s="22"/>
      <c r="D81" s="22" t="s">
        <v>898</v>
      </c>
      <c r="E81" s="22"/>
      <c r="F81" s="22"/>
    </row>
    <row r="82" spans="1:6" x14ac:dyDescent="0.15">
      <c r="A82" s="3"/>
      <c r="B82" s="116" t="s">
        <v>560</v>
      </c>
      <c r="C82" s="22"/>
      <c r="D82" s="22" t="s">
        <v>898</v>
      </c>
      <c r="E82" s="22"/>
      <c r="F82" s="22"/>
    </row>
    <row r="83" spans="1:6" ht="14" x14ac:dyDescent="0.15">
      <c r="A83" s="3"/>
      <c r="B83" s="112" t="s">
        <v>562</v>
      </c>
      <c r="C83" s="113"/>
      <c r="D83" s="113"/>
      <c r="E83" s="113"/>
      <c r="F83" s="114"/>
    </row>
    <row r="84" spans="1:6" x14ac:dyDescent="0.15">
      <c r="A84" s="3"/>
      <c r="B84" s="116" t="s">
        <v>563</v>
      </c>
      <c r="C84" s="22"/>
      <c r="D84" s="22"/>
      <c r="E84" s="22" t="s">
        <v>898</v>
      </c>
      <c r="F84" s="22"/>
    </row>
    <row r="85" spans="1:6" x14ac:dyDescent="0.15">
      <c r="A85" s="3"/>
      <c r="B85" s="116" t="s">
        <v>564</v>
      </c>
      <c r="C85" s="22"/>
      <c r="D85" s="22"/>
      <c r="E85" s="22" t="s">
        <v>898</v>
      </c>
      <c r="F85" s="22"/>
    </row>
    <row r="86" spans="1:6" x14ac:dyDescent="0.15">
      <c r="A86" s="3"/>
      <c r="B86" s="116" t="s">
        <v>565</v>
      </c>
      <c r="C86" s="22"/>
      <c r="D86" s="22" t="s">
        <v>898</v>
      </c>
      <c r="E86" s="22"/>
      <c r="F86" s="22"/>
    </row>
    <row r="87" spans="1:6" x14ac:dyDescent="0.15">
      <c r="A87" s="3"/>
      <c r="B87" s="116" t="s">
        <v>566</v>
      </c>
      <c r="C87" s="22"/>
      <c r="D87" s="22" t="s">
        <v>898</v>
      </c>
      <c r="E87" s="22"/>
      <c r="F87" s="22"/>
    </row>
    <row r="88" spans="1:6" x14ac:dyDescent="0.15">
      <c r="A88" s="3"/>
      <c r="B88" s="117" t="s">
        <v>415</v>
      </c>
      <c r="C88" s="22"/>
      <c r="D88" s="22" t="s">
        <v>898</v>
      </c>
      <c r="E88" s="22"/>
      <c r="F88" s="22"/>
    </row>
    <row r="89" spans="1:6" x14ac:dyDescent="0.15">
      <c r="A89" s="3"/>
      <c r="B89" s="116" t="s">
        <v>567</v>
      </c>
      <c r="C89" s="22"/>
      <c r="D89" s="22" t="s">
        <v>898</v>
      </c>
      <c r="E89" s="22"/>
      <c r="F89" s="22"/>
    </row>
    <row r="90" spans="1:6" x14ac:dyDescent="0.15">
      <c r="A90" s="3"/>
      <c r="B90" s="116" t="s">
        <v>568</v>
      </c>
      <c r="C90" s="22"/>
      <c r="D90" s="22"/>
      <c r="E90" s="22"/>
      <c r="F90" s="22" t="s">
        <v>898</v>
      </c>
    </row>
    <row r="91" spans="1:6" x14ac:dyDescent="0.15">
      <c r="A91" s="3"/>
      <c r="B91" s="116" t="s">
        <v>569</v>
      </c>
      <c r="C91" s="22"/>
      <c r="D91" s="22"/>
      <c r="E91" s="22"/>
      <c r="F91" s="22" t="s">
        <v>898</v>
      </c>
    </row>
    <row r="92" spans="1:6" ht="13.5" customHeight="1" x14ac:dyDescent="0.15">
      <c r="A92" s="3"/>
      <c r="B92" s="118" t="s">
        <v>570</v>
      </c>
      <c r="C92" s="22"/>
      <c r="D92" s="22"/>
      <c r="E92" s="22"/>
      <c r="F92" s="22" t="s">
        <v>898</v>
      </c>
    </row>
    <row r="93" spans="1:6" x14ac:dyDescent="0.15">
      <c r="A93" s="3"/>
      <c r="B93" s="117" t="s">
        <v>416</v>
      </c>
      <c r="C93" s="22"/>
      <c r="D93" s="22"/>
      <c r="E93" s="22" t="s">
        <v>898</v>
      </c>
      <c r="F93" s="22"/>
    </row>
    <row r="94" spans="1:6" x14ac:dyDescent="0.15">
      <c r="A94" s="3"/>
      <c r="B94" s="116" t="s">
        <v>572</v>
      </c>
      <c r="C94" s="22"/>
      <c r="D94" s="22"/>
      <c r="E94" s="22" t="s">
        <v>898</v>
      </c>
      <c r="F94" s="22"/>
    </row>
    <row r="95" spans="1:6" x14ac:dyDescent="0.15">
      <c r="A95" s="3"/>
      <c r="B95" s="116" t="s">
        <v>573</v>
      </c>
      <c r="C95" s="22"/>
      <c r="D95" s="22"/>
      <c r="E95" s="22" t="s">
        <v>898</v>
      </c>
      <c r="F95" s="22"/>
    </row>
    <row r="96" spans="1:6" x14ac:dyDescent="0.15">
      <c r="A96" s="3"/>
      <c r="B96" s="117" t="s">
        <v>417</v>
      </c>
      <c r="C96" s="22"/>
      <c r="D96" s="22"/>
      <c r="E96" s="22" t="s">
        <v>898</v>
      </c>
      <c r="F96" s="22"/>
    </row>
    <row r="97" spans="1:8" x14ac:dyDescent="0.15"/>
    <row r="98" spans="1:8" ht="16" x14ac:dyDescent="0.2">
      <c r="B98" s="62" t="s">
        <v>643</v>
      </c>
    </row>
    <row r="99" spans="1:8" x14ac:dyDescent="0.15">
      <c r="A99" s="3"/>
      <c r="B99" s="119" t="s">
        <v>407</v>
      </c>
      <c r="C99" s="120"/>
      <c r="D99" s="120"/>
      <c r="E99" s="120"/>
      <c r="F99" s="120"/>
      <c r="G99" s="120"/>
      <c r="H99" s="121"/>
    </row>
    <row r="100" spans="1:8" x14ac:dyDescent="0.15">
      <c r="A100" s="3"/>
      <c r="B100" s="539"/>
      <c r="C100" s="540"/>
      <c r="D100" s="541"/>
      <c r="E100" s="89" t="s">
        <v>330</v>
      </c>
      <c r="F100" s="89" t="s">
        <v>331</v>
      </c>
      <c r="G100" s="120"/>
      <c r="H100" s="121"/>
    </row>
    <row r="101" spans="1:8" ht="39.75" customHeight="1" x14ac:dyDescent="0.15">
      <c r="A101" s="3"/>
      <c r="B101" s="532" t="s">
        <v>840</v>
      </c>
      <c r="C101" s="537"/>
      <c r="D101" s="538"/>
      <c r="E101" s="21" t="s">
        <v>898</v>
      </c>
      <c r="F101" s="122"/>
      <c r="G101" s="120"/>
      <c r="H101" s="120"/>
    </row>
    <row r="102" spans="1:8" ht="16.5" customHeight="1" x14ac:dyDescent="0.15">
      <c r="A102" s="3"/>
      <c r="B102" s="123"/>
      <c r="C102" s="11"/>
      <c r="D102" s="11"/>
      <c r="E102" s="124"/>
      <c r="F102" s="125"/>
      <c r="G102" s="120"/>
      <c r="H102" s="120"/>
    </row>
    <row r="103" spans="1:8" ht="26.25" customHeight="1" x14ac:dyDescent="0.15">
      <c r="A103" s="3" t="s">
        <v>408</v>
      </c>
      <c r="B103" s="546" t="s">
        <v>644</v>
      </c>
      <c r="C103" s="547"/>
      <c r="D103" s="547"/>
      <c r="E103" s="547"/>
      <c r="F103" s="548"/>
      <c r="G103" s="126"/>
      <c r="H103" s="126"/>
    </row>
    <row r="104" spans="1:8" ht="12.75" customHeight="1" x14ac:dyDescent="0.15">
      <c r="A104" s="3"/>
      <c r="B104" s="459"/>
      <c r="C104" s="542" t="s">
        <v>533</v>
      </c>
      <c r="D104" s="543"/>
      <c r="E104" s="543"/>
      <c r="F104" s="544"/>
      <c r="G104" s="545"/>
      <c r="H104" s="126"/>
    </row>
    <row r="105" spans="1:8" ht="24" customHeight="1" x14ac:dyDescent="0.15">
      <c r="A105" s="3"/>
      <c r="B105" s="460"/>
      <c r="C105" s="127" t="s">
        <v>298</v>
      </c>
      <c r="D105" s="127" t="s">
        <v>299</v>
      </c>
      <c r="E105" s="127" t="s">
        <v>540</v>
      </c>
      <c r="F105" s="128" t="s">
        <v>541</v>
      </c>
      <c r="G105" s="129" t="s">
        <v>534</v>
      </c>
      <c r="H105" s="126"/>
    </row>
    <row r="106" spans="1:8" ht="12.75" customHeight="1" x14ac:dyDescent="0.15">
      <c r="A106" s="3"/>
      <c r="B106" s="130" t="s">
        <v>445</v>
      </c>
      <c r="C106" s="21"/>
      <c r="D106" s="21"/>
      <c r="E106" s="21"/>
      <c r="F106" s="21" t="s">
        <v>898</v>
      </c>
      <c r="G106" s="131"/>
      <c r="H106" s="126"/>
    </row>
    <row r="107" spans="1:8" ht="12.75" customHeight="1" x14ac:dyDescent="0.15">
      <c r="A107" s="3"/>
      <c r="B107" s="130" t="s">
        <v>645</v>
      </c>
      <c r="C107" s="21"/>
      <c r="D107" s="21"/>
      <c r="E107" s="21"/>
      <c r="F107" s="21"/>
      <c r="G107" s="131"/>
      <c r="H107" s="126"/>
    </row>
    <row r="108" spans="1:8" ht="12.75" customHeight="1" x14ac:dyDescent="0.15">
      <c r="A108" s="3"/>
      <c r="B108" s="130" t="s">
        <v>646</v>
      </c>
      <c r="C108" s="21"/>
      <c r="D108" s="21"/>
      <c r="E108" s="21"/>
      <c r="F108" s="21"/>
      <c r="G108" s="131"/>
      <c r="H108" s="126"/>
    </row>
    <row r="109" spans="1:8" ht="28" x14ac:dyDescent="0.15">
      <c r="A109" s="3"/>
      <c r="B109" s="132" t="s">
        <v>446</v>
      </c>
      <c r="C109" s="21"/>
      <c r="D109" s="21"/>
      <c r="E109" s="21"/>
      <c r="F109" s="21"/>
      <c r="G109" s="131"/>
      <c r="H109" s="126"/>
    </row>
    <row r="110" spans="1:8" ht="14" x14ac:dyDescent="0.15">
      <c r="A110" s="3"/>
      <c r="B110" s="133" t="s">
        <v>441</v>
      </c>
      <c r="C110" s="21"/>
      <c r="D110" s="21"/>
      <c r="E110" s="21"/>
      <c r="F110" s="21"/>
      <c r="G110" s="131"/>
      <c r="H110" s="126"/>
    </row>
    <row r="111" spans="1:8" ht="12.75" customHeight="1" x14ac:dyDescent="0.15">
      <c r="A111" s="3"/>
      <c r="B111" s="134"/>
      <c r="C111" s="14"/>
      <c r="D111" s="14"/>
      <c r="E111" s="14"/>
      <c r="F111" s="14"/>
      <c r="G111" s="135"/>
      <c r="H111" s="126"/>
    </row>
    <row r="112" spans="1:8" ht="39" customHeight="1" x14ac:dyDescent="0.15">
      <c r="A112" s="136" t="s">
        <v>329</v>
      </c>
      <c r="B112" s="534" t="s">
        <v>647</v>
      </c>
      <c r="C112" s="534"/>
      <c r="D112" s="534"/>
      <c r="E112" s="534"/>
      <c r="F112" s="534"/>
      <c r="G112" s="534"/>
      <c r="H112" s="126"/>
    </row>
    <row r="113" spans="1:8" ht="12" customHeight="1" x14ac:dyDescent="0.15">
      <c r="A113" s="136"/>
      <c r="B113" s="137"/>
      <c r="C113" s="137"/>
      <c r="D113" s="137"/>
      <c r="E113" s="137"/>
      <c r="F113" s="137"/>
      <c r="G113" s="137"/>
      <c r="H113" s="126"/>
    </row>
    <row r="114" spans="1:8" s="141" customFormat="1" ht="14.25" customHeight="1" x14ac:dyDescent="0.15">
      <c r="A114" s="138"/>
      <c r="B114" s="536" t="s">
        <v>575</v>
      </c>
      <c r="C114" s="536"/>
      <c r="D114" s="536"/>
      <c r="E114" s="139"/>
      <c r="F114" s="137"/>
      <c r="G114" s="140"/>
      <c r="H114" s="126"/>
    </row>
    <row r="115" spans="1:8" s="141" customFormat="1" ht="12.75" customHeight="1" x14ac:dyDescent="0.15">
      <c r="A115" s="138"/>
      <c r="B115" s="536" t="s">
        <v>576</v>
      </c>
      <c r="C115" s="536"/>
      <c r="D115" s="536"/>
      <c r="E115" s="139"/>
      <c r="F115" s="137"/>
      <c r="G115" s="140"/>
      <c r="H115" s="126"/>
    </row>
    <row r="116" spans="1:8" s="141" customFormat="1" ht="12.75" customHeight="1" x14ac:dyDescent="0.15">
      <c r="A116" s="138" t="s">
        <v>898</v>
      </c>
      <c r="B116" s="536" t="s">
        <v>577</v>
      </c>
      <c r="C116" s="536"/>
      <c r="D116" s="536"/>
      <c r="E116" s="139"/>
      <c r="F116" s="137"/>
      <c r="G116" s="140"/>
      <c r="H116" s="126"/>
    </row>
    <row r="117" spans="1:8" s="141" customFormat="1" ht="12.75" customHeight="1" x14ac:dyDescent="0.15">
      <c r="A117" s="136"/>
      <c r="B117" s="123"/>
      <c r="C117" s="123"/>
      <c r="D117" s="123"/>
      <c r="E117" s="137"/>
      <c r="F117" s="137"/>
      <c r="G117" s="142"/>
      <c r="H117" s="126"/>
    </row>
    <row r="118" spans="1:8" s="141" customFormat="1" ht="12.75" customHeight="1" x14ac:dyDescent="0.15">
      <c r="A118" s="136" t="s">
        <v>329</v>
      </c>
      <c r="B118" s="532" t="s">
        <v>648</v>
      </c>
      <c r="C118" s="532"/>
      <c r="D118" s="532"/>
      <c r="E118" s="532"/>
      <c r="F118" s="532"/>
      <c r="G118" s="532"/>
      <c r="H118" s="126"/>
    </row>
    <row r="119" spans="1:8" s="141" customFormat="1" ht="12.75" customHeight="1" x14ac:dyDescent="0.15">
      <c r="A119" s="136"/>
      <c r="B119" s="532"/>
      <c r="C119" s="532"/>
      <c r="D119" s="532"/>
      <c r="E119" s="532"/>
      <c r="F119" s="532"/>
      <c r="G119" s="532"/>
      <c r="H119" s="126"/>
    </row>
    <row r="120" spans="1:8" s="141" customFormat="1" ht="12.75" customHeight="1" x14ac:dyDescent="0.15">
      <c r="A120" s="136"/>
      <c r="B120" s="532"/>
      <c r="C120" s="532"/>
      <c r="D120" s="532"/>
      <c r="E120" s="532"/>
      <c r="F120" s="532"/>
      <c r="G120" s="532"/>
      <c r="H120" s="126"/>
    </row>
    <row r="121" spans="1:8" s="141" customFormat="1" ht="12.75" customHeight="1" x14ac:dyDescent="0.15">
      <c r="A121" s="136"/>
      <c r="B121" s="143"/>
      <c r="C121" s="143"/>
      <c r="D121" s="143"/>
      <c r="E121" s="143"/>
      <c r="F121" s="143"/>
      <c r="G121" s="143"/>
      <c r="H121" s="126"/>
    </row>
    <row r="122" spans="1:8" s="141" customFormat="1" ht="12.75" customHeight="1" x14ac:dyDescent="0.15">
      <c r="A122" s="138"/>
      <c r="B122" s="480" t="s">
        <v>578</v>
      </c>
      <c r="C122" s="480"/>
      <c r="D122" s="480"/>
      <c r="E122" s="139"/>
      <c r="F122" s="137"/>
      <c r="G122" s="142"/>
      <c r="H122" s="126"/>
    </row>
    <row r="123" spans="1:8" s="141" customFormat="1" ht="12.75" customHeight="1" x14ac:dyDescent="0.15">
      <c r="A123" s="138"/>
      <c r="B123" s="480" t="s">
        <v>579</v>
      </c>
      <c r="C123" s="480"/>
      <c r="D123" s="480"/>
      <c r="E123" s="139"/>
      <c r="F123" s="137"/>
      <c r="G123" s="142"/>
      <c r="H123" s="126"/>
    </row>
    <row r="124" spans="1:8" s="141" customFormat="1" ht="12.75" customHeight="1" x14ac:dyDescent="0.15">
      <c r="A124" s="138" t="s">
        <v>898</v>
      </c>
      <c r="B124" s="480" t="s">
        <v>580</v>
      </c>
      <c r="C124" s="480"/>
      <c r="D124" s="480"/>
      <c r="E124" s="139"/>
      <c r="F124" s="137"/>
      <c r="G124" s="142"/>
      <c r="H124" s="126"/>
    </row>
    <row r="125" spans="1:8" s="141" customFormat="1" ht="12.75" customHeight="1" x14ac:dyDescent="0.15">
      <c r="A125" s="136"/>
      <c r="B125" s="123"/>
      <c r="C125" s="123"/>
      <c r="D125" s="123"/>
      <c r="E125" s="137"/>
      <c r="F125" s="13"/>
      <c r="G125" s="135"/>
      <c r="H125" s="126"/>
    </row>
    <row r="126" spans="1:8" s="141" customFormat="1" ht="12.75" customHeight="1" x14ac:dyDescent="0.15">
      <c r="A126" s="136" t="s">
        <v>306</v>
      </c>
      <c r="B126" s="532" t="s">
        <v>649</v>
      </c>
      <c r="C126" s="532"/>
      <c r="D126" s="532"/>
      <c r="E126" s="532"/>
      <c r="F126" s="532"/>
      <c r="G126" s="532"/>
      <c r="H126" s="126"/>
    </row>
    <row r="127" spans="1:8" s="141" customFormat="1" ht="12.75" customHeight="1" x14ac:dyDescent="0.15">
      <c r="A127" s="136"/>
      <c r="B127" s="123"/>
      <c r="C127" s="123"/>
      <c r="D127" s="123"/>
      <c r="E127" s="123"/>
      <c r="F127" s="123"/>
      <c r="G127" s="123"/>
      <c r="H127" s="126"/>
    </row>
    <row r="128" spans="1:8" s="141" customFormat="1" ht="12.75" customHeight="1" x14ac:dyDescent="0.15">
      <c r="A128" s="136"/>
      <c r="B128" s="123"/>
      <c r="C128" s="144" t="s">
        <v>70</v>
      </c>
      <c r="D128" s="144" t="s">
        <v>71</v>
      </c>
      <c r="E128" s="145"/>
      <c r="F128" s="145"/>
      <c r="G128" s="123"/>
      <c r="H128" s="126"/>
    </row>
    <row r="129" spans="1:8" s="141" customFormat="1" ht="13.5" customHeight="1" x14ac:dyDescent="0.15">
      <c r="A129" s="136"/>
      <c r="B129" s="146" t="s">
        <v>447</v>
      </c>
      <c r="C129" s="138"/>
      <c r="D129" s="138"/>
      <c r="E129" s="147"/>
      <c r="F129" s="147"/>
      <c r="G129" s="135"/>
      <c r="H129" s="126"/>
    </row>
    <row r="130" spans="1:8" s="141" customFormat="1" ht="12.75" customHeight="1" x14ac:dyDescent="0.15">
      <c r="A130" s="136"/>
      <c r="B130" s="146" t="s">
        <v>448</v>
      </c>
      <c r="C130" s="138"/>
      <c r="D130" s="138"/>
      <c r="E130" s="147"/>
      <c r="F130" s="147"/>
      <c r="G130" s="135"/>
      <c r="H130" s="126"/>
    </row>
    <row r="131" spans="1:8" s="141" customFormat="1" ht="15.75" customHeight="1" x14ac:dyDescent="0.15">
      <c r="A131" s="136"/>
      <c r="B131" s="146" t="s">
        <v>449</v>
      </c>
      <c r="C131" s="138"/>
      <c r="D131" s="138"/>
      <c r="E131" s="147"/>
      <c r="F131" s="147"/>
      <c r="G131" s="135"/>
      <c r="H131" s="126"/>
    </row>
    <row r="132" spans="1:8" s="141" customFormat="1" ht="12.75" customHeight="1" x14ac:dyDescent="0.15">
      <c r="A132" s="136"/>
      <c r="B132" s="88" t="s">
        <v>450</v>
      </c>
      <c r="C132" s="138"/>
      <c r="D132" s="148"/>
      <c r="E132" s="147"/>
      <c r="F132" s="147"/>
      <c r="G132" s="135"/>
      <c r="H132" s="126"/>
    </row>
    <row r="133" spans="1:8" s="141" customFormat="1" ht="28.5" customHeight="1" x14ac:dyDescent="0.15">
      <c r="A133" s="136"/>
      <c r="B133" s="66" t="s">
        <v>650</v>
      </c>
      <c r="C133" s="138"/>
      <c r="D133" s="138"/>
      <c r="E133" s="147"/>
      <c r="F133" s="147"/>
      <c r="G133" s="135"/>
      <c r="H133" s="126"/>
    </row>
    <row r="134" spans="1:8" s="141" customFormat="1" ht="15" customHeight="1" x14ac:dyDescent="0.15">
      <c r="A134" s="136"/>
      <c r="B134" s="88" t="s">
        <v>451</v>
      </c>
      <c r="C134" s="138"/>
      <c r="D134" s="138"/>
      <c r="E134" s="147"/>
      <c r="F134" s="147"/>
      <c r="G134" s="135"/>
      <c r="H134" s="126"/>
    </row>
    <row r="135" spans="1:8" s="141" customFormat="1" ht="12.75" customHeight="1" x14ac:dyDescent="0.15">
      <c r="A135" s="136"/>
      <c r="B135" s="88" t="s">
        <v>301</v>
      </c>
      <c r="C135" s="138"/>
      <c r="D135" s="138"/>
      <c r="E135" s="147"/>
      <c r="F135" s="147"/>
      <c r="G135" s="135"/>
      <c r="H135" s="126"/>
    </row>
    <row r="136" spans="1:8" s="141" customFormat="1" ht="12.75" customHeight="1" x14ac:dyDescent="0.15">
      <c r="A136" s="3"/>
      <c r="B136" s="134"/>
      <c r="C136" s="14"/>
      <c r="D136" s="14"/>
      <c r="E136" s="14"/>
      <c r="F136" s="14"/>
      <c r="G136" s="126"/>
      <c r="H136" s="126"/>
    </row>
    <row r="137" spans="1:8" x14ac:dyDescent="0.15">
      <c r="A137" s="3" t="s">
        <v>307</v>
      </c>
      <c r="B137" s="474" t="s">
        <v>841</v>
      </c>
      <c r="C137" s="473"/>
      <c r="D137" s="473"/>
      <c r="E137" s="473"/>
      <c r="F137" s="473"/>
      <c r="G137" s="126"/>
      <c r="H137" s="126"/>
    </row>
    <row r="138" spans="1:8" x14ac:dyDescent="0.15">
      <c r="A138" s="3"/>
      <c r="B138" s="87"/>
      <c r="C138" s="88"/>
      <c r="D138" s="88"/>
      <c r="E138" s="88"/>
      <c r="F138" s="88"/>
      <c r="G138" s="126"/>
      <c r="H138" s="126"/>
    </row>
    <row r="139" spans="1:8" x14ac:dyDescent="0.15">
      <c r="A139" s="22"/>
      <c r="B139" s="149" t="s">
        <v>330</v>
      </c>
      <c r="C139" s="91"/>
      <c r="D139" s="91"/>
      <c r="E139" s="15"/>
      <c r="F139" s="15"/>
      <c r="G139" s="126"/>
      <c r="H139" s="126"/>
    </row>
    <row r="140" spans="1:8" x14ac:dyDescent="0.15">
      <c r="A140" s="22"/>
      <c r="B140" s="150" t="s">
        <v>331</v>
      </c>
      <c r="C140" s="151"/>
      <c r="D140" s="151"/>
      <c r="E140" s="126"/>
      <c r="F140" s="126"/>
      <c r="G140" s="126"/>
      <c r="H140" s="126"/>
    </row>
    <row r="141" spans="1:8" x14ac:dyDescent="0.15">
      <c r="C141" s="152"/>
      <c r="D141" s="17"/>
      <c r="E141" s="5"/>
      <c r="F141" s="9"/>
      <c r="H141" s="126"/>
    </row>
    <row r="142" spans="1:8" ht="12.75" customHeight="1" x14ac:dyDescent="0.15">
      <c r="A142" s="3" t="s">
        <v>440</v>
      </c>
      <c r="B142" s="549" t="s">
        <v>444</v>
      </c>
      <c r="C142" s="549"/>
      <c r="D142" s="549"/>
      <c r="E142" s="549"/>
      <c r="F142" s="404">
        <v>44228</v>
      </c>
    </row>
    <row r="143" spans="1:8" ht="12" customHeight="1" x14ac:dyDescent="0.15">
      <c r="A143" s="3"/>
      <c r="B143" s="439" t="s">
        <v>443</v>
      </c>
      <c r="C143" s="439"/>
      <c r="D143" s="439"/>
      <c r="E143" s="439"/>
      <c r="F143" s="404">
        <v>44228</v>
      </c>
    </row>
    <row r="144" spans="1:8" ht="27" customHeight="1" x14ac:dyDescent="0.15">
      <c r="A144" s="3"/>
      <c r="B144" s="4"/>
      <c r="C144" s="4"/>
      <c r="D144" s="4"/>
      <c r="E144" s="154"/>
      <c r="F144" s="9"/>
    </row>
    <row r="145" spans="1:7" ht="13.5" customHeight="1" x14ac:dyDescent="0.15">
      <c r="A145" s="3" t="s">
        <v>442</v>
      </c>
      <c r="B145" s="439" t="s">
        <v>308</v>
      </c>
      <c r="C145" s="439"/>
      <c r="D145" s="550"/>
      <c r="E145" s="551"/>
      <c r="F145" s="552"/>
    </row>
    <row r="146" spans="1:7" ht="39.75" customHeight="1" x14ac:dyDescent="0.15">
      <c r="A146" s="3"/>
      <c r="B146" s="439"/>
      <c r="C146" s="439"/>
      <c r="D146" s="553"/>
      <c r="E146" s="554"/>
      <c r="F146" s="555"/>
    </row>
    <row r="147" spans="1:7" x14ac:dyDescent="0.15">
      <c r="A147" s="3"/>
      <c r="B147" s="155"/>
      <c r="C147" s="155"/>
      <c r="D147" s="155"/>
      <c r="E147" s="154"/>
      <c r="F147" s="9"/>
    </row>
    <row r="148" spans="1:7" ht="15.75" customHeight="1" x14ac:dyDescent="0.15">
      <c r="A148" s="10" t="s">
        <v>452</v>
      </c>
      <c r="B148" s="497" t="s">
        <v>651</v>
      </c>
      <c r="C148" s="497"/>
      <c r="D148" s="497"/>
      <c r="E148" s="497"/>
      <c r="F148" s="497"/>
      <c r="G148" s="126"/>
    </row>
    <row r="149" spans="1:7" ht="12.75" customHeight="1" x14ac:dyDescent="0.15">
      <c r="A149" s="156"/>
      <c r="B149" s="157" t="s">
        <v>6</v>
      </c>
      <c r="C149" s="158"/>
      <c r="D149" s="158"/>
      <c r="E149" s="159"/>
      <c r="F149" s="126"/>
    </row>
    <row r="150" spans="1:7" x14ac:dyDescent="0.15">
      <c r="A150" s="156"/>
      <c r="B150" s="480" t="s">
        <v>406</v>
      </c>
      <c r="C150" s="524"/>
      <c r="D150" s="524"/>
      <c r="E150" s="91"/>
      <c r="F150" s="126"/>
    </row>
    <row r="151" spans="1:7" ht="14" x14ac:dyDescent="0.15">
      <c r="A151" s="156"/>
      <c r="B151" s="157" t="s">
        <v>441</v>
      </c>
      <c r="C151" s="158"/>
      <c r="D151" s="158"/>
      <c r="E151" s="91"/>
    </row>
    <row r="152" spans="1:7" ht="14" x14ac:dyDescent="0.15">
      <c r="A152" s="156"/>
      <c r="B152" s="157" t="s">
        <v>7</v>
      </c>
      <c r="C152" s="158"/>
      <c r="D152" s="158"/>
      <c r="E152" s="91"/>
    </row>
    <row r="153" spans="1:7" ht="14" x14ac:dyDescent="0.15">
      <c r="A153" s="156"/>
      <c r="B153" s="109" t="s">
        <v>8</v>
      </c>
      <c r="C153" s="158"/>
      <c r="D153" s="158"/>
      <c r="E153" s="154"/>
      <c r="F153" s="9"/>
    </row>
    <row r="154" spans="1:7" ht="14" x14ac:dyDescent="0.15">
      <c r="A154" s="156"/>
      <c r="B154" s="157" t="s">
        <v>9</v>
      </c>
      <c r="C154" s="17"/>
      <c r="D154" s="17"/>
      <c r="E154" s="91"/>
    </row>
    <row r="155" spans="1:7" ht="14" x14ac:dyDescent="0.15">
      <c r="A155" s="156"/>
      <c r="B155" s="157" t="s">
        <v>10</v>
      </c>
      <c r="C155" s="496"/>
      <c r="D155" s="496"/>
      <c r="E155" s="496"/>
      <c r="F155" s="496"/>
    </row>
    <row r="156" spans="1:7" x14ac:dyDescent="0.15">
      <c r="A156" s="3"/>
      <c r="B156" s="4"/>
      <c r="C156" s="4"/>
      <c r="D156" s="4"/>
      <c r="E156" s="154"/>
      <c r="F156" s="9"/>
    </row>
    <row r="157" spans="1:7" x14ac:dyDescent="0.15">
      <c r="A157" s="3"/>
      <c r="B157" s="4"/>
      <c r="C157" s="4"/>
      <c r="D157" s="4"/>
      <c r="E157" s="154"/>
      <c r="F157" s="9"/>
    </row>
    <row r="158" spans="1:7" x14ac:dyDescent="0.15">
      <c r="A158" s="3"/>
      <c r="B158" s="4"/>
      <c r="C158" s="4"/>
      <c r="D158" s="4"/>
      <c r="E158" s="154"/>
      <c r="F158" s="9"/>
    </row>
    <row r="159" spans="1:7" x14ac:dyDescent="0.15">
      <c r="A159" s="3"/>
      <c r="B159" s="4"/>
      <c r="C159" s="4"/>
      <c r="D159" s="4"/>
      <c r="E159" s="154"/>
      <c r="F159" s="9"/>
    </row>
    <row r="160" spans="1:7" x14ac:dyDescent="0.15">
      <c r="A160" s="3"/>
      <c r="B160" s="4"/>
      <c r="C160" s="4"/>
      <c r="D160" s="4"/>
      <c r="E160" s="154"/>
      <c r="F160" s="9"/>
    </row>
    <row r="161" spans="1:6" x14ac:dyDescent="0.15">
      <c r="A161" s="3"/>
      <c r="B161" s="4"/>
      <c r="C161" s="4"/>
      <c r="D161" s="4"/>
      <c r="E161" s="154"/>
      <c r="F161" s="9"/>
    </row>
    <row r="162" spans="1:6" x14ac:dyDescent="0.15">
      <c r="A162" s="3"/>
      <c r="B162" s="4"/>
      <c r="C162" s="4"/>
      <c r="D162" s="4"/>
      <c r="E162" s="154"/>
      <c r="F162" s="9"/>
    </row>
    <row r="163" spans="1:6" x14ac:dyDescent="0.15">
      <c r="A163" s="3"/>
      <c r="B163" s="4"/>
      <c r="C163" s="4"/>
      <c r="D163" s="4"/>
      <c r="E163" s="154"/>
      <c r="F163" s="9"/>
    </row>
    <row r="164" spans="1:6" x14ac:dyDescent="0.15">
      <c r="A164" s="3"/>
      <c r="B164" s="4"/>
      <c r="C164" s="4"/>
      <c r="D164" s="4"/>
      <c r="E164" s="154"/>
      <c r="F164" s="9"/>
    </row>
    <row r="165" spans="1:6" x14ac:dyDescent="0.15">
      <c r="A165" s="3"/>
      <c r="B165" s="4"/>
      <c r="C165" s="4"/>
      <c r="D165" s="4"/>
      <c r="E165" s="154"/>
      <c r="F165" s="9"/>
    </row>
    <row r="166" spans="1:6" x14ac:dyDescent="0.15">
      <c r="A166" s="3"/>
      <c r="B166" s="4"/>
      <c r="C166" s="4"/>
      <c r="D166" s="4"/>
      <c r="E166" s="154"/>
      <c r="F166" s="9"/>
    </row>
    <row r="167" spans="1:6" x14ac:dyDescent="0.15">
      <c r="A167" s="3"/>
      <c r="B167" s="4"/>
      <c r="C167" s="4"/>
      <c r="D167" s="4"/>
      <c r="E167" s="154"/>
      <c r="F167" s="9"/>
    </row>
    <row r="168" spans="1:6" x14ac:dyDescent="0.15">
      <c r="A168" s="3"/>
      <c r="B168" s="4"/>
      <c r="C168" s="4"/>
      <c r="D168" s="4"/>
      <c r="E168" s="154"/>
      <c r="F168" s="9"/>
    </row>
    <row r="169" spans="1:6" x14ac:dyDescent="0.15">
      <c r="A169" s="3"/>
      <c r="B169" s="4"/>
      <c r="C169" s="4"/>
      <c r="D169" s="4"/>
      <c r="E169" s="154"/>
      <c r="F169" s="9"/>
    </row>
    <row r="170" spans="1:6" x14ac:dyDescent="0.15">
      <c r="A170" s="3"/>
      <c r="B170" s="4"/>
      <c r="C170" s="4"/>
      <c r="D170" s="4"/>
      <c r="E170" s="154"/>
      <c r="F170" s="9"/>
    </row>
    <row r="171" spans="1:6" x14ac:dyDescent="0.15">
      <c r="A171" s="3"/>
      <c r="B171" s="4"/>
      <c r="C171" s="4"/>
      <c r="D171" s="4"/>
      <c r="E171" s="154"/>
      <c r="F171" s="9"/>
    </row>
    <row r="172" spans="1:6" x14ac:dyDescent="0.15">
      <c r="A172" s="3"/>
      <c r="B172" s="4"/>
      <c r="C172" s="4"/>
      <c r="D172" s="4"/>
      <c r="E172" s="154"/>
      <c r="F172" s="9"/>
    </row>
    <row r="173" spans="1:6" x14ac:dyDescent="0.15">
      <c r="A173" s="3"/>
      <c r="C173" s="4"/>
      <c r="D173" s="4"/>
      <c r="E173" s="154"/>
      <c r="F173" s="9"/>
    </row>
    <row r="174" spans="1:6" ht="16" x14ac:dyDescent="0.2">
      <c r="B174" s="62" t="s">
        <v>652</v>
      </c>
      <c r="C174" s="152"/>
      <c r="D174" s="160"/>
      <c r="F174" s="9"/>
    </row>
    <row r="175" spans="1:6" ht="39" customHeight="1" x14ac:dyDescent="0.15">
      <c r="B175" s="478" t="s">
        <v>878</v>
      </c>
      <c r="C175" s="523"/>
      <c r="D175" s="523"/>
      <c r="E175" s="523"/>
      <c r="F175" s="523"/>
    </row>
    <row r="176" spans="1:6" ht="15" customHeight="1" x14ac:dyDescent="0.2">
      <c r="B176" s="62"/>
      <c r="C176" s="152"/>
      <c r="D176" s="160"/>
      <c r="F176" s="9"/>
    </row>
    <row r="177" spans="1:11" ht="31.5" customHeight="1" x14ac:dyDescent="0.15">
      <c r="A177" s="3" t="s">
        <v>392</v>
      </c>
      <c r="B177" s="533" t="s">
        <v>879</v>
      </c>
      <c r="C177" s="533"/>
      <c r="D177" s="533"/>
      <c r="E177" s="533"/>
      <c r="F177" s="533"/>
      <c r="H177" s="161"/>
      <c r="I177" s="16"/>
      <c r="J177" s="16"/>
      <c r="K177" s="16"/>
    </row>
    <row r="178" spans="1:11" ht="27" customHeight="1" x14ac:dyDescent="0.15">
      <c r="A178" s="3"/>
      <c r="B178" s="478" t="s">
        <v>666</v>
      </c>
      <c r="C178" s="456"/>
      <c r="D178" s="456"/>
      <c r="E178" s="456"/>
      <c r="F178" s="456"/>
      <c r="H178" s="162"/>
    </row>
    <row r="179" spans="1:11" ht="29.25" customHeight="1" x14ac:dyDescent="0.15">
      <c r="A179" s="3"/>
      <c r="B179" s="456" t="s">
        <v>656</v>
      </c>
      <c r="C179" s="456"/>
      <c r="D179" s="456"/>
      <c r="E179" s="456"/>
      <c r="F179" s="456"/>
      <c r="H179" s="162"/>
    </row>
    <row r="180" spans="1:11" ht="13.5" customHeight="1" x14ac:dyDescent="0.15">
      <c r="A180" s="3"/>
      <c r="B180" s="456" t="s">
        <v>654</v>
      </c>
      <c r="C180" s="456"/>
      <c r="D180" s="456"/>
      <c r="E180" s="456"/>
      <c r="F180" s="456"/>
      <c r="H180" s="162"/>
    </row>
    <row r="181" spans="1:11" ht="29.25" customHeight="1" x14ac:dyDescent="0.15">
      <c r="A181" s="3"/>
      <c r="B181" s="456" t="s">
        <v>657</v>
      </c>
      <c r="C181" s="456"/>
      <c r="D181" s="456"/>
      <c r="E181" s="456"/>
      <c r="F181" s="456"/>
      <c r="H181" s="162"/>
    </row>
    <row r="182" spans="1:11" ht="27" customHeight="1" x14ac:dyDescent="0.15">
      <c r="A182" s="3"/>
      <c r="B182" s="526" t="s">
        <v>658</v>
      </c>
      <c r="C182" s="526"/>
      <c r="D182" s="526"/>
      <c r="E182" s="526"/>
      <c r="F182" s="526"/>
      <c r="H182" s="162"/>
    </row>
    <row r="183" spans="1:11" ht="14.25" customHeight="1" x14ac:dyDescent="0.15">
      <c r="A183" s="3"/>
      <c r="B183" s="526" t="s">
        <v>655</v>
      </c>
      <c r="C183" s="526"/>
      <c r="D183" s="526"/>
      <c r="E183" s="526"/>
      <c r="F183" s="526"/>
      <c r="H183" s="162"/>
    </row>
    <row r="184" spans="1:11" ht="13.5" customHeight="1" x14ac:dyDescent="0.15">
      <c r="A184" s="3"/>
      <c r="B184" s="163"/>
      <c r="C184" s="12"/>
      <c r="D184" s="12"/>
      <c r="E184" s="12"/>
      <c r="F184" s="12"/>
      <c r="H184" s="162"/>
    </row>
    <row r="185" spans="1:11" ht="14" x14ac:dyDescent="0.15">
      <c r="A185" s="3"/>
      <c r="B185" s="164"/>
      <c r="C185" s="165" t="s">
        <v>659</v>
      </c>
      <c r="D185" s="166" t="s">
        <v>42</v>
      </c>
      <c r="E185" s="13"/>
      <c r="F185" s="167"/>
    </row>
    <row r="186" spans="1:11" x14ac:dyDescent="0.15">
      <c r="A186" s="3"/>
      <c r="B186" s="168" t="s">
        <v>660</v>
      </c>
      <c r="C186" s="169">
        <f>298/864</f>
        <v>0.34490740740740738</v>
      </c>
      <c r="D186" s="170">
        <v>298</v>
      </c>
      <c r="E186" s="4"/>
      <c r="F186" s="167"/>
    </row>
    <row r="187" spans="1:11" x14ac:dyDescent="0.15">
      <c r="A187" s="3"/>
      <c r="B187" s="168" t="s">
        <v>661</v>
      </c>
      <c r="C187" s="169">
        <f>186/864</f>
        <v>0.21527777777777779</v>
      </c>
      <c r="D187" s="170">
        <v>186</v>
      </c>
      <c r="E187" s="4"/>
      <c r="F187" s="167"/>
    </row>
    <row r="188" spans="1:11" x14ac:dyDescent="0.15">
      <c r="A188" s="3"/>
      <c r="B188" s="163"/>
      <c r="C188" s="12"/>
      <c r="D188" s="12"/>
      <c r="E188" s="12"/>
      <c r="F188" s="12"/>
    </row>
    <row r="189" spans="1:11" ht="12.75" customHeight="1" x14ac:dyDescent="0.15">
      <c r="A189" s="3"/>
      <c r="B189" s="456" t="s">
        <v>662</v>
      </c>
      <c r="C189" s="456"/>
      <c r="D189" s="456"/>
      <c r="E189" s="456"/>
      <c r="F189" s="456"/>
      <c r="G189" s="456"/>
    </row>
    <row r="190" spans="1:11" x14ac:dyDescent="0.15">
      <c r="A190" s="3"/>
      <c r="B190" s="456"/>
      <c r="C190" s="456"/>
      <c r="D190" s="456"/>
      <c r="E190" s="456"/>
      <c r="F190" s="456"/>
      <c r="G190" s="456"/>
    </row>
    <row r="191" spans="1:11" x14ac:dyDescent="0.15">
      <c r="A191" s="3"/>
      <c r="B191" s="456"/>
      <c r="C191" s="456"/>
      <c r="D191" s="456"/>
      <c r="E191" s="456"/>
      <c r="F191" s="456"/>
      <c r="G191" s="456"/>
    </row>
    <row r="192" spans="1:11" x14ac:dyDescent="0.15">
      <c r="A192" s="3"/>
      <c r="B192" s="163"/>
      <c r="C192" s="12"/>
      <c r="D192" s="12"/>
      <c r="E192" s="12"/>
      <c r="F192" s="12"/>
    </row>
    <row r="193" spans="1:7" x14ac:dyDescent="0.15">
      <c r="A193" s="3"/>
      <c r="B193" s="81" t="s">
        <v>663</v>
      </c>
      <c r="C193" s="81" t="s">
        <v>179</v>
      </c>
      <c r="D193" s="81" t="s">
        <v>180</v>
      </c>
    </row>
    <row r="194" spans="1:7" x14ac:dyDescent="0.15">
      <c r="A194" s="3"/>
      <c r="B194" s="171" t="s">
        <v>600</v>
      </c>
      <c r="C194" s="172"/>
      <c r="D194" s="172"/>
    </row>
    <row r="195" spans="1:7" ht="28" x14ac:dyDescent="0.15">
      <c r="A195" s="3"/>
      <c r="B195" s="173" t="s">
        <v>585</v>
      </c>
      <c r="C195" s="22">
        <v>680</v>
      </c>
      <c r="D195" s="22">
        <v>750</v>
      </c>
      <c r="F195" s="12"/>
    </row>
    <row r="196" spans="1:7" x14ac:dyDescent="0.15">
      <c r="A196" s="3"/>
      <c r="B196" s="174" t="s">
        <v>272</v>
      </c>
      <c r="C196" s="22">
        <v>658</v>
      </c>
      <c r="D196" s="22">
        <v>710</v>
      </c>
    </row>
    <row r="197" spans="1:7" x14ac:dyDescent="0.15">
      <c r="A197" s="3"/>
      <c r="B197" s="174" t="s">
        <v>181</v>
      </c>
      <c r="C197" s="22">
        <v>30</v>
      </c>
      <c r="D197" s="22">
        <v>34</v>
      </c>
    </row>
    <row r="198" spans="1:7" x14ac:dyDescent="0.15">
      <c r="A198" s="3"/>
      <c r="B198" s="174" t="s">
        <v>183</v>
      </c>
      <c r="C198" s="22"/>
      <c r="D198" s="22"/>
    </row>
    <row r="199" spans="1:7" x14ac:dyDescent="0.15">
      <c r="A199" s="3"/>
      <c r="B199" s="174" t="s">
        <v>182</v>
      </c>
      <c r="C199" s="22"/>
      <c r="D199" s="22"/>
    </row>
    <row r="200" spans="1:7" x14ac:dyDescent="0.15">
      <c r="A200" s="3"/>
      <c r="B200" s="171" t="s">
        <v>302</v>
      </c>
      <c r="C200" s="22"/>
      <c r="D200" s="22"/>
    </row>
    <row r="201" spans="1:7" x14ac:dyDescent="0.15">
      <c r="C201" s="175"/>
      <c r="D201" s="175"/>
    </row>
    <row r="202" spans="1:7" x14ac:dyDescent="0.15">
      <c r="B202" s="457" t="s">
        <v>217</v>
      </c>
      <c r="C202" s="458"/>
      <c r="D202" s="458"/>
      <c r="E202" s="458"/>
      <c r="F202" s="458"/>
      <c r="G202" s="458"/>
    </row>
    <row r="203" spans="1:7" x14ac:dyDescent="0.15">
      <c r="C203" s="175"/>
      <c r="D203" s="175"/>
    </row>
    <row r="204" spans="1:7" ht="42" x14ac:dyDescent="0.15">
      <c r="B204" s="176" t="s">
        <v>664</v>
      </c>
      <c r="C204" s="177" t="s">
        <v>585</v>
      </c>
      <c r="D204" s="176" t="s">
        <v>272</v>
      </c>
    </row>
    <row r="205" spans="1:7" x14ac:dyDescent="0.15">
      <c r="B205" s="178" t="s">
        <v>184</v>
      </c>
      <c r="C205" s="179">
        <v>0.64100000000000001</v>
      </c>
      <c r="D205" s="179">
        <v>0.57699999999999996</v>
      </c>
    </row>
    <row r="206" spans="1:7" x14ac:dyDescent="0.15">
      <c r="B206" s="178" t="s">
        <v>185</v>
      </c>
      <c r="C206" s="179">
        <v>0.32600000000000001</v>
      </c>
      <c r="D206" s="179">
        <v>0.34899999999999998</v>
      </c>
    </row>
    <row r="207" spans="1:7" x14ac:dyDescent="0.15">
      <c r="B207" s="178" t="s">
        <v>273</v>
      </c>
      <c r="C207" s="179">
        <v>0.03</v>
      </c>
      <c r="D207" s="179">
        <v>6.0999999999999999E-2</v>
      </c>
    </row>
    <row r="208" spans="1:7" x14ac:dyDescent="0.15">
      <c r="B208" s="178" t="s">
        <v>274</v>
      </c>
      <c r="C208" s="179">
        <v>3.0000000000000001E-3</v>
      </c>
      <c r="D208" s="179">
        <v>1.2999999999999999E-2</v>
      </c>
    </row>
    <row r="209" spans="1:6" x14ac:dyDescent="0.15">
      <c r="B209" s="178" t="s">
        <v>275</v>
      </c>
      <c r="C209" s="179"/>
      <c r="D209" s="179"/>
    </row>
    <row r="210" spans="1:6" x14ac:dyDescent="0.15">
      <c r="B210" s="178" t="s">
        <v>276</v>
      </c>
      <c r="C210" s="179"/>
      <c r="D210" s="179"/>
    </row>
    <row r="211" spans="1:6" x14ac:dyDescent="0.15">
      <c r="B211" s="171" t="s">
        <v>424</v>
      </c>
      <c r="C211" s="179">
        <f>SUM(C205:C210)</f>
        <v>1</v>
      </c>
      <c r="D211" s="179">
        <f>SUM(D205:D210)</f>
        <v>0.99999999999999989</v>
      </c>
    </row>
    <row r="212" spans="1:6" x14ac:dyDescent="0.15">
      <c r="C212" s="175"/>
      <c r="D212" s="175"/>
    </row>
    <row r="213" spans="1:6" x14ac:dyDescent="0.15">
      <c r="A213" s="3"/>
      <c r="B213" s="81" t="s">
        <v>664</v>
      </c>
      <c r="C213" s="180" t="s">
        <v>600</v>
      </c>
      <c r="D213" s="181"/>
      <c r="E213" s="181"/>
      <c r="F213" s="181"/>
    </row>
    <row r="214" spans="1:6" x14ac:dyDescent="0.15">
      <c r="A214" s="3"/>
      <c r="B214" s="182" t="s">
        <v>601</v>
      </c>
      <c r="C214" s="183"/>
      <c r="D214" s="181"/>
      <c r="E214" s="181"/>
      <c r="F214" s="181"/>
    </row>
    <row r="215" spans="1:6" x14ac:dyDescent="0.15">
      <c r="A215" s="3"/>
      <c r="B215" s="182" t="s">
        <v>602</v>
      </c>
      <c r="C215" s="183"/>
      <c r="D215" s="181"/>
      <c r="E215" s="181"/>
      <c r="F215" s="181"/>
    </row>
    <row r="216" spans="1:6" x14ac:dyDescent="0.15">
      <c r="A216" s="3"/>
      <c r="B216" s="182" t="s">
        <v>603</v>
      </c>
      <c r="C216" s="183"/>
      <c r="D216" s="181"/>
      <c r="E216" s="181"/>
      <c r="F216" s="181"/>
    </row>
    <row r="217" spans="1:6" x14ac:dyDescent="0.15">
      <c r="A217" s="3"/>
      <c r="B217" s="182" t="s">
        <v>604</v>
      </c>
      <c r="C217" s="183"/>
      <c r="D217" s="181"/>
      <c r="E217" s="181"/>
      <c r="F217" s="181"/>
    </row>
    <row r="218" spans="1:6" x14ac:dyDescent="0.15">
      <c r="A218" s="3"/>
      <c r="B218" s="182" t="s">
        <v>605</v>
      </c>
      <c r="C218" s="183"/>
      <c r="D218" s="181"/>
      <c r="E218" s="181"/>
      <c r="F218" s="181"/>
    </row>
    <row r="219" spans="1:6" x14ac:dyDescent="0.15">
      <c r="A219" s="3"/>
      <c r="B219" s="182" t="s">
        <v>606</v>
      </c>
      <c r="C219" s="183"/>
      <c r="D219" s="181"/>
      <c r="E219" s="181"/>
      <c r="F219" s="181"/>
    </row>
    <row r="220" spans="1:6" x14ac:dyDescent="0.15">
      <c r="A220" s="3"/>
      <c r="B220" s="171" t="s">
        <v>424</v>
      </c>
      <c r="C220" s="184">
        <f>SUM(C214:C219)</f>
        <v>0</v>
      </c>
      <c r="D220" s="181"/>
      <c r="E220" s="181"/>
      <c r="F220" s="181"/>
    </row>
    <row r="221" spans="1:6" s="5" customFormat="1" x14ac:dyDescent="0.15">
      <c r="A221" s="185"/>
      <c r="B221" s="7"/>
      <c r="C221" s="186"/>
      <c r="D221" s="164"/>
      <c r="E221" s="164"/>
      <c r="F221" s="164"/>
    </row>
    <row r="222" spans="1:6" x14ac:dyDescent="0.15">
      <c r="A222" s="3"/>
      <c r="B222" s="81" t="s">
        <v>664</v>
      </c>
      <c r="C222" s="81" t="s">
        <v>181</v>
      </c>
      <c r="D222" s="81" t="s">
        <v>182</v>
      </c>
      <c r="E222" s="81" t="s">
        <v>183</v>
      </c>
    </row>
    <row r="223" spans="1:6" x14ac:dyDescent="0.15">
      <c r="A223" s="3"/>
      <c r="B223" s="178" t="s">
        <v>277</v>
      </c>
      <c r="C223" s="187"/>
      <c r="D223" s="187"/>
      <c r="E223" s="187"/>
    </row>
    <row r="224" spans="1:6" x14ac:dyDescent="0.15">
      <c r="A224" s="3"/>
      <c r="B224" s="178" t="s">
        <v>278</v>
      </c>
      <c r="C224" s="187"/>
      <c r="D224" s="187"/>
      <c r="E224" s="187"/>
    </row>
    <row r="225" spans="1:6" x14ac:dyDescent="0.15">
      <c r="A225" s="3"/>
      <c r="B225" s="178" t="s">
        <v>279</v>
      </c>
      <c r="C225" s="187"/>
      <c r="D225" s="187"/>
      <c r="E225" s="187"/>
    </row>
    <row r="226" spans="1:6" x14ac:dyDescent="0.15">
      <c r="A226" s="3"/>
      <c r="B226" s="188" t="s">
        <v>280</v>
      </c>
      <c r="C226" s="187"/>
      <c r="D226" s="187"/>
      <c r="E226" s="187"/>
    </row>
    <row r="227" spans="1:6" x14ac:dyDescent="0.15">
      <c r="A227" s="3"/>
      <c r="B227" s="188" t="s">
        <v>281</v>
      </c>
      <c r="C227" s="187"/>
      <c r="D227" s="187"/>
      <c r="E227" s="187"/>
    </row>
    <row r="228" spans="1:6" x14ac:dyDescent="0.15">
      <c r="A228" s="3"/>
      <c r="B228" s="178" t="s">
        <v>282</v>
      </c>
      <c r="C228" s="187"/>
      <c r="D228" s="187"/>
      <c r="E228" s="187"/>
    </row>
    <row r="229" spans="1:6" x14ac:dyDescent="0.15">
      <c r="B229" s="174" t="s">
        <v>424</v>
      </c>
      <c r="C229" s="179">
        <f>SUM(C223:C228)</f>
        <v>0</v>
      </c>
      <c r="D229" s="179">
        <f>SUM(D223:D228)</f>
        <v>0</v>
      </c>
      <c r="E229" s="179">
        <f>SUM(E223:E228)</f>
        <v>0</v>
      </c>
    </row>
    <row r="230" spans="1:6" ht="46.5" customHeight="1" x14ac:dyDescent="0.15">
      <c r="A230" s="3" t="s">
        <v>393</v>
      </c>
      <c r="B230" s="522" t="s">
        <v>665</v>
      </c>
      <c r="C230" s="523"/>
      <c r="D230" s="523"/>
      <c r="E230" s="523"/>
      <c r="F230" s="523"/>
    </row>
    <row r="231" spans="1:6" ht="14.25" customHeight="1" x14ac:dyDescent="0.15">
      <c r="A231" s="3"/>
      <c r="B231" s="461" t="s">
        <v>663</v>
      </c>
      <c r="C231" s="461"/>
      <c r="D231" s="461"/>
      <c r="E231" s="189" t="s">
        <v>659</v>
      </c>
      <c r="F231" s="12"/>
    </row>
    <row r="232" spans="1:6" x14ac:dyDescent="0.15">
      <c r="A232" s="3"/>
      <c r="B232" s="514" t="s">
        <v>283</v>
      </c>
      <c r="C232" s="514"/>
      <c r="D232" s="514"/>
      <c r="E232" s="190">
        <v>0.54400000000000004</v>
      </c>
      <c r="F232" s="152"/>
    </row>
    <row r="233" spans="1:6" x14ac:dyDescent="0.15">
      <c r="A233" s="3"/>
      <c r="B233" s="515" t="s">
        <v>284</v>
      </c>
      <c r="C233" s="515"/>
      <c r="D233" s="515"/>
      <c r="E233" s="190">
        <v>0.80500000000000005</v>
      </c>
      <c r="F233" s="152"/>
    </row>
    <row r="234" spans="1:6" x14ac:dyDescent="0.15">
      <c r="A234" s="3"/>
      <c r="B234" s="515" t="s">
        <v>285</v>
      </c>
      <c r="C234" s="515"/>
      <c r="D234" s="515"/>
      <c r="E234" s="190">
        <v>0.98</v>
      </c>
      <c r="F234" s="191" t="s">
        <v>332</v>
      </c>
    </row>
    <row r="235" spans="1:6" x14ac:dyDescent="0.15">
      <c r="A235" s="3"/>
      <c r="B235" s="515" t="s">
        <v>200</v>
      </c>
      <c r="C235" s="515"/>
      <c r="D235" s="515"/>
      <c r="E235" s="190">
        <v>0.02</v>
      </c>
      <c r="F235" s="191" t="s">
        <v>333</v>
      </c>
    </row>
    <row r="236" spans="1:6" x14ac:dyDescent="0.15">
      <c r="A236" s="3"/>
      <c r="B236" s="515" t="s">
        <v>201</v>
      </c>
      <c r="C236" s="515"/>
      <c r="D236" s="515"/>
      <c r="E236" s="190">
        <v>0</v>
      </c>
      <c r="F236" s="152"/>
    </row>
    <row r="237" spans="1:6" ht="26.25" customHeight="1" x14ac:dyDescent="0.15">
      <c r="A237" s="3"/>
      <c r="B237" s="462" t="s">
        <v>433</v>
      </c>
      <c r="C237" s="463"/>
      <c r="D237" s="463"/>
      <c r="E237" s="405">
        <v>0.249</v>
      </c>
      <c r="F237" s="192"/>
    </row>
    <row r="238" spans="1:6" ht="25.5" customHeight="1" x14ac:dyDescent="0.15">
      <c r="F238" s="9"/>
    </row>
    <row r="239" spans="1:6" ht="38.25" customHeight="1" x14ac:dyDescent="0.15">
      <c r="A239" s="3" t="s">
        <v>394</v>
      </c>
      <c r="B239" s="456" t="s">
        <v>458</v>
      </c>
      <c r="C239" s="456"/>
      <c r="D239" s="456"/>
      <c r="E239" s="456"/>
      <c r="F239" s="456"/>
    </row>
    <row r="240" spans="1:6" ht="13.5" customHeight="1" x14ac:dyDescent="0.15">
      <c r="A240" s="3"/>
      <c r="B240" s="193"/>
      <c r="C240" s="193"/>
      <c r="D240" s="193"/>
      <c r="E240" s="193"/>
      <c r="F240" s="193"/>
    </row>
    <row r="241" spans="1:6" ht="15" customHeight="1" x14ac:dyDescent="0.15">
      <c r="A241" s="3"/>
      <c r="B241" s="464" t="s">
        <v>664</v>
      </c>
      <c r="C241" s="464"/>
      <c r="D241" s="194" t="s">
        <v>659</v>
      </c>
      <c r="E241" s="193"/>
      <c r="F241" s="193"/>
    </row>
    <row r="242" spans="1:6" x14ac:dyDescent="0.15">
      <c r="A242" s="3"/>
      <c r="B242" s="516" t="s">
        <v>608</v>
      </c>
      <c r="C242" s="516"/>
      <c r="D242" s="179">
        <v>0.11</v>
      </c>
      <c r="F242" s="152"/>
    </row>
    <row r="243" spans="1:6" x14ac:dyDescent="0.15">
      <c r="A243" s="3"/>
      <c r="B243" s="513" t="s">
        <v>607</v>
      </c>
      <c r="C243" s="513"/>
      <c r="D243" s="179">
        <f>0.489-0.11</f>
        <v>0.379</v>
      </c>
      <c r="F243" s="152"/>
    </row>
    <row r="244" spans="1:6" x14ac:dyDescent="0.15">
      <c r="A244" s="3"/>
      <c r="B244" s="513" t="s">
        <v>11</v>
      </c>
      <c r="C244" s="513"/>
      <c r="D244" s="179">
        <v>0.24</v>
      </c>
      <c r="F244" s="152"/>
    </row>
    <row r="245" spans="1:6" x14ac:dyDescent="0.15">
      <c r="A245" s="3"/>
      <c r="B245" s="513" t="s">
        <v>12</v>
      </c>
      <c r="C245" s="513"/>
      <c r="D245" s="179">
        <v>0.18</v>
      </c>
      <c r="F245" s="152"/>
    </row>
    <row r="246" spans="1:6" x14ac:dyDescent="0.15">
      <c r="A246" s="3"/>
      <c r="B246" s="513" t="s">
        <v>13</v>
      </c>
      <c r="C246" s="513"/>
      <c r="D246" s="179">
        <v>6.8000000000000005E-2</v>
      </c>
      <c r="F246" s="152"/>
    </row>
    <row r="247" spans="1:6" x14ac:dyDescent="0.15">
      <c r="A247" s="3"/>
      <c r="B247" s="513" t="s">
        <v>14</v>
      </c>
      <c r="C247" s="513"/>
      <c r="D247" s="179">
        <v>2.1000000000000001E-2</v>
      </c>
      <c r="F247" s="152"/>
    </row>
    <row r="248" spans="1:6" x14ac:dyDescent="0.15">
      <c r="A248" s="3"/>
      <c r="B248" s="513" t="s">
        <v>15</v>
      </c>
      <c r="C248" s="513"/>
      <c r="D248" s="179">
        <v>2E-3</v>
      </c>
      <c r="F248" s="152"/>
    </row>
    <row r="249" spans="1:6" x14ac:dyDescent="0.15">
      <c r="A249" s="3"/>
      <c r="B249" s="515" t="s">
        <v>202</v>
      </c>
      <c r="C249" s="515"/>
      <c r="D249" s="179">
        <v>0</v>
      </c>
      <c r="F249" s="152"/>
    </row>
    <row r="250" spans="1:6" x14ac:dyDescent="0.15">
      <c r="A250" s="3"/>
      <c r="B250" s="515" t="s">
        <v>203</v>
      </c>
      <c r="C250" s="515"/>
      <c r="D250" s="179"/>
      <c r="F250" s="152"/>
    </row>
    <row r="251" spans="1:6" x14ac:dyDescent="0.15">
      <c r="B251" s="467" t="s">
        <v>424</v>
      </c>
      <c r="C251" s="468"/>
      <c r="D251" s="195">
        <f>SUM(D242:D250)</f>
        <v>1</v>
      </c>
      <c r="F251" s="5"/>
    </row>
    <row r="252" spans="1:6" x14ac:dyDescent="0.15">
      <c r="B252" s="196"/>
      <c r="C252" s="196"/>
      <c r="D252" s="197"/>
      <c r="F252" s="5"/>
    </row>
    <row r="253" spans="1:6" s="5" customFormat="1" ht="31.5" customHeight="1" x14ac:dyDescent="0.15">
      <c r="A253" s="3" t="s">
        <v>395</v>
      </c>
      <c r="B253" s="453" t="s">
        <v>459</v>
      </c>
      <c r="C253" s="470"/>
      <c r="D253" s="470"/>
      <c r="E253" s="198">
        <v>3.6700000000000003E-2</v>
      </c>
      <c r="F253" s="199"/>
    </row>
    <row r="254" spans="1:6" s="5" customFormat="1" ht="27" customHeight="1" x14ac:dyDescent="0.15">
      <c r="A254" s="3"/>
      <c r="B254" s="471" t="s">
        <v>492</v>
      </c>
      <c r="C254" s="470"/>
      <c r="D254" s="470"/>
      <c r="E254" s="200">
        <f>779/864</f>
        <v>0.90162037037037035</v>
      </c>
      <c r="F254" s="152"/>
    </row>
    <row r="255" spans="1:6" ht="24.75" customHeight="1" x14ac:dyDescent="0.15">
      <c r="F255" s="5"/>
    </row>
    <row r="256" spans="1:6" ht="16" x14ac:dyDescent="0.2">
      <c r="B256" s="62" t="s">
        <v>667</v>
      </c>
      <c r="F256" s="5"/>
    </row>
    <row r="257" spans="1:8" ht="15" customHeight="1" x14ac:dyDescent="0.2">
      <c r="B257" s="62"/>
      <c r="F257" s="5"/>
    </row>
    <row r="258" spans="1:8" x14ac:dyDescent="0.15">
      <c r="A258" s="3" t="s">
        <v>396</v>
      </c>
      <c r="B258" s="19" t="s">
        <v>204</v>
      </c>
      <c r="F258" s="5"/>
    </row>
    <row r="259" spans="1:8" x14ac:dyDescent="0.15">
      <c r="A259" s="3"/>
      <c r="B259" s="465" t="s">
        <v>668</v>
      </c>
      <c r="C259" s="465"/>
      <c r="D259" s="465"/>
      <c r="E259" s="465"/>
      <c r="F259" s="465"/>
    </row>
    <row r="260" spans="1:8" x14ac:dyDescent="0.15">
      <c r="A260" s="3"/>
      <c r="B260" s="19"/>
      <c r="F260" s="5"/>
    </row>
    <row r="261" spans="1:8" x14ac:dyDescent="0.15">
      <c r="A261" s="3"/>
      <c r="B261" s="19"/>
      <c r="D261" s="201" t="s">
        <v>330</v>
      </c>
      <c r="E261" s="201" t="s">
        <v>331</v>
      </c>
      <c r="F261" s="5"/>
    </row>
    <row r="262" spans="1:8" s="204" customFormat="1" x14ac:dyDescent="0.15">
      <c r="A262" s="10"/>
      <c r="B262" s="466" t="s">
        <v>205</v>
      </c>
      <c r="C262" s="466"/>
      <c r="D262" s="202"/>
      <c r="E262" s="202" t="s">
        <v>898</v>
      </c>
      <c r="F262" s="95"/>
      <c r="G262" s="203"/>
    </row>
    <row r="263" spans="1:8" s="204" customFormat="1" x14ac:dyDescent="0.15">
      <c r="A263" s="10"/>
      <c r="B263" s="205"/>
      <c r="C263" s="205"/>
      <c r="D263" s="205"/>
      <c r="E263" s="205"/>
      <c r="F263" s="205"/>
      <c r="G263" s="203"/>
    </row>
    <row r="264" spans="1:8" s="7" customFormat="1" x14ac:dyDescent="0.15">
      <c r="A264" s="83"/>
      <c r="B264" s="475" t="s">
        <v>669</v>
      </c>
      <c r="C264" s="475"/>
      <c r="D264" s="206"/>
      <c r="E264" s="207"/>
      <c r="F264" s="88"/>
      <c r="G264" s="142"/>
    </row>
    <row r="265" spans="1:8" s="7" customFormat="1" x14ac:dyDescent="0.15">
      <c r="A265" s="83"/>
      <c r="B265" s="95"/>
      <c r="C265" s="110"/>
      <c r="D265" s="110"/>
      <c r="E265" s="88"/>
      <c r="F265" s="88"/>
      <c r="G265" s="142"/>
    </row>
    <row r="266" spans="1:8" s="7" customFormat="1" x14ac:dyDescent="0.15">
      <c r="A266" s="83"/>
      <c r="B266" s="95"/>
      <c r="C266" s="110"/>
      <c r="D266" s="201" t="s">
        <v>330</v>
      </c>
      <c r="E266" s="201" t="s">
        <v>331</v>
      </c>
      <c r="F266" s="88"/>
      <c r="G266" s="142"/>
    </row>
    <row r="267" spans="1:8" ht="14.25" customHeight="1" x14ac:dyDescent="0.15">
      <c r="A267" s="3"/>
      <c r="B267" s="439" t="s">
        <v>206</v>
      </c>
      <c r="C267" s="439"/>
      <c r="D267" s="202"/>
      <c r="E267" s="202"/>
      <c r="F267" s="13"/>
      <c r="H267" s="126"/>
    </row>
    <row r="268" spans="1:8" x14ac:dyDescent="0.15">
      <c r="A268" s="3"/>
      <c r="B268" s="4"/>
      <c r="C268" s="91"/>
      <c r="D268" s="91"/>
      <c r="F268" s="9"/>
    </row>
    <row r="269" spans="1:8" ht="27" customHeight="1" x14ac:dyDescent="0.15">
      <c r="A269" s="3"/>
      <c r="B269" s="498" t="s">
        <v>16</v>
      </c>
      <c r="C269" s="498"/>
      <c r="D269" s="498"/>
      <c r="E269" s="498"/>
      <c r="F269" s="498"/>
    </row>
    <row r="270" spans="1:8" ht="12.75" customHeight="1" x14ac:dyDescent="0.15">
      <c r="A270" s="3"/>
      <c r="B270" s="208"/>
      <c r="C270" s="208"/>
      <c r="D270" s="208"/>
      <c r="E270" s="208"/>
      <c r="F270" s="208"/>
    </row>
    <row r="271" spans="1:8" ht="12.75" customHeight="1" x14ac:dyDescent="0.15">
      <c r="A271" s="22"/>
      <c r="B271" s="109" t="s">
        <v>670</v>
      </c>
      <c r="C271" s="209"/>
      <c r="D271" s="91"/>
      <c r="F271" s="9"/>
    </row>
    <row r="272" spans="1:8" ht="14" x14ac:dyDescent="0.15">
      <c r="A272" s="22"/>
      <c r="B272" s="109" t="s">
        <v>671</v>
      </c>
      <c r="C272" s="209"/>
      <c r="D272" s="91"/>
      <c r="F272" s="9"/>
    </row>
    <row r="273" spans="1:8" ht="14" x14ac:dyDescent="0.15">
      <c r="A273" s="22"/>
      <c r="B273" s="109" t="s">
        <v>672</v>
      </c>
      <c r="C273" s="209"/>
      <c r="D273" s="91"/>
      <c r="F273" s="9"/>
    </row>
    <row r="274" spans="1:8" x14ac:dyDescent="0.15">
      <c r="A274" s="185"/>
      <c r="B274" s="95"/>
      <c r="C274" s="110"/>
      <c r="D274" s="201" t="s">
        <v>330</v>
      </c>
      <c r="E274" s="201" t="s">
        <v>331</v>
      </c>
      <c r="F274" s="9"/>
    </row>
    <row r="275" spans="1:8" ht="27" customHeight="1" x14ac:dyDescent="0.15">
      <c r="A275" s="185"/>
      <c r="B275" s="469" t="s">
        <v>17</v>
      </c>
      <c r="C275" s="499"/>
      <c r="D275" s="202"/>
      <c r="E275" s="202"/>
      <c r="F275" s="9"/>
    </row>
    <row r="276" spans="1:8" x14ac:dyDescent="0.15">
      <c r="B276" s="4"/>
      <c r="C276" s="91"/>
      <c r="D276" s="91"/>
      <c r="F276" s="9"/>
    </row>
    <row r="277" spans="1:8" x14ac:dyDescent="0.15">
      <c r="A277" s="3" t="s">
        <v>397</v>
      </c>
      <c r="B277" s="19" t="s">
        <v>207</v>
      </c>
      <c r="F277" s="5"/>
    </row>
    <row r="278" spans="1:8" x14ac:dyDescent="0.15">
      <c r="A278" s="3"/>
      <c r="B278" s="95"/>
      <c r="C278" s="110"/>
      <c r="D278" s="201" t="s">
        <v>330</v>
      </c>
      <c r="E278" s="201" t="s">
        <v>331</v>
      </c>
      <c r="F278" s="15"/>
      <c r="G278" s="126"/>
    </row>
    <row r="279" spans="1:8" ht="25.5" customHeight="1" x14ac:dyDescent="0.15">
      <c r="A279" s="3"/>
      <c r="B279" s="439" t="s">
        <v>208</v>
      </c>
      <c r="C279" s="453"/>
      <c r="D279" s="202"/>
      <c r="E279" s="202"/>
      <c r="F279" s="9"/>
      <c r="H279" s="126"/>
    </row>
    <row r="280" spans="1:8" x14ac:dyDescent="0.15">
      <c r="A280" s="3"/>
      <c r="B280" s="210"/>
      <c r="C280" s="211"/>
      <c r="F280" s="5"/>
    </row>
    <row r="281" spans="1:8" x14ac:dyDescent="0.15">
      <c r="A281" s="3"/>
      <c r="B281" s="212"/>
      <c r="C281" s="213" t="s">
        <v>673</v>
      </c>
      <c r="F281" s="5"/>
    </row>
    <row r="282" spans="1:8" x14ac:dyDescent="0.15">
      <c r="A282" s="3"/>
      <c r="B282" s="214" t="s">
        <v>674</v>
      </c>
      <c r="C282" s="215">
        <v>44211</v>
      </c>
      <c r="F282" s="5"/>
    </row>
    <row r="283" spans="1:8" x14ac:dyDescent="0.15">
      <c r="A283" s="3"/>
      <c r="B283" s="214" t="s">
        <v>324</v>
      </c>
      <c r="C283" s="215"/>
      <c r="F283" s="5"/>
    </row>
    <row r="284" spans="1:8" x14ac:dyDescent="0.15">
      <c r="A284" s="3"/>
      <c r="B284" s="210"/>
      <c r="C284" s="211"/>
      <c r="F284" s="5"/>
    </row>
    <row r="285" spans="1:8" x14ac:dyDescent="0.15">
      <c r="B285" s="216"/>
      <c r="C285" s="204"/>
      <c r="D285" s="204"/>
      <c r="F285" s="5"/>
    </row>
    <row r="286" spans="1:8" x14ac:dyDescent="0.15">
      <c r="A286" s="3"/>
      <c r="B286" s="472"/>
      <c r="C286" s="473"/>
      <c r="D286" s="473"/>
      <c r="E286" s="89" t="s">
        <v>330</v>
      </c>
      <c r="F286" s="89" t="s">
        <v>331</v>
      </c>
      <c r="G286" s="126"/>
    </row>
    <row r="287" spans="1:8" ht="27" customHeight="1" x14ac:dyDescent="0.15">
      <c r="A287" s="3" t="s">
        <v>398</v>
      </c>
      <c r="B287" s="469" t="s">
        <v>18</v>
      </c>
      <c r="C287" s="469"/>
      <c r="D287" s="469"/>
      <c r="E287" s="22"/>
      <c r="F287" s="22" t="s">
        <v>898</v>
      </c>
      <c r="H287" s="126"/>
    </row>
    <row r="288" spans="1:8" ht="14.25" customHeight="1" x14ac:dyDescent="0.15">
      <c r="F288" s="5"/>
    </row>
    <row r="289" spans="1:6" x14ac:dyDescent="0.15">
      <c r="A289" s="3" t="s">
        <v>399</v>
      </c>
      <c r="B289" s="119" t="s">
        <v>493</v>
      </c>
      <c r="F289" s="5"/>
    </row>
    <row r="290" spans="1:6" x14ac:dyDescent="0.15">
      <c r="A290" s="3"/>
      <c r="B290" s="119"/>
      <c r="F290" s="5"/>
    </row>
    <row r="291" spans="1:6" ht="12.75" customHeight="1" x14ac:dyDescent="0.15">
      <c r="A291" s="22"/>
      <c r="B291" s="8" t="s">
        <v>494</v>
      </c>
      <c r="C291" s="153"/>
      <c r="D291" s="5"/>
      <c r="E291" s="5"/>
      <c r="F291" s="5"/>
    </row>
    <row r="292" spans="1:6" x14ac:dyDescent="0.15">
      <c r="A292" s="22"/>
      <c r="B292" s="217" t="s">
        <v>495</v>
      </c>
      <c r="C292" s="218">
        <v>44287</v>
      </c>
      <c r="D292" s="5"/>
      <c r="E292" s="5"/>
      <c r="F292" s="5"/>
    </row>
    <row r="293" spans="1:6" x14ac:dyDescent="0.15">
      <c r="A293" s="22"/>
      <c r="B293" s="217" t="s">
        <v>496</v>
      </c>
      <c r="C293" s="219"/>
      <c r="D293" s="5"/>
      <c r="E293" s="5"/>
      <c r="F293" s="5"/>
    </row>
    <row r="294" spans="1:6" x14ac:dyDescent="0.15">
      <c r="B294" s="5"/>
      <c r="C294" s="5"/>
      <c r="D294" s="5"/>
      <c r="E294" s="5"/>
      <c r="F294" s="5"/>
    </row>
    <row r="295" spans="1:6" x14ac:dyDescent="0.15">
      <c r="A295" s="3" t="s">
        <v>400</v>
      </c>
      <c r="B295" s="19" t="s">
        <v>434</v>
      </c>
      <c r="F295" s="5"/>
    </row>
    <row r="296" spans="1:6" x14ac:dyDescent="0.15">
      <c r="A296" s="3"/>
      <c r="B296" s="220"/>
      <c r="C296" s="211"/>
      <c r="D296" s="5"/>
      <c r="F296" s="5"/>
    </row>
    <row r="297" spans="1:6" ht="12.75" customHeight="1" x14ac:dyDescent="0.15">
      <c r="A297" s="22"/>
      <c r="B297" s="8" t="s">
        <v>675</v>
      </c>
      <c r="C297" s="153"/>
      <c r="D297" s="5"/>
      <c r="E297" s="5"/>
      <c r="F297" s="5"/>
    </row>
    <row r="298" spans="1:6" x14ac:dyDescent="0.15">
      <c r="A298" s="22"/>
      <c r="B298" s="217" t="s">
        <v>676</v>
      </c>
      <c r="C298" s="218"/>
      <c r="D298" s="5"/>
      <c r="E298" s="5"/>
      <c r="F298" s="5"/>
    </row>
    <row r="299" spans="1:6" x14ac:dyDescent="0.15">
      <c r="A299" s="22"/>
      <c r="B299" s="217" t="s">
        <v>677</v>
      </c>
      <c r="C299" s="219">
        <v>2</v>
      </c>
      <c r="D299" s="17" t="s">
        <v>678</v>
      </c>
      <c r="E299" s="5"/>
      <c r="F299" s="5"/>
    </row>
    <row r="300" spans="1:6" x14ac:dyDescent="0.15">
      <c r="A300" s="22"/>
      <c r="B300" s="217" t="s">
        <v>194</v>
      </c>
      <c r="C300" s="219"/>
      <c r="D300" s="5"/>
      <c r="E300" s="5"/>
      <c r="F300" s="5"/>
    </row>
    <row r="301" spans="1:6" x14ac:dyDescent="0.15">
      <c r="A301" s="3"/>
      <c r="B301" s="474"/>
      <c r="C301" s="473"/>
      <c r="D301" s="211"/>
      <c r="F301" s="5"/>
    </row>
    <row r="302" spans="1:6" x14ac:dyDescent="0.15">
      <c r="A302" s="3"/>
      <c r="B302" s="205" t="s">
        <v>679</v>
      </c>
      <c r="C302" s="153"/>
      <c r="D302" s="221"/>
      <c r="F302" s="5"/>
    </row>
    <row r="303" spans="1:6" x14ac:dyDescent="0.15">
      <c r="A303" s="3"/>
      <c r="B303" s="95" t="s">
        <v>680</v>
      </c>
      <c r="C303" s="153"/>
      <c r="D303" s="5"/>
      <c r="F303" s="5"/>
    </row>
    <row r="304" spans="1:6" x14ac:dyDescent="0.15">
      <c r="A304" s="3"/>
      <c r="B304" s="95"/>
      <c r="C304" s="5"/>
      <c r="D304" s="5"/>
      <c r="F304" s="5"/>
    </row>
    <row r="305" spans="1:6" x14ac:dyDescent="0.15">
      <c r="A305" s="3"/>
      <c r="B305" s="205" t="s">
        <v>19</v>
      </c>
      <c r="C305" s="222"/>
      <c r="D305" s="5"/>
      <c r="F305" s="5"/>
    </row>
    <row r="306" spans="1:6" x14ac:dyDescent="0.15">
      <c r="A306" s="3"/>
      <c r="B306" s="205"/>
      <c r="C306" s="222"/>
      <c r="D306" s="5"/>
      <c r="F306" s="5"/>
    </row>
    <row r="307" spans="1:6" x14ac:dyDescent="0.15">
      <c r="A307" s="22"/>
      <c r="B307" s="149" t="s">
        <v>681</v>
      </c>
      <c r="C307" s="222"/>
      <c r="D307" s="5"/>
      <c r="F307" s="5"/>
    </row>
    <row r="308" spans="1:6" x14ac:dyDescent="0.15">
      <c r="A308" s="22"/>
      <c r="B308" s="149" t="s">
        <v>682</v>
      </c>
      <c r="C308" s="222"/>
      <c r="D308" s="5"/>
      <c r="F308" s="5"/>
    </row>
    <row r="309" spans="1:6" x14ac:dyDescent="0.15">
      <c r="A309" s="22"/>
      <c r="B309" s="149" t="s">
        <v>331</v>
      </c>
      <c r="C309" s="222"/>
      <c r="D309" s="5"/>
      <c r="E309" s="5"/>
      <c r="F309" s="5"/>
    </row>
    <row r="310" spans="1:6" x14ac:dyDescent="0.15">
      <c r="F310" s="5"/>
    </row>
    <row r="311" spans="1:6" x14ac:dyDescent="0.15">
      <c r="A311" s="3" t="s">
        <v>401</v>
      </c>
      <c r="B311" s="19" t="s">
        <v>209</v>
      </c>
      <c r="F311" s="5"/>
    </row>
    <row r="312" spans="1:6" x14ac:dyDescent="0.15">
      <c r="A312" s="3"/>
      <c r="B312" s="472"/>
      <c r="C312" s="473"/>
      <c r="D312" s="473"/>
      <c r="E312" s="223" t="s">
        <v>330</v>
      </c>
      <c r="F312" s="223" t="s">
        <v>331</v>
      </c>
    </row>
    <row r="313" spans="1:6" ht="26.25" customHeight="1" x14ac:dyDescent="0.15">
      <c r="A313" s="3"/>
      <c r="B313" s="439" t="s">
        <v>210</v>
      </c>
      <c r="C313" s="439"/>
      <c r="D313" s="453"/>
      <c r="E313" s="22" t="s">
        <v>898</v>
      </c>
      <c r="F313" s="22"/>
    </row>
    <row r="314" spans="1:6" x14ac:dyDescent="0.15">
      <c r="A314" s="3"/>
      <c r="B314" s="525" t="s">
        <v>211</v>
      </c>
      <c r="C314" s="525"/>
      <c r="D314" s="153" t="s">
        <v>914</v>
      </c>
      <c r="F314" s="9"/>
    </row>
    <row r="315" spans="1:6" x14ac:dyDescent="0.15">
      <c r="F315" s="5"/>
    </row>
    <row r="316" spans="1:6" x14ac:dyDescent="0.15">
      <c r="A316" s="3" t="s">
        <v>402</v>
      </c>
      <c r="B316" s="19" t="s">
        <v>212</v>
      </c>
      <c r="F316" s="5"/>
    </row>
    <row r="317" spans="1:6" x14ac:dyDescent="0.15">
      <c r="A317" s="3"/>
      <c r="B317" s="472"/>
      <c r="C317" s="473"/>
      <c r="D317" s="473"/>
      <c r="E317" s="110" t="s">
        <v>330</v>
      </c>
      <c r="F317" s="110" t="s">
        <v>331</v>
      </c>
    </row>
    <row r="318" spans="1:6" ht="38.25" customHeight="1" x14ac:dyDescent="0.15">
      <c r="A318" s="3"/>
      <c r="B318" s="439" t="s">
        <v>523</v>
      </c>
      <c r="C318" s="439"/>
      <c r="D318" s="453"/>
      <c r="E318" s="22"/>
      <c r="F318" s="22" t="s">
        <v>898</v>
      </c>
    </row>
    <row r="319" spans="1:6" ht="17.25" customHeight="1" x14ac:dyDescent="0.15">
      <c r="F319" s="5"/>
    </row>
    <row r="320" spans="1:6" x14ac:dyDescent="0.15">
      <c r="A320" s="3" t="s">
        <v>403</v>
      </c>
      <c r="B320" s="224" t="s">
        <v>683</v>
      </c>
      <c r="C320" s="205"/>
      <c r="D320" s="225"/>
      <c r="E320" s="226"/>
      <c r="F320" s="227"/>
    </row>
    <row r="321" spans="1:6" x14ac:dyDescent="0.15">
      <c r="F321" s="5"/>
    </row>
    <row r="322" spans="1:6" ht="16" x14ac:dyDescent="0.2">
      <c r="B322" s="62" t="s">
        <v>684</v>
      </c>
      <c r="F322" s="5"/>
    </row>
    <row r="323" spans="1:6" ht="16" x14ac:dyDescent="0.2">
      <c r="B323" s="62"/>
      <c r="F323" s="5"/>
    </row>
    <row r="324" spans="1:6" x14ac:dyDescent="0.15">
      <c r="A324" s="3" t="s">
        <v>404</v>
      </c>
      <c r="B324" s="19" t="s">
        <v>334</v>
      </c>
      <c r="F324" s="5"/>
    </row>
    <row r="325" spans="1:6" x14ac:dyDescent="0.15">
      <c r="A325" s="3"/>
      <c r="B325" s="472"/>
      <c r="C325" s="473"/>
      <c r="D325" s="473"/>
      <c r="E325" s="223" t="s">
        <v>330</v>
      </c>
      <c r="F325" s="223" t="s">
        <v>331</v>
      </c>
    </row>
    <row r="326" spans="1:6" ht="65.25" customHeight="1" x14ac:dyDescent="0.15">
      <c r="A326" s="3"/>
      <c r="B326" s="439" t="s">
        <v>335</v>
      </c>
      <c r="C326" s="439"/>
      <c r="D326" s="453"/>
      <c r="E326" s="22" t="s">
        <v>898</v>
      </c>
      <c r="F326" s="22"/>
    </row>
    <row r="327" spans="1:6" x14ac:dyDescent="0.15">
      <c r="A327" s="3"/>
      <c r="B327" s="439" t="s">
        <v>336</v>
      </c>
      <c r="C327" s="439"/>
      <c r="D327" s="439"/>
      <c r="E327" s="91"/>
      <c r="F327" s="91"/>
    </row>
    <row r="328" spans="1:6" x14ac:dyDescent="0.15">
      <c r="A328" s="3"/>
      <c r="B328" s="518" t="s">
        <v>337</v>
      </c>
      <c r="C328" s="519"/>
      <c r="D328" s="520"/>
      <c r="E328" s="228">
        <v>44545</v>
      </c>
      <c r="F328" s="91"/>
    </row>
    <row r="329" spans="1:6" x14ac:dyDescent="0.15">
      <c r="A329" s="3"/>
      <c r="B329" s="518" t="s">
        <v>338</v>
      </c>
      <c r="C329" s="519"/>
      <c r="D329" s="520"/>
      <c r="E329" s="228">
        <v>44201</v>
      </c>
      <c r="F329" s="91"/>
    </row>
    <row r="330" spans="1:6" x14ac:dyDescent="0.15">
      <c r="A330" s="3"/>
      <c r="B330" s="518" t="s">
        <v>339</v>
      </c>
      <c r="C330" s="519"/>
      <c r="D330" s="520"/>
      <c r="E330" s="228">
        <v>44228</v>
      </c>
      <c r="F330" s="91"/>
    </row>
    <row r="331" spans="1:6" x14ac:dyDescent="0.15">
      <c r="A331" s="3"/>
      <c r="B331" s="518" t="s">
        <v>340</v>
      </c>
      <c r="C331" s="519"/>
      <c r="D331" s="520"/>
      <c r="E331" s="228">
        <v>44242</v>
      </c>
      <c r="F331" s="91"/>
    </row>
    <row r="332" spans="1:6" x14ac:dyDescent="0.15">
      <c r="A332" s="3"/>
      <c r="B332" s="4"/>
      <c r="C332" s="4"/>
      <c r="D332" s="4"/>
      <c r="E332" s="211"/>
      <c r="F332" s="91"/>
    </row>
    <row r="333" spans="1:6" x14ac:dyDescent="0.15">
      <c r="A333" s="3"/>
      <c r="B333" s="469" t="s">
        <v>880</v>
      </c>
      <c r="C333" s="469"/>
      <c r="D333" s="469"/>
      <c r="E333" s="91"/>
      <c r="F333" s="91"/>
    </row>
    <row r="334" spans="1:6" x14ac:dyDescent="0.15">
      <c r="A334" s="3"/>
      <c r="B334" s="439" t="s">
        <v>341</v>
      </c>
      <c r="C334" s="439"/>
      <c r="D334" s="439"/>
      <c r="E334" s="324">
        <f>413+175</f>
        <v>588</v>
      </c>
      <c r="F334" s="91"/>
    </row>
    <row r="335" spans="1:6" x14ac:dyDescent="0.15">
      <c r="A335" s="3"/>
      <c r="B335" s="439" t="s">
        <v>342</v>
      </c>
      <c r="C335" s="439"/>
      <c r="D335" s="439"/>
      <c r="E335" s="687">
        <v>260</v>
      </c>
      <c r="F335" s="91"/>
    </row>
    <row r="336" spans="1:6" ht="12.75" customHeight="1" x14ac:dyDescent="0.15">
      <c r="A336" s="3"/>
      <c r="B336" s="439" t="s">
        <v>343</v>
      </c>
      <c r="C336" s="439"/>
      <c r="D336" s="439"/>
      <c r="E336" s="439"/>
      <c r="F336" s="439"/>
    </row>
    <row r="337" spans="1:7" x14ac:dyDescent="0.15">
      <c r="A337" s="3"/>
      <c r="B337" s="454"/>
      <c r="C337" s="454"/>
      <c r="D337" s="454"/>
      <c r="E337" s="454"/>
      <c r="F337" s="454"/>
    </row>
    <row r="338" spans="1:7" x14ac:dyDescent="0.15">
      <c r="F338" s="5"/>
    </row>
    <row r="339" spans="1:7" x14ac:dyDescent="0.15">
      <c r="F339" s="5"/>
    </row>
    <row r="340" spans="1:7" x14ac:dyDescent="0.15">
      <c r="A340" s="3" t="s">
        <v>405</v>
      </c>
      <c r="B340" s="19" t="s">
        <v>213</v>
      </c>
      <c r="F340" s="5"/>
    </row>
    <row r="341" spans="1:7" x14ac:dyDescent="0.15">
      <c r="A341" s="3"/>
      <c r="B341" s="472"/>
      <c r="C341" s="473"/>
      <c r="D341" s="473"/>
      <c r="E341" s="223" t="s">
        <v>330</v>
      </c>
      <c r="F341" s="223" t="s">
        <v>331</v>
      </c>
    </row>
    <row r="342" spans="1:7" ht="45" customHeight="1" x14ac:dyDescent="0.15">
      <c r="A342" s="3"/>
      <c r="B342" s="439" t="s">
        <v>685</v>
      </c>
      <c r="C342" s="439"/>
      <c r="D342" s="453"/>
      <c r="E342" s="22"/>
      <c r="F342" s="22" t="s">
        <v>898</v>
      </c>
    </row>
    <row r="343" spans="1:7" x14ac:dyDescent="0.15">
      <c r="A343" s="3"/>
      <c r="B343" s="517" t="s">
        <v>336</v>
      </c>
      <c r="C343" s="517"/>
      <c r="D343" s="517"/>
      <c r="E343" s="91"/>
    </row>
    <row r="344" spans="1:7" x14ac:dyDescent="0.15">
      <c r="A344" s="3"/>
      <c r="B344" s="455" t="s">
        <v>344</v>
      </c>
      <c r="C344" s="455"/>
      <c r="D344" s="228"/>
      <c r="E344" s="211"/>
    </row>
    <row r="345" spans="1:7" x14ac:dyDescent="0.15">
      <c r="A345" s="3"/>
      <c r="B345" s="455" t="s">
        <v>345</v>
      </c>
      <c r="C345" s="455"/>
      <c r="D345" s="228"/>
      <c r="E345" s="211"/>
    </row>
    <row r="346" spans="1:7" x14ac:dyDescent="0.15">
      <c r="F346" s="5"/>
    </row>
    <row r="347" spans="1:7" ht="18.75" customHeight="1" x14ac:dyDescent="0.15">
      <c r="E347" s="223" t="s">
        <v>330</v>
      </c>
      <c r="F347" s="223" t="s">
        <v>331</v>
      </c>
    </row>
    <row r="348" spans="1:7" ht="27" customHeight="1" x14ac:dyDescent="0.15">
      <c r="A348" s="3"/>
      <c r="B348" s="521" t="s">
        <v>20</v>
      </c>
      <c r="C348" s="521"/>
      <c r="D348" s="521"/>
      <c r="E348" s="22"/>
      <c r="F348" s="22"/>
      <c r="G348" s="229"/>
    </row>
    <row r="349" spans="1:7" x14ac:dyDescent="0.15"/>
    <row r="350" spans="1:7" x14ac:dyDescent="0.15"/>
    <row r="351" spans="1:7" x14ac:dyDescent="0.15"/>
    <row r="352" spans="1:7" x14ac:dyDescent="0.15"/>
    <row r="353" x14ac:dyDescent="0.15"/>
    <row r="354" x14ac:dyDescent="0.15"/>
    <row r="355" x14ac:dyDescent="0.15"/>
    <row r="356" x14ac:dyDescent="0.15"/>
    <row r="357" x14ac:dyDescent="0.15"/>
    <row r="358" x14ac:dyDescent="0.15"/>
    <row r="359" x14ac:dyDescent="0.15"/>
    <row r="360" x14ac:dyDescent="0.15"/>
    <row r="361" x14ac:dyDescent="0.15"/>
    <row r="362" x14ac:dyDescent="0.15"/>
    <row r="363" x14ac:dyDescent="0.15"/>
    <row r="364" x14ac:dyDescent="0.15"/>
    <row r="365" x14ac:dyDescent="0.15"/>
    <row r="366" x14ac:dyDescent="0.15"/>
    <row r="367" x14ac:dyDescent="0.15"/>
    <row r="368" x14ac:dyDescent="0.15"/>
    <row r="369" x14ac:dyDescent="0.15"/>
    <row r="370" x14ac:dyDescent="0.15"/>
    <row r="371" x14ac:dyDescent="0.15"/>
    <row r="372" x14ac:dyDescent="0.15"/>
    <row r="373" x14ac:dyDescent="0.15"/>
    <row r="374" x14ac:dyDescent="0.15"/>
    <row r="375" x14ac:dyDescent="0.15"/>
    <row r="376" x14ac:dyDescent="0.15"/>
    <row r="377" x14ac:dyDescent="0.15"/>
    <row r="378" x14ac:dyDescent="0.15"/>
    <row r="379" x14ac:dyDescent="0.15"/>
    <row r="380" x14ac:dyDescent="0.15"/>
    <row r="381" x14ac:dyDescent="0.15"/>
    <row r="382" x14ac:dyDescent="0.15"/>
    <row r="383" x14ac:dyDescent="0.15"/>
    <row r="384" x14ac:dyDescent="0.15"/>
    <row r="385" x14ac:dyDescent="0.15"/>
    <row r="386" x14ac:dyDescent="0.15"/>
    <row r="387" x14ac:dyDescent="0.15"/>
  </sheetData>
  <mergeCells count="128">
    <mergeCell ref="B180:F180"/>
    <mergeCell ref="B181:F181"/>
    <mergeCell ref="B182:F182"/>
    <mergeCell ref="B183:F183"/>
    <mergeCell ref="B40:F40"/>
    <mergeCell ref="B41:D41"/>
    <mergeCell ref="B42:D42"/>
    <mergeCell ref="B43:D43"/>
    <mergeCell ref="B118:G120"/>
    <mergeCell ref="B177:F177"/>
    <mergeCell ref="B112:G112"/>
    <mergeCell ref="B69:D69"/>
    <mergeCell ref="B70:D70"/>
    <mergeCell ref="B126:G126"/>
    <mergeCell ref="B114:D114"/>
    <mergeCell ref="B115:D115"/>
    <mergeCell ref="B116:D116"/>
    <mergeCell ref="B101:D101"/>
    <mergeCell ref="B100:D100"/>
    <mergeCell ref="C104:G104"/>
    <mergeCell ref="B103:F103"/>
    <mergeCell ref="B143:E143"/>
    <mergeCell ref="B142:E142"/>
    <mergeCell ref="D145:F146"/>
    <mergeCell ref="B342:D342"/>
    <mergeCell ref="B343:D343"/>
    <mergeCell ref="B335:D335"/>
    <mergeCell ref="B330:D330"/>
    <mergeCell ref="B331:D331"/>
    <mergeCell ref="B348:D348"/>
    <mergeCell ref="B230:F230"/>
    <mergeCell ref="B175:F175"/>
    <mergeCell ref="B150:D150"/>
    <mergeCell ref="B312:D312"/>
    <mergeCell ref="B313:D313"/>
    <mergeCell ref="B314:C314"/>
    <mergeCell ref="B317:D317"/>
    <mergeCell ref="B318:D318"/>
    <mergeCell ref="B328:D328"/>
    <mergeCell ref="B329:D329"/>
    <mergeCell ref="B325:D325"/>
    <mergeCell ref="B341:D341"/>
    <mergeCell ref="B247:C247"/>
    <mergeCell ref="B248:C248"/>
    <mergeCell ref="B250:C250"/>
    <mergeCell ref="B249:C249"/>
    <mergeCell ref="B243:C243"/>
    <mergeCell ref="B244:C244"/>
    <mergeCell ref="B245:C245"/>
    <mergeCell ref="B246:C246"/>
    <mergeCell ref="B232:D232"/>
    <mergeCell ref="B233:D233"/>
    <mergeCell ref="B234:D234"/>
    <mergeCell ref="B235:D235"/>
    <mergeCell ref="B236:D236"/>
    <mergeCell ref="B239:F239"/>
    <mergeCell ref="B242:C242"/>
    <mergeCell ref="B267:C267"/>
    <mergeCell ref="B269:F269"/>
    <mergeCell ref="B275:C275"/>
    <mergeCell ref="A1:F1"/>
    <mergeCell ref="B8:D8"/>
    <mergeCell ref="B9:D9"/>
    <mergeCell ref="B11:D11"/>
    <mergeCell ref="B67:D67"/>
    <mergeCell ref="B14:D14"/>
    <mergeCell ref="B15:D15"/>
    <mergeCell ref="B20:F20"/>
    <mergeCell ref="B17:D17"/>
    <mergeCell ref="B18:D18"/>
    <mergeCell ref="B26:D26"/>
    <mergeCell ref="B29:D29"/>
    <mergeCell ref="B30:D30"/>
    <mergeCell ref="B31:D31"/>
    <mergeCell ref="B45:F45"/>
    <mergeCell ref="B32:D32"/>
    <mergeCell ref="A3:A4"/>
    <mergeCell ref="B3:F4"/>
    <mergeCell ref="B5:F5"/>
    <mergeCell ref="B6:F6"/>
    <mergeCell ref="B7:F7"/>
    <mergeCell ref="B21:F21"/>
    <mergeCell ref="B28:D28"/>
    <mergeCell ref="B145:C146"/>
    <mergeCell ref="B178:F178"/>
    <mergeCell ref="B179:F179"/>
    <mergeCell ref="B72:F72"/>
    <mergeCell ref="B124:D124"/>
    <mergeCell ref="B12:D12"/>
    <mergeCell ref="B74:F74"/>
    <mergeCell ref="B46:C46"/>
    <mergeCell ref="B50:F50"/>
    <mergeCell ref="B66:F66"/>
    <mergeCell ref="B68:D68"/>
    <mergeCell ref="B47:C47"/>
    <mergeCell ref="B48:C48"/>
    <mergeCell ref="B122:D122"/>
    <mergeCell ref="B123:D123"/>
    <mergeCell ref="B24:C24"/>
    <mergeCell ref="B34:C34"/>
    <mergeCell ref="B35:C35"/>
    <mergeCell ref="C155:F155"/>
    <mergeCell ref="B148:F148"/>
    <mergeCell ref="B137:F137"/>
    <mergeCell ref="B279:C279"/>
    <mergeCell ref="B336:F336"/>
    <mergeCell ref="B337:F337"/>
    <mergeCell ref="B344:C344"/>
    <mergeCell ref="B345:C345"/>
    <mergeCell ref="B189:G191"/>
    <mergeCell ref="B202:G202"/>
    <mergeCell ref="B104:B105"/>
    <mergeCell ref="B231:D231"/>
    <mergeCell ref="B237:D237"/>
    <mergeCell ref="B241:C241"/>
    <mergeCell ref="B259:F259"/>
    <mergeCell ref="B262:C262"/>
    <mergeCell ref="B251:C251"/>
    <mergeCell ref="B333:D333"/>
    <mergeCell ref="B334:D334"/>
    <mergeCell ref="B326:D326"/>
    <mergeCell ref="B327:D327"/>
    <mergeCell ref="B253:D253"/>
    <mergeCell ref="B254:D254"/>
    <mergeCell ref="B286:D286"/>
    <mergeCell ref="B287:D287"/>
    <mergeCell ref="B301:C301"/>
    <mergeCell ref="B264:C264"/>
  </mergeCells>
  <phoneticPr fontId="0" type="noConversion"/>
  <pageMargins left="0.75" right="0.75" top="1" bottom="1" header="0.5" footer="0.5"/>
  <pageSetup scale="75" fitToWidth="0" fitToHeight="0" orientation="portrait" r:id="rId1"/>
  <headerFooter alignWithMargins="0">
    <oddHeader>&amp;LCommon Data Set 2021-2022</oddHeader>
    <oddFooter>&amp;LCDS-B&amp;RPage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5"/>
  <sheetViews>
    <sheetView showRuler="0" zoomScaleNormal="100" zoomScalePageLayoutView="85" workbookViewId="0">
      <selection activeCell="E65" sqref="E65"/>
    </sheetView>
  </sheetViews>
  <sheetFormatPr baseColWidth="10" defaultColWidth="0" defaultRowHeight="13" zeroHeight="1" x14ac:dyDescent="0.15"/>
  <cols>
    <col min="1" max="1" width="4.5" style="2" customWidth="1"/>
    <col min="2" max="2" width="22.83203125" style="1" customWidth="1"/>
    <col min="3" max="7" width="12.83203125" style="1" customWidth="1"/>
    <col min="8" max="8" width="9.1640625" style="1" customWidth="1"/>
    <col min="9" max="16384" width="0" style="1" hidden="1"/>
  </cols>
  <sheetData>
    <row r="1" spans="1:7" ht="18" x14ac:dyDescent="0.15">
      <c r="A1" s="429" t="s">
        <v>346</v>
      </c>
      <c r="B1" s="429"/>
      <c r="C1" s="429"/>
      <c r="D1" s="429"/>
      <c r="E1" s="429"/>
      <c r="F1" s="429"/>
      <c r="G1" s="429"/>
    </row>
    <row r="2" spans="1:7" x14ac:dyDescent="0.15"/>
    <row r="3" spans="1:7" ht="16" x14ac:dyDescent="0.2">
      <c r="B3" s="62" t="s">
        <v>842</v>
      </c>
    </row>
    <row r="4" spans="1:7" x14ac:dyDescent="0.15">
      <c r="B4" s="472"/>
      <c r="C4" s="473"/>
      <c r="D4" s="473"/>
      <c r="E4" s="110" t="s">
        <v>330</v>
      </c>
      <c r="F4" s="110" t="s">
        <v>331</v>
      </c>
      <c r="G4" s="9"/>
    </row>
    <row r="5" spans="1:7" ht="26.25" customHeight="1" x14ac:dyDescent="0.15">
      <c r="A5" s="3" t="s">
        <v>45</v>
      </c>
      <c r="B5" s="439" t="s">
        <v>686</v>
      </c>
      <c r="C5" s="439"/>
      <c r="D5" s="453"/>
      <c r="E5" s="22" t="s">
        <v>898</v>
      </c>
      <c r="F5" s="22"/>
      <c r="G5" s="100"/>
    </row>
    <row r="6" spans="1:7" ht="41.25" customHeight="1" x14ac:dyDescent="0.15">
      <c r="A6" s="3"/>
      <c r="B6" s="439" t="s">
        <v>687</v>
      </c>
      <c r="C6" s="439"/>
      <c r="D6" s="453"/>
      <c r="E6" s="22" t="s">
        <v>898</v>
      </c>
      <c r="F6" s="22"/>
      <c r="G6" s="5"/>
    </row>
    <row r="7" spans="1:7" x14ac:dyDescent="0.15">
      <c r="B7" s="4"/>
      <c r="C7" s="4"/>
      <c r="D7" s="4"/>
      <c r="E7" s="91"/>
      <c r="F7" s="91"/>
      <c r="G7" s="5"/>
    </row>
    <row r="8" spans="1:7" ht="29.25" customHeight="1" x14ac:dyDescent="0.15">
      <c r="A8" s="185" t="s">
        <v>46</v>
      </c>
      <c r="B8" s="488" t="s">
        <v>881</v>
      </c>
      <c r="C8" s="488"/>
      <c r="D8" s="488"/>
      <c r="E8" s="488"/>
      <c r="F8" s="488"/>
      <c r="G8" s="488"/>
    </row>
    <row r="9" spans="1:7" ht="28" x14ac:dyDescent="0.15">
      <c r="A9" s="3"/>
      <c r="B9" s="230"/>
      <c r="C9" s="177" t="s">
        <v>347</v>
      </c>
      <c r="D9" s="177" t="s">
        <v>186</v>
      </c>
      <c r="E9" s="177" t="s">
        <v>187</v>
      </c>
      <c r="F9" s="231"/>
    </row>
    <row r="10" spans="1:7" x14ac:dyDescent="0.15">
      <c r="A10" s="3"/>
      <c r="B10" s="232" t="s">
        <v>166</v>
      </c>
      <c r="C10" s="233">
        <v>103</v>
      </c>
      <c r="D10" s="233">
        <v>22</v>
      </c>
      <c r="E10" s="233">
        <v>8</v>
      </c>
      <c r="F10" s="234"/>
    </row>
    <row r="11" spans="1:7" x14ac:dyDescent="0.15">
      <c r="A11" s="3"/>
      <c r="B11" s="232" t="s">
        <v>167</v>
      </c>
      <c r="C11" s="233">
        <v>134</v>
      </c>
      <c r="D11" s="233">
        <v>33</v>
      </c>
      <c r="E11" s="233">
        <v>11</v>
      </c>
      <c r="F11" s="234"/>
    </row>
    <row r="12" spans="1:7" x14ac:dyDescent="0.15">
      <c r="A12" s="3"/>
      <c r="B12" s="235" t="s">
        <v>188</v>
      </c>
      <c r="C12" s="236">
        <f>SUM(C10:C11)</f>
        <v>237</v>
      </c>
      <c r="D12" s="236">
        <f>SUM(D10:D11)</f>
        <v>55</v>
      </c>
      <c r="E12" s="236">
        <f>SUM(E10:E11)</f>
        <v>19</v>
      </c>
      <c r="F12" s="234"/>
    </row>
    <row r="13" spans="1:7" x14ac:dyDescent="0.15"/>
    <row r="14" spans="1:7" ht="16" x14ac:dyDescent="0.15">
      <c r="B14" s="96" t="s">
        <v>688</v>
      </c>
      <c r="C14" s="2"/>
      <c r="D14" s="226"/>
    </row>
    <row r="15" spans="1:7" x14ac:dyDescent="0.15">
      <c r="A15" s="3" t="s">
        <v>47</v>
      </c>
      <c r="B15" s="511" t="s">
        <v>189</v>
      </c>
      <c r="C15" s="511"/>
      <c r="D15" s="511"/>
    </row>
    <row r="16" spans="1:7" x14ac:dyDescent="0.15">
      <c r="A16" s="3"/>
      <c r="B16" s="2"/>
      <c r="C16" s="2"/>
      <c r="D16" s="2"/>
    </row>
    <row r="17" spans="1:7" ht="16" x14ac:dyDescent="0.15">
      <c r="A17" s="22" t="s">
        <v>898</v>
      </c>
      <c r="B17" s="237" t="s">
        <v>190</v>
      </c>
      <c r="C17" s="238"/>
    </row>
    <row r="18" spans="1:7" ht="16" x14ac:dyDescent="0.15">
      <c r="A18" s="22"/>
      <c r="B18" s="237" t="s">
        <v>50</v>
      </c>
      <c r="C18" s="238"/>
    </row>
    <row r="19" spans="1:7" ht="16" x14ac:dyDescent="0.15">
      <c r="A19" s="22" t="s">
        <v>898</v>
      </c>
      <c r="B19" s="237" t="s">
        <v>191</v>
      </c>
      <c r="C19" s="238"/>
    </row>
    <row r="20" spans="1:7" ht="16" x14ac:dyDescent="0.15">
      <c r="A20" s="22"/>
      <c r="B20" s="237" t="s">
        <v>192</v>
      </c>
      <c r="C20" s="238"/>
    </row>
    <row r="21" spans="1:7" ht="12.75" customHeight="1" x14ac:dyDescent="0.15">
      <c r="A21" s="3"/>
      <c r="B21" s="472"/>
      <c r="C21" s="473"/>
      <c r="D21" s="473"/>
      <c r="E21" s="110" t="s">
        <v>330</v>
      </c>
      <c r="F21" s="110" t="s">
        <v>331</v>
      </c>
      <c r="G21" s="9"/>
    </row>
    <row r="22" spans="1:7" ht="40.5" customHeight="1" x14ac:dyDescent="0.15">
      <c r="A22" s="3" t="s">
        <v>48</v>
      </c>
      <c r="B22" s="439" t="s">
        <v>193</v>
      </c>
      <c r="C22" s="439"/>
      <c r="D22" s="453"/>
      <c r="E22" s="22" t="s">
        <v>898</v>
      </c>
      <c r="F22" s="22"/>
      <c r="G22" s="9"/>
    </row>
    <row r="23" spans="1:7" ht="24.75" customHeight="1" x14ac:dyDescent="0.15">
      <c r="A23" s="3"/>
      <c r="B23" s="517" t="s">
        <v>51</v>
      </c>
      <c r="C23" s="517"/>
      <c r="D23" s="517"/>
      <c r="E23" s="219" t="s">
        <v>920</v>
      </c>
      <c r="F23" s="91"/>
      <c r="G23" s="9"/>
    </row>
    <row r="24" spans="1:7" x14ac:dyDescent="0.15"/>
    <row r="25" spans="1:7" x14ac:dyDescent="0.15">
      <c r="A25" s="3" t="s">
        <v>49</v>
      </c>
      <c r="B25" s="562" t="s">
        <v>313</v>
      </c>
      <c r="C25" s="562"/>
      <c r="D25" s="562"/>
      <c r="E25" s="562"/>
      <c r="F25" s="15"/>
    </row>
    <row r="26" spans="1:7" x14ac:dyDescent="0.15">
      <c r="A26" s="3"/>
      <c r="B26" s="359"/>
      <c r="C26" s="359"/>
      <c r="D26" s="359"/>
      <c r="E26" s="359"/>
      <c r="F26" s="239"/>
    </row>
    <row r="27" spans="1:7" ht="24" x14ac:dyDescent="0.15">
      <c r="A27" s="3"/>
      <c r="B27" s="240"/>
      <c r="C27" s="241" t="s">
        <v>314</v>
      </c>
      <c r="D27" s="358" t="s">
        <v>315</v>
      </c>
      <c r="E27" s="358" t="s">
        <v>316</v>
      </c>
      <c r="F27" s="241" t="s">
        <v>317</v>
      </c>
      <c r="G27" s="241" t="s">
        <v>318</v>
      </c>
    </row>
    <row r="28" spans="1:7" ht="14" x14ac:dyDescent="0.15">
      <c r="A28" s="3"/>
      <c r="B28" s="6" t="s">
        <v>319</v>
      </c>
      <c r="C28" s="22" t="s">
        <v>898</v>
      </c>
      <c r="D28" s="22"/>
      <c r="E28" s="22"/>
      <c r="F28" s="22"/>
      <c r="G28" s="22"/>
    </row>
    <row r="29" spans="1:7" ht="14" x14ac:dyDescent="0.15">
      <c r="A29" s="3"/>
      <c r="B29" s="6" t="s">
        <v>320</v>
      </c>
      <c r="C29" s="22" t="s">
        <v>898</v>
      </c>
      <c r="D29" s="22"/>
      <c r="E29" s="22"/>
      <c r="F29" s="22"/>
      <c r="G29" s="22"/>
    </row>
    <row r="30" spans="1:7" ht="28" x14ac:dyDescent="0.15">
      <c r="A30" s="3"/>
      <c r="B30" s="6" t="s">
        <v>321</v>
      </c>
      <c r="C30" s="22" t="s">
        <v>898</v>
      </c>
      <c r="D30" s="22"/>
      <c r="E30" s="22"/>
      <c r="F30" s="22"/>
      <c r="G30" s="22"/>
    </row>
    <row r="31" spans="1:7" ht="14" x14ac:dyDescent="0.15">
      <c r="A31" s="3"/>
      <c r="B31" s="6" t="s">
        <v>563</v>
      </c>
      <c r="C31" s="22"/>
      <c r="D31" s="22" t="s">
        <v>898</v>
      </c>
      <c r="E31" s="22"/>
      <c r="F31" s="22"/>
      <c r="G31" s="22"/>
    </row>
    <row r="32" spans="1:7" ht="14" x14ac:dyDescent="0.15">
      <c r="A32" s="3"/>
      <c r="B32" s="6" t="s">
        <v>561</v>
      </c>
      <c r="C32" s="22"/>
      <c r="D32" s="22" t="s">
        <v>898</v>
      </c>
      <c r="E32" s="22"/>
      <c r="F32" s="22"/>
      <c r="G32" s="22"/>
    </row>
    <row r="33" spans="1:7" ht="40.5" customHeight="1" x14ac:dyDescent="0.15">
      <c r="A33" s="3"/>
      <c r="B33" s="6" t="s">
        <v>322</v>
      </c>
      <c r="C33" s="22" t="s">
        <v>898</v>
      </c>
      <c r="D33" s="22"/>
      <c r="E33" s="22"/>
      <c r="F33" s="22"/>
      <c r="G33" s="22"/>
    </row>
    <row r="34" spans="1:7" x14ac:dyDescent="0.15"/>
    <row r="35" spans="1:7" ht="27" customHeight="1" x14ac:dyDescent="0.15">
      <c r="A35" s="3" t="s">
        <v>53</v>
      </c>
      <c r="B35" s="439" t="s">
        <v>52</v>
      </c>
      <c r="C35" s="439"/>
      <c r="D35" s="439"/>
      <c r="E35" s="242"/>
      <c r="G35" s="9"/>
    </row>
    <row r="36" spans="1:7" x14ac:dyDescent="0.15"/>
    <row r="37" spans="1:7" ht="26.25" customHeight="1" x14ac:dyDescent="0.15">
      <c r="A37" s="3" t="s">
        <v>54</v>
      </c>
      <c r="B37" s="439" t="s">
        <v>689</v>
      </c>
      <c r="C37" s="439"/>
      <c r="D37" s="439"/>
      <c r="E37" s="246">
        <v>3</v>
      </c>
      <c r="G37" s="9"/>
    </row>
    <row r="38" spans="1:7" x14ac:dyDescent="0.15"/>
    <row r="39" spans="1:7" ht="12.75" customHeight="1" x14ac:dyDescent="0.15">
      <c r="A39" s="3" t="s">
        <v>55</v>
      </c>
      <c r="B39" s="439" t="s">
        <v>323</v>
      </c>
      <c r="C39" s="439"/>
      <c r="D39" s="439"/>
      <c r="E39" s="439"/>
      <c r="F39" s="439"/>
      <c r="G39" s="13"/>
    </row>
    <row r="40" spans="1:7" x14ac:dyDescent="0.15">
      <c r="A40" s="3"/>
      <c r="B40" s="454"/>
      <c r="C40" s="454"/>
      <c r="D40" s="454"/>
      <c r="E40" s="454"/>
      <c r="F40" s="454"/>
      <c r="G40" s="454"/>
    </row>
    <row r="41" spans="1:7" x14ac:dyDescent="0.15"/>
    <row r="42" spans="1:7" ht="37.5" customHeight="1" x14ac:dyDescent="0.15">
      <c r="A42" s="3" t="s">
        <v>57</v>
      </c>
      <c r="B42" s="554" t="s">
        <v>56</v>
      </c>
      <c r="C42" s="554"/>
      <c r="D42" s="554"/>
      <c r="E42" s="554"/>
      <c r="F42" s="554"/>
      <c r="G42" s="554"/>
    </row>
    <row r="43" spans="1:7" x14ac:dyDescent="0.15">
      <c r="A43" s="3" t="s">
        <v>57</v>
      </c>
      <c r="B43" s="243"/>
      <c r="C43" s="241" t="s">
        <v>324</v>
      </c>
      <c r="D43" s="241" t="s">
        <v>325</v>
      </c>
      <c r="E43" s="241" t="s">
        <v>326</v>
      </c>
      <c r="F43" s="241" t="s">
        <v>327</v>
      </c>
      <c r="G43" s="241" t="s">
        <v>328</v>
      </c>
    </row>
    <row r="44" spans="1:7" x14ac:dyDescent="0.15">
      <c r="A44" s="3" t="s">
        <v>57</v>
      </c>
      <c r="B44" s="174" t="s">
        <v>190</v>
      </c>
      <c r="C44" s="215"/>
      <c r="D44" s="215">
        <v>44515</v>
      </c>
      <c r="E44" s="215"/>
      <c r="F44" s="215"/>
      <c r="G44" s="244"/>
    </row>
    <row r="45" spans="1:7" x14ac:dyDescent="0.15">
      <c r="A45" s="3" t="s">
        <v>57</v>
      </c>
      <c r="B45" s="174" t="s">
        <v>50</v>
      </c>
      <c r="C45" s="215"/>
      <c r="D45" s="215"/>
      <c r="E45" s="215"/>
      <c r="F45" s="215"/>
      <c r="G45" s="244"/>
    </row>
    <row r="46" spans="1:7" x14ac:dyDescent="0.15">
      <c r="A46" s="3" t="s">
        <v>57</v>
      </c>
      <c r="B46" s="174" t="s">
        <v>191</v>
      </c>
      <c r="C46" s="215"/>
      <c r="D46" s="215">
        <v>44287</v>
      </c>
      <c r="E46" s="215"/>
      <c r="F46" s="215"/>
      <c r="G46" s="244"/>
    </row>
    <row r="47" spans="1:7" x14ac:dyDescent="0.15">
      <c r="A47" s="3" t="s">
        <v>57</v>
      </c>
      <c r="B47" s="174" t="s">
        <v>192</v>
      </c>
      <c r="C47" s="215"/>
      <c r="D47" s="215"/>
      <c r="E47" s="215"/>
      <c r="F47" s="215"/>
      <c r="G47" s="244"/>
    </row>
    <row r="48" spans="1:7" x14ac:dyDescent="0.15">
      <c r="A48" s="3"/>
      <c r="B48" s="5"/>
      <c r="C48" s="245"/>
      <c r="D48" s="245"/>
      <c r="E48" s="245"/>
      <c r="F48" s="245"/>
      <c r="G48" s="18"/>
    </row>
    <row r="49" spans="1:7" x14ac:dyDescent="0.15">
      <c r="A49" s="3"/>
      <c r="B49" s="5"/>
      <c r="C49" s="245"/>
      <c r="D49" s="245"/>
      <c r="E49" s="245"/>
      <c r="F49" s="245"/>
      <c r="G49" s="18"/>
    </row>
    <row r="50" spans="1:7" x14ac:dyDescent="0.15"/>
    <row r="51" spans="1:7" ht="12.75" customHeight="1" x14ac:dyDescent="0.15">
      <c r="A51" s="3"/>
      <c r="B51" s="472"/>
      <c r="C51" s="473"/>
      <c r="D51" s="473"/>
      <c r="E51" s="89" t="s">
        <v>330</v>
      </c>
      <c r="F51" s="89" t="s">
        <v>331</v>
      </c>
      <c r="G51" s="9"/>
    </row>
    <row r="52" spans="1:7" ht="26.25" customHeight="1" x14ac:dyDescent="0.15">
      <c r="A52" s="3" t="s">
        <v>58</v>
      </c>
      <c r="B52" s="439" t="s">
        <v>41</v>
      </c>
      <c r="C52" s="439"/>
      <c r="D52" s="453"/>
      <c r="E52" s="22"/>
      <c r="F52" s="22" t="s">
        <v>898</v>
      </c>
      <c r="G52" s="100"/>
    </row>
    <row r="53" spans="1:7" x14ac:dyDescent="0.15">
      <c r="B53" s="4"/>
      <c r="C53" s="4"/>
      <c r="D53" s="4"/>
      <c r="E53" s="91"/>
      <c r="F53" s="91"/>
    </row>
    <row r="54" spans="1:7" ht="12.75" customHeight="1" x14ac:dyDescent="0.15">
      <c r="A54" s="3" t="s">
        <v>59</v>
      </c>
      <c r="B54" s="439" t="s">
        <v>60</v>
      </c>
      <c r="C54" s="439"/>
      <c r="D54" s="439"/>
      <c r="E54" s="439"/>
      <c r="F54" s="439"/>
      <c r="G54" s="439"/>
    </row>
    <row r="55" spans="1:7" x14ac:dyDescent="0.15">
      <c r="A55" s="3"/>
      <c r="B55" s="454"/>
      <c r="C55" s="454"/>
      <c r="D55" s="454"/>
      <c r="E55" s="454"/>
      <c r="F55" s="454"/>
      <c r="G55" s="454"/>
    </row>
    <row r="56" spans="1:7" x14ac:dyDescent="0.15"/>
    <row r="57" spans="1:7" ht="16" x14ac:dyDescent="0.15">
      <c r="B57" s="564" t="s">
        <v>690</v>
      </c>
      <c r="C57" s="511"/>
    </row>
    <row r="58" spans="1:7" ht="27.75" customHeight="1" x14ac:dyDescent="0.15">
      <c r="A58" s="3" t="s">
        <v>61</v>
      </c>
      <c r="B58" s="439" t="s">
        <v>62</v>
      </c>
      <c r="C58" s="439"/>
      <c r="D58" s="246"/>
      <c r="G58" s="9"/>
    </row>
    <row r="59" spans="1:7" x14ac:dyDescent="0.15"/>
    <row r="60" spans="1:7" x14ac:dyDescent="0.15">
      <c r="A60" s="3"/>
      <c r="B60" s="472"/>
      <c r="C60" s="473"/>
      <c r="D60" s="473"/>
      <c r="E60" s="223" t="s">
        <v>42</v>
      </c>
      <c r="F60" s="223" t="s">
        <v>63</v>
      </c>
    </row>
    <row r="61" spans="1:7" ht="26.25" customHeight="1" x14ac:dyDescent="0.15">
      <c r="A61" s="3" t="s">
        <v>508</v>
      </c>
      <c r="B61" s="439" t="s">
        <v>691</v>
      </c>
      <c r="C61" s="439"/>
      <c r="D61" s="453"/>
      <c r="E61" s="22">
        <v>32</v>
      </c>
      <c r="F61" s="22" t="s">
        <v>921</v>
      </c>
    </row>
    <row r="62" spans="1:7" x14ac:dyDescent="0.15"/>
    <row r="63" spans="1:7" x14ac:dyDescent="0.15">
      <c r="A63" s="3"/>
      <c r="B63" s="472"/>
      <c r="C63" s="473"/>
      <c r="D63" s="473"/>
      <c r="E63" s="223" t="s">
        <v>42</v>
      </c>
      <c r="F63" s="223" t="s">
        <v>63</v>
      </c>
    </row>
    <row r="64" spans="1:7" ht="27" customHeight="1" x14ac:dyDescent="0.15">
      <c r="A64" s="3" t="s">
        <v>509</v>
      </c>
      <c r="B64" s="439" t="s">
        <v>692</v>
      </c>
      <c r="C64" s="439"/>
      <c r="D64" s="453"/>
      <c r="E64" s="22">
        <v>64</v>
      </c>
      <c r="F64" s="22" t="s">
        <v>921</v>
      </c>
    </row>
    <row r="65" spans="1:7" x14ac:dyDescent="0.15">
      <c r="B65" s="16"/>
      <c r="C65" s="16"/>
      <c r="D65" s="16"/>
      <c r="E65" s="16"/>
      <c r="F65" s="16"/>
      <c r="G65" s="16"/>
    </row>
    <row r="66" spans="1:7" ht="27.75" customHeight="1" x14ac:dyDescent="0.15">
      <c r="A66" s="3" t="s">
        <v>510</v>
      </c>
      <c r="B66" s="453" t="s">
        <v>43</v>
      </c>
      <c r="C66" s="470"/>
      <c r="D66" s="565"/>
      <c r="E66" s="246"/>
      <c r="F66" s="247"/>
      <c r="G66" s="9"/>
    </row>
    <row r="67" spans="1:7" x14ac:dyDescent="0.15">
      <c r="A67" s="3"/>
      <c r="B67" s="247"/>
      <c r="C67" s="247"/>
      <c r="D67" s="247"/>
      <c r="E67" s="247"/>
      <c r="F67" s="247"/>
      <c r="G67" s="9"/>
    </row>
    <row r="68" spans="1:7" ht="26.25" customHeight="1" x14ac:dyDescent="0.15">
      <c r="A68" s="3" t="s">
        <v>511</v>
      </c>
      <c r="B68" s="453" t="s">
        <v>693</v>
      </c>
      <c r="C68" s="470"/>
      <c r="D68" s="565"/>
      <c r="E68" s="246"/>
      <c r="F68" s="247"/>
      <c r="G68" s="9"/>
    </row>
    <row r="69" spans="1:7" x14ac:dyDescent="0.15">
      <c r="A69" s="3"/>
      <c r="B69" s="247"/>
      <c r="C69" s="247"/>
      <c r="D69" s="247"/>
      <c r="E69" s="247"/>
      <c r="F69" s="247"/>
      <c r="G69" s="9"/>
    </row>
    <row r="70" spans="1:7" ht="12.75" customHeight="1" x14ac:dyDescent="0.15">
      <c r="A70" s="3" t="s">
        <v>512</v>
      </c>
      <c r="B70" s="439" t="s">
        <v>44</v>
      </c>
      <c r="C70" s="439"/>
      <c r="D70" s="439"/>
      <c r="E70" s="439"/>
      <c r="F70" s="439"/>
      <c r="G70" s="439"/>
    </row>
    <row r="71" spans="1:7" x14ac:dyDescent="0.15">
      <c r="A71" s="3"/>
      <c r="B71" s="454"/>
      <c r="C71" s="454"/>
      <c r="D71" s="454"/>
      <c r="E71" s="454"/>
      <c r="F71" s="454"/>
      <c r="G71" s="454"/>
    </row>
    <row r="72" spans="1:7" x14ac:dyDescent="0.15">
      <c r="A72" s="3"/>
      <c r="B72" s="4"/>
      <c r="C72" s="4"/>
      <c r="D72" s="4"/>
      <c r="E72" s="4"/>
      <c r="F72" s="4"/>
      <c r="G72" s="4"/>
    </row>
    <row r="73" spans="1:7" ht="16" x14ac:dyDescent="0.2">
      <c r="A73" s="3"/>
      <c r="B73" s="62" t="s">
        <v>694</v>
      </c>
      <c r="C73" s="4"/>
      <c r="D73" s="4"/>
      <c r="E73" s="4"/>
      <c r="F73" s="4"/>
      <c r="G73" s="4"/>
    </row>
    <row r="74" spans="1:7" x14ac:dyDescent="0.15">
      <c r="A74" s="3" t="s">
        <v>589</v>
      </c>
      <c r="B74" s="1" t="s">
        <v>590</v>
      </c>
      <c r="F74" s="4"/>
      <c r="G74" s="4"/>
    </row>
    <row r="75" spans="1:7" x14ac:dyDescent="0.15">
      <c r="A75" s="3"/>
      <c r="F75" s="4"/>
      <c r="G75" s="4"/>
    </row>
    <row r="76" spans="1:7" ht="14" x14ac:dyDescent="0.15">
      <c r="A76" s="3"/>
      <c r="B76" s="472"/>
      <c r="C76" s="473"/>
      <c r="D76" s="473"/>
      <c r="E76" s="153" t="s">
        <v>330</v>
      </c>
      <c r="F76" s="248" t="s">
        <v>331</v>
      </c>
      <c r="G76" s="4"/>
    </row>
    <row r="77" spans="1:7" x14ac:dyDescent="0.15">
      <c r="A77" s="3"/>
      <c r="B77" s="566" t="s">
        <v>591</v>
      </c>
      <c r="C77" s="566"/>
      <c r="D77" s="567"/>
      <c r="E77" s="22"/>
      <c r="F77" s="21"/>
      <c r="G77" s="4"/>
    </row>
    <row r="78" spans="1:7" x14ac:dyDescent="0.15">
      <c r="A78" s="3"/>
      <c r="B78" s="566" t="s">
        <v>592</v>
      </c>
      <c r="C78" s="566"/>
      <c r="D78" s="567"/>
      <c r="E78" s="22"/>
      <c r="F78" s="21"/>
      <c r="G78" s="4"/>
    </row>
    <row r="79" spans="1:7" x14ac:dyDescent="0.15">
      <c r="A79" s="3"/>
      <c r="B79" s="566" t="s">
        <v>593</v>
      </c>
      <c r="C79" s="566"/>
      <c r="D79" s="567"/>
      <c r="E79" s="22"/>
      <c r="F79" s="21"/>
      <c r="G79" s="4"/>
    </row>
    <row r="80" spans="1:7" x14ac:dyDescent="0.15">
      <c r="A80" s="3"/>
      <c r="B80" s="15"/>
      <c r="C80" s="15"/>
      <c r="D80" s="15"/>
      <c r="E80" s="5"/>
      <c r="F80" s="4"/>
      <c r="G80" s="4"/>
    </row>
    <row r="81" spans="1:7" ht="14" x14ac:dyDescent="0.15">
      <c r="B81" s="472"/>
      <c r="C81" s="473"/>
      <c r="D81" s="473"/>
      <c r="E81" s="206" t="s">
        <v>42</v>
      </c>
      <c r="F81" s="249" t="s">
        <v>63</v>
      </c>
      <c r="G81" s="4"/>
    </row>
    <row r="82" spans="1:7" ht="12.75" customHeight="1" x14ac:dyDescent="0.15">
      <c r="A82" s="3" t="s">
        <v>594</v>
      </c>
      <c r="B82" s="574" t="s">
        <v>595</v>
      </c>
      <c r="C82" s="547"/>
      <c r="D82" s="547"/>
      <c r="E82" s="575"/>
      <c r="F82" s="578"/>
      <c r="G82" s="4"/>
    </row>
    <row r="83" spans="1:7" ht="12.75" customHeight="1" x14ac:dyDescent="0.15">
      <c r="A83" s="3"/>
      <c r="B83" s="546"/>
      <c r="C83" s="547"/>
      <c r="D83" s="547"/>
      <c r="E83" s="576"/>
      <c r="F83" s="579"/>
      <c r="G83" s="4"/>
    </row>
    <row r="84" spans="1:7" ht="12.75" customHeight="1" x14ac:dyDescent="0.15">
      <c r="A84" s="3"/>
      <c r="B84" s="546"/>
      <c r="C84" s="547"/>
      <c r="D84" s="547"/>
      <c r="E84" s="577"/>
      <c r="F84" s="580"/>
      <c r="G84" s="4"/>
    </row>
    <row r="85" spans="1:7" ht="12.75" customHeight="1" x14ac:dyDescent="0.15">
      <c r="A85" s="3"/>
      <c r="B85" s="121"/>
      <c r="C85" s="121"/>
      <c r="D85" s="121"/>
      <c r="E85" s="5"/>
      <c r="F85" s="4"/>
      <c r="G85" s="4"/>
    </row>
    <row r="86" spans="1:7" ht="12.75" customHeight="1" x14ac:dyDescent="0.15">
      <c r="B86" s="472"/>
      <c r="C86" s="473"/>
      <c r="D86" s="473"/>
      <c r="E86" s="206" t="s">
        <v>42</v>
      </c>
      <c r="F86" s="249" t="s">
        <v>63</v>
      </c>
      <c r="G86" s="4"/>
    </row>
    <row r="87" spans="1:7" ht="12.75" customHeight="1" x14ac:dyDescent="0.15">
      <c r="A87" s="3" t="s">
        <v>596</v>
      </c>
      <c r="B87" s="568" t="s">
        <v>695</v>
      </c>
      <c r="C87" s="569"/>
      <c r="D87" s="569"/>
      <c r="E87" s="561"/>
      <c r="F87" s="556"/>
      <c r="G87" s="4"/>
    </row>
    <row r="88" spans="1:7" ht="12.75" customHeight="1" x14ac:dyDescent="0.15">
      <c r="A88" s="3"/>
      <c r="B88" s="570"/>
      <c r="C88" s="571"/>
      <c r="D88" s="571"/>
      <c r="E88" s="561"/>
      <c r="F88" s="556"/>
      <c r="G88" s="4"/>
    </row>
    <row r="89" spans="1:7" ht="12.75" customHeight="1" x14ac:dyDescent="0.15">
      <c r="A89" s="3"/>
      <c r="B89" s="570"/>
      <c r="C89" s="571"/>
      <c r="D89" s="571"/>
      <c r="E89" s="561"/>
      <c r="F89" s="556"/>
      <c r="G89" s="4"/>
    </row>
    <row r="90" spans="1:7" ht="12.75" customHeight="1" x14ac:dyDescent="0.15">
      <c r="A90" s="3"/>
      <c r="B90" s="572"/>
      <c r="C90" s="573"/>
      <c r="D90" s="573"/>
      <c r="E90" s="561"/>
      <c r="F90" s="556"/>
      <c r="G90" s="4"/>
    </row>
    <row r="91" spans="1:7" ht="12.75" customHeight="1" x14ac:dyDescent="0.15">
      <c r="A91" s="3"/>
      <c r="B91" s="250"/>
      <c r="C91" s="250"/>
      <c r="D91" s="250"/>
      <c r="E91" s="15"/>
      <c r="F91" s="4"/>
      <c r="G91" s="4"/>
    </row>
    <row r="92" spans="1:7" ht="12.75" customHeight="1" x14ac:dyDescent="0.15">
      <c r="A92" s="3"/>
      <c r="B92" s="472"/>
      <c r="C92" s="473"/>
      <c r="D92" s="473"/>
      <c r="E92" s="153" t="s">
        <v>330</v>
      </c>
      <c r="F92" s="248" t="s">
        <v>331</v>
      </c>
      <c r="G92" s="4"/>
    </row>
    <row r="93" spans="1:7" ht="12.75" customHeight="1" x14ac:dyDescent="0.15">
      <c r="A93" s="3" t="s">
        <v>597</v>
      </c>
      <c r="B93" s="557" t="s">
        <v>696</v>
      </c>
      <c r="C93" s="558"/>
      <c r="D93" s="558"/>
      <c r="E93" s="561"/>
      <c r="F93" s="556"/>
      <c r="G93" s="4"/>
    </row>
    <row r="94" spans="1:7" ht="12.75" customHeight="1" x14ac:dyDescent="0.15">
      <c r="A94" s="3"/>
      <c r="B94" s="559"/>
      <c r="C94" s="560"/>
      <c r="D94" s="560"/>
      <c r="E94" s="561"/>
      <c r="F94" s="556"/>
      <c r="G94" s="4"/>
    </row>
    <row r="95" spans="1:7" ht="12.75" customHeight="1" x14ac:dyDescent="0.15">
      <c r="A95" s="3"/>
      <c r="B95" s="14"/>
      <c r="C95" s="14"/>
      <c r="D95" s="14"/>
      <c r="E95" s="15"/>
      <c r="F95" s="4"/>
      <c r="G95" s="4"/>
    </row>
    <row r="96" spans="1:7" ht="12.75" customHeight="1" x14ac:dyDescent="0.15">
      <c r="A96" s="3"/>
      <c r="B96" s="562" t="s">
        <v>697</v>
      </c>
      <c r="C96" s="562"/>
      <c r="D96" s="562"/>
      <c r="E96" s="562"/>
      <c r="F96" s="562"/>
      <c r="G96" s="4"/>
    </row>
    <row r="97" spans="1:7" ht="12.75" customHeight="1" x14ac:dyDescent="0.15">
      <c r="A97" s="3"/>
      <c r="B97" s="563"/>
      <c r="C97" s="563"/>
      <c r="D97" s="563"/>
      <c r="E97" s="563"/>
      <c r="F97" s="563"/>
      <c r="G97" s="4"/>
    </row>
    <row r="98" spans="1:7" ht="12.75" customHeight="1" x14ac:dyDescent="0.15">
      <c r="A98" s="3"/>
      <c r="B98" s="251"/>
      <c r="C98" s="251"/>
      <c r="D98" s="251"/>
      <c r="E98" s="251"/>
      <c r="F98" s="251"/>
      <c r="G98" s="4"/>
    </row>
    <row r="99" spans="1:7" ht="12.75" customHeight="1" x14ac:dyDescent="0.15">
      <c r="A99" s="3" t="s">
        <v>598</v>
      </c>
      <c r="B99" s="562" t="s">
        <v>599</v>
      </c>
      <c r="C99" s="562"/>
      <c r="D99" s="562"/>
      <c r="E99" s="562"/>
      <c r="F99" s="562"/>
      <c r="G99" s="4"/>
    </row>
    <row r="100" spans="1:7" ht="12.75" customHeight="1" x14ac:dyDescent="0.15">
      <c r="A100" s="3"/>
      <c r="B100" s="496"/>
      <c r="C100" s="496"/>
      <c r="D100" s="496"/>
      <c r="E100" s="496"/>
      <c r="F100" s="496"/>
      <c r="G100" s="4"/>
    </row>
    <row r="101" spans="1:7" ht="12.75" customHeight="1" x14ac:dyDescent="0.15">
      <c r="B101" s="15"/>
      <c r="C101" s="15"/>
      <c r="D101" s="15"/>
      <c r="E101" s="15"/>
      <c r="F101" s="15"/>
    </row>
    <row r="115" x14ac:dyDescent="0.15"/>
  </sheetData>
  <mergeCells count="49">
    <mergeCell ref="B87:D90"/>
    <mergeCell ref="B86:D86"/>
    <mergeCell ref="E87:E90"/>
    <mergeCell ref="F87:F90"/>
    <mergeCell ref="B82:D84"/>
    <mergeCell ref="E82:E84"/>
    <mergeCell ref="F82:F84"/>
    <mergeCell ref="B81:D81"/>
    <mergeCell ref="B77:D77"/>
    <mergeCell ref="B78:D78"/>
    <mergeCell ref="B79:D79"/>
    <mergeCell ref="B76:D76"/>
    <mergeCell ref="B37:D37"/>
    <mergeCell ref="B42:G42"/>
    <mergeCell ref="B39:F39"/>
    <mergeCell ref="B40:G40"/>
    <mergeCell ref="B54:G54"/>
    <mergeCell ref="B70:G70"/>
    <mergeCell ref="B71:G71"/>
    <mergeCell ref="B51:D51"/>
    <mergeCell ref="B52:D52"/>
    <mergeCell ref="B57:C57"/>
    <mergeCell ref="B55:G55"/>
    <mergeCell ref="B63:D63"/>
    <mergeCell ref="B64:D64"/>
    <mergeCell ref="B66:D66"/>
    <mergeCell ref="B68:D68"/>
    <mergeCell ref="B58:C58"/>
    <mergeCell ref="B97:F97"/>
    <mergeCell ref="B99:F99"/>
    <mergeCell ref="B100:F100"/>
    <mergeCell ref="A1:G1"/>
    <mergeCell ref="B8:G8"/>
    <mergeCell ref="B25:E25"/>
    <mergeCell ref="B35:D35"/>
    <mergeCell ref="B4:D4"/>
    <mergeCell ref="B5:D5"/>
    <mergeCell ref="B6:D6"/>
    <mergeCell ref="B23:D23"/>
    <mergeCell ref="B15:D15"/>
    <mergeCell ref="B21:D21"/>
    <mergeCell ref="B22:D22"/>
    <mergeCell ref="B60:D60"/>
    <mergeCell ref="B61:D61"/>
    <mergeCell ref="F93:F94"/>
    <mergeCell ref="B93:D94"/>
    <mergeCell ref="B92:D92"/>
    <mergeCell ref="E93:E94"/>
    <mergeCell ref="B96:F96"/>
  </mergeCells>
  <phoneticPr fontId="0" type="noConversion"/>
  <pageMargins left="0.75" right="0.75" top="1" bottom="1" header="0.5" footer="0.5"/>
  <pageSetup scale="75" orientation="portrait" r:id="rId1"/>
  <headerFooter alignWithMargins="0">
    <oddHeader>&amp;LCommon Data Set 2021-2022</oddHeader>
    <oddFooter>&amp;LCDS-B&amp;RPage &amp;P</oddFooter>
  </headerFooter>
  <rowBreaks count="1" manualBreakCount="1">
    <brk id="5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65259-E088-4274-AAD2-0FF72AA5341B}">
  <dimension ref="A1:C40"/>
  <sheetViews>
    <sheetView showGridLines="0" showRowColHeaders="0" showRuler="0" zoomScaleNormal="100" workbookViewId="0">
      <selection activeCell="B70" sqref="B70:F70"/>
    </sheetView>
  </sheetViews>
  <sheetFormatPr baseColWidth="10" defaultColWidth="0" defaultRowHeight="0" customHeight="1" zeroHeight="1" x14ac:dyDescent="0.15"/>
  <cols>
    <col min="1" max="1" width="4.5" style="410" customWidth="1"/>
    <col min="2" max="2" width="66.33203125" style="361" customWidth="1"/>
    <col min="3" max="3" width="12.6640625" style="361" customWidth="1"/>
    <col min="4" max="4" width="9.1640625" style="361" customWidth="1"/>
    <col min="5" max="256" width="0" style="361" hidden="1"/>
    <col min="257" max="257" width="4.5" style="361" customWidth="1"/>
    <col min="258" max="258" width="66.33203125" style="361" customWidth="1"/>
    <col min="259" max="259" width="12.6640625" style="361" customWidth="1"/>
    <col min="260" max="260" width="9.1640625" style="361" customWidth="1"/>
    <col min="261" max="512" width="0" style="361" hidden="1"/>
    <col min="513" max="513" width="4.5" style="361" customWidth="1"/>
    <col min="514" max="514" width="66.33203125" style="361" customWidth="1"/>
    <col min="515" max="515" width="12.6640625" style="361" customWidth="1"/>
    <col min="516" max="516" width="9.1640625" style="361" customWidth="1"/>
    <col min="517" max="768" width="0" style="361" hidden="1"/>
    <col min="769" max="769" width="4.5" style="361" customWidth="1"/>
    <col min="770" max="770" width="66.33203125" style="361" customWidth="1"/>
    <col min="771" max="771" width="12.6640625" style="361" customWidth="1"/>
    <col min="772" max="772" width="9.1640625" style="361" customWidth="1"/>
    <col min="773" max="1024" width="0" style="361" hidden="1"/>
    <col min="1025" max="1025" width="4.5" style="361" customWidth="1"/>
    <col min="1026" max="1026" width="66.33203125" style="361" customWidth="1"/>
    <col min="1027" max="1027" width="12.6640625" style="361" customWidth="1"/>
    <col min="1028" max="1028" width="9.1640625" style="361" customWidth="1"/>
    <col min="1029" max="1280" width="0" style="361" hidden="1"/>
    <col min="1281" max="1281" width="4.5" style="361" customWidth="1"/>
    <col min="1282" max="1282" width="66.33203125" style="361" customWidth="1"/>
    <col min="1283" max="1283" width="12.6640625" style="361" customWidth="1"/>
    <col min="1284" max="1284" width="9.1640625" style="361" customWidth="1"/>
    <col min="1285" max="1536" width="0" style="361" hidden="1"/>
    <col min="1537" max="1537" width="4.5" style="361" customWidth="1"/>
    <col min="1538" max="1538" width="66.33203125" style="361" customWidth="1"/>
    <col min="1539" max="1539" width="12.6640625" style="361" customWidth="1"/>
    <col min="1540" max="1540" width="9.1640625" style="361" customWidth="1"/>
    <col min="1541" max="1792" width="0" style="361" hidden="1"/>
    <col min="1793" max="1793" width="4.5" style="361" customWidth="1"/>
    <col min="1794" max="1794" width="66.33203125" style="361" customWidth="1"/>
    <col min="1795" max="1795" width="12.6640625" style="361" customWidth="1"/>
    <col min="1796" max="1796" width="9.1640625" style="361" customWidth="1"/>
    <col min="1797" max="2048" width="0" style="361" hidden="1"/>
    <col min="2049" max="2049" width="4.5" style="361" customWidth="1"/>
    <col min="2050" max="2050" width="66.33203125" style="361" customWidth="1"/>
    <col min="2051" max="2051" width="12.6640625" style="361" customWidth="1"/>
    <col min="2052" max="2052" width="9.1640625" style="361" customWidth="1"/>
    <col min="2053" max="2304" width="0" style="361" hidden="1"/>
    <col min="2305" max="2305" width="4.5" style="361" customWidth="1"/>
    <col min="2306" max="2306" width="66.33203125" style="361" customWidth="1"/>
    <col min="2307" max="2307" width="12.6640625" style="361" customWidth="1"/>
    <col min="2308" max="2308" width="9.1640625" style="361" customWidth="1"/>
    <col min="2309" max="2560" width="0" style="361" hidden="1"/>
    <col min="2561" max="2561" width="4.5" style="361" customWidth="1"/>
    <col min="2562" max="2562" width="66.33203125" style="361" customWidth="1"/>
    <col min="2563" max="2563" width="12.6640625" style="361" customWidth="1"/>
    <col min="2564" max="2564" width="9.1640625" style="361" customWidth="1"/>
    <col min="2565" max="2816" width="0" style="361" hidden="1"/>
    <col min="2817" max="2817" width="4.5" style="361" customWidth="1"/>
    <col min="2818" max="2818" width="66.33203125" style="361" customWidth="1"/>
    <col min="2819" max="2819" width="12.6640625" style="361" customWidth="1"/>
    <col min="2820" max="2820" width="9.1640625" style="361" customWidth="1"/>
    <col min="2821" max="3072" width="0" style="361" hidden="1"/>
    <col min="3073" max="3073" width="4.5" style="361" customWidth="1"/>
    <col min="3074" max="3074" width="66.33203125" style="361" customWidth="1"/>
    <col min="3075" max="3075" width="12.6640625" style="361" customWidth="1"/>
    <col min="3076" max="3076" width="9.1640625" style="361" customWidth="1"/>
    <col min="3077" max="3328" width="0" style="361" hidden="1"/>
    <col min="3329" max="3329" width="4.5" style="361" customWidth="1"/>
    <col min="3330" max="3330" width="66.33203125" style="361" customWidth="1"/>
    <col min="3331" max="3331" width="12.6640625" style="361" customWidth="1"/>
    <col min="3332" max="3332" width="9.1640625" style="361" customWidth="1"/>
    <col min="3333" max="3584" width="0" style="361" hidden="1"/>
    <col min="3585" max="3585" width="4.5" style="361" customWidth="1"/>
    <col min="3586" max="3586" width="66.33203125" style="361" customWidth="1"/>
    <col min="3587" max="3587" width="12.6640625" style="361" customWidth="1"/>
    <col min="3588" max="3588" width="9.1640625" style="361" customWidth="1"/>
    <col min="3589" max="3840" width="0" style="361" hidden="1"/>
    <col min="3841" max="3841" width="4.5" style="361" customWidth="1"/>
    <col min="3842" max="3842" width="66.33203125" style="361" customWidth="1"/>
    <col min="3843" max="3843" width="12.6640625" style="361" customWidth="1"/>
    <col min="3844" max="3844" width="9.1640625" style="361" customWidth="1"/>
    <col min="3845" max="4096" width="0" style="361" hidden="1"/>
    <col min="4097" max="4097" width="4.5" style="361" customWidth="1"/>
    <col min="4098" max="4098" width="66.33203125" style="361" customWidth="1"/>
    <col min="4099" max="4099" width="12.6640625" style="361" customWidth="1"/>
    <col min="4100" max="4100" width="9.1640625" style="361" customWidth="1"/>
    <col min="4101" max="4352" width="0" style="361" hidden="1"/>
    <col min="4353" max="4353" width="4.5" style="361" customWidth="1"/>
    <col min="4354" max="4354" width="66.33203125" style="361" customWidth="1"/>
    <col min="4355" max="4355" width="12.6640625" style="361" customWidth="1"/>
    <col min="4356" max="4356" width="9.1640625" style="361" customWidth="1"/>
    <col min="4357" max="4608" width="0" style="361" hidden="1"/>
    <col min="4609" max="4609" width="4.5" style="361" customWidth="1"/>
    <col min="4610" max="4610" width="66.33203125" style="361" customWidth="1"/>
    <col min="4611" max="4611" width="12.6640625" style="361" customWidth="1"/>
    <col min="4612" max="4612" width="9.1640625" style="361" customWidth="1"/>
    <col min="4613" max="4864" width="0" style="361" hidden="1"/>
    <col min="4865" max="4865" width="4.5" style="361" customWidth="1"/>
    <col min="4866" max="4866" width="66.33203125" style="361" customWidth="1"/>
    <col min="4867" max="4867" width="12.6640625" style="361" customWidth="1"/>
    <col min="4868" max="4868" width="9.1640625" style="361" customWidth="1"/>
    <col min="4869" max="5120" width="0" style="361" hidden="1"/>
    <col min="5121" max="5121" width="4.5" style="361" customWidth="1"/>
    <col min="5122" max="5122" width="66.33203125" style="361" customWidth="1"/>
    <col min="5123" max="5123" width="12.6640625" style="361" customWidth="1"/>
    <col min="5124" max="5124" width="9.1640625" style="361" customWidth="1"/>
    <col min="5125" max="5376" width="0" style="361" hidden="1"/>
    <col min="5377" max="5377" width="4.5" style="361" customWidth="1"/>
    <col min="5378" max="5378" width="66.33203125" style="361" customWidth="1"/>
    <col min="5379" max="5379" width="12.6640625" style="361" customWidth="1"/>
    <col min="5380" max="5380" width="9.1640625" style="361" customWidth="1"/>
    <col min="5381" max="5632" width="0" style="361" hidden="1"/>
    <col min="5633" max="5633" width="4.5" style="361" customWidth="1"/>
    <col min="5634" max="5634" width="66.33203125" style="361" customWidth="1"/>
    <col min="5635" max="5635" width="12.6640625" style="361" customWidth="1"/>
    <col min="5636" max="5636" width="9.1640625" style="361" customWidth="1"/>
    <col min="5637" max="5888" width="0" style="361" hidden="1"/>
    <col min="5889" max="5889" width="4.5" style="361" customWidth="1"/>
    <col min="5890" max="5890" width="66.33203125" style="361" customWidth="1"/>
    <col min="5891" max="5891" width="12.6640625" style="361" customWidth="1"/>
    <col min="5892" max="5892" width="9.1640625" style="361" customWidth="1"/>
    <col min="5893" max="6144" width="0" style="361" hidden="1"/>
    <col min="6145" max="6145" width="4.5" style="361" customWidth="1"/>
    <col min="6146" max="6146" width="66.33203125" style="361" customWidth="1"/>
    <col min="6147" max="6147" width="12.6640625" style="361" customWidth="1"/>
    <col min="6148" max="6148" width="9.1640625" style="361" customWidth="1"/>
    <col min="6149" max="6400" width="0" style="361" hidden="1"/>
    <col min="6401" max="6401" width="4.5" style="361" customWidth="1"/>
    <col min="6402" max="6402" width="66.33203125" style="361" customWidth="1"/>
    <col min="6403" max="6403" width="12.6640625" style="361" customWidth="1"/>
    <col min="6404" max="6404" width="9.1640625" style="361" customWidth="1"/>
    <col min="6405" max="6656" width="0" style="361" hidden="1"/>
    <col min="6657" max="6657" width="4.5" style="361" customWidth="1"/>
    <col min="6658" max="6658" width="66.33203125" style="361" customWidth="1"/>
    <col min="6659" max="6659" width="12.6640625" style="361" customWidth="1"/>
    <col min="6660" max="6660" width="9.1640625" style="361" customWidth="1"/>
    <col min="6661" max="6912" width="0" style="361" hidden="1"/>
    <col min="6913" max="6913" width="4.5" style="361" customWidth="1"/>
    <col min="6914" max="6914" width="66.33203125" style="361" customWidth="1"/>
    <col min="6915" max="6915" width="12.6640625" style="361" customWidth="1"/>
    <col min="6916" max="6916" width="9.1640625" style="361" customWidth="1"/>
    <col min="6917" max="7168" width="0" style="361" hidden="1"/>
    <col min="7169" max="7169" width="4.5" style="361" customWidth="1"/>
    <col min="7170" max="7170" width="66.33203125" style="361" customWidth="1"/>
    <col min="7171" max="7171" width="12.6640625" style="361" customWidth="1"/>
    <col min="7172" max="7172" width="9.1640625" style="361" customWidth="1"/>
    <col min="7173" max="7424" width="0" style="361" hidden="1"/>
    <col min="7425" max="7425" width="4.5" style="361" customWidth="1"/>
    <col min="7426" max="7426" width="66.33203125" style="361" customWidth="1"/>
    <col min="7427" max="7427" width="12.6640625" style="361" customWidth="1"/>
    <col min="7428" max="7428" width="9.1640625" style="361" customWidth="1"/>
    <col min="7429" max="7680" width="0" style="361" hidden="1"/>
    <col min="7681" max="7681" width="4.5" style="361" customWidth="1"/>
    <col min="7682" max="7682" width="66.33203125" style="361" customWidth="1"/>
    <col min="7683" max="7683" width="12.6640625" style="361" customWidth="1"/>
    <col min="7684" max="7684" width="9.1640625" style="361" customWidth="1"/>
    <col min="7685" max="7936" width="0" style="361" hidden="1"/>
    <col min="7937" max="7937" width="4.5" style="361" customWidth="1"/>
    <col min="7938" max="7938" width="66.33203125" style="361" customWidth="1"/>
    <col min="7939" max="7939" width="12.6640625" style="361" customWidth="1"/>
    <col min="7940" max="7940" width="9.1640625" style="361" customWidth="1"/>
    <col min="7941" max="8192" width="0" style="361" hidden="1"/>
    <col min="8193" max="8193" width="4.5" style="361" customWidth="1"/>
    <col min="8194" max="8194" width="66.33203125" style="361" customWidth="1"/>
    <col min="8195" max="8195" width="12.6640625" style="361" customWidth="1"/>
    <col min="8196" max="8196" width="9.1640625" style="361" customWidth="1"/>
    <col min="8197" max="8448" width="0" style="361" hidden="1"/>
    <col min="8449" max="8449" width="4.5" style="361" customWidth="1"/>
    <col min="8450" max="8450" width="66.33203125" style="361" customWidth="1"/>
    <col min="8451" max="8451" width="12.6640625" style="361" customWidth="1"/>
    <col min="8452" max="8452" width="9.1640625" style="361" customWidth="1"/>
    <col min="8453" max="8704" width="0" style="361" hidden="1"/>
    <col min="8705" max="8705" width="4.5" style="361" customWidth="1"/>
    <col min="8706" max="8706" width="66.33203125" style="361" customWidth="1"/>
    <col min="8707" max="8707" width="12.6640625" style="361" customWidth="1"/>
    <col min="8708" max="8708" width="9.1640625" style="361" customWidth="1"/>
    <col min="8709" max="8960" width="0" style="361" hidden="1"/>
    <col min="8961" max="8961" width="4.5" style="361" customWidth="1"/>
    <col min="8962" max="8962" width="66.33203125" style="361" customWidth="1"/>
    <col min="8963" max="8963" width="12.6640625" style="361" customWidth="1"/>
    <col min="8964" max="8964" width="9.1640625" style="361" customWidth="1"/>
    <col min="8965" max="9216" width="0" style="361" hidden="1"/>
    <col min="9217" max="9217" width="4.5" style="361" customWidth="1"/>
    <col min="9218" max="9218" width="66.33203125" style="361" customWidth="1"/>
    <col min="9219" max="9219" width="12.6640625" style="361" customWidth="1"/>
    <col min="9220" max="9220" width="9.1640625" style="361" customWidth="1"/>
    <col min="9221" max="9472" width="0" style="361" hidden="1"/>
    <col min="9473" max="9473" width="4.5" style="361" customWidth="1"/>
    <col min="9474" max="9474" width="66.33203125" style="361" customWidth="1"/>
    <col min="9475" max="9475" width="12.6640625" style="361" customWidth="1"/>
    <col min="9476" max="9476" width="9.1640625" style="361" customWidth="1"/>
    <col min="9477" max="9728" width="0" style="361" hidden="1"/>
    <col min="9729" max="9729" width="4.5" style="361" customWidth="1"/>
    <col min="9730" max="9730" width="66.33203125" style="361" customWidth="1"/>
    <col min="9731" max="9731" width="12.6640625" style="361" customWidth="1"/>
    <col min="9732" max="9732" width="9.1640625" style="361" customWidth="1"/>
    <col min="9733" max="9984" width="0" style="361" hidden="1"/>
    <col min="9985" max="9985" width="4.5" style="361" customWidth="1"/>
    <col min="9986" max="9986" width="66.33203125" style="361" customWidth="1"/>
    <col min="9987" max="9987" width="12.6640625" style="361" customWidth="1"/>
    <col min="9988" max="9988" width="9.1640625" style="361" customWidth="1"/>
    <col min="9989" max="10240" width="0" style="361" hidden="1"/>
    <col min="10241" max="10241" width="4.5" style="361" customWidth="1"/>
    <col min="10242" max="10242" width="66.33203125" style="361" customWidth="1"/>
    <col min="10243" max="10243" width="12.6640625" style="361" customWidth="1"/>
    <col min="10244" max="10244" width="9.1640625" style="361" customWidth="1"/>
    <col min="10245" max="10496" width="0" style="361" hidden="1"/>
    <col min="10497" max="10497" width="4.5" style="361" customWidth="1"/>
    <col min="10498" max="10498" width="66.33203125" style="361" customWidth="1"/>
    <col min="10499" max="10499" width="12.6640625" style="361" customWidth="1"/>
    <col min="10500" max="10500" width="9.1640625" style="361" customWidth="1"/>
    <col min="10501" max="10752" width="0" style="361" hidden="1"/>
    <col min="10753" max="10753" width="4.5" style="361" customWidth="1"/>
    <col min="10754" max="10754" width="66.33203125" style="361" customWidth="1"/>
    <col min="10755" max="10755" width="12.6640625" style="361" customWidth="1"/>
    <col min="10756" max="10756" width="9.1640625" style="361" customWidth="1"/>
    <col min="10757" max="11008" width="0" style="361" hidden="1"/>
    <col min="11009" max="11009" width="4.5" style="361" customWidth="1"/>
    <col min="11010" max="11010" width="66.33203125" style="361" customWidth="1"/>
    <col min="11011" max="11011" width="12.6640625" style="361" customWidth="1"/>
    <col min="11012" max="11012" width="9.1640625" style="361" customWidth="1"/>
    <col min="11013" max="11264" width="0" style="361" hidden="1"/>
    <col min="11265" max="11265" width="4.5" style="361" customWidth="1"/>
    <col min="11266" max="11266" width="66.33203125" style="361" customWidth="1"/>
    <col min="11267" max="11267" width="12.6640625" style="361" customWidth="1"/>
    <col min="11268" max="11268" width="9.1640625" style="361" customWidth="1"/>
    <col min="11269" max="11520" width="0" style="361" hidden="1"/>
    <col min="11521" max="11521" width="4.5" style="361" customWidth="1"/>
    <col min="11522" max="11522" width="66.33203125" style="361" customWidth="1"/>
    <col min="11523" max="11523" width="12.6640625" style="361" customWidth="1"/>
    <col min="11524" max="11524" width="9.1640625" style="361" customWidth="1"/>
    <col min="11525" max="11776" width="0" style="361" hidden="1"/>
    <col min="11777" max="11777" width="4.5" style="361" customWidth="1"/>
    <col min="11778" max="11778" width="66.33203125" style="361" customWidth="1"/>
    <col min="11779" max="11779" width="12.6640625" style="361" customWidth="1"/>
    <col min="11780" max="11780" width="9.1640625" style="361" customWidth="1"/>
    <col min="11781" max="12032" width="0" style="361" hidden="1"/>
    <col min="12033" max="12033" width="4.5" style="361" customWidth="1"/>
    <col min="12034" max="12034" width="66.33203125" style="361" customWidth="1"/>
    <col min="12035" max="12035" width="12.6640625" style="361" customWidth="1"/>
    <col min="12036" max="12036" width="9.1640625" style="361" customWidth="1"/>
    <col min="12037" max="12288" width="0" style="361" hidden="1"/>
    <col min="12289" max="12289" width="4.5" style="361" customWidth="1"/>
    <col min="12290" max="12290" width="66.33203125" style="361" customWidth="1"/>
    <col min="12291" max="12291" width="12.6640625" style="361" customWidth="1"/>
    <col min="12292" max="12292" width="9.1640625" style="361" customWidth="1"/>
    <col min="12293" max="12544" width="0" style="361" hidden="1"/>
    <col min="12545" max="12545" width="4.5" style="361" customWidth="1"/>
    <col min="12546" max="12546" width="66.33203125" style="361" customWidth="1"/>
    <col min="12547" max="12547" width="12.6640625" style="361" customWidth="1"/>
    <col min="12548" max="12548" width="9.1640625" style="361" customWidth="1"/>
    <col min="12549" max="12800" width="0" style="361" hidden="1"/>
    <col min="12801" max="12801" width="4.5" style="361" customWidth="1"/>
    <col min="12802" max="12802" width="66.33203125" style="361" customWidth="1"/>
    <col min="12803" max="12803" width="12.6640625" style="361" customWidth="1"/>
    <col min="12804" max="12804" width="9.1640625" style="361" customWidth="1"/>
    <col min="12805" max="13056" width="0" style="361" hidden="1"/>
    <col min="13057" max="13057" width="4.5" style="361" customWidth="1"/>
    <col min="13058" max="13058" width="66.33203125" style="361" customWidth="1"/>
    <col min="13059" max="13059" width="12.6640625" style="361" customWidth="1"/>
    <col min="13060" max="13060" width="9.1640625" style="361" customWidth="1"/>
    <col min="13061" max="13312" width="0" style="361" hidden="1"/>
    <col min="13313" max="13313" width="4.5" style="361" customWidth="1"/>
    <col min="13314" max="13314" width="66.33203125" style="361" customWidth="1"/>
    <col min="13315" max="13315" width="12.6640625" style="361" customWidth="1"/>
    <col min="13316" max="13316" width="9.1640625" style="361" customWidth="1"/>
    <col min="13317" max="13568" width="0" style="361" hidden="1"/>
    <col min="13569" max="13569" width="4.5" style="361" customWidth="1"/>
    <col min="13570" max="13570" width="66.33203125" style="361" customWidth="1"/>
    <col min="13571" max="13571" width="12.6640625" style="361" customWidth="1"/>
    <col min="13572" max="13572" width="9.1640625" style="361" customWidth="1"/>
    <col min="13573" max="13824" width="0" style="361" hidden="1"/>
    <col min="13825" max="13825" width="4.5" style="361" customWidth="1"/>
    <col min="13826" max="13826" width="66.33203125" style="361" customWidth="1"/>
    <col min="13827" max="13827" width="12.6640625" style="361" customWidth="1"/>
    <col min="13828" max="13828" width="9.1640625" style="361" customWidth="1"/>
    <col min="13829" max="14080" width="0" style="361" hidden="1"/>
    <col min="14081" max="14081" width="4.5" style="361" customWidth="1"/>
    <col min="14082" max="14082" width="66.33203125" style="361" customWidth="1"/>
    <col min="14083" max="14083" width="12.6640625" style="361" customWidth="1"/>
    <col min="14084" max="14084" width="9.1640625" style="361" customWidth="1"/>
    <col min="14085" max="14336" width="0" style="361" hidden="1"/>
    <col min="14337" max="14337" width="4.5" style="361" customWidth="1"/>
    <col min="14338" max="14338" width="66.33203125" style="361" customWidth="1"/>
    <col min="14339" max="14339" width="12.6640625" style="361" customWidth="1"/>
    <col min="14340" max="14340" width="9.1640625" style="361" customWidth="1"/>
    <col min="14341" max="14592" width="0" style="361" hidden="1"/>
    <col min="14593" max="14593" width="4.5" style="361" customWidth="1"/>
    <col min="14594" max="14594" width="66.33203125" style="361" customWidth="1"/>
    <col min="14595" max="14595" width="12.6640625" style="361" customWidth="1"/>
    <col min="14596" max="14596" width="9.1640625" style="361" customWidth="1"/>
    <col min="14597" max="14848" width="0" style="361" hidden="1"/>
    <col min="14849" max="14849" width="4.5" style="361" customWidth="1"/>
    <col min="14850" max="14850" width="66.33203125" style="361" customWidth="1"/>
    <col min="14851" max="14851" width="12.6640625" style="361" customWidth="1"/>
    <col min="14852" max="14852" width="9.1640625" style="361" customWidth="1"/>
    <col min="14853" max="15104" width="0" style="361" hidden="1"/>
    <col min="15105" max="15105" width="4.5" style="361" customWidth="1"/>
    <col min="15106" max="15106" width="66.33203125" style="361" customWidth="1"/>
    <col min="15107" max="15107" width="12.6640625" style="361" customWidth="1"/>
    <col min="15108" max="15108" width="9.1640625" style="361" customWidth="1"/>
    <col min="15109" max="15360" width="0" style="361" hidden="1"/>
    <col min="15361" max="15361" width="4.5" style="361" customWidth="1"/>
    <col min="15362" max="15362" width="66.33203125" style="361" customWidth="1"/>
    <col min="15363" max="15363" width="12.6640625" style="361" customWidth="1"/>
    <col min="15364" max="15364" width="9.1640625" style="361" customWidth="1"/>
    <col min="15365" max="15616" width="0" style="361" hidden="1"/>
    <col min="15617" max="15617" width="4.5" style="361" customWidth="1"/>
    <col min="15618" max="15618" width="66.33203125" style="361" customWidth="1"/>
    <col min="15619" max="15619" width="12.6640625" style="361" customWidth="1"/>
    <col min="15620" max="15620" width="9.1640625" style="361" customWidth="1"/>
    <col min="15621" max="15872" width="0" style="361" hidden="1"/>
    <col min="15873" max="15873" width="4.5" style="361" customWidth="1"/>
    <col min="15874" max="15874" width="66.33203125" style="361" customWidth="1"/>
    <col min="15875" max="15875" width="12.6640625" style="361" customWidth="1"/>
    <col min="15876" max="15876" width="9.1640625" style="361" customWidth="1"/>
    <col min="15877" max="16128" width="0" style="361" hidden="1"/>
    <col min="16129" max="16129" width="4.5" style="361" customWidth="1"/>
    <col min="16130" max="16130" width="66.33203125" style="361" customWidth="1"/>
    <col min="16131" max="16131" width="12.6640625" style="361" customWidth="1"/>
    <col min="16132" max="16132" width="9.1640625" style="361" customWidth="1"/>
    <col min="16133" max="16384" width="0" style="361" hidden="1"/>
  </cols>
  <sheetData>
    <row r="1" spans="1:3" ht="18" x14ac:dyDescent="0.15">
      <c r="A1" s="581" t="s">
        <v>497</v>
      </c>
      <c r="B1" s="581"/>
      <c r="C1" s="581"/>
    </row>
    <row r="2" spans="1:3" ht="28.5" customHeight="1" x14ac:dyDescent="0.15">
      <c r="A2" s="406" t="s">
        <v>418</v>
      </c>
      <c r="B2" s="582" t="s">
        <v>498</v>
      </c>
      <c r="C2" s="583"/>
    </row>
    <row r="3" spans="1:3" ht="13" x14ac:dyDescent="0.15">
      <c r="A3" s="406" t="s">
        <v>418</v>
      </c>
      <c r="B3" s="407" t="s">
        <v>499</v>
      </c>
      <c r="C3" s="408"/>
    </row>
    <row r="4" spans="1:3" ht="13" x14ac:dyDescent="0.15">
      <c r="A4" s="406" t="s">
        <v>418</v>
      </c>
      <c r="B4" s="393" t="s">
        <v>303</v>
      </c>
      <c r="C4" s="408"/>
    </row>
    <row r="5" spans="1:3" ht="13" x14ac:dyDescent="0.15">
      <c r="A5" s="406" t="s">
        <v>418</v>
      </c>
      <c r="B5" s="407" t="s">
        <v>500</v>
      </c>
      <c r="C5" s="408"/>
    </row>
    <row r="6" spans="1:3" ht="13" x14ac:dyDescent="0.15">
      <c r="A6" s="406" t="s">
        <v>418</v>
      </c>
      <c r="B6" s="407" t="s">
        <v>501</v>
      </c>
      <c r="C6" s="408"/>
    </row>
    <row r="7" spans="1:3" ht="13" x14ac:dyDescent="0.15">
      <c r="A7" s="406" t="s">
        <v>418</v>
      </c>
      <c r="B7" s="407" t="s">
        <v>502</v>
      </c>
      <c r="C7" s="408" t="s">
        <v>898</v>
      </c>
    </row>
    <row r="8" spans="1:3" ht="13" x14ac:dyDescent="0.15">
      <c r="A8" s="406" t="s">
        <v>418</v>
      </c>
      <c r="B8" s="407" t="s">
        <v>503</v>
      </c>
      <c r="C8" s="408"/>
    </row>
    <row r="9" spans="1:3" ht="13" x14ac:dyDescent="0.15">
      <c r="A9" s="406" t="s">
        <v>418</v>
      </c>
      <c r="B9" s="407" t="s">
        <v>504</v>
      </c>
      <c r="C9" s="408" t="s">
        <v>898</v>
      </c>
    </row>
    <row r="10" spans="1:3" ht="13" x14ac:dyDescent="0.15">
      <c r="A10" s="406" t="s">
        <v>418</v>
      </c>
      <c r="B10" s="407" t="s">
        <v>21</v>
      </c>
      <c r="C10" s="408"/>
    </row>
    <row r="11" spans="1:3" ht="13" x14ac:dyDescent="0.15">
      <c r="A11" s="406" t="s">
        <v>418</v>
      </c>
      <c r="B11" s="407" t="s">
        <v>22</v>
      </c>
      <c r="C11" s="408"/>
    </row>
    <row r="12" spans="1:3" ht="13" x14ac:dyDescent="0.15">
      <c r="A12" s="406" t="s">
        <v>418</v>
      </c>
      <c r="B12" s="407" t="s">
        <v>23</v>
      </c>
      <c r="C12" s="408"/>
    </row>
    <row r="13" spans="1:3" ht="13" x14ac:dyDescent="0.15">
      <c r="A13" s="406" t="s">
        <v>418</v>
      </c>
      <c r="B13" s="407" t="s">
        <v>24</v>
      </c>
      <c r="C13" s="408" t="s">
        <v>898</v>
      </c>
    </row>
    <row r="14" spans="1:3" ht="13" x14ac:dyDescent="0.15">
      <c r="A14" s="406" t="s">
        <v>418</v>
      </c>
      <c r="B14" s="407" t="s">
        <v>25</v>
      </c>
      <c r="C14" s="408"/>
    </row>
    <row r="15" spans="1:3" ht="13" x14ac:dyDescent="0.15">
      <c r="A15" s="406" t="s">
        <v>418</v>
      </c>
      <c r="B15" s="407" t="s">
        <v>26</v>
      </c>
      <c r="C15" s="408"/>
    </row>
    <row r="16" spans="1:3" ht="13" x14ac:dyDescent="0.15">
      <c r="A16" s="406" t="s">
        <v>418</v>
      </c>
      <c r="B16" s="407" t="s">
        <v>27</v>
      </c>
      <c r="C16" s="408" t="s">
        <v>898</v>
      </c>
    </row>
    <row r="17" spans="1:3" ht="13" x14ac:dyDescent="0.15">
      <c r="A17" s="406" t="s">
        <v>418</v>
      </c>
      <c r="B17" s="407" t="s">
        <v>28</v>
      </c>
      <c r="C17" s="408" t="s">
        <v>898</v>
      </c>
    </row>
    <row r="18" spans="1:3" ht="13" x14ac:dyDescent="0.15">
      <c r="A18" s="406" t="s">
        <v>418</v>
      </c>
      <c r="B18" s="407" t="s">
        <v>29</v>
      </c>
      <c r="C18" s="408" t="s">
        <v>898</v>
      </c>
    </row>
    <row r="19" spans="1:3" ht="13" x14ac:dyDescent="0.15">
      <c r="A19" s="406" t="s">
        <v>418</v>
      </c>
      <c r="B19" s="407" t="s">
        <v>30</v>
      </c>
      <c r="C19" s="408"/>
    </row>
    <row r="20" spans="1:3" ht="13" x14ac:dyDescent="0.15">
      <c r="A20" s="406" t="s">
        <v>418</v>
      </c>
      <c r="B20" s="409" t="s">
        <v>31</v>
      </c>
      <c r="C20" s="408"/>
    </row>
    <row r="21" spans="1:3" ht="13" x14ac:dyDescent="0.15">
      <c r="B21" s="584"/>
      <c r="C21" s="585"/>
    </row>
    <row r="22" spans="1:3" ht="13" x14ac:dyDescent="0.15">
      <c r="B22" s="411"/>
      <c r="C22" s="411"/>
    </row>
    <row r="23" spans="1:3" ht="13" x14ac:dyDescent="0.15">
      <c r="A23" s="406" t="s">
        <v>419</v>
      </c>
      <c r="B23" s="412" t="s">
        <v>915</v>
      </c>
    </row>
    <row r="24" spans="1:3" ht="13" x14ac:dyDescent="0.15"/>
    <row r="25" spans="1:3" ht="24.75" customHeight="1" x14ac:dyDescent="0.15">
      <c r="A25" s="413" t="s">
        <v>420</v>
      </c>
      <c r="B25" s="414" t="s">
        <v>32</v>
      </c>
      <c r="C25" s="414"/>
    </row>
    <row r="26" spans="1:3" ht="14" x14ac:dyDescent="0.15">
      <c r="A26" s="413" t="s">
        <v>420</v>
      </c>
      <c r="B26" s="407" t="s">
        <v>33</v>
      </c>
      <c r="C26" s="408"/>
    </row>
    <row r="27" spans="1:3" ht="14" x14ac:dyDescent="0.15">
      <c r="A27" s="413" t="s">
        <v>420</v>
      </c>
      <c r="B27" s="407" t="s">
        <v>34</v>
      </c>
      <c r="C27" s="408"/>
    </row>
    <row r="28" spans="1:3" ht="14" x14ac:dyDescent="0.15">
      <c r="A28" s="413" t="s">
        <v>420</v>
      </c>
      <c r="B28" s="407" t="s">
        <v>35</v>
      </c>
      <c r="C28" s="408"/>
    </row>
    <row r="29" spans="1:3" ht="14" x14ac:dyDescent="0.15">
      <c r="A29" s="413" t="s">
        <v>420</v>
      </c>
      <c r="B29" s="407" t="s">
        <v>36</v>
      </c>
      <c r="C29" s="408"/>
    </row>
    <row r="30" spans="1:3" ht="14" x14ac:dyDescent="0.15">
      <c r="A30" s="413" t="s">
        <v>420</v>
      </c>
      <c r="B30" s="407" t="s">
        <v>552</v>
      </c>
      <c r="C30" s="408"/>
    </row>
    <row r="31" spans="1:3" ht="14" x14ac:dyDescent="0.15">
      <c r="A31" s="413" t="s">
        <v>420</v>
      </c>
      <c r="B31" s="407" t="s">
        <v>37</v>
      </c>
      <c r="C31" s="408" t="s">
        <v>898</v>
      </c>
    </row>
    <row r="32" spans="1:3" ht="14" x14ac:dyDescent="0.15">
      <c r="A32" s="413" t="s">
        <v>420</v>
      </c>
      <c r="B32" s="407" t="s">
        <v>548</v>
      </c>
      <c r="C32" s="408"/>
    </row>
    <row r="33" spans="1:3" ht="14" x14ac:dyDescent="0.15">
      <c r="A33" s="413" t="s">
        <v>420</v>
      </c>
      <c r="B33" s="407" t="s">
        <v>38</v>
      </c>
      <c r="C33" s="408"/>
    </row>
    <row r="34" spans="1:3" ht="14" x14ac:dyDescent="0.15">
      <c r="A34" s="413" t="s">
        <v>420</v>
      </c>
      <c r="B34" s="407" t="s">
        <v>39</v>
      </c>
      <c r="C34" s="408" t="s">
        <v>898</v>
      </c>
    </row>
    <row r="35" spans="1:3" ht="14" x14ac:dyDescent="0.15">
      <c r="A35" s="413" t="s">
        <v>420</v>
      </c>
      <c r="B35" s="407" t="s">
        <v>40</v>
      </c>
      <c r="C35" s="408" t="s">
        <v>898</v>
      </c>
    </row>
    <row r="36" spans="1:3" ht="14" x14ac:dyDescent="0.15">
      <c r="A36" s="413" t="s">
        <v>420</v>
      </c>
      <c r="B36" s="409" t="s">
        <v>153</v>
      </c>
      <c r="C36" s="408"/>
    </row>
    <row r="37" spans="1:3" ht="13" x14ac:dyDescent="0.15">
      <c r="B37" s="586"/>
      <c r="C37" s="587"/>
    </row>
    <row r="38" spans="1:3" ht="13" x14ac:dyDescent="0.15"/>
    <row r="39" spans="1:3" ht="31" x14ac:dyDescent="0.15">
      <c r="B39" s="415" t="s">
        <v>916</v>
      </c>
    </row>
    <row r="40" spans="1:3" ht="13" x14ac:dyDescent="0.15"/>
  </sheetData>
  <mergeCells count="4">
    <mergeCell ref="A1:C1"/>
    <mergeCell ref="B2:C2"/>
    <mergeCell ref="B21:C21"/>
    <mergeCell ref="B37:C37"/>
  </mergeCells>
  <pageMargins left="0.75" right="0.75" top="1" bottom="1" header="0.5" footer="0.5"/>
  <pageSetup scale="75" orientation="portrait" r:id="rId1"/>
  <headerFooter alignWithMargins="0">
    <oddHeader>&amp;LCommon Data Set 2021-2022</oddHeader>
    <oddFooter>&amp;LCDS-B&amp;RPage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0"/>
  <sheetViews>
    <sheetView showRuler="0" topLeftCell="A19" zoomScaleNormal="100" zoomScalePageLayoutView="85" workbookViewId="0">
      <selection sqref="A1:F1"/>
    </sheetView>
  </sheetViews>
  <sheetFormatPr baseColWidth="10" defaultColWidth="0" defaultRowHeight="13" zeroHeight="1" x14ac:dyDescent="0.15"/>
  <cols>
    <col min="1" max="1" width="3.83203125" style="2" customWidth="1"/>
    <col min="2" max="2" width="27" style="1" customWidth="1"/>
    <col min="3" max="3" width="4.83203125" style="1" customWidth="1"/>
    <col min="4" max="4" width="10.83203125" style="1" customWidth="1"/>
    <col min="5" max="6" width="16.83203125" style="1" customWidth="1"/>
    <col min="7" max="7" width="9.1640625" style="1" customWidth="1"/>
    <col min="8" max="8" width="0.83203125" style="1" customWidth="1"/>
    <col min="9" max="16384" width="0" style="1" hidden="1"/>
  </cols>
  <sheetData>
    <row r="1" spans="1:6" ht="18" x14ac:dyDescent="0.15">
      <c r="A1" s="429" t="s">
        <v>513</v>
      </c>
      <c r="B1" s="429"/>
      <c r="C1" s="429"/>
      <c r="D1" s="429"/>
      <c r="E1" s="487"/>
      <c r="F1" s="487"/>
    </row>
    <row r="2" spans="1:6" ht="8.25" customHeight="1" x14ac:dyDescent="0.15"/>
    <row r="3" spans="1:6" ht="28.5" customHeight="1" x14ac:dyDescent="0.15">
      <c r="A3" s="185" t="s">
        <v>247</v>
      </c>
      <c r="B3" s="592" t="s">
        <v>882</v>
      </c>
      <c r="C3" s="592"/>
      <c r="D3" s="592"/>
      <c r="E3" s="593"/>
      <c r="F3" s="593"/>
    </row>
    <row r="4" spans="1:6" ht="37.5" customHeight="1" x14ac:dyDescent="0.15">
      <c r="A4" s="3"/>
      <c r="B4" s="591"/>
      <c r="C4" s="591"/>
      <c r="D4" s="591"/>
      <c r="E4" s="254" t="s">
        <v>377</v>
      </c>
      <c r="F4" s="255" t="s">
        <v>168</v>
      </c>
    </row>
    <row r="5" spans="1:6" ht="39.75" customHeight="1" x14ac:dyDescent="0.15">
      <c r="A5" s="3"/>
      <c r="B5" s="513" t="s">
        <v>304</v>
      </c>
      <c r="C5" s="509"/>
      <c r="D5" s="509"/>
      <c r="E5" s="169">
        <v>0.93300000000000005</v>
      </c>
      <c r="F5" s="256">
        <v>0.93400000000000005</v>
      </c>
    </row>
    <row r="6" spans="1:6" x14ac:dyDescent="0.15">
      <c r="A6" s="3"/>
      <c r="B6" s="515" t="s">
        <v>514</v>
      </c>
      <c r="C6" s="516"/>
      <c r="D6" s="516"/>
      <c r="E6" s="257">
        <v>0</v>
      </c>
      <c r="F6" s="256">
        <v>0</v>
      </c>
    </row>
    <row r="7" spans="1:6" x14ac:dyDescent="0.15">
      <c r="A7" s="3"/>
      <c r="B7" s="515" t="s">
        <v>515</v>
      </c>
      <c r="C7" s="516"/>
      <c r="D7" s="516"/>
      <c r="E7" s="257">
        <v>0</v>
      </c>
      <c r="F7" s="256">
        <v>0</v>
      </c>
    </row>
    <row r="8" spans="1:6" ht="24.75" customHeight="1" x14ac:dyDescent="0.15">
      <c r="A8" s="3"/>
      <c r="B8" s="515" t="s">
        <v>516</v>
      </c>
      <c r="C8" s="516"/>
      <c r="D8" s="516"/>
      <c r="E8" s="257">
        <v>1</v>
      </c>
      <c r="F8" s="256">
        <v>0.91</v>
      </c>
    </row>
    <row r="9" spans="1:6" x14ac:dyDescent="0.15">
      <c r="A9" s="3"/>
      <c r="B9" s="515" t="s">
        <v>517</v>
      </c>
      <c r="C9" s="516"/>
      <c r="D9" s="516"/>
      <c r="E9" s="257">
        <v>0</v>
      </c>
      <c r="F9" s="256">
        <v>0.09</v>
      </c>
    </row>
    <row r="10" spans="1:6" x14ac:dyDescent="0.15">
      <c r="A10" s="3"/>
      <c r="B10" s="515" t="s">
        <v>518</v>
      </c>
      <c r="C10" s="516"/>
      <c r="D10" s="516"/>
      <c r="E10" s="257">
        <v>0</v>
      </c>
      <c r="F10" s="256">
        <v>2E-3</v>
      </c>
    </row>
    <row r="11" spans="1:6" x14ac:dyDescent="0.15">
      <c r="A11" s="3"/>
      <c r="B11" s="515" t="s">
        <v>519</v>
      </c>
      <c r="C11" s="516"/>
      <c r="D11" s="516"/>
      <c r="E11" s="258">
        <v>18</v>
      </c>
      <c r="F11" s="258">
        <v>20</v>
      </c>
    </row>
    <row r="12" spans="1:6" x14ac:dyDescent="0.15">
      <c r="A12" s="3"/>
      <c r="B12" s="515" t="s">
        <v>520</v>
      </c>
      <c r="C12" s="516"/>
      <c r="D12" s="516"/>
      <c r="E12" s="258">
        <v>18</v>
      </c>
      <c r="F12" s="258">
        <v>20</v>
      </c>
    </row>
    <row r="13" spans="1:6" ht="9.75" customHeight="1" x14ac:dyDescent="0.15"/>
    <row r="14" spans="1:6" x14ac:dyDescent="0.15">
      <c r="A14" s="3" t="s">
        <v>246</v>
      </c>
      <c r="B14" s="522" t="s">
        <v>698</v>
      </c>
      <c r="C14" s="523"/>
      <c r="D14" s="523"/>
      <c r="E14" s="512"/>
      <c r="F14" s="512"/>
    </row>
    <row r="15" spans="1:6" x14ac:dyDescent="0.15">
      <c r="A15" s="3"/>
      <c r="B15" s="253"/>
      <c r="C15" s="12"/>
      <c r="D15" s="12"/>
      <c r="E15" s="121"/>
      <c r="F15" s="121"/>
    </row>
    <row r="16" spans="1:6" x14ac:dyDescent="0.15">
      <c r="A16" s="22" t="s">
        <v>898</v>
      </c>
      <c r="B16" s="149" t="s">
        <v>374</v>
      </c>
      <c r="C16" s="18"/>
      <c r="D16" s="12"/>
      <c r="E16" s="121"/>
      <c r="F16" s="121"/>
    </row>
    <row r="17" spans="1:4" ht="14" x14ac:dyDescent="0.15">
      <c r="A17" s="22" t="s">
        <v>898</v>
      </c>
      <c r="B17" s="8" t="s">
        <v>521</v>
      </c>
      <c r="C17" s="18"/>
    </row>
    <row r="18" spans="1:4" ht="14" x14ac:dyDescent="0.15">
      <c r="A18" s="22" t="s">
        <v>898</v>
      </c>
      <c r="B18" s="8" t="s">
        <v>522</v>
      </c>
      <c r="C18" s="18"/>
    </row>
    <row r="19" spans="1:4" ht="14" x14ac:dyDescent="0.15">
      <c r="A19" s="22" t="s">
        <v>898</v>
      </c>
      <c r="B19" s="8" t="s">
        <v>218</v>
      </c>
      <c r="C19" s="18"/>
    </row>
    <row r="20" spans="1:4" ht="14" x14ac:dyDescent="0.15">
      <c r="A20" s="22" t="s">
        <v>898</v>
      </c>
      <c r="B20" s="8" t="s">
        <v>219</v>
      </c>
      <c r="C20" s="18"/>
    </row>
    <row r="21" spans="1:4" ht="12.75" customHeight="1" x14ac:dyDescent="0.15">
      <c r="A21" s="22" t="s">
        <v>898</v>
      </c>
      <c r="B21" s="602" t="s">
        <v>375</v>
      </c>
      <c r="C21" s="603"/>
      <c r="D21" s="603"/>
    </row>
    <row r="22" spans="1:4" ht="14" x14ac:dyDescent="0.15">
      <c r="A22" s="22" t="s">
        <v>898</v>
      </c>
      <c r="B22" s="8" t="s">
        <v>220</v>
      </c>
      <c r="C22" s="18"/>
    </row>
    <row r="23" spans="1:4" ht="14" x14ac:dyDescent="0.15">
      <c r="A23" s="22" t="s">
        <v>898</v>
      </c>
      <c r="B23" s="8" t="s">
        <v>221</v>
      </c>
      <c r="C23" s="18"/>
    </row>
    <row r="24" spans="1:4" ht="14" x14ac:dyDescent="0.15">
      <c r="A24" s="22" t="s">
        <v>898</v>
      </c>
      <c r="B24" s="8" t="s">
        <v>222</v>
      </c>
      <c r="C24" s="18"/>
    </row>
    <row r="25" spans="1:4" ht="14" x14ac:dyDescent="0.15">
      <c r="A25" s="22"/>
      <c r="B25" s="109" t="s">
        <v>376</v>
      </c>
      <c r="C25" s="18"/>
    </row>
    <row r="26" spans="1:4" ht="14" x14ac:dyDescent="0.15">
      <c r="A26" s="22" t="s">
        <v>898</v>
      </c>
      <c r="B26" s="8" t="s">
        <v>223</v>
      </c>
      <c r="C26" s="18"/>
    </row>
    <row r="27" spans="1:4" ht="14" x14ac:dyDescent="0.15">
      <c r="A27" s="22" t="s">
        <v>898</v>
      </c>
      <c r="B27" s="8" t="s">
        <v>224</v>
      </c>
      <c r="C27" s="18"/>
    </row>
    <row r="28" spans="1:4" ht="14" x14ac:dyDescent="0.15">
      <c r="A28" s="22" t="s">
        <v>898</v>
      </c>
      <c r="B28" s="8" t="s">
        <v>225</v>
      </c>
      <c r="C28" s="18"/>
    </row>
    <row r="29" spans="1:4" ht="14" x14ac:dyDescent="0.15">
      <c r="A29" s="22"/>
      <c r="B29" s="8" t="s">
        <v>226</v>
      </c>
      <c r="C29" s="18"/>
    </row>
    <row r="30" spans="1:4" ht="14" x14ac:dyDescent="0.15">
      <c r="A30" s="22" t="s">
        <v>898</v>
      </c>
      <c r="B30" s="8" t="s">
        <v>227</v>
      </c>
      <c r="C30" s="18"/>
    </row>
    <row r="31" spans="1:4" ht="14" x14ac:dyDescent="0.15">
      <c r="A31" s="22" t="s">
        <v>898</v>
      </c>
      <c r="B31" s="8" t="s">
        <v>228</v>
      </c>
      <c r="C31" s="18"/>
    </row>
    <row r="32" spans="1:4" ht="14" x14ac:dyDescent="0.15">
      <c r="A32" s="22" t="s">
        <v>898</v>
      </c>
      <c r="B32" s="8" t="s">
        <v>229</v>
      </c>
      <c r="C32" s="18"/>
    </row>
    <row r="33" spans="1:8" ht="14" x14ac:dyDescent="0.15">
      <c r="A33" s="22" t="s">
        <v>898</v>
      </c>
      <c r="B33" s="8" t="s">
        <v>230</v>
      </c>
      <c r="C33" s="18"/>
    </row>
    <row r="34" spans="1:8" ht="14" x14ac:dyDescent="0.15">
      <c r="A34" s="22" t="s">
        <v>898</v>
      </c>
      <c r="B34" s="8" t="s">
        <v>231</v>
      </c>
      <c r="C34" s="18"/>
    </row>
    <row r="35" spans="1:8" ht="14" x14ac:dyDescent="0.15">
      <c r="A35" s="22"/>
      <c r="B35" s="8" t="s">
        <v>232</v>
      </c>
      <c r="C35" s="18"/>
    </row>
    <row r="36" spans="1:8" ht="14" x14ac:dyDescent="0.15">
      <c r="A36" s="22" t="s">
        <v>898</v>
      </c>
      <c r="B36" s="8" t="s">
        <v>233</v>
      </c>
      <c r="C36" s="18"/>
    </row>
    <row r="37" spans="1:8" ht="12.75" customHeight="1" x14ac:dyDescent="0.15"/>
    <row r="38" spans="1:8" x14ac:dyDescent="0.15">
      <c r="A38" s="3" t="s">
        <v>245</v>
      </c>
      <c r="B38" s="597" t="s">
        <v>460</v>
      </c>
      <c r="C38" s="554"/>
      <c r="D38" s="554"/>
      <c r="E38" s="598"/>
      <c r="F38" s="599"/>
    </row>
    <row r="39" spans="1:8" s="260" customFormat="1" ht="28" x14ac:dyDescent="0.15">
      <c r="A39" s="3"/>
      <c r="B39" s="177"/>
      <c r="C39" s="596" t="s">
        <v>381</v>
      </c>
      <c r="D39" s="596"/>
      <c r="E39" s="259" t="s">
        <v>383</v>
      </c>
      <c r="F39" s="600" t="s">
        <v>382</v>
      </c>
      <c r="G39" s="601"/>
      <c r="H39" s="124"/>
    </row>
    <row r="40" spans="1:8" x14ac:dyDescent="0.15">
      <c r="A40" s="3"/>
      <c r="B40" s="214" t="s">
        <v>378</v>
      </c>
      <c r="C40" s="594"/>
      <c r="D40" s="595"/>
      <c r="E40" s="244"/>
      <c r="F40" s="589"/>
      <c r="G40" s="590"/>
      <c r="H40" s="4"/>
    </row>
    <row r="41" spans="1:8" x14ac:dyDescent="0.15">
      <c r="A41" s="3"/>
      <c r="B41" s="214" t="s">
        <v>379</v>
      </c>
      <c r="C41" s="594"/>
      <c r="D41" s="595"/>
      <c r="E41" s="244"/>
      <c r="F41" s="589"/>
      <c r="G41" s="590"/>
      <c r="H41" s="4"/>
    </row>
    <row r="42" spans="1:8" x14ac:dyDescent="0.15">
      <c r="A42" s="3"/>
      <c r="B42" s="214" t="s">
        <v>380</v>
      </c>
      <c r="C42" s="594"/>
      <c r="D42" s="595"/>
      <c r="E42" s="244"/>
      <c r="F42" s="589"/>
      <c r="G42" s="590"/>
      <c r="H42" s="4"/>
    </row>
    <row r="43" spans="1:8" ht="9" customHeight="1" x14ac:dyDescent="0.15"/>
    <row r="44" spans="1:8" ht="26.25" customHeight="1" x14ac:dyDescent="0.15">
      <c r="A44" s="3" t="s">
        <v>244</v>
      </c>
      <c r="B44" s="522" t="s">
        <v>699</v>
      </c>
      <c r="C44" s="523"/>
      <c r="D44" s="523"/>
      <c r="E44" s="523"/>
      <c r="F44" s="523"/>
    </row>
    <row r="45" spans="1:8" ht="14.25" customHeight="1" x14ac:dyDescent="0.15">
      <c r="A45" s="3"/>
      <c r="B45" s="253"/>
      <c r="C45" s="12"/>
      <c r="D45" s="12"/>
      <c r="E45" s="12"/>
      <c r="F45" s="12"/>
    </row>
    <row r="46" spans="1:8" ht="14" x14ac:dyDescent="0.15">
      <c r="A46" s="22" t="s">
        <v>898</v>
      </c>
      <c r="B46" s="8" t="s">
        <v>234</v>
      </c>
      <c r="C46" s="261"/>
      <c r="D46" s="160"/>
    </row>
    <row r="47" spans="1:8" ht="14" x14ac:dyDescent="0.15">
      <c r="A47" s="22"/>
      <c r="B47" s="8" t="s">
        <v>235</v>
      </c>
      <c r="C47" s="261"/>
      <c r="D47" s="160"/>
    </row>
    <row r="48" spans="1:8" ht="14" x14ac:dyDescent="0.15">
      <c r="A48" s="22" t="s">
        <v>898</v>
      </c>
      <c r="B48" s="8" t="s">
        <v>236</v>
      </c>
      <c r="C48" s="261"/>
      <c r="D48" s="160"/>
    </row>
    <row r="49" spans="1:4" ht="13.5" customHeight="1" x14ac:dyDescent="0.15">
      <c r="A49" s="22"/>
      <c r="B49" s="588" t="s">
        <v>237</v>
      </c>
      <c r="C49" s="486"/>
      <c r="D49" s="160"/>
    </row>
    <row r="50" spans="1:4" x14ac:dyDescent="0.15">
      <c r="A50" s="22" t="s">
        <v>898</v>
      </c>
      <c r="B50" s="588" t="s">
        <v>238</v>
      </c>
      <c r="C50" s="486"/>
      <c r="D50" s="160"/>
    </row>
    <row r="51" spans="1:4" ht="13.5" customHeight="1" x14ac:dyDescent="0.15">
      <c r="A51" s="22" t="s">
        <v>898</v>
      </c>
      <c r="B51" s="588" t="s">
        <v>239</v>
      </c>
      <c r="C51" s="486"/>
      <c r="D51" s="160"/>
    </row>
    <row r="52" spans="1:4" ht="12.75" customHeight="1" x14ac:dyDescent="0.15">
      <c r="A52" s="22"/>
      <c r="B52" s="588" t="s">
        <v>240</v>
      </c>
      <c r="C52" s="486"/>
      <c r="D52" s="486"/>
    </row>
    <row r="53" spans="1:4" ht="14" x14ac:dyDescent="0.15">
      <c r="A53" s="22"/>
      <c r="B53" s="8" t="s">
        <v>241</v>
      </c>
      <c r="C53" s="261"/>
      <c r="D53" s="160"/>
    </row>
    <row r="54" spans="1:4" ht="14" x14ac:dyDescent="0.15">
      <c r="A54" s="22" t="s">
        <v>898</v>
      </c>
      <c r="B54" s="8" t="s">
        <v>242</v>
      </c>
      <c r="C54" s="261"/>
      <c r="D54" s="160"/>
    </row>
    <row r="55" spans="1:4" ht="14" x14ac:dyDescent="0.15">
      <c r="A55" s="22" t="s">
        <v>898</v>
      </c>
      <c r="B55" s="109" t="s">
        <v>97</v>
      </c>
      <c r="C55" s="261"/>
      <c r="D55" s="160"/>
    </row>
    <row r="56" spans="1:4" ht="14" x14ac:dyDescent="0.15">
      <c r="A56" s="22" t="s">
        <v>898</v>
      </c>
      <c r="B56" s="109" t="s">
        <v>98</v>
      </c>
      <c r="C56" s="261"/>
      <c r="D56" s="160"/>
    </row>
    <row r="57" spans="1:4" ht="13.5" customHeight="1" x14ac:dyDescent="0.15">
      <c r="A57" s="22"/>
      <c r="B57" s="8" t="s">
        <v>243</v>
      </c>
      <c r="C57" s="261"/>
      <c r="D57" s="17"/>
    </row>
    <row r="58" spans="1:4" ht="13.5" customHeight="1" x14ac:dyDescent="0.15">
      <c r="A58" s="3"/>
      <c r="B58" s="4"/>
      <c r="C58" s="18"/>
      <c r="D58" s="9"/>
    </row>
    <row r="59" spans="1:4" ht="3.75" customHeight="1" x14ac:dyDescent="0.15">
      <c r="A59" s="3"/>
      <c r="B59" s="562"/>
      <c r="C59" s="562"/>
    </row>
    <row r="60" spans="1:4" ht="4.5" hidden="1" customHeight="1" x14ac:dyDescent="0.15"/>
  </sheetData>
  <mergeCells count="28">
    <mergeCell ref="B59:C59"/>
    <mergeCell ref="B9:D9"/>
    <mergeCell ref="B10:D10"/>
    <mergeCell ref="B11:D11"/>
    <mergeCell ref="B12:D12"/>
    <mergeCell ref="C40:D40"/>
    <mergeCell ref="C41:D41"/>
    <mergeCell ref="C42:D42"/>
    <mergeCell ref="C39:D39"/>
    <mergeCell ref="B38:F38"/>
    <mergeCell ref="F39:G39"/>
    <mergeCell ref="B14:F14"/>
    <mergeCell ref="B21:D21"/>
    <mergeCell ref="B52:D52"/>
    <mergeCell ref="B51:C51"/>
    <mergeCell ref="B49:C49"/>
    <mergeCell ref="B8:D8"/>
    <mergeCell ref="A1:F1"/>
    <mergeCell ref="B4:D4"/>
    <mergeCell ref="B5:D5"/>
    <mergeCell ref="B7:D7"/>
    <mergeCell ref="B6:D6"/>
    <mergeCell ref="B3:F3"/>
    <mergeCell ref="B50:C50"/>
    <mergeCell ref="B44:F44"/>
    <mergeCell ref="F40:G40"/>
    <mergeCell ref="F41:G41"/>
    <mergeCell ref="F42:G42"/>
  </mergeCells>
  <phoneticPr fontId="0" type="noConversion"/>
  <pageMargins left="0.75" right="0.75" top="1" bottom="1" header="0.5" footer="0.5"/>
  <pageSetup scale="75" orientation="portrait" r:id="rId1"/>
  <headerFooter alignWithMargins="0">
    <oddHeader>&amp;LCommon Data Set 2021-2022</oddHeader>
    <oddFooter>&amp;LCDS-B&amp;RPage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7"/>
  <sheetViews>
    <sheetView showRuler="0" topLeftCell="A47" zoomScaleNormal="100" zoomScalePageLayoutView="70" workbookViewId="0">
      <selection activeCell="B70" sqref="B70:F70"/>
    </sheetView>
  </sheetViews>
  <sheetFormatPr baseColWidth="10" defaultColWidth="0" defaultRowHeight="13" zeroHeight="1" x14ac:dyDescent="0.15"/>
  <cols>
    <col min="1" max="1" width="3.83203125" style="2" customWidth="1"/>
    <col min="2" max="2" width="31.83203125" style="1" customWidth="1"/>
    <col min="3" max="5" width="18.83203125" style="1" customWidth="1"/>
    <col min="6" max="6" width="0.83203125" style="1" customWidth="1"/>
    <col min="7" max="16384" width="0" style="1" hidden="1"/>
  </cols>
  <sheetData>
    <row r="1" spans="1:5" ht="18" x14ac:dyDescent="0.15">
      <c r="A1" s="429" t="s">
        <v>364</v>
      </c>
      <c r="B1" s="429"/>
      <c r="C1" s="429"/>
      <c r="D1" s="429"/>
      <c r="E1" s="429"/>
    </row>
    <row r="2" spans="1:5" ht="6.75" customHeight="1" x14ac:dyDescent="0.15">
      <c r="A2" s="252"/>
      <c r="B2" s="252"/>
      <c r="C2" s="252"/>
      <c r="D2" s="252"/>
      <c r="E2" s="252"/>
    </row>
    <row r="3" spans="1:5" s="204" customFormat="1" x14ac:dyDescent="0.15">
      <c r="A3" s="10" t="s">
        <v>453</v>
      </c>
      <c r="B3" s="262" t="s">
        <v>700</v>
      </c>
      <c r="C3" s="262"/>
      <c r="D3" s="262"/>
      <c r="E3" s="262"/>
    </row>
    <row r="4" spans="1:5" x14ac:dyDescent="0.15">
      <c r="B4" s="563"/>
      <c r="C4" s="563"/>
      <c r="D4" s="563"/>
      <c r="E4" s="563"/>
    </row>
    <row r="5" spans="1:5" x14ac:dyDescent="0.15">
      <c r="B5" s="9"/>
      <c r="C5" s="9"/>
      <c r="D5" s="9"/>
      <c r="E5" s="9"/>
    </row>
    <row r="6" spans="1:5" s="522" customFormat="1" ht="27.75" customHeight="1" x14ac:dyDescent="0.15">
      <c r="A6" s="2"/>
      <c r="B6" s="522" t="s">
        <v>701</v>
      </c>
    </row>
    <row r="7" spans="1:5" ht="14.25" customHeight="1" x14ac:dyDescent="0.15">
      <c r="B7" s="253"/>
      <c r="C7" s="253"/>
      <c r="D7" s="253"/>
      <c r="E7" s="253"/>
    </row>
    <row r="8" spans="1:5" s="606" customFormat="1" ht="12" customHeight="1" x14ac:dyDescent="0.15">
      <c r="A8" s="22"/>
      <c r="B8" s="605" t="s">
        <v>702</v>
      </c>
    </row>
    <row r="9" spans="1:5" s="606" customFormat="1" ht="13.5" customHeight="1" x14ac:dyDescent="0.15">
      <c r="A9" s="2"/>
    </row>
    <row r="10" spans="1:5" s="606" customFormat="1" x14ac:dyDescent="0.15">
      <c r="A10" s="2"/>
    </row>
    <row r="11" spans="1:5" x14ac:dyDescent="0.15">
      <c r="B11" s="607"/>
      <c r="C11" s="607"/>
      <c r="D11" s="607"/>
      <c r="E11" s="607"/>
    </row>
    <row r="12" spans="1:5" x14ac:dyDescent="0.15">
      <c r="A12" s="3"/>
      <c r="B12" s="3"/>
      <c r="C12" s="3"/>
      <c r="D12" s="3"/>
      <c r="E12" s="3"/>
    </row>
    <row r="13" spans="1:5" ht="14.25" customHeight="1" x14ac:dyDescent="0.15">
      <c r="A13" s="10" t="s">
        <v>372</v>
      </c>
      <c r="B13" s="456" t="s">
        <v>703</v>
      </c>
      <c r="C13" s="523"/>
      <c r="D13" s="523"/>
      <c r="E13" s="523"/>
    </row>
    <row r="14" spans="1:5" ht="39" customHeight="1" x14ac:dyDescent="0.15">
      <c r="A14" s="10"/>
      <c r="B14" s="478" t="s">
        <v>843</v>
      </c>
      <c r="C14" s="478"/>
      <c r="D14" s="478"/>
      <c r="E14" s="478"/>
    </row>
    <row r="15" spans="1:5" s="456" customFormat="1" ht="28.5" customHeight="1" x14ac:dyDescent="0.15">
      <c r="A15" s="10"/>
      <c r="B15" s="456" t="s">
        <v>705</v>
      </c>
    </row>
    <row r="16" spans="1:5" s="456" customFormat="1" ht="15" customHeight="1" x14ac:dyDescent="0.15">
      <c r="A16" s="10"/>
      <c r="B16" s="478" t="s">
        <v>704</v>
      </c>
    </row>
    <row r="17" spans="1:5" s="456" customFormat="1" ht="28.5" customHeight="1" x14ac:dyDescent="0.15">
      <c r="A17" s="10"/>
      <c r="B17" s="456" t="s">
        <v>844</v>
      </c>
    </row>
    <row r="18" spans="1:5" s="456" customFormat="1" ht="14.25" customHeight="1" x14ac:dyDescent="0.15">
      <c r="A18" s="10"/>
      <c r="B18" s="478" t="s">
        <v>706</v>
      </c>
    </row>
    <row r="19" spans="1:5" ht="9.75" customHeight="1" x14ac:dyDescent="0.15">
      <c r="A19" s="3"/>
      <c r="C19" s="263"/>
      <c r="D19" s="3"/>
      <c r="E19" s="3"/>
    </row>
    <row r="20" spans="1:5" x14ac:dyDescent="0.15">
      <c r="A20" s="3" t="s">
        <v>372</v>
      </c>
      <c r="B20" s="171"/>
      <c r="C20" s="264" t="s">
        <v>365</v>
      </c>
      <c r="D20" s="264" t="s">
        <v>168</v>
      </c>
    </row>
    <row r="21" spans="1:5" x14ac:dyDescent="0.15">
      <c r="A21" s="3"/>
      <c r="B21" s="240" t="s">
        <v>707</v>
      </c>
      <c r="C21" s="265"/>
      <c r="D21" s="265"/>
    </row>
    <row r="22" spans="1:5" ht="14" x14ac:dyDescent="0.15">
      <c r="A22" s="3"/>
      <c r="B22" s="266" t="s">
        <v>708</v>
      </c>
      <c r="C22" s="267">
        <v>59384</v>
      </c>
      <c r="D22" s="267">
        <v>59384</v>
      </c>
    </row>
    <row r="23" spans="1:5" ht="14" x14ac:dyDescent="0.15">
      <c r="A23" s="3"/>
      <c r="B23" s="268" t="s">
        <v>709</v>
      </c>
      <c r="C23" s="269"/>
      <c r="D23" s="269"/>
    </row>
    <row r="24" spans="1:5" ht="14" x14ac:dyDescent="0.15">
      <c r="A24" s="3"/>
      <c r="B24" s="266" t="s">
        <v>710</v>
      </c>
      <c r="C24" s="267"/>
      <c r="D24" s="267"/>
    </row>
    <row r="25" spans="1:5" ht="14" x14ac:dyDescent="0.15">
      <c r="A25" s="3"/>
      <c r="B25" s="266" t="s">
        <v>711</v>
      </c>
      <c r="C25" s="267"/>
      <c r="D25" s="267"/>
    </row>
    <row r="26" spans="1:5" ht="14" x14ac:dyDescent="0.15">
      <c r="A26" s="3"/>
      <c r="B26" s="266" t="s">
        <v>712</v>
      </c>
      <c r="C26" s="267"/>
      <c r="D26" s="267"/>
    </row>
    <row r="27" spans="1:5" ht="14" x14ac:dyDescent="0.15">
      <c r="A27" s="3"/>
      <c r="B27" s="270" t="s">
        <v>713</v>
      </c>
      <c r="C27" s="267"/>
      <c r="D27" s="267"/>
    </row>
    <row r="28" spans="1:5" ht="14" x14ac:dyDescent="0.15">
      <c r="A28" s="3"/>
      <c r="B28" s="271" t="s">
        <v>714</v>
      </c>
      <c r="C28" s="272"/>
      <c r="D28" s="273"/>
    </row>
    <row r="29" spans="1:5" ht="14" x14ac:dyDescent="0.15">
      <c r="A29" s="3"/>
      <c r="B29" s="270" t="s">
        <v>715</v>
      </c>
      <c r="C29" s="267">
        <f>303+556</f>
        <v>859</v>
      </c>
      <c r="D29" s="267">
        <f>303+556</f>
        <v>859</v>
      </c>
    </row>
    <row r="30" spans="1:5" ht="14" x14ac:dyDescent="0.15">
      <c r="A30" s="3"/>
      <c r="B30" s="270" t="s">
        <v>716</v>
      </c>
      <c r="C30" s="267">
        <f>C31+C32</f>
        <v>17854</v>
      </c>
      <c r="D30" s="267">
        <f>D31+D32</f>
        <v>17854</v>
      </c>
    </row>
    <row r="31" spans="1:5" ht="14" x14ac:dyDescent="0.15">
      <c r="A31" s="3"/>
      <c r="B31" s="270" t="s">
        <v>717</v>
      </c>
      <c r="C31" s="267">
        <v>8858</v>
      </c>
      <c r="D31" s="267">
        <v>8858</v>
      </c>
    </row>
    <row r="32" spans="1:5" ht="15" customHeight="1" x14ac:dyDescent="0.15">
      <c r="A32" s="3"/>
      <c r="B32" s="270" t="s">
        <v>718</v>
      </c>
      <c r="C32" s="267">
        <v>8996</v>
      </c>
      <c r="D32" s="267">
        <v>8996</v>
      </c>
    </row>
    <row r="33" spans="1:5" ht="9" customHeight="1" x14ac:dyDescent="0.15"/>
    <row r="34" spans="1:5" ht="26.25" customHeight="1" x14ac:dyDescent="0.15">
      <c r="A34" s="3"/>
      <c r="B34" s="517" t="s">
        <v>719</v>
      </c>
      <c r="C34" s="517"/>
      <c r="D34" s="517"/>
      <c r="E34" s="153"/>
    </row>
    <row r="35" spans="1:5" x14ac:dyDescent="0.15">
      <c r="A35" s="3"/>
      <c r="B35" s="4"/>
      <c r="C35" s="4"/>
      <c r="D35" s="274"/>
    </row>
    <row r="36" spans="1:5" ht="14" x14ac:dyDescent="0.15">
      <c r="A36" s="3"/>
      <c r="B36" s="275" t="s">
        <v>194</v>
      </c>
      <c r="C36" s="454"/>
      <c r="D36" s="454"/>
      <c r="E36" s="454"/>
    </row>
    <row r="37" spans="1:5" s="439" customFormat="1" x14ac:dyDescent="0.15">
      <c r="A37" s="3"/>
    </row>
    <row r="38" spans="1:5" x14ac:dyDescent="0.15">
      <c r="B38" s="472"/>
      <c r="C38" s="473"/>
      <c r="D38" s="223" t="s">
        <v>366</v>
      </c>
      <c r="E38" s="223" t="s">
        <v>367</v>
      </c>
    </row>
    <row r="39" spans="1:5" ht="25.5" customHeight="1" x14ac:dyDescent="0.15">
      <c r="A39" s="3" t="s">
        <v>195</v>
      </c>
      <c r="B39" s="609" t="s">
        <v>720</v>
      </c>
      <c r="C39" s="610"/>
      <c r="D39" s="258">
        <v>14</v>
      </c>
      <c r="E39" s="258">
        <v>20</v>
      </c>
    </row>
    <row r="40" spans="1:5" x14ac:dyDescent="0.15"/>
    <row r="41" spans="1:5" x14ac:dyDescent="0.15">
      <c r="B41" s="472"/>
      <c r="C41" s="473"/>
      <c r="D41" s="223" t="s">
        <v>330</v>
      </c>
      <c r="E41" s="223" t="s">
        <v>331</v>
      </c>
    </row>
    <row r="42" spans="1:5" ht="27.75" customHeight="1" x14ac:dyDescent="0.15">
      <c r="A42" s="3" t="s">
        <v>196</v>
      </c>
      <c r="B42" s="609" t="s">
        <v>199</v>
      </c>
      <c r="C42" s="610"/>
      <c r="D42" s="244"/>
      <c r="E42" s="244" t="s">
        <v>898</v>
      </c>
    </row>
    <row r="43" spans="1:5" ht="28.5" customHeight="1" x14ac:dyDescent="0.15">
      <c r="A43" s="3" t="s">
        <v>197</v>
      </c>
      <c r="B43" s="537" t="s">
        <v>721</v>
      </c>
      <c r="C43" s="537"/>
      <c r="D43" s="244"/>
      <c r="E43" s="276" t="s">
        <v>898</v>
      </c>
    </row>
    <row r="44" spans="1:5" ht="28.5" customHeight="1" x14ac:dyDescent="0.15">
      <c r="A44" s="3"/>
      <c r="B44" s="535" t="s">
        <v>96</v>
      </c>
      <c r="C44" s="535"/>
      <c r="D44" s="277"/>
      <c r="E44" s="18"/>
    </row>
    <row r="45" spans="1:5" x14ac:dyDescent="0.15">
      <c r="B45" s="604"/>
      <c r="C45" s="604"/>
      <c r="D45" s="604"/>
      <c r="E45" s="604"/>
    </row>
    <row r="46" spans="1:5" ht="19.5" customHeight="1" x14ac:dyDescent="0.15">
      <c r="A46" s="3" t="s">
        <v>198</v>
      </c>
      <c r="B46" s="554" t="s">
        <v>368</v>
      </c>
      <c r="C46" s="554"/>
      <c r="D46" s="554"/>
      <c r="E46" s="554"/>
    </row>
    <row r="47" spans="1:5" ht="28" x14ac:dyDescent="0.15">
      <c r="A47" s="3"/>
      <c r="B47" s="243"/>
      <c r="C47" s="177" t="s">
        <v>369</v>
      </c>
      <c r="D47" s="177" t="s">
        <v>370</v>
      </c>
      <c r="E47" s="177" t="s">
        <v>371</v>
      </c>
    </row>
    <row r="48" spans="1:5" x14ac:dyDescent="0.15">
      <c r="A48" s="3"/>
      <c r="B48" s="174" t="s">
        <v>722</v>
      </c>
      <c r="C48" s="278">
        <v>930</v>
      </c>
      <c r="D48" s="278">
        <v>930</v>
      </c>
      <c r="E48" s="278">
        <v>930</v>
      </c>
    </row>
    <row r="49" spans="1:5" x14ac:dyDescent="0.15">
      <c r="A49" s="3"/>
      <c r="B49" s="174" t="s">
        <v>723</v>
      </c>
      <c r="C49" s="279"/>
      <c r="D49" s="279"/>
      <c r="E49" s="278"/>
    </row>
    <row r="50" spans="1:5" x14ac:dyDescent="0.15">
      <c r="A50" s="3"/>
      <c r="B50" s="174" t="s">
        <v>724</v>
      </c>
      <c r="C50" s="279"/>
      <c r="D50" s="278"/>
      <c r="E50" s="278"/>
    </row>
    <row r="51" spans="1:5" ht="14" x14ac:dyDescent="0.15">
      <c r="A51" s="3"/>
      <c r="B51" s="173" t="s">
        <v>725</v>
      </c>
      <c r="C51" s="279"/>
      <c r="D51" s="279"/>
      <c r="E51" s="278"/>
    </row>
    <row r="52" spans="1:5" x14ac:dyDescent="0.15">
      <c r="A52" s="3"/>
      <c r="B52" s="174" t="s">
        <v>726</v>
      </c>
      <c r="C52" s="278" t="s">
        <v>917</v>
      </c>
      <c r="D52" s="278" t="s">
        <v>917</v>
      </c>
      <c r="E52" s="278" t="s">
        <v>917</v>
      </c>
    </row>
    <row r="53" spans="1:5" x14ac:dyDescent="0.15">
      <c r="A53" s="3"/>
      <c r="B53" s="174" t="s">
        <v>727</v>
      </c>
      <c r="C53" s="278">
        <v>978</v>
      </c>
      <c r="D53" s="278">
        <v>978</v>
      </c>
      <c r="E53" s="278">
        <v>978</v>
      </c>
    </row>
    <row r="54" spans="1:5" x14ac:dyDescent="0.15">
      <c r="B54" s="458" t="s">
        <v>728</v>
      </c>
      <c r="C54" s="458"/>
      <c r="D54" s="458"/>
      <c r="E54" s="458"/>
    </row>
    <row r="55" spans="1:5" x14ac:dyDescent="0.15"/>
    <row r="56" spans="1:5" x14ac:dyDescent="0.15">
      <c r="A56" s="3" t="s">
        <v>266</v>
      </c>
      <c r="B56" s="608" t="s">
        <v>729</v>
      </c>
      <c r="C56" s="608"/>
    </row>
    <row r="57" spans="1:5" ht="14" x14ac:dyDescent="0.15">
      <c r="A57" s="3"/>
      <c r="B57" s="24" t="s">
        <v>730</v>
      </c>
      <c r="C57" s="280">
        <v>2476</v>
      </c>
    </row>
    <row r="58" spans="1:5" ht="14" x14ac:dyDescent="0.15">
      <c r="A58" s="3"/>
      <c r="B58" s="24" t="s">
        <v>731</v>
      </c>
      <c r="C58" s="280"/>
    </row>
    <row r="59" spans="1:5" ht="14" x14ac:dyDescent="0.15">
      <c r="A59" s="3"/>
      <c r="B59" s="281" t="s">
        <v>732</v>
      </c>
      <c r="C59" s="280"/>
    </row>
    <row r="60" spans="1:5" ht="14" x14ac:dyDescent="0.15">
      <c r="A60" s="3"/>
      <c r="B60" s="281" t="s">
        <v>733</v>
      </c>
      <c r="C60" s="280"/>
    </row>
    <row r="61" spans="1:5" ht="14" x14ac:dyDescent="0.15">
      <c r="A61" s="3"/>
      <c r="B61" s="281" t="s">
        <v>734</v>
      </c>
      <c r="C61" s="280"/>
    </row>
    <row r="62" spans="1:5" ht="14" x14ac:dyDescent="0.15">
      <c r="A62" s="3"/>
      <c r="B62" s="24" t="s">
        <v>735</v>
      </c>
      <c r="C62" s="280"/>
    </row>
    <row r="63" spans="1:5" x14ac:dyDescent="0.15"/>
    <row r="64" spans="1:5" x14ac:dyDescent="0.15"/>
    <row r="65" x14ac:dyDescent="0.15"/>
    <row r="66" x14ac:dyDescent="0.15"/>
    <row r="67" x14ac:dyDescent="0.15"/>
    <row r="68" x14ac:dyDescent="0.15"/>
    <row r="69" x14ac:dyDescent="0.15"/>
    <row r="70" x14ac:dyDescent="0.15"/>
    <row r="71" x14ac:dyDescent="0.15"/>
    <row r="72" x14ac:dyDescent="0.15"/>
    <row r="73" x14ac:dyDescent="0.15"/>
    <row r="74" x14ac:dyDescent="0.15"/>
    <row r="75" x14ac:dyDescent="0.15"/>
    <row r="76" x14ac:dyDescent="0.15"/>
    <row r="77" x14ac:dyDescent="0.15"/>
  </sheetData>
  <mergeCells count="24">
    <mergeCell ref="B56:C56"/>
    <mergeCell ref="B39:C39"/>
    <mergeCell ref="B41:C41"/>
    <mergeCell ref="B42:C42"/>
    <mergeCell ref="B43:C43"/>
    <mergeCell ref="B44:C44"/>
    <mergeCell ref="B54:E54"/>
    <mergeCell ref="B46:E46"/>
    <mergeCell ref="A1:E1"/>
    <mergeCell ref="B45:E45"/>
    <mergeCell ref="B13:E13"/>
    <mergeCell ref="B38:C38"/>
    <mergeCell ref="B4:E4"/>
    <mergeCell ref="B14:E14"/>
    <mergeCell ref="B15:XFD15"/>
    <mergeCell ref="B16:XFD16"/>
    <mergeCell ref="B17:XFD17"/>
    <mergeCell ref="B8:XFD10"/>
    <mergeCell ref="B18:XFD18"/>
    <mergeCell ref="B11:E11"/>
    <mergeCell ref="B37:XFD37"/>
    <mergeCell ref="B34:D34"/>
    <mergeCell ref="C36:E36"/>
    <mergeCell ref="B6:XFD6"/>
  </mergeCells>
  <phoneticPr fontId="0" type="noConversion"/>
  <pageMargins left="0.75" right="0.75" top="1" bottom="1" header="0.5" footer="0.5"/>
  <pageSetup scale="75" orientation="portrait" r:id="rId1"/>
  <headerFooter alignWithMargins="0">
    <oddHeader>&amp;LCommon Data Set 2021-2022</oddHeader>
    <oddFooter>&amp;LCDS-B&amp;RPage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236"/>
  <sheetViews>
    <sheetView showRuler="0" topLeftCell="A81" zoomScaleNormal="100" zoomScalePageLayoutView="85" workbookViewId="0">
      <selection activeCell="A2" sqref="A2"/>
    </sheetView>
  </sheetViews>
  <sheetFormatPr baseColWidth="10" defaultColWidth="0" defaultRowHeight="13" zeroHeight="1" x14ac:dyDescent="0.15"/>
  <cols>
    <col min="1" max="1" width="4.83203125" style="2" customWidth="1"/>
    <col min="2" max="2" width="2.5" style="1" customWidth="1"/>
    <col min="3" max="3" width="41" style="1" customWidth="1"/>
    <col min="4" max="6" width="14.1640625" style="1" customWidth="1"/>
    <col min="7" max="7" width="9.1640625" style="1" customWidth="1"/>
    <col min="8" max="16384" width="0" style="1" hidden="1"/>
  </cols>
  <sheetData>
    <row r="1" spans="1:6" ht="18" x14ac:dyDescent="0.15">
      <c r="A1" s="429" t="s">
        <v>267</v>
      </c>
      <c r="B1" s="429"/>
      <c r="C1" s="429"/>
      <c r="D1" s="429"/>
      <c r="E1" s="429"/>
      <c r="F1" s="429"/>
    </row>
    <row r="2" spans="1:6" x14ac:dyDescent="0.15"/>
    <row r="3" spans="1:6" ht="14" hidden="1" x14ac:dyDescent="0.15">
      <c r="B3" s="649" t="s">
        <v>736</v>
      </c>
      <c r="C3" s="649"/>
      <c r="D3" s="649"/>
      <c r="E3" s="649"/>
      <c r="F3" s="649"/>
    </row>
    <row r="4" spans="1:6" ht="8.25" hidden="1" customHeight="1" x14ac:dyDescent="0.15">
      <c r="A4" s="185"/>
      <c r="B4" s="478"/>
      <c r="C4" s="523"/>
      <c r="D4" s="523"/>
      <c r="E4" s="523"/>
      <c r="F4" s="523"/>
    </row>
    <row r="5" spans="1:6" ht="20.25" hidden="1" customHeight="1" x14ac:dyDescent="0.15">
      <c r="A5" s="185"/>
      <c r="B5" s="478" t="s">
        <v>737</v>
      </c>
      <c r="C5" s="478"/>
      <c r="D5" s="478"/>
      <c r="E5" s="478"/>
      <c r="F5" s="478"/>
    </row>
    <row r="6" spans="1:6" ht="32.25" hidden="1" customHeight="1" x14ac:dyDescent="0.15">
      <c r="A6" s="185"/>
      <c r="B6" s="478" t="s">
        <v>738</v>
      </c>
      <c r="C6" s="478"/>
      <c r="D6" s="478"/>
      <c r="E6" s="478"/>
      <c r="F6" s="478"/>
    </row>
    <row r="7" spans="1:6" ht="44.25" hidden="1" customHeight="1" x14ac:dyDescent="0.15">
      <c r="A7" s="185"/>
      <c r="B7" s="478" t="s">
        <v>739</v>
      </c>
      <c r="C7" s="478"/>
      <c r="D7" s="478"/>
      <c r="E7" s="478"/>
      <c r="F7" s="478"/>
    </row>
    <row r="8" spans="1:6" ht="30.75" hidden="1" customHeight="1" x14ac:dyDescent="0.15">
      <c r="A8" s="185"/>
      <c r="B8" s="478" t="s">
        <v>740</v>
      </c>
      <c r="C8" s="478"/>
      <c r="D8" s="478"/>
      <c r="E8" s="478"/>
      <c r="F8" s="478"/>
    </row>
    <row r="9" spans="1:6" ht="28.5" hidden="1" customHeight="1" x14ac:dyDescent="0.15">
      <c r="A9" s="185"/>
      <c r="B9" s="478" t="s">
        <v>741</v>
      </c>
      <c r="C9" s="478"/>
      <c r="D9" s="478"/>
      <c r="E9" s="478"/>
      <c r="F9" s="478"/>
    </row>
    <row r="10" spans="1:6" ht="44.25" hidden="1" customHeight="1" x14ac:dyDescent="0.15">
      <c r="A10" s="185"/>
      <c r="B10" s="478" t="s">
        <v>742</v>
      </c>
      <c r="C10" s="478"/>
      <c r="D10" s="478"/>
      <c r="E10" s="478"/>
      <c r="F10" s="478"/>
    </row>
    <row r="11" spans="1:6" ht="31.5" hidden="1" customHeight="1" x14ac:dyDescent="0.15">
      <c r="A11" s="185"/>
      <c r="B11" s="478" t="s">
        <v>743</v>
      </c>
      <c r="C11" s="478"/>
      <c r="D11" s="478"/>
      <c r="E11" s="478"/>
      <c r="F11" s="478"/>
    </row>
    <row r="12" spans="1:6" ht="31.5" hidden="1" customHeight="1" x14ac:dyDescent="0.15">
      <c r="A12" s="185"/>
      <c r="B12" s="478" t="s">
        <v>744</v>
      </c>
      <c r="C12" s="478"/>
      <c r="D12" s="478"/>
      <c r="E12" s="478"/>
      <c r="F12" s="478"/>
    </row>
    <row r="13" spans="1:6" ht="65.25" hidden="1" customHeight="1" x14ac:dyDescent="0.15">
      <c r="A13" s="185"/>
      <c r="B13" s="478" t="s">
        <v>745</v>
      </c>
      <c r="C13" s="478"/>
      <c r="D13" s="478"/>
      <c r="E13" s="478"/>
      <c r="F13" s="478"/>
    </row>
    <row r="14" spans="1:6" ht="13.5" hidden="1" customHeight="1" x14ac:dyDescent="0.15">
      <c r="A14" s="185"/>
      <c r="B14" s="652" t="s">
        <v>288</v>
      </c>
      <c r="C14" s="652"/>
      <c r="D14" s="652"/>
      <c r="E14" s="652"/>
      <c r="F14" s="652"/>
    </row>
    <row r="15" spans="1:6" ht="13.5" hidden="1" customHeight="1" x14ac:dyDescent="0.15">
      <c r="A15" s="185"/>
      <c r="B15" s="193"/>
      <c r="C15" s="282" t="s">
        <v>746</v>
      </c>
      <c r="D15" s="478" t="s">
        <v>751</v>
      </c>
      <c r="E15" s="478"/>
      <c r="F15" s="193"/>
    </row>
    <row r="16" spans="1:6" ht="13.5" hidden="1" customHeight="1" x14ac:dyDescent="0.15">
      <c r="A16" s="185"/>
      <c r="B16" s="193"/>
      <c r="C16" s="282" t="s">
        <v>747</v>
      </c>
      <c r="D16" s="478" t="s">
        <v>752</v>
      </c>
      <c r="E16" s="478"/>
      <c r="F16" s="193"/>
    </row>
    <row r="17" spans="1:6" ht="13.5" hidden="1" customHeight="1" x14ac:dyDescent="0.15">
      <c r="A17" s="185"/>
      <c r="B17" s="193"/>
      <c r="C17" s="282" t="s">
        <v>748</v>
      </c>
      <c r="D17" s="478" t="s">
        <v>753</v>
      </c>
      <c r="E17" s="478"/>
      <c r="F17" s="193"/>
    </row>
    <row r="18" spans="1:6" ht="12.75" hidden="1" customHeight="1" x14ac:dyDescent="0.15">
      <c r="A18" s="185"/>
      <c r="B18" s="193"/>
      <c r="C18" s="282" t="s">
        <v>749</v>
      </c>
      <c r="D18" s="478" t="s">
        <v>754</v>
      </c>
      <c r="E18" s="478"/>
      <c r="F18" s="193"/>
    </row>
    <row r="19" spans="1:6" ht="18.75" hidden="1" customHeight="1" x14ac:dyDescent="0.15">
      <c r="A19" s="185"/>
      <c r="B19" s="193"/>
      <c r="C19" s="282" t="s">
        <v>750</v>
      </c>
      <c r="D19" s="193"/>
      <c r="E19" s="193"/>
      <c r="F19" s="193"/>
    </row>
    <row r="20" spans="1:6" ht="31.5" hidden="1" customHeight="1" x14ac:dyDescent="0.15">
      <c r="A20" s="185"/>
      <c r="B20" s="478" t="s">
        <v>755</v>
      </c>
      <c r="C20" s="478"/>
      <c r="D20" s="478"/>
      <c r="E20" s="478"/>
      <c r="F20" s="478"/>
    </row>
    <row r="21" spans="1:6" ht="32.25" hidden="1" customHeight="1" x14ac:dyDescent="0.15">
      <c r="A21" s="185"/>
      <c r="B21" s="478" t="s">
        <v>756</v>
      </c>
      <c r="C21" s="478"/>
      <c r="D21" s="478"/>
      <c r="E21" s="478"/>
      <c r="F21" s="478"/>
    </row>
    <row r="22" spans="1:6" ht="39.75" hidden="1" customHeight="1" x14ac:dyDescent="0.15">
      <c r="A22" s="185"/>
      <c r="B22" s="478" t="s">
        <v>757</v>
      </c>
      <c r="C22" s="478"/>
      <c r="D22" s="478"/>
      <c r="E22" s="478"/>
      <c r="F22" s="478"/>
    </row>
    <row r="23" spans="1:6" ht="25.5" hidden="1" customHeight="1" x14ac:dyDescent="0.15">
      <c r="A23" s="185"/>
      <c r="B23" s="478" t="s">
        <v>758</v>
      </c>
      <c r="C23" s="478"/>
      <c r="D23" s="478"/>
      <c r="E23" s="478"/>
      <c r="F23" s="478"/>
    </row>
    <row r="24" spans="1:6" ht="12.75" hidden="1" customHeight="1" x14ac:dyDescent="0.15">
      <c r="A24" s="185"/>
      <c r="B24" s="193"/>
      <c r="C24" s="193"/>
      <c r="D24" s="193"/>
      <c r="E24" s="193"/>
      <c r="F24" s="193"/>
    </row>
    <row r="25" spans="1:6" ht="13.5" hidden="1" customHeight="1" x14ac:dyDescent="0.15">
      <c r="A25" s="185"/>
      <c r="B25" s="612" t="s">
        <v>759</v>
      </c>
      <c r="C25" s="612"/>
      <c r="D25" s="612"/>
      <c r="E25" s="612"/>
      <c r="F25" s="612"/>
    </row>
    <row r="26" spans="1:6" ht="13.5" hidden="1" customHeight="1" x14ac:dyDescent="0.15">
      <c r="A26" s="185"/>
      <c r="B26" s="20"/>
      <c r="C26" s="20"/>
      <c r="D26" s="20"/>
      <c r="E26" s="20"/>
      <c r="F26" s="20"/>
    </row>
    <row r="27" spans="1:6" ht="16" hidden="1" x14ac:dyDescent="0.15">
      <c r="A27" s="185"/>
      <c r="B27" s="655" t="s">
        <v>845</v>
      </c>
      <c r="C27" s="656"/>
      <c r="D27" s="656"/>
      <c r="E27" s="656"/>
      <c r="F27" s="656"/>
    </row>
    <row r="28" spans="1:6" hidden="1" x14ac:dyDescent="0.15">
      <c r="A28" s="185"/>
      <c r="B28" s="657"/>
      <c r="C28" s="657"/>
      <c r="D28" s="657"/>
      <c r="E28" s="657"/>
      <c r="F28" s="657"/>
    </row>
    <row r="29" spans="1:6" ht="43.5" hidden="1" customHeight="1" x14ac:dyDescent="0.15">
      <c r="A29" s="3" t="s">
        <v>249</v>
      </c>
      <c r="B29" s="478" t="s">
        <v>849</v>
      </c>
      <c r="C29" s="478"/>
      <c r="D29" s="478"/>
      <c r="E29" s="478"/>
      <c r="F29" s="478"/>
    </row>
    <row r="30" spans="1:6" ht="27" hidden="1" customHeight="1" x14ac:dyDescent="0.15">
      <c r="A30" s="185"/>
      <c r="B30" s="478" t="s">
        <v>847</v>
      </c>
      <c r="C30" s="478"/>
      <c r="D30" s="478"/>
      <c r="E30" s="478"/>
      <c r="F30" s="478"/>
    </row>
    <row r="31" spans="1:6" hidden="1" x14ac:dyDescent="0.15">
      <c r="A31" s="185"/>
      <c r="B31" s="478" t="s">
        <v>846</v>
      </c>
      <c r="C31" s="478"/>
      <c r="D31" s="478"/>
      <c r="E31" s="478"/>
      <c r="F31" s="478"/>
    </row>
    <row r="32" spans="1:6" ht="27" hidden="1" customHeight="1" x14ac:dyDescent="0.15">
      <c r="A32" s="185"/>
      <c r="B32" s="478" t="s">
        <v>848</v>
      </c>
      <c r="C32" s="478"/>
      <c r="D32" s="478"/>
      <c r="E32" s="478"/>
      <c r="F32" s="478"/>
    </row>
    <row r="33" spans="1:6" ht="27" hidden="1" customHeight="1" x14ac:dyDescent="0.15">
      <c r="A33" s="185"/>
      <c r="B33" s="478" t="s">
        <v>851</v>
      </c>
      <c r="C33" s="478"/>
      <c r="D33" s="478"/>
      <c r="E33" s="478"/>
      <c r="F33" s="478"/>
    </row>
    <row r="34" spans="1:6" ht="13.5" hidden="1" customHeight="1" x14ac:dyDescent="0.15">
      <c r="A34" s="185"/>
      <c r="B34" s="612" t="s">
        <v>783</v>
      </c>
      <c r="C34" s="612"/>
      <c r="D34" s="612"/>
      <c r="E34" s="612"/>
      <c r="F34" s="612"/>
    </row>
    <row r="35" spans="1:6" x14ac:dyDescent="0.15">
      <c r="A35" s="185"/>
      <c r="B35" s="193"/>
      <c r="C35" s="12"/>
      <c r="D35" s="12"/>
      <c r="E35" s="12"/>
      <c r="F35" s="12"/>
    </row>
    <row r="36" spans="1:6" ht="28" x14ac:dyDescent="0.15">
      <c r="A36" s="185"/>
      <c r="B36" s="532"/>
      <c r="C36" s="537"/>
      <c r="D36" s="537"/>
      <c r="E36" s="283" t="s">
        <v>883</v>
      </c>
      <c r="F36" s="284" t="s">
        <v>884</v>
      </c>
    </row>
    <row r="37" spans="1:6" ht="27" customHeight="1" x14ac:dyDescent="0.15">
      <c r="A37" s="3"/>
      <c r="B37" s="471" t="s">
        <v>850</v>
      </c>
      <c r="C37" s="470"/>
      <c r="D37" s="470"/>
      <c r="E37" s="285" t="s">
        <v>898</v>
      </c>
      <c r="F37" s="285"/>
    </row>
    <row r="38" spans="1:6" x14ac:dyDescent="0.15">
      <c r="A38" s="3"/>
      <c r="B38" s="523" t="s">
        <v>760</v>
      </c>
      <c r="C38" s="523"/>
      <c r="D38" s="523"/>
      <c r="E38" s="523"/>
      <c r="F38" s="523"/>
    </row>
    <row r="39" spans="1:6" x14ac:dyDescent="0.15">
      <c r="A39" s="3"/>
      <c r="B39" s="12"/>
      <c r="C39" s="12"/>
      <c r="D39" s="12"/>
      <c r="E39" s="12"/>
      <c r="F39" s="12"/>
    </row>
    <row r="40" spans="1:6" x14ac:dyDescent="0.15">
      <c r="A40" s="22"/>
      <c r="B40" s="645" t="s">
        <v>118</v>
      </c>
      <c r="C40" s="645"/>
      <c r="D40" s="18"/>
    </row>
    <row r="41" spans="1:6" x14ac:dyDescent="0.15">
      <c r="A41" s="22"/>
      <c r="B41" s="633" t="s">
        <v>119</v>
      </c>
      <c r="C41" s="633"/>
      <c r="D41" s="18"/>
    </row>
    <row r="42" spans="1:6" x14ac:dyDescent="0.15">
      <c r="A42" s="22" t="s">
        <v>898</v>
      </c>
      <c r="B42" s="633" t="s">
        <v>120</v>
      </c>
      <c r="C42" s="633"/>
      <c r="D42" s="18"/>
    </row>
    <row r="43" spans="1:6" x14ac:dyDescent="0.15"/>
    <row r="44" spans="1:6" ht="84" x14ac:dyDescent="0.15">
      <c r="A44" s="3"/>
      <c r="B44" s="639"/>
      <c r="C44" s="640"/>
      <c r="D44" s="641"/>
      <c r="E44" s="177" t="s">
        <v>761</v>
      </c>
      <c r="F44" s="286" t="s">
        <v>762</v>
      </c>
    </row>
    <row r="45" spans="1:6" x14ac:dyDescent="0.15">
      <c r="A45" s="3"/>
      <c r="B45" s="287" t="s">
        <v>268</v>
      </c>
      <c r="C45" s="288"/>
      <c r="D45" s="288"/>
      <c r="E45" s="289"/>
      <c r="F45" s="290"/>
    </row>
    <row r="46" spans="1:6" x14ac:dyDescent="0.15">
      <c r="A46" s="3"/>
      <c r="B46" s="642" t="s">
        <v>269</v>
      </c>
      <c r="C46" s="643"/>
      <c r="D46" s="644"/>
      <c r="E46" s="291">
        <f>1582*1150.9665</f>
        <v>1820829.003</v>
      </c>
      <c r="F46" s="291">
        <v>0</v>
      </c>
    </row>
    <row r="47" spans="1:6" ht="26.25" customHeight="1" x14ac:dyDescent="0.15">
      <c r="A47" s="3"/>
      <c r="B47" s="646" t="s">
        <v>763</v>
      </c>
      <c r="C47" s="647"/>
      <c r="D47" s="648"/>
      <c r="E47" s="291">
        <f>1582*4.7611</f>
        <v>7532.0601999999999</v>
      </c>
      <c r="F47" s="291"/>
    </row>
    <row r="48" spans="1:6" ht="40.5" customHeight="1" x14ac:dyDescent="0.15">
      <c r="A48" s="3"/>
      <c r="B48" s="621" t="s">
        <v>764</v>
      </c>
      <c r="C48" s="622"/>
      <c r="D48" s="623"/>
      <c r="E48" s="291">
        <f>1582*41668.342</f>
        <v>65919317.043999992</v>
      </c>
      <c r="F48" s="291">
        <f>1360*16653.3691</f>
        <v>22648581.976</v>
      </c>
    </row>
    <row r="49" spans="1:6" ht="27.75" customHeight="1" x14ac:dyDescent="0.15">
      <c r="A49" s="3"/>
      <c r="B49" s="646" t="s">
        <v>765</v>
      </c>
      <c r="C49" s="647"/>
      <c r="D49" s="648"/>
      <c r="E49" s="291"/>
      <c r="F49" s="291"/>
    </row>
    <row r="50" spans="1:6" x14ac:dyDescent="0.15">
      <c r="A50" s="3"/>
      <c r="B50" s="613" t="s">
        <v>348</v>
      </c>
      <c r="C50" s="614"/>
      <c r="D50" s="615"/>
      <c r="E50" s="292">
        <f>SUM(E46:E49)</f>
        <v>67747678.107199997</v>
      </c>
      <c r="F50" s="292">
        <f>SUM(F46:F49)</f>
        <v>22648581.976</v>
      </c>
    </row>
    <row r="51" spans="1:6" x14ac:dyDescent="0.15">
      <c r="A51" s="3"/>
      <c r="B51" s="287" t="s">
        <v>349</v>
      </c>
      <c r="C51" s="288"/>
      <c r="D51" s="288"/>
      <c r="E51" s="289"/>
      <c r="F51" s="290"/>
    </row>
    <row r="52" spans="1:6" x14ac:dyDescent="0.15">
      <c r="A52" s="3"/>
      <c r="B52" s="646" t="s">
        <v>350</v>
      </c>
      <c r="C52" s="647"/>
      <c r="D52" s="648"/>
      <c r="E52" s="293">
        <f>1582*4726.6669</f>
        <v>7477587.0358000007</v>
      </c>
      <c r="F52" s="293">
        <f>1360*786.6544</f>
        <v>1069849.9839999999</v>
      </c>
    </row>
    <row r="53" spans="1:6" x14ac:dyDescent="0.15">
      <c r="A53" s="3"/>
      <c r="B53" s="646" t="s">
        <v>524</v>
      </c>
      <c r="C53" s="647"/>
      <c r="D53" s="648"/>
      <c r="E53" s="293">
        <f>1582*1622.77</f>
        <v>2567222.14</v>
      </c>
      <c r="F53" s="243"/>
    </row>
    <row r="54" spans="1:6" ht="25.5" customHeight="1" x14ac:dyDescent="0.15">
      <c r="A54" s="3"/>
      <c r="B54" s="646" t="s">
        <v>309</v>
      </c>
      <c r="C54" s="647"/>
      <c r="D54" s="648"/>
      <c r="E54" s="293"/>
      <c r="F54" s="294"/>
    </row>
    <row r="55" spans="1:6" x14ac:dyDescent="0.15">
      <c r="A55" s="3"/>
      <c r="B55" s="613" t="s">
        <v>351</v>
      </c>
      <c r="C55" s="614"/>
      <c r="D55" s="615"/>
      <c r="E55" s="292">
        <f>SUM(E52:E54)</f>
        <v>10044809.175800001</v>
      </c>
      <c r="F55" s="292">
        <f>SUM(F52,F54)</f>
        <v>1069849.9839999999</v>
      </c>
    </row>
    <row r="56" spans="1:6" x14ac:dyDescent="0.15">
      <c r="A56" s="3"/>
      <c r="B56" s="613" t="s">
        <v>352</v>
      </c>
      <c r="C56" s="614"/>
      <c r="D56" s="615"/>
      <c r="E56" s="293">
        <f>1582*1578.26</f>
        <v>2496807.3199999998</v>
      </c>
      <c r="F56" s="293">
        <f>1360*282.55</f>
        <v>384268</v>
      </c>
    </row>
    <row r="57" spans="1:6" ht="42.75" customHeight="1" x14ac:dyDescent="0.15">
      <c r="A57" s="3"/>
      <c r="B57" s="462" t="s">
        <v>766</v>
      </c>
      <c r="C57" s="463"/>
      <c r="D57" s="501"/>
      <c r="E57" s="293"/>
      <c r="F57" s="293"/>
    </row>
    <row r="58" spans="1:6" x14ac:dyDescent="0.15">
      <c r="A58" s="3"/>
      <c r="B58" s="613" t="s">
        <v>353</v>
      </c>
      <c r="C58" s="614"/>
      <c r="D58" s="615"/>
      <c r="E58" s="293"/>
      <c r="F58" s="293"/>
    </row>
    <row r="59" spans="1:6" x14ac:dyDescent="0.15"/>
    <row r="60" spans="1:6" ht="28.5" customHeight="1" x14ac:dyDescent="0.15">
      <c r="A60" s="3" t="s">
        <v>250</v>
      </c>
      <c r="B60" s="522" t="s">
        <v>767</v>
      </c>
      <c r="C60" s="523"/>
      <c r="D60" s="523"/>
      <c r="E60" s="523"/>
      <c r="F60" s="523"/>
    </row>
    <row r="61" spans="1:6" ht="31.5" customHeight="1" x14ac:dyDescent="0.15">
      <c r="A61" s="3"/>
      <c r="B61" s="522" t="s">
        <v>863</v>
      </c>
      <c r="C61" s="522"/>
      <c r="D61" s="522"/>
      <c r="E61" s="522"/>
      <c r="F61" s="522"/>
    </row>
    <row r="62" spans="1:6" ht="15" customHeight="1" x14ac:dyDescent="0.15">
      <c r="A62" s="3"/>
      <c r="B62" s="620" t="s">
        <v>768</v>
      </c>
      <c r="C62" s="522"/>
      <c r="D62" s="522"/>
      <c r="E62" s="522"/>
      <c r="F62" s="522"/>
    </row>
    <row r="63" spans="1:6" ht="30" customHeight="1" x14ac:dyDescent="0.15">
      <c r="A63" s="3"/>
      <c r="B63" s="523" t="s">
        <v>852</v>
      </c>
      <c r="C63" s="523"/>
      <c r="D63" s="523"/>
      <c r="E63" s="523"/>
      <c r="F63" s="523"/>
    </row>
    <row r="64" spans="1:6" ht="15" customHeight="1" x14ac:dyDescent="0.15">
      <c r="A64" s="3"/>
      <c r="B64" s="612" t="s">
        <v>769</v>
      </c>
      <c r="C64" s="612"/>
      <c r="D64" s="612"/>
      <c r="E64" s="612"/>
      <c r="F64" s="612"/>
    </row>
    <row r="65" spans="1:6" ht="14.25" customHeight="1" x14ac:dyDescent="0.15">
      <c r="A65" s="3"/>
      <c r="B65" s="253"/>
      <c r="C65" s="12"/>
      <c r="D65" s="12"/>
      <c r="E65" s="12"/>
      <c r="F65" s="12"/>
    </row>
    <row r="66" spans="1:6" ht="39" x14ac:dyDescent="0.15">
      <c r="A66" s="3"/>
      <c r="B66" s="295"/>
      <c r="C66" s="296"/>
      <c r="D66" s="58" t="s">
        <v>770</v>
      </c>
      <c r="E66" s="98" t="s">
        <v>771</v>
      </c>
      <c r="F66" s="98" t="s">
        <v>357</v>
      </c>
    </row>
    <row r="67" spans="1:6" ht="26" x14ac:dyDescent="0.15">
      <c r="A67" s="185"/>
      <c r="B67" s="297" t="s">
        <v>616</v>
      </c>
      <c r="C67" s="298" t="s">
        <v>774</v>
      </c>
      <c r="D67" s="299">
        <v>863</v>
      </c>
      <c r="E67" s="299">
        <v>2900</v>
      </c>
      <c r="F67" s="299">
        <v>42</v>
      </c>
    </row>
    <row r="68" spans="1:6" ht="24.75" customHeight="1" x14ac:dyDescent="0.15">
      <c r="A68" s="3"/>
      <c r="B68" s="297" t="s">
        <v>617</v>
      </c>
      <c r="C68" s="298" t="s">
        <v>310</v>
      </c>
      <c r="D68" s="299">
        <v>622</v>
      </c>
      <c r="E68" s="299">
        <v>1883</v>
      </c>
      <c r="F68" s="299">
        <v>21</v>
      </c>
    </row>
    <row r="69" spans="1:6" ht="26" x14ac:dyDescent="0.15">
      <c r="A69" s="3"/>
      <c r="B69" s="297" t="s">
        <v>618</v>
      </c>
      <c r="C69" s="298" t="s">
        <v>355</v>
      </c>
      <c r="D69" s="299">
        <v>509</v>
      </c>
      <c r="E69" s="299">
        <v>1569</v>
      </c>
      <c r="F69" s="299">
        <v>12</v>
      </c>
    </row>
    <row r="70" spans="1:6" ht="26" x14ac:dyDescent="0.15">
      <c r="A70" s="3"/>
      <c r="B70" s="297" t="s">
        <v>619</v>
      </c>
      <c r="C70" s="298" t="s">
        <v>311</v>
      </c>
      <c r="D70" s="299">
        <v>509</v>
      </c>
      <c r="E70" s="299">
        <v>1569</v>
      </c>
      <c r="F70" s="299">
        <v>12</v>
      </c>
    </row>
    <row r="71" spans="1:6" ht="26" x14ac:dyDescent="0.15">
      <c r="A71" s="3"/>
      <c r="B71" s="297" t="s">
        <v>620</v>
      </c>
      <c r="C71" s="298" t="s">
        <v>173</v>
      </c>
      <c r="D71" s="299">
        <v>505</v>
      </c>
      <c r="E71" s="299">
        <v>1560</v>
      </c>
      <c r="F71" s="299">
        <v>12</v>
      </c>
    </row>
    <row r="72" spans="1:6" ht="26" x14ac:dyDescent="0.15">
      <c r="A72" s="3"/>
      <c r="B72" s="297" t="s">
        <v>621</v>
      </c>
      <c r="C72" s="298" t="s">
        <v>174</v>
      </c>
      <c r="D72" s="299">
        <v>416</v>
      </c>
      <c r="E72" s="299">
        <v>1338</v>
      </c>
      <c r="F72" s="299">
        <v>9</v>
      </c>
    </row>
    <row r="73" spans="1:6" ht="26" x14ac:dyDescent="0.15">
      <c r="A73" s="3"/>
      <c r="B73" s="297" t="s">
        <v>622</v>
      </c>
      <c r="C73" s="298" t="s">
        <v>175</v>
      </c>
      <c r="D73" s="299">
        <v>494</v>
      </c>
      <c r="E73" s="299">
        <v>1366</v>
      </c>
      <c r="F73" s="299">
        <v>8</v>
      </c>
    </row>
    <row r="74" spans="1:6" ht="39" x14ac:dyDescent="0.15">
      <c r="A74" s="3"/>
      <c r="B74" s="297" t="s">
        <v>623</v>
      </c>
      <c r="C74" s="298" t="s">
        <v>359</v>
      </c>
      <c r="D74" s="299">
        <v>509</v>
      </c>
      <c r="E74" s="299">
        <v>1569</v>
      </c>
      <c r="F74" s="299">
        <v>12</v>
      </c>
    </row>
    <row r="75" spans="1:6" ht="78" x14ac:dyDescent="0.15">
      <c r="A75" s="3"/>
      <c r="B75" s="297" t="s">
        <v>772</v>
      </c>
      <c r="C75" s="298" t="s">
        <v>775</v>
      </c>
      <c r="D75" s="300">
        <v>1</v>
      </c>
      <c r="E75" s="300">
        <v>1</v>
      </c>
      <c r="F75" s="300">
        <v>1</v>
      </c>
    </row>
    <row r="76" spans="1:6" ht="52" x14ac:dyDescent="0.15">
      <c r="A76" s="3"/>
      <c r="B76" s="297" t="s">
        <v>773</v>
      </c>
      <c r="C76" s="298" t="s">
        <v>776</v>
      </c>
      <c r="D76" s="301">
        <v>49620</v>
      </c>
      <c r="E76" s="301">
        <v>49131</v>
      </c>
      <c r="F76" s="301">
        <v>46305</v>
      </c>
    </row>
    <row r="77" spans="1:6" ht="26" x14ac:dyDescent="0.15">
      <c r="A77" s="3"/>
      <c r="B77" s="302" t="s">
        <v>777</v>
      </c>
      <c r="C77" s="303" t="s">
        <v>176</v>
      </c>
      <c r="D77" s="301">
        <v>42661</v>
      </c>
      <c r="E77" s="301">
        <v>41675</v>
      </c>
      <c r="F77" s="301">
        <v>40827</v>
      </c>
    </row>
    <row r="78" spans="1:6" ht="36.75" customHeight="1" x14ac:dyDescent="0.15">
      <c r="A78" s="3"/>
      <c r="B78" s="297" t="s">
        <v>778</v>
      </c>
      <c r="C78" s="298" t="s">
        <v>542</v>
      </c>
      <c r="D78" s="301">
        <v>4719</v>
      </c>
      <c r="E78" s="301">
        <v>5356</v>
      </c>
      <c r="F78" s="301">
        <v>3532</v>
      </c>
    </row>
    <row r="79" spans="1:6" ht="39" x14ac:dyDescent="0.15">
      <c r="A79" s="3"/>
      <c r="B79" s="297" t="s">
        <v>779</v>
      </c>
      <c r="C79" s="298" t="s">
        <v>177</v>
      </c>
      <c r="D79" s="301">
        <v>3546</v>
      </c>
      <c r="E79" s="301">
        <v>4383</v>
      </c>
      <c r="F79" s="301">
        <v>4125</v>
      </c>
    </row>
    <row r="80" spans="1:6" x14ac:dyDescent="0.15"/>
    <row r="81" spans="1:6" ht="42.75" customHeight="1" x14ac:dyDescent="0.15">
      <c r="A81" s="3" t="s">
        <v>358</v>
      </c>
      <c r="B81" s="498" t="s">
        <v>780</v>
      </c>
      <c r="C81" s="537"/>
      <c r="D81" s="537"/>
      <c r="E81" s="537"/>
      <c r="F81" s="537"/>
    </row>
    <row r="82" spans="1:6" ht="13.5" customHeight="1" x14ac:dyDescent="0.15">
      <c r="A82" s="3"/>
      <c r="B82" s="537" t="s">
        <v>781</v>
      </c>
      <c r="C82" s="498"/>
      <c r="D82" s="498"/>
      <c r="E82" s="498"/>
      <c r="F82" s="498"/>
    </row>
    <row r="83" spans="1:6" s="5" customFormat="1" ht="24.75" customHeight="1" x14ac:dyDescent="0.15">
      <c r="A83" s="185"/>
      <c r="B83" s="537" t="s">
        <v>782</v>
      </c>
      <c r="C83" s="498"/>
      <c r="D83" s="498"/>
      <c r="E83" s="498"/>
      <c r="F83" s="498"/>
    </row>
    <row r="84" spans="1:6" s="5" customFormat="1" ht="23.25" customHeight="1" x14ac:dyDescent="0.15">
      <c r="A84" s="185"/>
      <c r="B84" s="624" t="s">
        <v>783</v>
      </c>
      <c r="C84" s="592"/>
      <c r="D84" s="592"/>
      <c r="E84" s="592"/>
      <c r="F84" s="592"/>
    </row>
    <row r="85" spans="1:6" ht="39" x14ac:dyDescent="0.15">
      <c r="A85" s="3"/>
      <c r="B85" s="295"/>
      <c r="C85" s="296"/>
      <c r="D85" s="98" t="s">
        <v>354</v>
      </c>
      <c r="E85" s="98" t="s">
        <v>356</v>
      </c>
      <c r="F85" s="98" t="s">
        <v>357</v>
      </c>
    </row>
    <row r="86" spans="1:6" ht="49.5" customHeight="1" x14ac:dyDescent="0.15">
      <c r="A86" s="3"/>
      <c r="B86" s="304" t="s">
        <v>784</v>
      </c>
      <c r="C86" s="298" t="s">
        <v>178</v>
      </c>
      <c r="D86" s="299">
        <v>354</v>
      </c>
      <c r="E86" s="299">
        <v>1114</v>
      </c>
      <c r="F86" s="299">
        <v>30</v>
      </c>
    </row>
    <row r="87" spans="1:6" ht="26" x14ac:dyDescent="0.15">
      <c r="A87" s="3"/>
      <c r="B87" s="304" t="s">
        <v>785</v>
      </c>
      <c r="C87" s="298" t="s">
        <v>289</v>
      </c>
      <c r="D87" s="305">
        <v>21288</v>
      </c>
      <c r="E87" s="305">
        <v>22921</v>
      </c>
      <c r="F87" s="305">
        <v>10220</v>
      </c>
    </row>
    <row r="88" spans="1:6" ht="26" x14ac:dyDescent="0.15">
      <c r="A88" s="3"/>
      <c r="B88" s="304" t="s">
        <v>786</v>
      </c>
      <c r="C88" s="298" t="s">
        <v>290</v>
      </c>
      <c r="D88" s="299"/>
      <c r="E88" s="299"/>
      <c r="F88" s="299"/>
    </row>
    <row r="89" spans="1:6" ht="39" x14ac:dyDescent="0.15">
      <c r="A89" s="3"/>
      <c r="B89" s="304" t="s">
        <v>787</v>
      </c>
      <c r="C89" s="298" t="s">
        <v>291</v>
      </c>
      <c r="D89" s="305"/>
      <c r="E89" s="305"/>
      <c r="F89" s="305"/>
    </row>
    <row r="90" spans="1:6" x14ac:dyDescent="0.15">
      <c r="A90" s="1"/>
    </row>
    <row r="91" spans="1:6" s="204" customFormat="1" ht="27" customHeight="1" x14ac:dyDescent="0.15">
      <c r="A91" s="10"/>
      <c r="B91" s="306"/>
      <c r="C91" s="625" t="s">
        <v>788</v>
      </c>
      <c r="D91" s="626"/>
      <c r="E91" s="626"/>
      <c r="F91" s="626"/>
    </row>
    <row r="92" spans="1:6" s="204" customFormat="1" ht="14.25" customHeight="1" x14ac:dyDescent="0.15">
      <c r="A92" s="10"/>
      <c r="B92" s="306"/>
      <c r="C92" s="307" t="s">
        <v>789</v>
      </c>
      <c r="D92" s="308"/>
      <c r="E92" s="308"/>
      <c r="F92" s="308"/>
    </row>
    <row r="93" spans="1:6" s="204" customFormat="1" ht="29.25" customHeight="1" x14ac:dyDescent="0.15">
      <c r="A93" s="10"/>
      <c r="B93" s="306"/>
      <c r="C93" s="651"/>
      <c r="D93" s="651"/>
      <c r="E93" s="651"/>
      <c r="F93" s="651"/>
    </row>
    <row r="94" spans="1:6" s="204" customFormat="1" ht="14.25" customHeight="1" x14ac:dyDescent="0.15">
      <c r="A94" s="10"/>
      <c r="B94" s="306"/>
      <c r="C94" s="650" t="s">
        <v>790</v>
      </c>
      <c r="D94" s="651"/>
      <c r="E94" s="651"/>
      <c r="F94" s="651"/>
    </row>
    <row r="95" spans="1:6" s="204" customFormat="1" ht="14.25" customHeight="1" x14ac:dyDescent="0.15">
      <c r="A95" s="10"/>
      <c r="B95" s="306"/>
      <c r="C95" s="650" t="s">
        <v>791</v>
      </c>
      <c r="D95" s="651"/>
      <c r="E95" s="651"/>
      <c r="F95" s="651"/>
    </row>
    <row r="96" spans="1:6" s="204" customFormat="1" ht="14.25" customHeight="1" x14ac:dyDescent="0.15">
      <c r="A96" s="10"/>
      <c r="B96" s="306"/>
      <c r="C96" s="650" t="s">
        <v>527</v>
      </c>
      <c r="D96" s="650"/>
      <c r="E96" s="650"/>
      <c r="F96" s="650"/>
    </row>
    <row r="97" spans="1:7" s="204" customFormat="1" ht="14.25" customHeight="1" x14ac:dyDescent="0.15">
      <c r="A97" s="10"/>
      <c r="B97" s="306"/>
      <c r="C97" s="650" t="s">
        <v>792</v>
      </c>
      <c r="D97" s="651"/>
      <c r="E97" s="651"/>
      <c r="F97" s="651"/>
    </row>
    <row r="98" spans="1:7" s="204" customFormat="1" ht="14.25" customHeight="1" x14ac:dyDescent="0.15">
      <c r="A98" s="10"/>
      <c r="B98" s="306"/>
      <c r="C98" s="650" t="s">
        <v>793</v>
      </c>
      <c r="D98" s="650"/>
      <c r="E98" s="650"/>
      <c r="F98" s="650"/>
    </row>
    <row r="99" spans="1:7" s="204" customFormat="1" ht="14.25" customHeight="1" x14ac:dyDescent="0.15">
      <c r="A99" s="10"/>
      <c r="B99" s="306"/>
      <c r="C99" s="650" t="s">
        <v>794</v>
      </c>
      <c r="D99" s="650"/>
      <c r="E99" s="650"/>
      <c r="F99" s="650"/>
    </row>
    <row r="100" spans="1:7" s="204" customFormat="1" ht="27.75" customHeight="1" x14ac:dyDescent="0.15">
      <c r="A100" s="10"/>
      <c r="B100" s="306"/>
      <c r="C100" s="650" t="s">
        <v>795</v>
      </c>
      <c r="D100" s="650"/>
      <c r="E100" s="650"/>
      <c r="F100" s="650"/>
    </row>
    <row r="101" spans="1:7" s="204" customFormat="1" x14ac:dyDescent="0.15">
      <c r="A101" s="10"/>
      <c r="B101" s="306"/>
      <c r="C101" s="521" t="s">
        <v>796</v>
      </c>
      <c r="D101" s="521"/>
      <c r="E101" s="521"/>
      <c r="F101" s="521"/>
    </row>
    <row r="102" spans="1:7" s="204" customFormat="1" x14ac:dyDescent="0.15">
      <c r="A102" s="143"/>
      <c r="B102" s="229"/>
      <c r="C102" s="229"/>
      <c r="D102" s="229"/>
      <c r="E102" s="229"/>
      <c r="F102" s="229"/>
    </row>
    <row r="103" spans="1:7" ht="53.25" customHeight="1" x14ac:dyDescent="0.15">
      <c r="A103" s="10" t="s">
        <v>251</v>
      </c>
      <c r="B103" s="618" t="s">
        <v>918</v>
      </c>
      <c r="C103" s="619"/>
      <c r="D103" s="619"/>
      <c r="E103" s="619"/>
      <c r="F103" s="309">
        <v>535</v>
      </c>
    </row>
    <row r="104" spans="1:7" s="16" customFormat="1" ht="66" customHeight="1" x14ac:dyDescent="0.15">
      <c r="A104" s="310"/>
      <c r="B104" s="616"/>
      <c r="C104" s="616"/>
      <c r="D104" s="616"/>
      <c r="E104" s="616"/>
      <c r="F104" s="617"/>
      <c r="G104" s="229"/>
    </row>
    <row r="105" spans="1:7" s="16" customFormat="1" ht="28.5" customHeight="1" x14ac:dyDescent="0.15">
      <c r="A105" s="658" t="s">
        <v>853</v>
      </c>
      <c r="B105" s="658"/>
      <c r="C105" s="658"/>
      <c r="D105" s="658"/>
      <c r="E105" s="658"/>
      <c r="F105" s="658"/>
      <c r="G105" s="229"/>
    </row>
    <row r="106" spans="1:7" s="16" customFormat="1" ht="32.25" customHeight="1" x14ac:dyDescent="0.15">
      <c r="A106" s="659" t="s">
        <v>854</v>
      </c>
      <c r="B106" s="659"/>
      <c r="C106" s="659"/>
      <c r="D106" s="659"/>
      <c r="E106" s="659"/>
      <c r="F106" s="659"/>
      <c r="G106" s="229"/>
    </row>
    <row r="107" spans="1:7" s="16" customFormat="1" ht="47.25" customHeight="1" thickBot="1" x14ac:dyDescent="0.2">
      <c r="A107" s="659" t="s">
        <v>855</v>
      </c>
      <c r="B107" s="658"/>
      <c r="C107" s="658"/>
      <c r="D107" s="658"/>
      <c r="E107" s="658"/>
      <c r="F107" s="658"/>
      <c r="G107" s="229"/>
    </row>
    <row r="108" spans="1:7" s="16" customFormat="1" ht="66" customHeight="1" x14ac:dyDescent="0.15">
      <c r="A108" s="611"/>
      <c r="B108" s="628" t="s">
        <v>583</v>
      </c>
      <c r="C108" s="629"/>
      <c r="D108" s="636" t="s">
        <v>797</v>
      </c>
      <c r="E108" s="634" t="s">
        <v>798</v>
      </c>
      <c r="F108" s="660" t="s">
        <v>584</v>
      </c>
      <c r="G108" s="229"/>
    </row>
    <row r="109" spans="1:7" s="16" customFormat="1" ht="80.25" customHeight="1" thickBot="1" x14ac:dyDescent="0.2">
      <c r="A109" s="611"/>
      <c r="B109" s="630"/>
      <c r="C109" s="631"/>
      <c r="D109" s="637"/>
      <c r="E109" s="635"/>
      <c r="F109" s="661"/>
      <c r="G109" s="229"/>
    </row>
    <row r="110" spans="1:7" s="16" customFormat="1" ht="66" customHeight="1" x14ac:dyDescent="0.15">
      <c r="A110" s="310"/>
      <c r="B110" s="311" t="s">
        <v>616</v>
      </c>
      <c r="C110" s="312" t="s">
        <v>799</v>
      </c>
      <c r="D110" s="313">
        <v>248</v>
      </c>
      <c r="E110" s="314">
        <f>D110/535</f>
        <v>0.46355140186915889</v>
      </c>
      <c r="F110" s="315">
        <v>28435</v>
      </c>
      <c r="G110" s="229"/>
    </row>
    <row r="111" spans="1:7" s="16" customFormat="1" ht="56.25" customHeight="1" x14ac:dyDescent="0.15">
      <c r="A111" s="310"/>
      <c r="B111" s="311" t="s">
        <v>617</v>
      </c>
      <c r="C111" s="316" t="s">
        <v>800</v>
      </c>
      <c r="D111" s="317">
        <v>231</v>
      </c>
      <c r="E111" s="318">
        <f>D111/535</f>
        <v>0.43177570093457945</v>
      </c>
      <c r="F111" s="319">
        <v>22662</v>
      </c>
      <c r="G111" s="229"/>
    </row>
    <row r="112" spans="1:7" s="16" customFormat="1" ht="33" customHeight="1" x14ac:dyDescent="0.15">
      <c r="A112" s="310"/>
      <c r="B112" s="311" t="s">
        <v>618</v>
      </c>
      <c r="C112" s="320" t="s">
        <v>801</v>
      </c>
      <c r="D112" s="317"/>
      <c r="E112" s="318"/>
      <c r="F112" s="319"/>
      <c r="G112" s="229"/>
    </row>
    <row r="113" spans="1:256" s="16" customFormat="1" ht="35.25" customHeight="1" x14ac:dyDescent="0.15">
      <c r="A113" s="310"/>
      <c r="B113" s="311" t="s">
        <v>619</v>
      </c>
      <c r="C113" s="320" t="s">
        <v>802</v>
      </c>
      <c r="D113" s="317"/>
      <c r="E113" s="318"/>
      <c r="F113" s="319"/>
      <c r="G113" s="229"/>
    </row>
    <row r="114" spans="1:256" s="16" customFormat="1" ht="36.75" customHeight="1" x14ac:dyDescent="0.15">
      <c r="A114" s="310"/>
      <c r="B114" s="311" t="s">
        <v>620</v>
      </c>
      <c r="C114" s="320" t="s">
        <v>803</v>
      </c>
      <c r="D114" s="317"/>
      <c r="E114" s="318"/>
      <c r="F114" s="319"/>
      <c r="G114" s="321"/>
      <c r="H114" s="322"/>
      <c r="I114" s="319"/>
      <c r="J114" s="319"/>
      <c r="K114" s="319"/>
      <c r="L114" s="319"/>
      <c r="M114" s="319"/>
      <c r="N114" s="319"/>
      <c r="O114" s="319"/>
      <c r="P114" s="319"/>
      <c r="Q114" s="319"/>
      <c r="R114" s="319"/>
      <c r="S114" s="319"/>
      <c r="T114" s="319"/>
      <c r="U114" s="319"/>
      <c r="V114" s="319"/>
      <c r="W114" s="319"/>
      <c r="X114" s="319"/>
      <c r="Y114" s="319"/>
      <c r="Z114" s="319"/>
      <c r="AA114" s="319"/>
      <c r="AB114" s="319"/>
      <c r="AC114" s="319"/>
      <c r="AD114" s="319"/>
      <c r="AE114" s="319"/>
      <c r="AF114" s="319"/>
      <c r="AG114" s="319"/>
      <c r="AH114" s="319"/>
      <c r="AI114" s="319"/>
      <c r="AJ114" s="319"/>
      <c r="AK114" s="319"/>
      <c r="AL114" s="319"/>
      <c r="AM114" s="319"/>
      <c r="AN114" s="319"/>
      <c r="AO114" s="319"/>
      <c r="AP114" s="319"/>
      <c r="AQ114" s="319"/>
      <c r="AR114" s="319"/>
      <c r="AS114" s="319"/>
      <c r="AT114" s="319"/>
      <c r="AU114" s="319"/>
      <c r="AV114" s="319"/>
      <c r="AW114" s="319"/>
      <c r="AX114" s="319"/>
      <c r="AY114" s="319"/>
      <c r="AZ114" s="319"/>
      <c r="BA114" s="319"/>
      <c r="BB114" s="319"/>
      <c r="BC114" s="319"/>
      <c r="BD114" s="319"/>
      <c r="BE114" s="319"/>
      <c r="BF114" s="319"/>
      <c r="BG114" s="319"/>
      <c r="BH114" s="319"/>
      <c r="BI114" s="319"/>
      <c r="BJ114" s="319"/>
      <c r="BK114" s="319"/>
      <c r="BL114" s="319"/>
      <c r="BM114" s="319"/>
      <c r="BN114" s="319"/>
      <c r="BO114" s="319"/>
      <c r="BP114" s="319"/>
      <c r="BQ114" s="319"/>
      <c r="BR114" s="319"/>
      <c r="BS114" s="319"/>
      <c r="BT114" s="319"/>
      <c r="BU114" s="319"/>
      <c r="BV114" s="319"/>
      <c r="BW114" s="319"/>
      <c r="BX114" s="319"/>
      <c r="BY114" s="319"/>
      <c r="BZ114" s="319"/>
      <c r="CA114" s="319"/>
      <c r="CB114" s="319"/>
      <c r="CC114" s="319"/>
      <c r="CD114" s="319"/>
      <c r="CE114" s="319"/>
      <c r="CF114" s="319"/>
      <c r="CG114" s="319"/>
      <c r="CH114" s="319"/>
      <c r="CI114" s="319"/>
      <c r="CJ114" s="319"/>
      <c r="CK114" s="319"/>
      <c r="CL114" s="319"/>
      <c r="CM114" s="319"/>
      <c r="CN114" s="319"/>
      <c r="CO114" s="319"/>
      <c r="CP114" s="319"/>
      <c r="CQ114" s="319"/>
      <c r="CR114" s="319"/>
      <c r="CS114" s="319"/>
      <c r="CT114" s="319"/>
      <c r="CU114" s="319"/>
      <c r="CV114" s="319"/>
      <c r="CW114" s="319"/>
      <c r="CX114" s="319"/>
      <c r="CY114" s="319"/>
      <c r="CZ114" s="319"/>
      <c r="DA114" s="319"/>
      <c r="DB114" s="319"/>
      <c r="DC114" s="319"/>
      <c r="DD114" s="319"/>
      <c r="DE114" s="319"/>
      <c r="DF114" s="319"/>
      <c r="DG114" s="319"/>
      <c r="DH114" s="319"/>
      <c r="DI114" s="319"/>
      <c r="DJ114" s="319"/>
      <c r="DK114" s="319"/>
      <c r="DL114" s="319"/>
      <c r="DM114" s="319"/>
      <c r="DN114" s="319"/>
      <c r="DO114" s="319"/>
      <c r="DP114" s="319"/>
      <c r="DQ114" s="319"/>
      <c r="DR114" s="319"/>
      <c r="DS114" s="319"/>
      <c r="DT114" s="319"/>
      <c r="DU114" s="319"/>
      <c r="DV114" s="319"/>
      <c r="DW114" s="319"/>
      <c r="DX114" s="319"/>
      <c r="DY114" s="319"/>
      <c r="DZ114" s="319"/>
      <c r="EA114" s="319"/>
      <c r="EB114" s="319"/>
      <c r="EC114" s="319"/>
      <c r="ED114" s="319"/>
      <c r="EE114" s="319"/>
      <c r="EF114" s="319"/>
      <c r="EG114" s="319"/>
      <c r="EH114" s="319"/>
      <c r="EI114" s="319"/>
      <c r="EJ114" s="319"/>
      <c r="EK114" s="319"/>
      <c r="EL114" s="319"/>
      <c r="EM114" s="319"/>
      <c r="EN114" s="319"/>
      <c r="EO114" s="319"/>
      <c r="EP114" s="319"/>
      <c r="EQ114" s="319"/>
      <c r="ER114" s="319"/>
      <c r="ES114" s="319"/>
      <c r="ET114" s="319"/>
      <c r="EU114" s="319"/>
      <c r="EV114" s="319"/>
      <c r="EW114" s="319"/>
      <c r="EX114" s="319"/>
      <c r="EY114" s="319"/>
      <c r="EZ114" s="319"/>
      <c r="FA114" s="319"/>
      <c r="FB114" s="319"/>
      <c r="FC114" s="319"/>
      <c r="FD114" s="319"/>
      <c r="FE114" s="319"/>
      <c r="FF114" s="319"/>
      <c r="FG114" s="319"/>
      <c r="FH114" s="319"/>
      <c r="FI114" s="319"/>
      <c r="FJ114" s="319"/>
      <c r="FK114" s="319"/>
      <c r="FL114" s="319"/>
      <c r="FM114" s="319"/>
      <c r="FN114" s="319"/>
      <c r="FO114" s="319"/>
      <c r="FP114" s="319"/>
      <c r="FQ114" s="319"/>
      <c r="FR114" s="319"/>
      <c r="FS114" s="319"/>
      <c r="FT114" s="319"/>
      <c r="FU114" s="319"/>
      <c r="FV114" s="319"/>
      <c r="FW114" s="319"/>
      <c r="FX114" s="319"/>
      <c r="FY114" s="319"/>
      <c r="FZ114" s="319"/>
      <c r="GA114" s="319"/>
      <c r="GB114" s="319"/>
      <c r="GC114" s="319"/>
      <c r="GD114" s="319"/>
      <c r="GE114" s="319"/>
      <c r="GF114" s="319"/>
      <c r="GG114" s="319"/>
      <c r="GH114" s="319"/>
      <c r="GI114" s="319"/>
      <c r="GJ114" s="319"/>
      <c r="GK114" s="319"/>
      <c r="GL114" s="319"/>
      <c r="GM114" s="319"/>
      <c r="GN114" s="319"/>
      <c r="GO114" s="319"/>
      <c r="GP114" s="319"/>
      <c r="GQ114" s="319"/>
      <c r="GR114" s="319"/>
      <c r="GS114" s="319"/>
      <c r="GT114" s="319"/>
      <c r="GU114" s="319"/>
      <c r="GV114" s="319"/>
      <c r="GW114" s="319"/>
      <c r="GX114" s="319"/>
      <c r="GY114" s="319"/>
      <c r="GZ114" s="319"/>
      <c r="HA114" s="319"/>
      <c r="HB114" s="319"/>
      <c r="HC114" s="319"/>
      <c r="HD114" s="319"/>
      <c r="HE114" s="319"/>
      <c r="HF114" s="319"/>
      <c r="HG114" s="319"/>
      <c r="HH114" s="319"/>
      <c r="HI114" s="319"/>
      <c r="HJ114" s="319"/>
      <c r="HK114" s="319"/>
      <c r="HL114" s="319"/>
      <c r="HM114" s="319"/>
      <c r="HN114" s="319"/>
      <c r="HO114" s="319"/>
      <c r="HP114" s="319"/>
      <c r="HQ114" s="319"/>
      <c r="HR114" s="319"/>
      <c r="HS114" s="319"/>
      <c r="HT114" s="319"/>
      <c r="HU114" s="319"/>
      <c r="HV114" s="319"/>
      <c r="HW114" s="319"/>
      <c r="HX114" s="319"/>
      <c r="HY114" s="319"/>
      <c r="HZ114" s="319"/>
      <c r="IA114" s="319"/>
      <c r="IB114" s="319"/>
      <c r="IC114" s="319"/>
      <c r="ID114" s="319"/>
      <c r="IE114" s="319"/>
      <c r="IF114" s="319"/>
      <c r="IG114" s="319"/>
      <c r="IH114" s="319"/>
      <c r="II114" s="319"/>
      <c r="IJ114" s="319"/>
      <c r="IK114" s="319"/>
      <c r="IL114" s="319"/>
      <c r="IM114" s="319"/>
      <c r="IN114" s="319"/>
      <c r="IO114" s="319"/>
      <c r="IP114" s="319"/>
      <c r="IQ114" s="319"/>
      <c r="IR114" s="319"/>
      <c r="IS114" s="319"/>
      <c r="IT114" s="319"/>
      <c r="IU114" s="319"/>
      <c r="IV114" s="319"/>
    </row>
    <row r="115" spans="1:256" x14ac:dyDescent="0.15">
      <c r="A115" s="3"/>
      <c r="B115" s="15"/>
      <c r="C115" s="15"/>
      <c r="D115" s="15"/>
      <c r="E115" s="15"/>
    </row>
    <row r="116" spans="1:256" ht="18.75" customHeight="1" x14ac:dyDescent="0.15">
      <c r="B116" s="627" t="s">
        <v>804</v>
      </c>
      <c r="C116" s="523"/>
      <c r="D116" s="523"/>
      <c r="E116" s="523"/>
      <c r="F116" s="523"/>
    </row>
    <row r="117" spans="1:256" ht="15" customHeight="1" x14ac:dyDescent="0.15">
      <c r="B117" s="323"/>
      <c r="C117" s="522" t="s">
        <v>805</v>
      </c>
      <c r="D117" s="523"/>
      <c r="E117" s="523"/>
      <c r="F117" s="523"/>
    </row>
    <row r="118" spans="1:256" ht="12" customHeight="1" x14ac:dyDescent="0.15">
      <c r="B118" s="323"/>
      <c r="C118" s="12"/>
      <c r="D118" s="12"/>
      <c r="E118" s="12"/>
      <c r="F118" s="12"/>
    </row>
    <row r="119" spans="1:256" ht="26.25" customHeight="1" x14ac:dyDescent="0.15">
      <c r="A119" s="3" t="s">
        <v>252</v>
      </c>
      <c r="B119" s="523" t="s">
        <v>94</v>
      </c>
      <c r="C119" s="523"/>
      <c r="D119" s="523"/>
      <c r="E119" s="523"/>
      <c r="F119" s="523"/>
    </row>
    <row r="120" spans="1:256" ht="14.25" customHeight="1" x14ac:dyDescent="0.15">
      <c r="A120" s="3"/>
      <c r="B120" s="12"/>
      <c r="C120" s="12"/>
      <c r="D120" s="12"/>
      <c r="E120" s="12"/>
      <c r="F120" s="12"/>
    </row>
    <row r="121" spans="1:256" x14ac:dyDescent="0.15">
      <c r="A121" s="22" t="s">
        <v>898</v>
      </c>
      <c r="B121" s="633" t="s">
        <v>292</v>
      </c>
      <c r="C121" s="633"/>
      <c r="D121" s="633"/>
      <c r="E121" s="18"/>
    </row>
    <row r="122" spans="1:256" x14ac:dyDescent="0.15">
      <c r="A122" s="22" t="s">
        <v>898</v>
      </c>
      <c r="B122" s="633" t="s">
        <v>293</v>
      </c>
      <c r="C122" s="633"/>
      <c r="D122" s="633"/>
      <c r="E122" s="18"/>
    </row>
    <row r="123" spans="1:256" x14ac:dyDescent="0.15">
      <c r="A123" s="22"/>
      <c r="B123" s="633" t="s">
        <v>294</v>
      </c>
      <c r="C123" s="633"/>
      <c r="D123" s="633"/>
      <c r="E123" s="18"/>
    </row>
    <row r="124" spans="1:256" x14ac:dyDescent="0.15"/>
    <row r="125" spans="1:256" ht="40.5" customHeight="1" x14ac:dyDescent="0.15">
      <c r="A125" s="3"/>
      <c r="B125" s="453" t="s">
        <v>806</v>
      </c>
      <c r="C125" s="470"/>
      <c r="D125" s="470"/>
      <c r="E125" s="565"/>
      <c r="F125" s="324">
        <v>231</v>
      </c>
    </row>
    <row r="126" spans="1:256" x14ac:dyDescent="0.15">
      <c r="B126" s="12"/>
      <c r="C126" s="263"/>
      <c r="D126" s="12"/>
      <c r="E126" s="12"/>
      <c r="F126" s="9"/>
    </row>
    <row r="127" spans="1:256" ht="25.5" customHeight="1" x14ac:dyDescent="0.15">
      <c r="A127" s="3"/>
      <c r="B127" s="453" t="s">
        <v>807</v>
      </c>
      <c r="C127" s="470"/>
      <c r="D127" s="470"/>
      <c r="E127" s="565"/>
      <c r="F127" s="325">
        <v>44538.32</v>
      </c>
    </row>
    <row r="128" spans="1:256" x14ac:dyDescent="0.15">
      <c r="F128" s="326"/>
    </row>
    <row r="129" spans="1:6" ht="26.25" customHeight="1" x14ac:dyDescent="0.15">
      <c r="A129" s="3"/>
      <c r="B129" s="453" t="s">
        <v>808</v>
      </c>
      <c r="C129" s="470"/>
      <c r="D129" s="470"/>
      <c r="E129" s="565"/>
      <c r="F129" s="325">
        <f>231*44538.32</f>
        <v>10288351.92</v>
      </c>
    </row>
    <row r="130" spans="1:6" ht="26.25" customHeight="1" x14ac:dyDescent="0.15">
      <c r="A130" s="3"/>
      <c r="B130" s="4"/>
      <c r="C130" s="4"/>
      <c r="D130" s="4"/>
      <c r="E130" s="4"/>
      <c r="F130" s="274"/>
    </row>
    <row r="131" spans="1:6" ht="12.75" customHeight="1" x14ac:dyDescent="0.15">
      <c r="A131" s="3" t="s">
        <v>253</v>
      </c>
      <c r="B131" s="523" t="s">
        <v>535</v>
      </c>
      <c r="C131" s="523"/>
      <c r="D131" s="523"/>
      <c r="E131" s="523"/>
      <c r="F131" s="523"/>
    </row>
    <row r="132" spans="1:6" ht="12.75" customHeight="1" x14ac:dyDescent="0.15">
      <c r="A132" s="3"/>
      <c r="B132" s="12"/>
      <c r="C132" s="12"/>
      <c r="D132" s="12"/>
      <c r="E132" s="12"/>
      <c r="F132" s="12"/>
    </row>
    <row r="133" spans="1:6" x14ac:dyDescent="0.15">
      <c r="A133" s="22" t="s">
        <v>898</v>
      </c>
      <c r="B133" s="633" t="s">
        <v>536</v>
      </c>
      <c r="C133" s="638"/>
      <c r="D133" s="638"/>
      <c r="E133" s="9"/>
    </row>
    <row r="134" spans="1:6" x14ac:dyDescent="0.15">
      <c r="A134" s="22" t="s">
        <v>898</v>
      </c>
      <c r="B134" s="633" t="s">
        <v>124</v>
      </c>
      <c r="C134" s="638"/>
      <c r="D134" s="638"/>
      <c r="E134" s="9"/>
    </row>
    <row r="135" spans="1:6" x14ac:dyDescent="0.15">
      <c r="A135" s="22" t="s">
        <v>898</v>
      </c>
      <c r="B135" s="632" t="s">
        <v>421</v>
      </c>
      <c r="C135" s="503"/>
      <c r="D135" s="503"/>
      <c r="E135" s="9"/>
    </row>
    <row r="136" spans="1:6" x14ac:dyDescent="0.15">
      <c r="A136" s="22" t="s">
        <v>898</v>
      </c>
      <c r="B136" s="632" t="s">
        <v>422</v>
      </c>
      <c r="C136" s="503"/>
      <c r="D136" s="503"/>
      <c r="E136" s="9"/>
    </row>
    <row r="137" spans="1:6" x14ac:dyDescent="0.15">
      <c r="A137" s="22"/>
      <c r="B137" s="486" t="s">
        <v>31</v>
      </c>
      <c r="C137" s="486"/>
      <c r="D137" s="486"/>
      <c r="E137" s="9"/>
    </row>
    <row r="138" spans="1:6" x14ac:dyDescent="0.15">
      <c r="A138" s="3"/>
      <c r="B138" s="454"/>
      <c r="C138" s="454"/>
      <c r="D138" s="454"/>
      <c r="E138" s="5"/>
    </row>
    <row r="139" spans="1:6" x14ac:dyDescent="0.15"/>
    <row r="140" spans="1:6" ht="16" x14ac:dyDescent="0.15">
      <c r="B140" s="106" t="s">
        <v>121</v>
      </c>
    </row>
    <row r="141" spans="1:6" ht="12.75" customHeight="1" x14ac:dyDescent="0.15">
      <c r="B141" s="106"/>
    </row>
    <row r="142" spans="1:6" x14ac:dyDescent="0.15">
      <c r="A142" s="3" t="s">
        <v>254</v>
      </c>
      <c r="B142" s="523" t="s">
        <v>505</v>
      </c>
      <c r="C142" s="523"/>
      <c r="D142" s="523"/>
      <c r="E142" s="523"/>
      <c r="F142" s="523"/>
    </row>
    <row r="143" spans="1:6" x14ac:dyDescent="0.15">
      <c r="A143" s="3"/>
      <c r="B143" s="12"/>
      <c r="C143" s="12"/>
      <c r="D143" s="12"/>
      <c r="E143" s="12"/>
      <c r="F143" s="12"/>
    </row>
    <row r="144" spans="1:6" x14ac:dyDescent="0.15">
      <c r="A144" s="22" t="s">
        <v>898</v>
      </c>
      <c r="B144" s="633" t="s">
        <v>122</v>
      </c>
      <c r="C144" s="638"/>
      <c r="D144" s="638"/>
      <c r="E144" s="9"/>
    </row>
    <row r="145" spans="1:6" x14ac:dyDescent="0.15">
      <c r="A145" s="22" t="s">
        <v>898</v>
      </c>
      <c r="B145" s="633" t="s">
        <v>123</v>
      </c>
      <c r="C145" s="638"/>
      <c r="D145" s="638"/>
      <c r="E145" s="9"/>
    </row>
    <row r="146" spans="1:6" x14ac:dyDescent="0.15">
      <c r="A146" s="22" t="s">
        <v>898</v>
      </c>
      <c r="B146" s="633" t="s">
        <v>124</v>
      </c>
      <c r="C146" s="638"/>
      <c r="D146" s="638"/>
      <c r="E146" s="9"/>
    </row>
    <row r="147" spans="1:6" x14ac:dyDescent="0.15">
      <c r="A147" s="22"/>
      <c r="B147" s="633" t="s">
        <v>125</v>
      </c>
      <c r="C147" s="638"/>
      <c r="D147" s="638"/>
      <c r="E147" s="9"/>
    </row>
    <row r="148" spans="1:6" x14ac:dyDescent="0.15">
      <c r="A148" s="22" t="s">
        <v>898</v>
      </c>
      <c r="B148" s="632" t="s">
        <v>423</v>
      </c>
      <c r="C148" s="503"/>
      <c r="D148" s="503"/>
      <c r="E148" s="9"/>
    </row>
    <row r="149" spans="1:6" x14ac:dyDescent="0.15">
      <c r="A149" s="22" t="s">
        <v>898</v>
      </c>
      <c r="B149" s="633" t="s">
        <v>126</v>
      </c>
      <c r="C149" s="638"/>
      <c r="D149" s="638"/>
      <c r="E149" s="9"/>
    </row>
    <row r="150" spans="1:6" x14ac:dyDescent="0.15">
      <c r="A150" s="22"/>
      <c r="B150" s="486" t="s">
        <v>31</v>
      </c>
      <c r="C150" s="486"/>
      <c r="D150" s="486"/>
      <c r="E150" s="9"/>
    </row>
    <row r="151" spans="1:6" x14ac:dyDescent="0.15">
      <c r="A151" s="3"/>
      <c r="B151" s="454"/>
      <c r="C151" s="454"/>
      <c r="D151" s="454"/>
      <c r="E151" s="5"/>
    </row>
    <row r="152" spans="1:6" x14ac:dyDescent="0.15"/>
    <row r="153" spans="1:6" x14ac:dyDescent="0.15">
      <c r="A153" s="3" t="s">
        <v>255</v>
      </c>
      <c r="B153" s="511" t="s">
        <v>127</v>
      </c>
      <c r="C153" s="511"/>
      <c r="D153" s="511"/>
      <c r="E153" s="511"/>
      <c r="F153" s="511"/>
    </row>
    <row r="154" spans="1:6" ht="18.75" customHeight="1" x14ac:dyDescent="0.15">
      <c r="A154" s="3"/>
      <c r="B154" s="327"/>
      <c r="C154" s="17" t="s">
        <v>128</v>
      </c>
      <c r="D154" s="404">
        <v>44228</v>
      </c>
      <c r="E154" s="245"/>
      <c r="F154" s="328"/>
    </row>
    <row r="155" spans="1:6" ht="22.5" customHeight="1" x14ac:dyDescent="0.15">
      <c r="A155" s="3"/>
      <c r="B155" s="327"/>
      <c r="C155" s="17" t="s">
        <v>129</v>
      </c>
      <c r="D155" s="404">
        <v>44228</v>
      </c>
      <c r="E155" s="245"/>
      <c r="F155" s="5"/>
    </row>
    <row r="156" spans="1:6" ht="11.25" customHeight="1" x14ac:dyDescent="0.15">
      <c r="A156" s="3"/>
      <c r="B156" s="327"/>
      <c r="C156" s="17"/>
      <c r="D156" s="251"/>
      <c r="E156" s="245"/>
      <c r="F156" s="5"/>
    </row>
    <row r="157" spans="1:6" ht="12.75" customHeight="1" x14ac:dyDescent="0.15">
      <c r="A157" s="185"/>
      <c r="B157" s="21"/>
      <c r="C157" s="486" t="s">
        <v>856</v>
      </c>
      <c r="D157" s="13"/>
      <c r="E157" s="13"/>
      <c r="F157" s="5"/>
    </row>
    <row r="158" spans="1:6" x14ac:dyDescent="0.15">
      <c r="B158" s="13"/>
      <c r="C158" s="486"/>
    </row>
    <row r="159" spans="1:6" x14ac:dyDescent="0.15">
      <c r="B159" s="8"/>
      <c r="C159" s="8"/>
    </row>
    <row r="160" spans="1:6" x14ac:dyDescent="0.15">
      <c r="A160" s="3" t="s">
        <v>256</v>
      </c>
      <c r="B160" s="523" t="s">
        <v>537</v>
      </c>
      <c r="C160" s="523"/>
      <c r="D160" s="523"/>
      <c r="E160" s="523"/>
      <c r="F160" s="523"/>
    </row>
    <row r="161" spans="1:6" x14ac:dyDescent="0.15">
      <c r="A161" s="3"/>
      <c r="B161" s="12"/>
      <c r="C161" s="12"/>
      <c r="D161" s="12"/>
      <c r="E161" s="12"/>
      <c r="F161" s="12"/>
    </row>
    <row r="162" spans="1:6" x14ac:dyDescent="0.15">
      <c r="A162" s="3"/>
      <c r="B162" s="15"/>
      <c r="C162" s="155" t="s">
        <v>809</v>
      </c>
      <c r="D162" s="251"/>
      <c r="E162" s="329"/>
      <c r="F162" s="328"/>
    </row>
    <row r="163" spans="1:6" x14ac:dyDescent="0.15">
      <c r="A163" s="185"/>
      <c r="B163" s="15"/>
      <c r="C163" s="416">
        <v>44287</v>
      </c>
      <c r="D163" s="251"/>
      <c r="E163" s="329"/>
      <c r="F163" s="328"/>
    </row>
    <row r="164" spans="1:6" x14ac:dyDescent="0.15">
      <c r="A164" s="3"/>
      <c r="B164" s="473"/>
      <c r="C164" s="473"/>
      <c r="D164" s="330"/>
      <c r="E164" s="91"/>
      <c r="F164" s="328"/>
    </row>
    <row r="165" spans="1:6" x14ac:dyDescent="0.15">
      <c r="A165" s="3"/>
      <c r="B165" s="331"/>
      <c r="C165" s="332" t="s">
        <v>810</v>
      </c>
      <c r="D165" s="18"/>
      <c r="E165" s="18"/>
      <c r="F165" s="328"/>
    </row>
    <row r="166" spans="1:6" x14ac:dyDescent="0.15">
      <c r="A166" s="3"/>
      <c r="B166" s="22"/>
      <c r="C166" s="217" t="s">
        <v>330</v>
      </c>
      <c r="D166" s="329"/>
    </row>
    <row r="167" spans="1:6" x14ac:dyDescent="0.15">
      <c r="B167" s="22" t="s">
        <v>898</v>
      </c>
      <c r="C167" s="17" t="s">
        <v>331</v>
      </c>
    </row>
    <row r="168" spans="1:6" x14ac:dyDescent="0.15">
      <c r="B168" s="5"/>
      <c r="C168" s="333" t="s">
        <v>811</v>
      </c>
    </row>
    <row r="169" spans="1:6" x14ac:dyDescent="0.15">
      <c r="B169" s="5"/>
      <c r="C169" s="334"/>
    </row>
    <row r="170" spans="1:6" x14ac:dyDescent="0.15"/>
    <row r="171" spans="1:6" x14ac:dyDescent="0.15">
      <c r="A171" s="3" t="s">
        <v>257</v>
      </c>
      <c r="B171" s="511" t="s">
        <v>538</v>
      </c>
      <c r="C171" s="511"/>
    </row>
    <row r="172" spans="1:6" x14ac:dyDescent="0.15">
      <c r="A172" s="3"/>
      <c r="B172" s="514" t="s">
        <v>539</v>
      </c>
      <c r="C172" s="514"/>
      <c r="D172" s="215">
        <v>44317</v>
      </c>
    </row>
    <row r="173" spans="1:6" x14ac:dyDescent="0.15">
      <c r="A173" s="3"/>
      <c r="B173" s="514" t="s">
        <v>922</v>
      </c>
      <c r="C173" s="514"/>
      <c r="D173" s="335"/>
    </row>
    <row r="174" spans="1:6" x14ac:dyDescent="0.15"/>
    <row r="175" spans="1:6" ht="16" x14ac:dyDescent="0.15">
      <c r="B175" s="106" t="s">
        <v>64</v>
      </c>
    </row>
    <row r="176" spans="1:6" ht="20.25" customHeight="1" x14ac:dyDescent="0.15">
      <c r="B176" s="336" t="s">
        <v>506</v>
      </c>
    </row>
    <row r="177" spans="1:5" x14ac:dyDescent="0.15">
      <c r="A177" s="3" t="s">
        <v>258</v>
      </c>
      <c r="B177" s="662" t="s">
        <v>65</v>
      </c>
      <c r="C177" s="662"/>
    </row>
    <row r="178" spans="1:5" x14ac:dyDescent="0.15">
      <c r="A178" s="3"/>
      <c r="B178" s="562"/>
      <c r="C178" s="562"/>
      <c r="D178" s="562"/>
    </row>
    <row r="179" spans="1:5" x14ac:dyDescent="0.15">
      <c r="A179" s="22" t="s">
        <v>898</v>
      </c>
      <c r="B179" s="633" t="s">
        <v>66</v>
      </c>
      <c r="C179" s="633"/>
      <c r="D179" s="638"/>
      <c r="E179" s="18"/>
    </row>
    <row r="180" spans="1:5" x14ac:dyDescent="0.15">
      <c r="A180" s="22" t="s">
        <v>898</v>
      </c>
      <c r="B180" s="633" t="s">
        <v>67</v>
      </c>
      <c r="C180" s="633"/>
      <c r="D180" s="633"/>
      <c r="E180" s="18"/>
    </row>
    <row r="181" spans="1:5" x14ac:dyDescent="0.15">
      <c r="A181" s="22" t="s">
        <v>898</v>
      </c>
      <c r="B181" s="633" t="s">
        <v>68</v>
      </c>
      <c r="C181" s="633"/>
      <c r="D181" s="633"/>
      <c r="E181" s="18"/>
    </row>
    <row r="182" spans="1:5" x14ac:dyDescent="0.15">
      <c r="A182" s="22"/>
      <c r="B182" s="633" t="s">
        <v>69</v>
      </c>
      <c r="C182" s="633"/>
      <c r="D182" s="633"/>
      <c r="E182" s="18"/>
    </row>
    <row r="183" spans="1:5" x14ac:dyDescent="0.15">
      <c r="A183" s="22"/>
      <c r="B183" s="633" t="s">
        <v>462</v>
      </c>
      <c r="C183" s="633"/>
      <c r="D183" s="633"/>
      <c r="E183" s="18"/>
    </row>
    <row r="184" spans="1:5" x14ac:dyDescent="0.15">
      <c r="A184" s="22"/>
      <c r="B184" s="633" t="s">
        <v>463</v>
      </c>
      <c r="C184" s="633"/>
      <c r="D184" s="633"/>
      <c r="E184" s="18"/>
    </row>
    <row r="185" spans="1:5" x14ac:dyDescent="0.15">
      <c r="A185" s="22"/>
      <c r="B185" s="633" t="s">
        <v>464</v>
      </c>
      <c r="C185" s="633"/>
      <c r="D185" s="633"/>
      <c r="E185" s="18"/>
    </row>
    <row r="186" spans="1:5" x14ac:dyDescent="0.15">
      <c r="A186" s="22"/>
      <c r="B186" s="486" t="s">
        <v>31</v>
      </c>
      <c r="C186" s="486"/>
      <c r="D186" s="486"/>
      <c r="E186" s="5"/>
    </row>
    <row r="187" spans="1:5" x14ac:dyDescent="0.15">
      <c r="A187" s="3"/>
      <c r="B187" s="454"/>
      <c r="C187" s="454"/>
      <c r="D187" s="454"/>
      <c r="E187" s="5"/>
    </row>
    <row r="188" spans="1:5" x14ac:dyDescent="0.15"/>
    <row r="189" spans="1:5" x14ac:dyDescent="0.15">
      <c r="A189" s="3" t="s">
        <v>259</v>
      </c>
      <c r="B189" s="510" t="s">
        <v>812</v>
      </c>
      <c r="C189" s="510"/>
    </row>
    <row r="190" spans="1:5" x14ac:dyDescent="0.15">
      <c r="A190" s="3"/>
      <c r="B190" s="511"/>
      <c r="C190" s="511"/>
    </row>
    <row r="191" spans="1:5" x14ac:dyDescent="0.15">
      <c r="A191" s="22" t="s">
        <v>898</v>
      </c>
      <c r="B191" s="633" t="s">
        <v>465</v>
      </c>
      <c r="C191" s="633"/>
      <c r="D191" s="633"/>
      <c r="E191" s="18"/>
    </row>
    <row r="192" spans="1:5" x14ac:dyDescent="0.15">
      <c r="A192" s="22" t="s">
        <v>898</v>
      </c>
      <c r="B192" s="633" t="s">
        <v>466</v>
      </c>
      <c r="C192" s="633"/>
      <c r="D192" s="633"/>
      <c r="E192" s="18"/>
    </row>
    <row r="193" spans="1:6" x14ac:dyDescent="0.15">
      <c r="A193" s="22" t="s">
        <v>898</v>
      </c>
      <c r="B193" s="633" t="s">
        <v>467</v>
      </c>
      <c r="C193" s="633"/>
      <c r="D193" s="633"/>
      <c r="E193" s="18"/>
    </row>
    <row r="194" spans="1:6" x14ac:dyDescent="0.15">
      <c r="A194" s="22" t="s">
        <v>898</v>
      </c>
      <c r="B194" s="633" t="s">
        <v>468</v>
      </c>
      <c r="C194" s="633"/>
      <c r="D194" s="633"/>
      <c r="E194" s="18"/>
    </row>
    <row r="195" spans="1:6" x14ac:dyDescent="0.15">
      <c r="A195" s="22" t="s">
        <v>898</v>
      </c>
      <c r="B195" s="633" t="s">
        <v>295</v>
      </c>
      <c r="C195" s="633"/>
      <c r="D195" s="633"/>
      <c r="E195" s="18"/>
    </row>
    <row r="196" spans="1:6" x14ac:dyDescent="0.15">
      <c r="A196" s="22"/>
      <c r="B196" s="633" t="s">
        <v>469</v>
      </c>
      <c r="C196" s="633"/>
      <c r="D196" s="633"/>
      <c r="E196" s="18"/>
    </row>
    <row r="197" spans="1:6" x14ac:dyDescent="0.15">
      <c r="A197" s="22"/>
      <c r="B197" s="633" t="s">
        <v>470</v>
      </c>
      <c r="C197" s="633"/>
      <c r="D197" s="633"/>
      <c r="E197" s="18"/>
    </row>
    <row r="198" spans="1:6" x14ac:dyDescent="0.15">
      <c r="A198" s="22"/>
      <c r="B198" s="486" t="s">
        <v>31</v>
      </c>
      <c r="C198" s="486"/>
      <c r="D198" s="486"/>
      <c r="E198" s="9"/>
    </row>
    <row r="199" spans="1:6" x14ac:dyDescent="0.15">
      <c r="A199" s="3"/>
      <c r="B199" s="454"/>
      <c r="C199" s="454"/>
      <c r="D199" s="454"/>
      <c r="E199" s="5"/>
    </row>
    <row r="200" spans="1:6" x14ac:dyDescent="0.15"/>
    <row r="201" spans="1:6" x14ac:dyDescent="0.15">
      <c r="A201" s="3" t="s">
        <v>260</v>
      </c>
      <c r="B201" s="511" t="s">
        <v>813</v>
      </c>
      <c r="C201" s="511"/>
      <c r="D201" s="511"/>
      <c r="E201" s="511"/>
      <c r="F201" s="511"/>
    </row>
    <row r="202" spans="1:6" x14ac:dyDescent="0.15">
      <c r="A202" s="3"/>
      <c r="B202" s="654"/>
      <c r="C202" s="654"/>
      <c r="D202" s="337" t="s">
        <v>471</v>
      </c>
      <c r="E202" s="337" t="s">
        <v>472</v>
      </c>
    </row>
    <row r="203" spans="1:6" x14ac:dyDescent="0.15">
      <c r="A203" s="3"/>
      <c r="B203" s="653" t="s">
        <v>473</v>
      </c>
      <c r="C203" s="653"/>
      <c r="D203" s="22" t="s">
        <v>898</v>
      </c>
      <c r="E203" s="22"/>
    </row>
    <row r="204" spans="1:6" x14ac:dyDescent="0.15">
      <c r="A204" s="3"/>
      <c r="B204" s="653" t="s">
        <v>474</v>
      </c>
      <c r="C204" s="653"/>
      <c r="D204" s="22"/>
      <c r="E204" s="22"/>
    </row>
    <row r="205" spans="1:6" x14ac:dyDescent="0.15">
      <c r="A205" s="3"/>
      <c r="B205" s="653" t="s">
        <v>475</v>
      </c>
      <c r="C205" s="653"/>
      <c r="D205" s="22"/>
      <c r="E205" s="22"/>
    </row>
    <row r="206" spans="1:6" x14ac:dyDescent="0.15">
      <c r="A206" s="3"/>
      <c r="B206" s="653" t="s">
        <v>476</v>
      </c>
      <c r="C206" s="653"/>
      <c r="D206" s="22"/>
      <c r="E206" s="22"/>
    </row>
    <row r="207" spans="1:6" x14ac:dyDescent="0.15">
      <c r="A207" s="3"/>
      <c r="B207" s="653" t="s">
        <v>477</v>
      </c>
      <c r="C207" s="653"/>
      <c r="D207" s="22"/>
      <c r="E207" s="22"/>
    </row>
    <row r="208" spans="1:6" x14ac:dyDescent="0.15">
      <c r="A208" s="3"/>
      <c r="B208" s="653" t="s">
        <v>478</v>
      </c>
      <c r="C208" s="653"/>
      <c r="D208" s="22"/>
      <c r="E208" s="338"/>
    </row>
    <row r="209" spans="1:5" x14ac:dyDescent="0.15">
      <c r="A209" s="3"/>
      <c r="B209" s="653" t="s">
        <v>479</v>
      </c>
      <c r="C209" s="653"/>
      <c r="D209" s="22"/>
      <c r="E209" s="22"/>
    </row>
    <row r="210" spans="1:5" x14ac:dyDescent="0.15">
      <c r="A210" s="3"/>
      <c r="B210" s="653" t="s">
        <v>571</v>
      </c>
      <c r="C210" s="653"/>
      <c r="D210" s="22"/>
      <c r="E210" s="22"/>
    </row>
    <row r="211" spans="1:5" x14ac:dyDescent="0.15">
      <c r="A211" s="3"/>
      <c r="B211" s="653" t="s">
        <v>480</v>
      </c>
      <c r="C211" s="653"/>
      <c r="D211" s="22" t="s">
        <v>898</v>
      </c>
      <c r="E211" s="22"/>
    </row>
    <row r="212" spans="1:5" x14ac:dyDescent="0.15">
      <c r="A212" s="3"/>
      <c r="B212" s="653" t="s">
        <v>481</v>
      </c>
      <c r="C212" s="653"/>
      <c r="D212" s="22"/>
      <c r="E212" s="22"/>
    </row>
    <row r="213" spans="1:5" x14ac:dyDescent="0.15">
      <c r="A213" s="3"/>
      <c r="B213" s="653" t="s">
        <v>482</v>
      </c>
      <c r="C213" s="653"/>
      <c r="D213" s="22"/>
      <c r="E213" s="22"/>
    </row>
    <row r="214" spans="1:5" x14ac:dyDescent="0.15"/>
    <row r="215" spans="1:5" ht="50.25" customHeight="1" x14ac:dyDescent="0.15">
      <c r="A215" s="10" t="s">
        <v>373</v>
      </c>
      <c r="B215" s="626" t="s">
        <v>814</v>
      </c>
      <c r="C215" s="626"/>
      <c r="D215" s="626"/>
      <c r="E215" s="626"/>
    </row>
    <row r="216" spans="1:5" x14ac:dyDescent="0.15">
      <c r="B216" s="515"/>
      <c r="C216" s="515"/>
      <c r="D216" s="515"/>
      <c r="E216" s="515"/>
    </row>
    <row r="217" spans="1:5" x14ac:dyDescent="0.15">
      <c r="B217" s="515"/>
      <c r="C217" s="515"/>
      <c r="D217" s="515"/>
      <c r="E217" s="515"/>
    </row>
    <row r="218" spans="1:5" x14ac:dyDescent="0.15">
      <c r="B218" s="515"/>
      <c r="C218" s="515"/>
      <c r="D218" s="515"/>
      <c r="E218" s="515"/>
    </row>
    <row r="219" spans="1:5" x14ac:dyDescent="0.15">
      <c r="B219" s="515"/>
      <c r="C219" s="515"/>
      <c r="D219" s="515"/>
      <c r="E219" s="515"/>
    </row>
    <row r="220" spans="1:5" x14ac:dyDescent="0.15"/>
    <row r="221" spans="1:5" x14ac:dyDescent="0.15">
      <c r="B221" s="458" t="s">
        <v>815</v>
      </c>
      <c r="C221" s="458"/>
      <c r="D221" s="458"/>
      <c r="E221" s="458"/>
    </row>
    <row r="222" spans="1:5" x14ac:dyDescent="0.15">
      <c r="B222" s="226"/>
      <c r="C222" s="226"/>
      <c r="D222" s="226"/>
      <c r="E222" s="226"/>
    </row>
    <row r="223" spans="1:5" x14ac:dyDescent="0.15">
      <c r="B223" s="22"/>
      <c r="C223" s="160" t="s">
        <v>330</v>
      </c>
    </row>
    <row r="224" spans="1:5" x14ac:dyDescent="0.15">
      <c r="B224" s="174" t="s">
        <v>898</v>
      </c>
      <c r="C224" s="160" t="s">
        <v>331</v>
      </c>
    </row>
    <row r="225" x14ac:dyDescent="0.15"/>
    <row r="226" x14ac:dyDescent="0.15"/>
    <row r="227" x14ac:dyDescent="0.15"/>
    <row r="228" x14ac:dyDescent="0.15"/>
    <row r="229" x14ac:dyDescent="0.15"/>
    <row r="230" x14ac:dyDescent="0.15"/>
    <row r="231" x14ac:dyDescent="0.15"/>
    <row r="232" x14ac:dyDescent="0.15"/>
    <row r="233" x14ac:dyDescent="0.15"/>
    <row r="234" x14ac:dyDescent="0.15"/>
    <row r="235" x14ac:dyDescent="0.15"/>
    <row r="236" x14ac:dyDescent="0.15"/>
  </sheetData>
  <mergeCells count="148">
    <mergeCell ref="B213:C213"/>
    <mergeCell ref="B209:C209"/>
    <mergeCell ref="B206:C206"/>
    <mergeCell ref="B207:C207"/>
    <mergeCell ref="B208:C208"/>
    <mergeCell ref="B151:D151"/>
    <mergeCell ref="B153:F153"/>
    <mergeCell ref="B177:C177"/>
    <mergeCell ref="B189:C189"/>
    <mergeCell ref="B178:D178"/>
    <mergeCell ref="B190:C190"/>
    <mergeCell ref="B179:D179"/>
    <mergeCell ref="B180:D180"/>
    <mergeCell ref="B181:D181"/>
    <mergeCell ref="B186:D186"/>
    <mergeCell ref="B197:D197"/>
    <mergeCell ref="B201:F201"/>
    <mergeCell ref="B198:D198"/>
    <mergeCell ref="B199:D199"/>
    <mergeCell ref="B191:D191"/>
    <mergeCell ref="B192:D192"/>
    <mergeCell ref="B193:D193"/>
    <mergeCell ref="B194:D194"/>
    <mergeCell ref="B195:D195"/>
    <mergeCell ref="B221:E221"/>
    <mergeCell ref="B27:F27"/>
    <mergeCell ref="B28:F28"/>
    <mergeCell ref="B29:F29"/>
    <mergeCell ref="B30:F30"/>
    <mergeCell ref="B31:F31"/>
    <mergeCell ref="B32:F32"/>
    <mergeCell ref="B33:F33"/>
    <mergeCell ref="B34:F34"/>
    <mergeCell ref="A105:F105"/>
    <mergeCell ref="A106:F106"/>
    <mergeCell ref="A107:F107"/>
    <mergeCell ref="C157:C158"/>
    <mergeCell ref="B215:E215"/>
    <mergeCell ref="B216:E219"/>
    <mergeCell ref="B129:E129"/>
    <mergeCell ref="F108:F109"/>
    <mergeCell ref="C93:F93"/>
    <mergeCell ref="C94:F94"/>
    <mergeCell ref="C95:F95"/>
    <mergeCell ref="C96:F96"/>
    <mergeCell ref="C98:F98"/>
    <mergeCell ref="C99:F99"/>
    <mergeCell ref="C100:F100"/>
    <mergeCell ref="B211:C211"/>
    <mergeCell ref="B212:C212"/>
    <mergeCell ref="B210:C210"/>
    <mergeCell ref="B203:C203"/>
    <mergeCell ref="B204:C204"/>
    <mergeCell ref="B205:C205"/>
    <mergeCell ref="B202:C202"/>
    <mergeCell ref="B149:D149"/>
    <mergeCell ref="B150:D150"/>
    <mergeCell ref="B171:C171"/>
    <mergeCell ref="B187:D187"/>
    <mergeCell ref="B183:D183"/>
    <mergeCell ref="B184:D184"/>
    <mergeCell ref="B185:D185"/>
    <mergeCell ref="B182:D182"/>
    <mergeCell ref="B172:C172"/>
    <mergeCell ref="B173:C173"/>
    <mergeCell ref="B196:D196"/>
    <mergeCell ref="B164:C164"/>
    <mergeCell ref="B64:F64"/>
    <mergeCell ref="B82:F82"/>
    <mergeCell ref="B83:F83"/>
    <mergeCell ref="B9:F9"/>
    <mergeCell ref="B10:F10"/>
    <mergeCell ref="B11:F11"/>
    <mergeCell ref="B12:F12"/>
    <mergeCell ref="B13:F13"/>
    <mergeCell ref="B14:F14"/>
    <mergeCell ref="B52:D52"/>
    <mergeCell ref="B53:D53"/>
    <mergeCell ref="B54:D54"/>
    <mergeCell ref="B49:D49"/>
    <mergeCell ref="B50:D50"/>
    <mergeCell ref="B147:D147"/>
    <mergeCell ref="B148:D148"/>
    <mergeCell ref="B144:D144"/>
    <mergeCell ref="B160:F160"/>
    <mergeCell ref="B145:D145"/>
    <mergeCell ref="B146:D146"/>
    <mergeCell ref="A1:F1"/>
    <mergeCell ref="B44:D44"/>
    <mergeCell ref="B46:D46"/>
    <mergeCell ref="B42:C42"/>
    <mergeCell ref="B38:F38"/>
    <mergeCell ref="B40:C40"/>
    <mergeCell ref="B41:C41"/>
    <mergeCell ref="B47:D47"/>
    <mergeCell ref="B4:F4"/>
    <mergeCell ref="B36:D36"/>
    <mergeCell ref="B37:D37"/>
    <mergeCell ref="B3:F3"/>
    <mergeCell ref="B5:F5"/>
    <mergeCell ref="B6:F6"/>
    <mergeCell ref="B7:F7"/>
    <mergeCell ref="B8:F8"/>
    <mergeCell ref="B55:D55"/>
    <mergeCell ref="C97:F97"/>
    <mergeCell ref="C117:F117"/>
    <mergeCell ref="B119:F119"/>
    <mergeCell ref="B116:F116"/>
    <mergeCell ref="B108:C109"/>
    <mergeCell ref="B125:E125"/>
    <mergeCell ref="B138:D138"/>
    <mergeCell ref="B142:F142"/>
    <mergeCell ref="B136:D136"/>
    <mergeCell ref="B137:D137"/>
    <mergeCell ref="B121:D121"/>
    <mergeCell ref="B122:D122"/>
    <mergeCell ref="E108:E109"/>
    <mergeCell ref="D108:D109"/>
    <mergeCell ref="B134:D134"/>
    <mergeCell ref="B135:D135"/>
    <mergeCell ref="B123:D123"/>
    <mergeCell ref="B127:E127"/>
    <mergeCell ref="B131:F131"/>
    <mergeCell ref="B133:D133"/>
    <mergeCell ref="A108:A109"/>
    <mergeCell ref="D15:E15"/>
    <mergeCell ref="D16:E16"/>
    <mergeCell ref="D17:E17"/>
    <mergeCell ref="D18:E18"/>
    <mergeCell ref="B20:F20"/>
    <mergeCell ref="B21:F21"/>
    <mergeCell ref="B22:F22"/>
    <mergeCell ref="B23:F23"/>
    <mergeCell ref="B25:F25"/>
    <mergeCell ref="B56:D56"/>
    <mergeCell ref="B57:D57"/>
    <mergeCell ref="B104:F104"/>
    <mergeCell ref="B58:D58"/>
    <mergeCell ref="B60:F60"/>
    <mergeCell ref="B81:F81"/>
    <mergeCell ref="B103:E103"/>
    <mergeCell ref="B61:F61"/>
    <mergeCell ref="B62:F62"/>
    <mergeCell ref="B63:F63"/>
    <mergeCell ref="C101:F101"/>
    <mergeCell ref="B48:D48"/>
    <mergeCell ref="B84:F84"/>
    <mergeCell ref="C91:F91"/>
  </mergeCells>
  <phoneticPr fontId="0" type="noConversion"/>
  <pageMargins left="0.75" right="0.75" top="1" bottom="1" header="0.5" footer="0.5"/>
  <pageSetup scale="75" orientation="portrait" r:id="rId1"/>
  <headerFooter alignWithMargins="0">
    <oddHeader>&amp;LCommon Data Set 2021-2022</oddHeader>
    <oddFooter>&amp;LCDS-B&amp;RPage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54"/>
  <sheetViews>
    <sheetView showRuler="0" topLeftCell="A15" zoomScaleNormal="100" zoomScalePageLayoutView="115" workbookViewId="0">
      <selection activeCell="I24" sqref="I24"/>
    </sheetView>
  </sheetViews>
  <sheetFormatPr baseColWidth="10" defaultColWidth="0" defaultRowHeight="13" zeroHeight="1" x14ac:dyDescent="0.15"/>
  <cols>
    <col min="1" max="2" width="3.83203125" style="1" customWidth="1"/>
    <col min="3" max="3" width="10.83203125" style="1" customWidth="1"/>
    <col min="4" max="11" width="9" style="1" customWidth="1"/>
    <col min="12" max="12" width="9.1640625" style="1" customWidth="1"/>
    <col min="13" max="16384" width="0" style="1" hidden="1"/>
  </cols>
  <sheetData>
    <row r="1" spans="1:17" ht="18" x14ac:dyDescent="0.15">
      <c r="A1" s="429" t="s">
        <v>99</v>
      </c>
      <c r="B1" s="429"/>
      <c r="C1" s="429"/>
      <c r="D1" s="429"/>
      <c r="E1" s="429"/>
      <c r="F1" s="429"/>
      <c r="G1" s="429"/>
      <c r="H1" s="429"/>
      <c r="I1" s="429"/>
      <c r="J1" s="429"/>
      <c r="K1" s="429"/>
    </row>
    <row r="2" spans="1:17" x14ac:dyDescent="0.15"/>
    <row r="3" spans="1:17" ht="42" customHeight="1" x14ac:dyDescent="0.15">
      <c r="A3" s="339" t="s">
        <v>827</v>
      </c>
      <c r="B3" s="685" t="s">
        <v>885</v>
      </c>
      <c r="C3" s="686"/>
      <c r="D3" s="686"/>
      <c r="E3" s="686"/>
      <c r="F3" s="686"/>
      <c r="G3" s="686"/>
      <c r="H3" s="686"/>
      <c r="I3" s="686"/>
      <c r="J3" s="686"/>
      <c r="K3" s="686"/>
    </row>
    <row r="4" spans="1:17" ht="66" customHeight="1" x14ac:dyDescent="0.15">
      <c r="B4" s="677" t="s">
        <v>491</v>
      </c>
      <c r="C4" s="678"/>
      <c r="D4" s="678"/>
      <c r="E4" s="678"/>
      <c r="F4" s="678"/>
      <c r="G4" s="678"/>
      <c r="H4" s="678"/>
      <c r="I4" s="678"/>
      <c r="J4" s="678"/>
      <c r="K4" s="679"/>
    </row>
    <row r="5" spans="1:17" s="340" customFormat="1" x14ac:dyDescent="0.15">
      <c r="B5" s="341"/>
      <c r="C5" s="342"/>
      <c r="D5" s="343"/>
      <c r="E5" s="343"/>
      <c r="F5" s="343"/>
      <c r="G5" s="343"/>
      <c r="H5" s="343"/>
      <c r="I5" s="344"/>
      <c r="J5" s="341" t="s">
        <v>525</v>
      </c>
      <c r="K5" s="341" t="s">
        <v>526</v>
      </c>
    </row>
    <row r="6" spans="1:17" s="345" customFormat="1" ht="55.5" customHeight="1" x14ac:dyDescent="0.15">
      <c r="B6" s="346" t="s">
        <v>616</v>
      </c>
      <c r="C6" s="684" t="s">
        <v>816</v>
      </c>
      <c r="D6" s="684"/>
      <c r="E6" s="684"/>
      <c r="F6" s="684"/>
      <c r="G6" s="684"/>
      <c r="H6" s="684"/>
      <c r="I6" s="684"/>
      <c r="J6" s="347" t="s">
        <v>527</v>
      </c>
      <c r="K6" s="347" t="s">
        <v>528</v>
      </c>
    </row>
    <row r="7" spans="1:17" s="345" customFormat="1" ht="46.5" customHeight="1" x14ac:dyDescent="0.15">
      <c r="B7" s="346" t="s">
        <v>617</v>
      </c>
      <c r="C7" s="684" t="s">
        <v>817</v>
      </c>
      <c r="D7" s="684"/>
      <c r="E7" s="684"/>
      <c r="F7" s="684"/>
      <c r="G7" s="684"/>
      <c r="H7" s="684"/>
      <c r="I7" s="684"/>
      <c r="J7" s="347" t="s">
        <v>527</v>
      </c>
      <c r="K7" s="347" t="s">
        <v>305</v>
      </c>
    </row>
    <row r="8" spans="1:17" s="345" customFormat="1" ht="24.75" customHeight="1" x14ac:dyDescent="0.15">
      <c r="B8" s="346" t="s">
        <v>618</v>
      </c>
      <c r="C8" s="663" t="s">
        <v>818</v>
      </c>
      <c r="D8" s="663"/>
      <c r="E8" s="663"/>
      <c r="F8" s="663"/>
      <c r="G8" s="663"/>
      <c r="H8" s="663"/>
      <c r="I8" s="663"/>
      <c r="J8" s="347" t="s">
        <v>527</v>
      </c>
      <c r="K8" s="347" t="s">
        <v>529</v>
      </c>
    </row>
    <row r="9" spans="1:17" s="345" customFormat="1" ht="25.5" customHeight="1" x14ac:dyDescent="0.15">
      <c r="B9" s="346" t="s">
        <v>619</v>
      </c>
      <c r="C9" s="663" t="s">
        <v>819</v>
      </c>
      <c r="D9" s="663"/>
      <c r="E9" s="663"/>
      <c r="F9" s="663"/>
      <c r="G9" s="663"/>
      <c r="H9" s="663"/>
      <c r="I9" s="663"/>
      <c r="J9" s="347" t="s">
        <v>527</v>
      </c>
      <c r="K9" s="347" t="s">
        <v>527</v>
      </c>
    </row>
    <row r="10" spans="1:17" s="345" customFormat="1" x14ac:dyDescent="0.15">
      <c r="B10" s="346" t="s">
        <v>620</v>
      </c>
      <c r="C10" s="663" t="s">
        <v>820</v>
      </c>
      <c r="D10" s="663"/>
      <c r="E10" s="663"/>
      <c r="F10" s="663"/>
      <c r="G10" s="663"/>
      <c r="H10" s="663"/>
      <c r="I10" s="663"/>
      <c r="J10" s="347" t="s">
        <v>529</v>
      </c>
      <c r="K10" s="347" t="s">
        <v>527</v>
      </c>
    </row>
    <row r="11" spans="1:17" s="345" customFormat="1" x14ac:dyDescent="0.15">
      <c r="B11" s="346" t="s">
        <v>621</v>
      </c>
      <c r="C11" s="663" t="s">
        <v>821</v>
      </c>
      <c r="D11" s="663"/>
      <c r="E11" s="663"/>
      <c r="F11" s="663"/>
      <c r="G11" s="663"/>
      <c r="H11" s="663"/>
      <c r="I11" s="663"/>
      <c r="J11" s="347" t="s">
        <v>527</v>
      </c>
      <c r="K11" s="347" t="s">
        <v>527</v>
      </c>
    </row>
    <row r="12" spans="1:17" s="345" customFormat="1" x14ac:dyDescent="0.15">
      <c r="B12" s="346" t="s">
        <v>622</v>
      </c>
      <c r="C12" s="663" t="s">
        <v>822</v>
      </c>
      <c r="D12" s="663"/>
      <c r="E12" s="663"/>
      <c r="F12" s="663"/>
      <c r="G12" s="663"/>
      <c r="H12" s="663"/>
      <c r="I12" s="663"/>
      <c r="J12" s="347" t="s">
        <v>527</v>
      </c>
      <c r="K12" s="347" t="s">
        <v>529</v>
      </c>
    </row>
    <row r="13" spans="1:17" ht="12.75" customHeight="1" x14ac:dyDescent="0.15">
      <c r="B13" s="348"/>
      <c r="C13" s="348"/>
      <c r="D13" s="348"/>
      <c r="E13" s="348"/>
      <c r="F13" s="348"/>
      <c r="G13" s="348"/>
      <c r="H13" s="348"/>
      <c r="I13" s="348"/>
      <c r="J13" s="348"/>
      <c r="K13" s="348"/>
      <c r="Q13" s="349"/>
    </row>
    <row r="14" spans="1:17" s="204" customFormat="1" ht="31.5" customHeight="1" x14ac:dyDescent="0.15">
      <c r="B14" s="680" t="s">
        <v>857</v>
      </c>
      <c r="C14" s="681"/>
      <c r="D14" s="681"/>
      <c r="E14" s="681"/>
      <c r="F14" s="681"/>
      <c r="G14" s="681"/>
      <c r="H14" s="681"/>
      <c r="I14" s="681"/>
      <c r="J14" s="681"/>
      <c r="K14" s="681"/>
    </row>
    <row r="15" spans="1:17" s="204" customFormat="1" ht="55.5" customHeight="1" x14ac:dyDescent="0.15">
      <c r="B15" s="680" t="s">
        <v>858</v>
      </c>
      <c r="C15" s="681"/>
      <c r="D15" s="681"/>
      <c r="E15" s="681"/>
      <c r="F15" s="681"/>
      <c r="G15" s="681"/>
      <c r="H15" s="681"/>
      <c r="I15" s="681"/>
      <c r="J15" s="681"/>
      <c r="K15" s="681"/>
    </row>
    <row r="16" spans="1:17" ht="32.25" customHeight="1" x14ac:dyDescent="0.15">
      <c r="B16" s="680" t="s">
        <v>859</v>
      </c>
      <c r="C16" s="680"/>
      <c r="D16" s="680"/>
      <c r="E16" s="680"/>
      <c r="F16" s="680"/>
      <c r="G16" s="680"/>
      <c r="H16" s="680"/>
      <c r="I16" s="680"/>
      <c r="J16" s="680"/>
      <c r="K16" s="680"/>
    </row>
    <row r="17" spans="1:11" ht="67.5" customHeight="1" x14ac:dyDescent="0.15">
      <c r="B17" s="680" t="s">
        <v>860</v>
      </c>
      <c r="C17" s="681"/>
      <c r="D17" s="681"/>
      <c r="E17" s="681"/>
      <c r="F17" s="681"/>
      <c r="G17" s="681"/>
      <c r="H17" s="681"/>
      <c r="I17" s="681"/>
      <c r="J17" s="681"/>
      <c r="K17" s="681"/>
    </row>
    <row r="18" spans="1:11" ht="26.25" customHeight="1" x14ac:dyDescent="0.15">
      <c r="B18" s="682" t="s">
        <v>861</v>
      </c>
      <c r="C18" s="683"/>
      <c r="D18" s="683"/>
      <c r="E18" s="683"/>
      <c r="F18" s="683"/>
      <c r="G18" s="683"/>
      <c r="H18" s="683"/>
      <c r="I18" s="683"/>
      <c r="J18" s="683"/>
      <c r="K18" s="683"/>
    </row>
    <row r="19" spans="1:11" x14ac:dyDescent="0.15">
      <c r="C19" s="121"/>
      <c r="D19" s="121"/>
      <c r="E19" s="121"/>
      <c r="F19" s="121"/>
      <c r="G19" s="121"/>
      <c r="H19" s="121"/>
      <c r="I19" s="121"/>
      <c r="J19" s="121"/>
      <c r="K19" s="121"/>
    </row>
    <row r="20" spans="1:11" x14ac:dyDescent="0.15">
      <c r="A20" s="19" t="s">
        <v>827</v>
      </c>
      <c r="B20" s="639"/>
      <c r="C20" s="640"/>
      <c r="D20" s="640"/>
      <c r="E20" s="640"/>
      <c r="F20" s="640"/>
      <c r="G20" s="640"/>
      <c r="H20" s="641"/>
      <c r="I20" s="337" t="s">
        <v>100</v>
      </c>
      <c r="J20" s="337" t="s">
        <v>101</v>
      </c>
      <c r="K20" s="337" t="s">
        <v>188</v>
      </c>
    </row>
    <row r="21" spans="1:11" x14ac:dyDescent="0.15">
      <c r="A21" s="19"/>
      <c r="B21" s="350" t="s">
        <v>616</v>
      </c>
      <c r="C21" s="463" t="s">
        <v>102</v>
      </c>
      <c r="D21" s="463"/>
      <c r="E21" s="463"/>
      <c r="F21" s="463"/>
      <c r="G21" s="463"/>
      <c r="H21" s="501"/>
      <c r="I21" s="22">
        <v>284</v>
      </c>
      <c r="J21" s="22"/>
      <c r="K21" s="417">
        <v>308</v>
      </c>
    </row>
    <row r="22" spans="1:11" x14ac:dyDescent="0.15">
      <c r="A22" s="19"/>
      <c r="B22" s="350" t="s">
        <v>617</v>
      </c>
      <c r="C22" s="463" t="s">
        <v>103</v>
      </c>
      <c r="D22" s="463"/>
      <c r="E22" s="463"/>
      <c r="F22" s="463"/>
      <c r="G22" s="463"/>
      <c r="H22" s="501"/>
      <c r="I22" s="22"/>
      <c r="J22" s="22"/>
      <c r="K22" s="417">
        <v>48</v>
      </c>
    </row>
    <row r="23" spans="1:11" x14ac:dyDescent="0.15">
      <c r="A23" s="19"/>
      <c r="B23" s="350" t="s">
        <v>618</v>
      </c>
      <c r="C23" s="463" t="s">
        <v>104</v>
      </c>
      <c r="D23" s="463"/>
      <c r="E23" s="463"/>
      <c r="F23" s="463"/>
      <c r="G23" s="463"/>
      <c r="H23" s="501"/>
      <c r="I23" s="22">
        <v>154</v>
      </c>
      <c r="J23" s="22"/>
      <c r="K23" s="417">
        <v>142</v>
      </c>
    </row>
    <row r="24" spans="1:11" x14ac:dyDescent="0.15">
      <c r="A24" s="19"/>
      <c r="B24" s="350" t="s">
        <v>619</v>
      </c>
      <c r="C24" s="463" t="s">
        <v>105</v>
      </c>
      <c r="D24" s="463"/>
      <c r="E24" s="463"/>
      <c r="F24" s="463"/>
      <c r="G24" s="463"/>
      <c r="H24" s="501"/>
      <c r="I24" s="22">
        <v>130</v>
      </c>
      <c r="J24" s="22"/>
      <c r="K24" s="417">
        <v>166</v>
      </c>
    </row>
    <row r="25" spans="1:11" ht="14.25" customHeight="1" x14ac:dyDescent="0.15">
      <c r="A25" s="19"/>
      <c r="B25" s="350" t="s">
        <v>620</v>
      </c>
      <c r="C25" s="463" t="s">
        <v>106</v>
      </c>
      <c r="D25" s="463"/>
      <c r="E25" s="463"/>
      <c r="F25" s="463"/>
      <c r="G25" s="463"/>
      <c r="H25" s="501"/>
      <c r="I25" s="22"/>
      <c r="J25" s="22"/>
      <c r="K25" s="417">
        <v>40</v>
      </c>
    </row>
    <row r="26" spans="1:11" ht="12" customHeight="1" x14ac:dyDescent="0.15">
      <c r="A26" s="19"/>
      <c r="B26" s="350" t="s">
        <v>621</v>
      </c>
      <c r="C26" s="668" t="s">
        <v>95</v>
      </c>
      <c r="D26" s="668"/>
      <c r="E26" s="668"/>
      <c r="F26" s="668"/>
      <c r="G26" s="668"/>
      <c r="H26" s="669"/>
      <c r="I26" s="22"/>
      <c r="J26" s="22"/>
      <c r="K26" s="22"/>
    </row>
    <row r="27" spans="1:11" ht="26.25" customHeight="1" x14ac:dyDescent="0.15">
      <c r="A27" s="19"/>
      <c r="B27" s="350" t="s">
        <v>622</v>
      </c>
      <c r="C27" s="463" t="s">
        <v>823</v>
      </c>
      <c r="D27" s="463"/>
      <c r="E27" s="463"/>
      <c r="F27" s="463"/>
      <c r="G27" s="463"/>
      <c r="H27" s="501"/>
      <c r="I27" s="22"/>
      <c r="J27" s="22"/>
      <c r="K27" s="22"/>
    </row>
    <row r="28" spans="1:11" x14ac:dyDescent="0.15">
      <c r="A28" s="19"/>
      <c r="B28" s="350" t="s">
        <v>623</v>
      </c>
      <c r="C28" s="463" t="s">
        <v>824</v>
      </c>
      <c r="D28" s="463"/>
      <c r="E28" s="463"/>
      <c r="F28" s="463"/>
      <c r="G28" s="463"/>
      <c r="H28" s="501"/>
      <c r="I28" s="22"/>
      <c r="J28" s="22"/>
      <c r="K28" s="22"/>
    </row>
    <row r="29" spans="1:11" ht="25.5" customHeight="1" x14ac:dyDescent="0.15">
      <c r="A29" s="19"/>
      <c r="B29" s="350" t="s">
        <v>772</v>
      </c>
      <c r="C29" s="463" t="s">
        <v>826</v>
      </c>
      <c r="D29" s="463"/>
      <c r="E29" s="463"/>
      <c r="F29" s="463"/>
      <c r="G29" s="463"/>
      <c r="H29" s="501"/>
      <c r="I29" s="22"/>
      <c r="J29" s="22"/>
      <c r="K29" s="22"/>
    </row>
    <row r="30" spans="1:11" ht="25.5" customHeight="1" x14ac:dyDescent="0.15">
      <c r="A30" s="19"/>
      <c r="B30" s="350" t="s">
        <v>773</v>
      </c>
      <c r="C30" s="669" t="s">
        <v>825</v>
      </c>
      <c r="D30" s="513"/>
      <c r="E30" s="513"/>
      <c r="F30" s="513"/>
      <c r="G30" s="513"/>
      <c r="H30" s="513"/>
      <c r="I30" s="351"/>
      <c r="J30" s="351"/>
      <c r="K30" s="22"/>
    </row>
    <row r="31" spans="1:11" ht="10.5" customHeight="1" x14ac:dyDescent="0.15"/>
    <row r="32" spans="1:11" x14ac:dyDescent="0.15">
      <c r="A32" s="19" t="s">
        <v>828</v>
      </c>
      <c r="B32" s="510" t="s">
        <v>117</v>
      </c>
      <c r="C32" s="511"/>
      <c r="D32" s="511"/>
      <c r="E32" s="511"/>
      <c r="F32" s="511"/>
      <c r="G32" s="511"/>
      <c r="H32" s="511"/>
      <c r="I32" s="511"/>
      <c r="J32" s="511"/>
      <c r="K32" s="511"/>
    </row>
    <row r="33" spans="1:11" ht="54.75" customHeight="1" x14ac:dyDescent="0.15">
      <c r="B33" s="523" t="s">
        <v>886</v>
      </c>
      <c r="C33" s="523"/>
      <c r="D33" s="523"/>
      <c r="E33" s="523"/>
      <c r="F33" s="523"/>
      <c r="G33" s="523"/>
      <c r="H33" s="523"/>
      <c r="I33" s="523"/>
      <c r="J33" s="523"/>
      <c r="K33" s="523"/>
    </row>
    <row r="34" spans="1:11" ht="12.75" customHeight="1" x14ac:dyDescent="0.15">
      <c r="B34" s="673" t="s">
        <v>862</v>
      </c>
      <c r="C34" s="673"/>
      <c r="D34" s="673"/>
      <c r="E34" s="673"/>
      <c r="F34" s="673"/>
      <c r="G34" s="673"/>
      <c r="H34" s="673"/>
      <c r="I34" s="673"/>
      <c r="J34" s="673"/>
      <c r="K34" s="673"/>
    </row>
    <row r="35" spans="1:11" ht="11.25" customHeight="1" x14ac:dyDescent="0.15">
      <c r="B35" s="12"/>
      <c r="C35" s="12"/>
      <c r="D35" s="12"/>
      <c r="E35" s="12"/>
      <c r="F35" s="12"/>
      <c r="G35" s="12"/>
      <c r="H35" s="12"/>
      <c r="I35" s="12"/>
      <c r="J35" s="12"/>
      <c r="K35" s="12"/>
    </row>
    <row r="36" spans="1:11" s="336" customFormat="1" x14ac:dyDescent="0.15">
      <c r="A36" s="339"/>
      <c r="B36" s="665" t="s">
        <v>887</v>
      </c>
      <c r="C36" s="665"/>
      <c r="D36" s="665"/>
      <c r="E36" s="665"/>
      <c r="F36" s="665"/>
      <c r="G36" s="258">
        <v>9</v>
      </c>
      <c r="H36" s="352" t="s">
        <v>130</v>
      </c>
      <c r="I36" s="353" t="s">
        <v>530</v>
      </c>
      <c r="J36" s="354">
        <v>2905</v>
      </c>
      <c r="K36" s="353" t="s">
        <v>531</v>
      </c>
    </row>
    <row r="37" spans="1:11" s="336" customFormat="1" x14ac:dyDescent="0.15">
      <c r="I37" s="355" t="s">
        <v>532</v>
      </c>
      <c r="J37" s="354">
        <v>308</v>
      </c>
      <c r="K37" s="353" t="s">
        <v>131</v>
      </c>
    </row>
    <row r="38" spans="1:11" ht="16.5" customHeight="1" x14ac:dyDescent="0.15">
      <c r="A38" s="339" t="s">
        <v>832</v>
      </c>
      <c r="B38" s="510" t="s">
        <v>107</v>
      </c>
      <c r="C38" s="511"/>
      <c r="D38" s="511"/>
      <c r="E38" s="511"/>
      <c r="F38" s="511"/>
      <c r="G38" s="511"/>
      <c r="H38" s="511"/>
      <c r="I38" s="511"/>
      <c r="J38" s="511"/>
      <c r="K38" s="511"/>
    </row>
    <row r="39" spans="1:11" ht="27" customHeight="1" x14ac:dyDescent="0.15">
      <c r="A39" s="19"/>
      <c r="B39" s="523" t="s">
        <v>888</v>
      </c>
      <c r="C39" s="523"/>
      <c r="D39" s="523"/>
      <c r="E39" s="523"/>
      <c r="F39" s="523"/>
      <c r="G39" s="523"/>
      <c r="H39" s="523"/>
      <c r="I39" s="523"/>
      <c r="J39" s="523"/>
      <c r="K39" s="523"/>
    </row>
    <row r="40" spans="1:11" ht="27" customHeight="1" x14ac:dyDescent="0.15">
      <c r="A40" s="19"/>
      <c r="B40" s="612" t="s">
        <v>829</v>
      </c>
      <c r="C40" s="523"/>
      <c r="D40" s="523"/>
      <c r="E40" s="523"/>
      <c r="F40" s="523"/>
      <c r="G40" s="523"/>
      <c r="H40" s="523"/>
      <c r="I40" s="523"/>
      <c r="J40" s="523"/>
      <c r="K40" s="523"/>
    </row>
    <row r="41" spans="1:11" ht="111.75" customHeight="1" x14ac:dyDescent="0.15">
      <c r="A41" s="19"/>
      <c r="B41" s="672" t="s">
        <v>830</v>
      </c>
      <c r="C41" s="523"/>
      <c r="D41" s="523"/>
      <c r="E41" s="523"/>
      <c r="F41" s="523"/>
      <c r="G41" s="523"/>
      <c r="H41" s="523"/>
      <c r="I41" s="523"/>
      <c r="J41" s="523"/>
      <c r="K41" s="523"/>
    </row>
    <row r="42" spans="1:11" ht="90" customHeight="1" x14ac:dyDescent="0.15">
      <c r="A42" s="19"/>
      <c r="B42" s="672" t="s">
        <v>831</v>
      </c>
      <c r="C42" s="523"/>
      <c r="D42" s="523"/>
      <c r="E42" s="523"/>
      <c r="F42" s="523"/>
      <c r="G42" s="523"/>
      <c r="H42" s="523"/>
      <c r="I42" s="523"/>
      <c r="J42" s="523"/>
      <c r="K42" s="523"/>
    </row>
    <row r="43" spans="1:11" ht="54" customHeight="1" x14ac:dyDescent="0.15">
      <c r="A43" s="19"/>
      <c r="B43" s="523" t="s">
        <v>889</v>
      </c>
      <c r="C43" s="523"/>
      <c r="D43" s="523"/>
      <c r="E43" s="523"/>
      <c r="F43" s="523"/>
      <c r="G43" s="523"/>
      <c r="H43" s="523"/>
      <c r="I43" s="523"/>
      <c r="J43" s="523"/>
      <c r="K43" s="523"/>
    </row>
    <row r="44" spans="1:11" x14ac:dyDescent="0.15">
      <c r="A44" s="19"/>
      <c r="B44" s="356"/>
      <c r="C44" s="356"/>
      <c r="D44" s="356"/>
      <c r="E44" s="356"/>
      <c r="F44" s="356"/>
      <c r="G44" s="356"/>
      <c r="H44" s="356"/>
      <c r="I44" s="356"/>
      <c r="J44" s="356"/>
      <c r="K44" s="356"/>
    </row>
    <row r="45" spans="1:11" x14ac:dyDescent="0.15">
      <c r="A45" s="19"/>
      <c r="B45" s="666" t="s">
        <v>286</v>
      </c>
      <c r="C45" s="667"/>
      <c r="D45" s="667"/>
      <c r="E45" s="667"/>
      <c r="F45" s="667"/>
      <c r="G45" s="667"/>
      <c r="H45" s="667"/>
      <c r="I45" s="667"/>
      <c r="J45" s="667"/>
      <c r="K45" s="667"/>
    </row>
    <row r="46" spans="1:11" x14ac:dyDescent="0.15"/>
    <row r="47" spans="1:11" x14ac:dyDescent="0.15">
      <c r="A47" s="19"/>
      <c r="B47" s="664" t="s">
        <v>287</v>
      </c>
      <c r="C47" s="664"/>
      <c r="D47" s="664"/>
      <c r="E47" s="664"/>
      <c r="F47" s="664"/>
      <c r="G47" s="664"/>
      <c r="H47" s="664"/>
      <c r="I47" s="664"/>
      <c r="J47" s="664"/>
      <c r="K47" s="664"/>
    </row>
    <row r="48" spans="1:11" ht="12.75" customHeight="1" x14ac:dyDescent="0.15">
      <c r="A48" s="19"/>
      <c r="B48" s="670"/>
      <c r="C48" s="671"/>
      <c r="D48" s="357" t="s">
        <v>109</v>
      </c>
      <c r="E48" s="357" t="s">
        <v>110</v>
      </c>
      <c r="F48" s="357" t="s">
        <v>111</v>
      </c>
      <c r="G48" s="357" t="s">
        <v>112</v>
      </c>
      <c r="H48" s="357" t="s">
        <v>113</v>
      </c>
      <c r="I48" s="357" t="s">
        <v>114</v>
      </c>
      <c r="J48" s="357" t="s">
        <v>115</v>
      </c>
      <c r="K48" s="357" t="s">
        <v>188</v>
      </c>
    </row>
    <row r="49" spans="1:11" ht="26.25" customHeight="1" x14ac:dyDescent="0.15">
      <c r="A49" s="19"/>
      <c r="B49" s="674" t="s">
        <v>108</v>
      </c>
      <c r="C49" s="675"/>
      <c r="D49" s="22">
        <v>407</v>
      </c>
      <c r="E49" s="22">
        <v>381</v>
      </c>
      <c r="F49" s="22">
        <v>114</v>
      </c>
      <c r="G49" s="22">
        <v>71</v>
      </c>
      <c r="H49" s="22">
        <v>35</v>
      </c>
      <c r="I49" s="22">
        <v>8</v>
      </c>
      <c r="J49" s="22">
        <v>4</v>
      </c>
      <c r="K49" s="22">
        <f>SUM(D49:J49)</f>
        <v>1020</v>
      </c>
    </row>
    <row r="50" spans="1:11" x14ac:dyDescent="0.15">
      <c r="B50" s="676"/>
      <c r="C50" s="676"/>
    </row>
    <row r="51" spans="1:11" ht="12.75" customHeight="1" x14ac:dyDescent="0.15">
      <c r="A51" s="19"/>
      <c r="B51" s="670"/>
      <c r="C51" s="671"/>
      <c r="D51" s="357" t="s">
        <v>109</v>
      </c>
      <c r="E51" s="357" t="s">
        <v>110</v>
      </c>
      <c r="F51" s="357" t="s">
        <v>111</v>
      </c>
      <c r="G51" s="357" t="s">
        <v>112</v>
      </c>
      <c r="H51" s="357" t="s">
        <v>113</v>
      </c>
      <c r="I51" s="357" t="s">
        <v>114</v>
      </c>
      <c r="J51" s="357" t="s">
        <v>115</v>
      </c>
      <c r="K51" s="357" t="s">
        <v>188</v>
      </c>
    </row>
    <row r="52" spans="1:11" ht="26.25" customHeight="1" x14ac:dyDescent="0.15">
      <c r="A52" s="19"/>
      <c r="B52" s="670" t="s">
        <v>116</v>
      </c>
      <c r="C52" s="671"/>
      <c r="D52" s="22">
        <v>105</v>
      </c>
      <c r="E52" s="22">
        <v>27</v>
      </c>
      <c r="F52" s="22">
        <v>15</v>
      </c>
      <c r="G52" s="22">
        <v>1</v>
      </c>
      <c r="H52" s="22">
        <v>6</v>
      </c>
      <c r="I52" s="22">
        <v>0</v>
      </c>
      <c r="J52" s="22">
        <v>0</v>
      </c>
      <c r="K52" s="22">
        <f>SUM(D52:J52)</f>
        <v>154</v>
      </c>
    </row>
    <row r="53" spans="1:11" x14ac:dyDescent="0.15"/>
    <row r="54" spans="1:11" x14ac:dyDescent="0.15"/>
  </sheetData>
  <mergeCells count="43">
    <mergeCell ref="A1:K1"/>
    <mergeCell ref="B4:K4"/>
    <mergeCell ref="B20:H20"/>
    <mergeCell ref="C21:H21"/>
    <mergeCell ref="B14:K14"/>
    <mergeCell ref="B15:K15"/>
    <mergeCell ref="B16:K16"/>
    <mergeCell ref="B17:K17"/>
    <mergeCell ref="B18:K18"/>
    <mergeCell ref="C6:I6"/>
    <mergeCell ref="C12:I12"/>
    <mergeCell ref="C9:I9"/>
    <mergeCell ref="C10:I10"/>
    <mergeCell ref="C11:I11"/>
    <mergeCell ref="B3:K3"/>
    <mergeCell ref="C7:I7"/>
    <mergeCell ref="B34:K34"/>
    <mergeCell ref="B41:K41"/>
    <mergeCell ref="B49:C49"/>
    <mergeCell ref="B48:C48"/>
    <mergeCell ref="B50:C50"/>
    <mergeCell ref="B52:C52"/>
    <mergeCell ref="B51:C51"/>
    <mergeCell ref="B43:K43"/>
    <mergeCell ref="B42:K42"/>
    <mergeCell ref="B39:K39"/>
    <mergeCell ref="B40:K40"/>
    <mergeCell ref="C8:I8"/>
    <mergeCell ref="B47:K47"/>
    <mergeCell ref="C25:H25"/>
    <mergeCell ref="C22:H22"/>
    <mergeCell ref="C23:H23"/>
    <mergeCell ref="C24:H24"/>
    <mergeCell ref="B32:K32"/>
    <mergeCell ref="B33:K33"/>
    <mergeCell ref="B36:F36"/>
    <mergeCell ref="B38:K38"/>
    <mergeCell ref="B45:K45"/>
    <mergeCell ref="C26:H26"/>
    <mergeCell ref="C27:H27"/>
    <mergeCell ref="C28:H28"/>
    <mergeCell ref="C29:H29"/>
    <mergeCell ref="C30:H30"/>
  </mergeCells>
  <phoneticPr fontId="0" type="noConversion"/>
  <pageMargins left="0.75" right="0.75" top="1" bottom="1" header="0.5" footer="0.5"/>
  <pageSetup scale="75" orientation="portrait" r:id="rId1"/>
  <headerFooter alignWithMargins="0">
    <oddHeader>&amp;LCommon Data Set 2021-2022</oddHeader>
    <oddFooter>&amp;LCDS-B&amp;RPage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General</vt:lpstr>
      <vt:lpstr>Enrollment and Persistence</vt:lpstr>
      <vt:lpstr>Admissions</vt:lpstr>
      <vt:lpstr>Transfer</vt:lpstr>
      <vt:lpstr>Offerings</vt:lpstr>
      <vt:lpstr>Student Life</vt:lpstr>
      <vt:lpstr>Expenses</vt:lpstr>
      <vt:lpstr>Financial Aid</vt:lpstr>
      <vt:lpstr>Faculty and Courses</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Microsoft Office User</cp:lastModifiedBy>
  <cp:lastPrinted>2021-10-20T14:33:26Z</cp:lastPrinted>
  <dcterms:created xsi:type="dcterms:W3CDTF">2001-06-11T17:38:48Z</dcterms:created>
  <dcterms:modified xsi:type="dcterms:W3CDTF">2022-08-03T14:04:16Z</dcterms:modified>
</cp:coreProperties>
</file>