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oungchoi/Dropbox/0Kids/0iSquareed_CollegeSoup/"/>
    </mc:Choice>
  </mc:AlternateContent>
  <xr:revisionPtr revIDLastSave="0" documentId="13_ncr:1_{F15D9DBF-9AE1-7F43-9AB1-A0F591A6F8B5}" xr6:coauthVersionLast="47" xr6:coauthVersionMax="47" xr10:uidLastSave="{00000000-0000-0000-0000-000000000000}"/>
  <bookViews>
    <workbookView xWindow="12080" yWindow="500" windowWidth="25520" windowHeight="20560" xr2:uid="{4B14E055-5E8E-754C-AD34-75191EE151C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Sheet1!$A$3:$DG$344</definedName>
    <definedName name="_xlnm._FilterDatabase" localSheetId="1" hidden="1">Sheet2!$B$1:$B$31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21" i="1" l="1"/>
  <c r="F248" i="2" l="1"/>
  <c r="X247" i="2"/>
  <c r="W247" i="2"/>
  <c r="X246" i="2" s="1"/>
  <c r="V247" i="2"/>
  <c r="W246" i="2" s="1"/>
  <c r="X245" i="2" s="1"/>
  <c r="U247" i="2"/>
  <c r="V246" i="2" s="1"/>
  <c r="W245" i="2" s="1"/>
  <c r="X244" i="2" s="1"/>
  <c r="T247" i="2"/>
  <c r="U246" i="2" s="1"/>
  <c r="V245" i="2" s="1"/>
  <c r="W244" i="2" s="1"/>
  <c r="X243" i="2" s="1"/>
  <c r="S247" i="2"/>
  <c r="T246" i="2" s="1"/>
  <c r="U245" i="2" s="1"/>
  <c r="V244" i="2" s="1"/>
  <c r="W243" i="2" s="1"/>
  <c r="X242" i="2" s="1"/>
  <c r="R247" i="2"/>
  <c r="S246" i="2" s="1"/>
  <c r="T245" i="2" s="1"/>
  <c r="U244" i="2" s="1"/>
  <c r="V243" i="2" s="1"/>
  <c r="W242" i="2" s="1"/>
  <c r="X241" i="2" s="1"/>
  <c r="Q247" i="2"/>
  <c r="R246" i="2" s="1"/>
  <c r="P247" i="2"/>
  <c r="O247" i="2"/>
  <c r="N247" i="2"/>
  <c r="O246" i="2" s="1"/>
  <c r="P245" i="2" s="1"/>
  <c r="Q244" i="2" s="1"/>
  <c r="R243" i="2" s="1"/>
  <c r="S242" i="2" s="1"/>
  <c r="T241" i="2" s="1"/>
  <c r="U240" i="2" s="1"/>
  <c r="V239" i="2" s="1"/>
  <c r="W238" i="2" s="1"/>
  <c r="X237" i="2" s="1"/>
  <c r="M247" i="2"/>
  <c r="N246" i="2" s="1"/>
  <c r="O245" i="2" s="1"/>
  <c r="P244" i="2" s="1"/>
  <c r="Q243" i="2" s="1"/>
  <c r="R242" i="2" s="1"/>
  <c r="S241" i="2" s="1"/>
  <c r="T240" i="2" s="1"/>
  <c r="U239" i="2" s="1"/>
  <c r="V238" i="2" s="1"/>
  <c r="W237" i="2" s="1"/>
  <c r="X236" i="2" s="1"/>
  <c r="L247" i="2"/>
  <c r="M246" i="2" s="1"/>
  <c r="N245" i="2" s="1"/>
  <c r="O244" i="2" s="1"/>
  <c r="P243" i="2" s="1"/>
  <c r="Q242" i="2" s="1"/>
  <c r="R241" i="2" s="1"/>
  <c r="S240" i="2" s="1"/>
  <c r="T239" i="2" s="1"/>
  <c r="U238" i="2" s="1"/>
  <c r="V237" i="2" s="1"/>
  <c r="W236" i="2" s="1"/>
  <c r="X235" i="2" s="1"/>
  <c r="K247" i="2"/>
  <c r="L246" i="2" s="1"/>
  <c r="M245" i="2" s="1"/>
  <c r="N244" i="2" s="1"/>
  <c r="O243" i="2" s="1"/>
  <c r="P242" i="2" s="1"/>
  <c r="Q241" i="2" s="1"/>
  <c r="R240" i="2" s="1"/>
  <c r="S239" i="2" s="1"/>
  <c r="T238" i="2" s="1"/>
  <c r="U237" i="2" s="1"/>
  <c r="V236" i="2" s="1"/>
  <c r="W235" i="2" s="1"/>
  <c r="X234" i="2" s="1"/>
  <c r="J247" i="2"/>
  <c r="K246" i="2" s="1"/>
  <c r="L245" i="2" s="1"/>
  <c r="M244" i="2" s="1"/>
  <c r="N243" i="2" s="1"/>
  <c r="O242" i="2" s="1"/>
  <c r="P241" i="2" s="1"/>
  <c r="Q240" i="2" s="1"/>
  <c r="R239" i="2" s="1"/>
  <c r="S238" i="2" s="1"/>
  <c r="T237" i="2" s="1"/>
  <c r="U236" i="2" s="1"/>
  <c r="V235" i="2" s="1"/>
  <c r="W234" i="2" s="1"/>
  <c r="X233" i="2" s="1"/>
  <c r="I247" i="2"/>
  <c r="H247" i="2"/>
  <c r="I246" i="2" s="1"/>
  <c r="J245" i="2" s="1"/>
  <c r="K244" i="2" s="1"/>
  <c r="L243" i="2" s="1"/>
  <c r="M242" i="2" s="1"/>
  <c r="N241" i="2" s="1"/>
  <c r="O240" i="2" s="1"/>
  <c r="P239" i="2" s="1"/>
  <c r="Q238" i="2" s="1"/>
  <c r="R237" i="2" s="1"/>
  <c r="S236" i="2" s="1"/>
  <c r="T235" i="2" s="1"/>
  <c r="U234" i="2" s="1"/>
  <c r="V233" i="2" s="1"/>
  <c r="W232" i="2" s="1"/>
  <c r="X231" i="2" s="1"/>
  <c r="G247" i="2"/>
  <c r="H246" i="2" s="1"/>
  <c r="I245" i="2" s="1"/>
  <c r="J244" i="2" s="1"/>
  <c r="K243" i="2" s="1"/>
  <c r="L242" i="2" s="1"/>
  <c r="M241" i="2" s="1"/>
  <c r="N240" i="2" s="1"/>
  <c r="O239" i="2" s="1"/>
  <c r="P238" i="2" s="1"/>
  <c r="Q237" i="2" s="1"/>
  <c r="R236" i="2" s="1"/>
  <c r="S235" i="2" s="1"/>
  <c r="T234" i="2" s="1"/>
  <c r="U233" i="2" s="1"/>
  <c r="V232" i="2" s="1"/>
  <c r="W231" i="2" s="1"/>
  <c r="X230" i="2" s="1"/>
  <c r="F247" i="2"/>
  <c r="G246" i="2" s="1"/>
  <c r="H245" i="2" s="1"/>
  <c r="I244" i="2" s="1"/>
  <c r="J243" i="2" s="1"/>
  <c r="K242" i="2" s="1"/>
  <c r="L241" i="2" s="1"/>
  <c r="M240" i="2" s="1"/>
  <c r="N239" i="2" s="1"/>
  <c r="O238" i="2" s="1"/>
  <c r="P237" i="2" s="1"/>
  <c r="Q236" i="2" s="1"/>
  <c r="R235" i="2" s="1"/>
  <c r="S234" i="2" s="1"/>
  <c r="T233" i="2" s="1"/>
  <c r="U232" i="2" s="1"/>
  <c r="V231" i="2" s="1"/>
  <c r="W230" i="2" s="1"/>
  <c r="Q246" i="2"/>
  <c r="R245" i="2" s="1"/>
  <c r="S244" i="2" s="1"/>
  <c r="T243" i="2" s="1"/>
  <c r="U242" i="2" s="1"/>
  <c r="V241" i="2" s="1"/>
  <c r="W240" i="2" s="1"/>
  <c r="X239" i="2" s="1"/>
  <c r="P246" i="2"/>
  <c r="Q245" i="2" s="1"/>
  <c r="R244" i="2" s="1"/>
  <c r="S243" i="2" s="1"/>
  <c r="T242" i="2" s="1"/>
  <c r="U241" i="2" s="1"/>
  <c r="V240" i="2" s="1"/>
  <c r="W239" i="2" s="1"/>
  <c r="X238" i="2" s="1"/>
  <c r="J246" i="2"/>
  <c r="K245" i="2" s="1"/>
  <c r="L244" i="2" s="1"/>
  <c r="M243" i="2" s="1"/>
  <c r="N242" i="2" s="1"/>
  <c r="O241" i="2" s="1"/>
  <c r="P240" i="2" s="1"/>
  <c r="Q239" i="2" s="1"/>
  <c r="R238" i="2" s="1"/>
  <c r="S237" i="2" s="1"/>
  <c r="T236" i="2" s="1"/>
  <c r="U235" i="2" s="1"/>
  <c r="V234" i="2" s="1"/>
  <c r="W233" i="2" s="1"/>
  <c r="X232" i="2" s="1"/>
  <c r="F246" i="2"/>
  <c r="G245" i="2" s="1"/>
  <c r="H244" i="2" s="1"/>
  <c r="I243" i="2" s="1"/>
  <c r="J242" i="2" s="1"/>
  <c r="K241" i="2" s="1"/>
  <c r="L240" i="2" s="1"/>
  <c r="M239" i="2" s="1"/>
  <c r="N238" i="2" s="1"/>
  <c r="O237" i="2" s="1"/>
  <c r="P236" i="2" s="1"/>
  <c r="Q235" i="2" s="1"/>
  <c r="R234" i="2" s="1"/>
  <c r="S233" i="2" s="1"/>
  <c r="T232" i="2" s="1"/>
  <c r="U231" i="2" s="1"/>
  <c r="V230" i="2" s="1"/>
  <c r="S245" i="2"/>
  <c r="T244" i="2" s="1"/>
  <c r="U243" i="2" s="1"/>
  <c r="V242" i="2" s="1"/>
  <c r="W241" i="2" s="1"/>
  <c r="X240" i="2" s="1"/>
  <c r="F245" i="2"/>
  <c r="G244" i="2"/>
  <c r="H243" i="2" s="1"/>
  <c r="I242" i="2" s="1"/>
  <c r="J241" i="2" s="1"/>
  <c r="K240" i="2" s="1"/>
  <c r="L239" i="2" s="1"/>
  <c r="M238" i="2" s="1"/>
  <c r="N237" i="2" s="1"/>
  <c r="O236" i="2" s="1"/>
  <c r="P235" i="2" s="1"/>
  <c r="Q234" i="2" s="1"/>
  <c r="R233" i="2" s="1"/>
  <c r="S232" i="2" s="1"/>
  <c r="T231" i="2" s="1"/>
  <c r="U230" i="2" s="1"/>
  <c r="F244" i="2"/>
  <c r="G243" i="2" s="1"/>
  <c r="H242" i="2" s="1"/>
  <c r="I241" i="2" s="1"/>
  <c r="J240" i="2" s="1"/>
  <c r="K239" i="2" s="1"/>
  <c r="L238" i="2" s="1"/>
  <c r="M237" i="2" s="1"/>
  <c r="N236" i="2" s="1"/>
  <c r="O235" i="2" s="1"/>
  <c r="P234" i="2" s="1"/>
  <c r="Q233" i="2" s="1"/>
  <c r="R232" i="2" s="1"/>
  <c r="S231" i="2" s="1"/>
  <c r="T230" i="2" s="1"/>
  <c r="F243" i="2"/>
  <c r="G242" i="2" s="1"/>
  <c r="H241" i="2" s="1"/>
  <c r="I240" i="2" s="1"/>
  <c r="J239" i="2" s="1"/>
  <c r="K238" i="2" s="1"/>
  <c r="L237" i="2" s="1"/>
  <c r="M236" i="2" s="1"/>
  <c r="N235" i="2" s="1"/>
  <c r="O234" i="2" s="1"/>
  <c r="P233" i="2" s="1"/>
  <c r="Q232" i="2" s="1"/>
  <c r="R231" i="2" s="1"/>
  <c r="S230" i="2" s="1"/>
  <c r="F242" i="2"/>
  <c r="G241" i="2" s="1"/>
  <c r="H240" i="2" s="1"/>
  <c r="I239" i="2" s="1"/>
  <c r="J238" i="2" s="1"/>
  <c r="K237" i="2" s="1"/>
  <c r="L236" i="2" s="1"/>
  <c r="M235" i="2" s="1"/>
  <c r="N234" i="2" s="1"/>
  <c r="O233" i="2" s="1"/>
  <c r="P232" i="2" s="1"/>
  <c r="Q231" i="2" s="1"/>
  <c r="R230" i="2" s="1"/>
  <c r="F241" i="2"/>
  <c r="G240" i="2" s="1"/>
  <c r="H239" i="2" s="1"/>
  <c r="I238" i="2" s="1"/>
  <c r="J237" i="2" s="1"/>
  <c r="K236" i="2" s="1"/>
  <c r="L235" i="2" s="1"/>
  <c r="M234" i="2" s="1"/>
  <c r="N233" i="2" s="1"/>
  <c r="O232" i="2" s="1"/>
  <c r="P231" i="2" s="1"/>
  <c r="Q230" i="2" s="1"/>
  <c r="F240" i="2"/>
  <c r="G239" i="2" s="1"/>
  <c r="H238" i="2" s="1"/>
  <c r="I237" i="2" s="1"/>
  <c r="J236" i="2" s="1"/>
  <c r="K235" i="2" s="1"/>
  <c r="L234" i="2" s="1"/>
  <c r="M233" i="2" s="1"/>
  <c r="N232" i="2" s="1"/>
  <c r="O231" i="2" s="1"/>
  <c r="P230" i="2" s="1"/>
  <c r="F239" i="2"/>
  <c r="G238" i="2" s="1"/>
  <c r="H237" i="2" s="1"/>
  <c r="I236" i="2" s="1"/>
  <c r="J235" i="2" s="1"/>
  <c r="K234" i="2" s="1"/>
  <c r="L233" i="2" s="1"/>
  <c r="M232" i="2" s="1"/>
  <c r="N231" i="2" s="1"/>
  <c r="O230" i="2" s="1"/>
  <c r="F238" i="2"/>
  <c r="G237" i="2" s="1"/>
  <c r="H236" i="2" s="1"/>
  <c r="I235" i="2" s="1"/>
  <c r="J234" i="2" s="1"/>
  <c r="K233" i="2" s="1"/>
  <c r="L232" i="2" s="1"/>
  <c r="M231" i="2" s="1"/>
  <c r="N230" i="2" s="1"/>
  <c r="F237" i="2"/>
  <c r="G236" i="2" s="1"/>
  <c r="H235" i="2" s="1"/>
  <c r="I234" i="2" s="1"/>
  <c r="J233" i="2" s="1"/>
  <c r="K232" i="2" s="1"/>
  <c r="L231" i="2" s="1"/>
  <c r="M230" i="2" s="1"/>
  <c r="F236" i="2"/>
  <c r="G235" i="2" s="1"/>
  <c r="H234" i="2" s="1"/>
  <c r="I233" i="2" s="1"/>
  <c r="J232" i="2" s="1"/>
  <c r="K231" i="2" s="1"/>
  <c r="L230" i="2" s="1"/>
  <c r="F235" i="2"/>
  <c r="G234" i="2" s="1"/>
  <c r="H233" i="2" s="1"/>
  <c r="I232" i="2" s="1"/>
  <c r="J231" i="2" s="1"/>
  <c r="K230" i="2" s="1"/>
  <c r="F234" i="2"/>
  <c r="G233" i="2" s="1"/>
  <c r="H232" i="2" s="1"/>
  <c r="I231" i="2" s="1"/>
  <c r="J230" i="2" s="1"/>
  <c r="F233" i="2"/>
  <c r="G232" i="2" s="1"/>
  <c r="H231" i="2" s="1"/>
  <c r="I230" i="2" s="1"/>
  <c r="F232" i="2"/>
  <c r="G231" i="2" s="1"/>
  <c r="H230" i="2" s="1"/>
  <c r="F231" i="2"/>
  <c r="G230" i="2" s="1"/>
  <c r="F230" i="2"/>
  <c r="F229" i="2"/>
  <c r="G228" i="2" s="1"/>
  <c r="H227" i="2" s="1"/>
  <c r="I226" i="2" s="1"/>
  <c r="J225" i="2" s="1"/>
  <c r="K224" i="2" s="1"/>
  <c r="L223" i="2" s="1"/>
  <c r="M222" i="2" s="1"/>
  <c r="N221" i="2" s="1"/>
  <c r="O220" i="2" s="1"/>
  <c r="P219" i="2" s="1"/>
  <c r="Q218" i="2" s="1"/>
  <c r="R217" i="2" s="1"/>
  <c r="S216" i="2" s="1"/>
  <c r="T215" i="2" s="1"/>
  <c r="U214" i="2" s="1"/>
  <c r="V213" i="2" s="1"/>
  <c r="W212" i="2" s="1"/>
  <c r="X211" i="2" s="1"/>
  <c r="X228" i="2"/>
  <c r="W228" i="2"/>
  <c r="X227" i="2" s="1"/>
  <c r="V228" i="2"/>
  <c r="U228" i="2"/>
  <c r="T228" i="2"/>
  <c r="U227" i="2" s="1"/>
  <c r="V226" i="2" s="1"/>
  <c r="W225" i="2" s="1"/>
  <c r="X224" i="2" s="1"/>
  <c r="S228" i="2"/>
  <c r="T227" i="2" s="1"/>
  <c r="U226" i="2" s="1"/>
  <c r="V225" i="2" s="1"/>
  <c r="W224" i="2" s="1"/>
  <c r="X223" i="2" s="1"/>
  <c r="R228" i="2"/>
  <c r="S227" i="2" s="1"/>
  <c r="T226" i="2" s="1"/>
  <c r="U225" i="2" s="1"/>
  <c r="V224" i="2" s="1"/>
  <c r="W223" i="2" s="1"/>
  <c r="X222" i="2" s="1"/>
  <c r="Q228" i="2"/>
  <c r="R227" i="2" s="1"/>
  <c r="S226" i="2" s="1"/>
  <c r="T225" i="2" s="1"/>
  <c r="U224" i="2" s="1"/>
  <c r="V223" i="2" s="1"/>
  <c r="W222" i="2" s="1"/>
  <c r="X221" i="2" s="1"/>
  <c r="P228" i="2"/>
  <c r="Q227" i="2" s="1"/>
  <c r="R226" i="2" s="1"/>
  <c r="S225" i="2" s="1"/>
  <c r="T224" i="2" s="1"/>
  <c r="U223" i="2" s="1"/>
  <c r="V222" i="2" s="1"/>
  <c r="W221" i="2" s="1"/>
  <c r="X220" i="2" s="1"/>
  <c r="O228" i="2"/>
  <c r="P227" i="2" s="1"/>
  <c r="Q226" i="2" s="1"/>
  <c r="R225" i="2" s="1"/>
  <c r="S224" i="2" s="1"/>
  <c r="T223" i="2" s="1"/>
  <c r="U222" i="2" s="1"/>
  <c r="V221" i="2" s="1"/>
  <c r="W220" i="2" s="1"/>
  <c r="X219" i="2" s="1"/>
  <c r="N228" i="2"/>
  <c r="O227" i="2" s="1"/>
  <c r="P226" i="2" s="1"/>
  <c r="Q225" i="2" s="1"/>
  <c r="R224" i="2" s="1"/>
  <c r="S223" i="2" s="1"/>
  <c r="T222" i="2" s="1"/>
  <c r="U221" i="2" s="1"/>
  <c r="V220" i="2" s="1"/>
  <c r="W219" i="2" s="1"/>
  <c r="X218" i="2" s="1"/>
  <c r="M228" i="2"/>
  <c r="N227" i="2" s="1"/>
  <c r="O226" i="2" s="1"/>
  <c r="P225" i="2" s="1"/>
  <c r="Q224" i="2" s="1"/>
  <c r="R223" i="2" s="1"/>
  <c r="S222" i="2" s="1"/>
  <c r="T221" i="2" s="1"/>
  <c r="U220" i="2" s="1"/>
  <c r="V219" i="2" s="1"/>
  <c r="W218" i="2" s="1"/>
  <c r="X217" i="2" s="1"/>
  <c r="L228" i="2"/>
  <c r="M227" i="2" s="1"/>
  <c r="N226" i="2" s="1"/>
  <c r="O225" i="2" s="1"/>
  <c r="P224" i="2" s="1"/>
  <c r="Q223" i="2" s="1"/>
  <c r="R222" i="2" s="1"/>
  <c r="S221" i="2" s="1"/>
  <c r="T220" i="2" s="1"/>
  <c r="U219" i="2" s="1"/>
  <c r="V218" i="2" s="1"/>
  <c r="W217" i="2" s="1"/>
  <c r="X216" i="2" s="1"/>
  <c r="K228" i="2"/>
  <c r="L227" i="2" s="1"/>
  <c r="M226" i="2" s="1"/>
  <c r="N225" i="2" s="1"/>
  <c r="O224" i="2" s="1"/>
  <c r="P223" i="2" s="1"/>
  <c r="Q222" i="2" s="1"/>
  <c r="R221" i="2" s="1"/>
  <c r="S220" i="2" s="1"/>
  <c r="T219" i="2" s="1"/>
  <c r="U218" i="2" s="1"/>
  <c r="V217" i="2" s="1"/>
  <c r="W216" i="2" s="1"/>
  <c r="X215" i="2" s="1"/>
  <c r="J228" i="2"/>
  <c r="K227" i="2" s="1"/>
  <c r="L226" i="2" s="1"/>
  <c r="M225" i="2" s="1"/>
  <c r="N224" i="2" s="1"/>
  <c r="O223" i="2" s="1"/>
  <c r="P222" i="2" s="1"/>
  <c r="Q221" i="2" s="1"/>
  <c r="R220" i="2" s="1"/>
  <c r="S219" i="2" s="1"/>
  <c r="T218" i="2" s="1"/>
  <c r="U217" i="2" s="1"/>
  <c r="V216" i="2" s="1"/>
  <c r="W215" i="2" s="1"/>
  <c r="X214" i="2" s="1"/>
  <c r="I228" i="2"/>
  <c r="J227" i="2" s="1"/>
  <c r="K226" i="2" s="1"/>
  <c r="L225" i="2" s="1"/>
  <c r="M224" i="2" s="1"/>
  <c r="N223" i="2" s="1"/>
  <c r="O222" i="2" s="1"/>
  <c r="P221" i="2" s="1"/>
  <c r="Q220" i="2" s="1"/>
  <c r="R219" i="2" s="1"/>
  <c r="S218" i="2" s="1"/>
  <c r="T217" i="2" s="1"/>
  <c r="U216" i="2" s="1"/>
  <c r="V215" i="2" s="1"/>
  <c r="W214" i="2" s="1"/>
  <c r="X213" i="2" s="1"/>
  <c r="H228" i="2"/>
  <c r="I227" i="2" s="1"/>
  <c r="J226" i="2" s="1"/>
  <c r="K225" i="2" s="1"/>
  <c r="L224" i="2" s="1"/>
  <c r="M223" i="2" s="1"/>
  <c r="N222" i="2" s="1"/>
  <c r="O221" i="2" s="1"/>
  <c r="P220" i="2" s="1"/>
  <c r="Q219" i="2" s="1"/>
  <c r="R218" i="2" s="1"/>
  <c r="S217" i="2" s="1"/>
  <c r="T216" i="2" s="1"/>
  <c r="U215" i="2" s="1"/>
  <c r="V214" i="2" s="1"/>
  <c r="W213" i="2" s="1"/>
  <c r="X212" i="2" s="1"/>
  <c r="F228" i="2"/>
  <c r="G227" i="2" s="1"/>
  <c r="H226" i="2" s="1"/>
  <c r="I225" i="2" s="1"/>
  <c r="J224" i="2" s="1"/>
  <c r="K223" i="2" s="1"/>
  <c r="L222" i="2" s="1"/>
  <c r="M221" i="2" s="1"/>
  <c r="N220" i="2" s="1"/>
  <c r="O219" i="2" s="1"/>
  <c r="P218" i="2" s="1"/>
  <c r="Q217" i="2" s="1"/>
  <c r="R216" i="2" s="1"/>
  <c r="S215" i="2" s="1"/>
  <c r="T214" i="2" s="1"/>
  <c r="U213" i="2" s="1"/>
  <c r="V212" i="2" s="1"/>
  <c r="W211" i="2" s="1"/>
  <c r="W227" i="2"/>
  <c r="X226" i="2" s="1"/>
  <c r="V227" i="2"/>
  <c r="W226" i="2" s="1"/>
  <c r="X225" i="2" s="1"/>
  <c r="F227" i="2"/>
  <c r="G226" i="2" s="1"/>
  <c r="H225" i="2" s="1"/>
  <c r="I224" i="2" s="1"/>
  <c r="J223" i="2" s="1"/>
  <c r="K222" i="2" s="1"/>
  <c r="L221" i="2" s="1"/>
  <c r="M220" i="2" s="1"/>
  <c r="N219" i="2" s="1"/>
  <c r="O218" i="2" s="1"/>
  <c r="P217" i="2" s="1"/>
  <c r="Q216" i="2" s="1"/>
  <c r="R215" i="2" s="1"/>
  <c r="S214" i="2" s="1"/>
  <c r="T213" i="2" s="1"/>
  <c r="U212" i="2" s="1"/>
  <c r="V211" i="2" s="1"/>
  <c r="F226" i="2"/>
  <c r="G225" i="2"/>
  <c r="H224" i="2" s="1"/>
  <c r="I223" i="2" s="1"/>
  <c r="J222" i="2" s="1"/>
  <c r="K221" i="2" s="1"/>
  <c r="L220" i="2" s="1"/>
  <c r="M219" i="2" s="1"/>
  <c r="N218" i="2" s="1"/>
  <c r="O217" i="2" s="1"/>
  <c r="P216" i="2" s="1"/>
  <c r="Q215" i="2" s="1"/>
  <c r="R214" i="2" s="1"/>
  <c r="S213" i="2" s="1"/>
  <c r="T212" i="2" s="1"/>
  <c r="U211" i="2" s="1"/>
  <c r="F225" i="2"/>
  <c r="G224" i="2" s="1"/>
  <c r="H223" i="2" s="1"/>
  <c r="I222" i="2" s="1"/>
  <c r="J221" i="2" s="1"/>
  <c r="K220" i="2" s="1"/>
  <c r="L219" i="2" s="1"/>
  <c r="M218" i="2" s="1"/>
  <c r="N217" i="2" s="1"/>
  <c r="O216" i="2" s="1"/>
  <c r="P215" i="2" s="1"/>
  <c r="Q214" i="2" s="1"/>
  <c r="R213" i="2" s="1"/>
  <c r="S212" i="2" s="1"/>
  <c r="T211" i="2" s="1"/>
  <c r="F224" i="2"/>
  <c r="G223" i="2" s="1"/>
  <c r="H222" i="2" s="1"/>
  <c r="I221" i="2" s="1"/>
  <c r="J220" i="2" s="1"/>
  <c r="K219" i="2" s="1"/>
  <c r="L218" i="2" s="1"/>
  <c r="M217" i="2" s="1"/>
  <c r="N216" i="2" s="1"/>
  <c r="O215" i="2" s="1"/>
  <c r="P214" i="2" s="1"/>
  <c r="Q213" i="2" s="1"/>
  <c r="R212" i="2" s="1"/>
  <c r="S211" i="2" s="1"/>
  <c r="F223" i="2"/>
  <c r="G222" i="2" s="1"/>
  <c r="H221" i="2" s="1"/>
  <c r="I220" i="2" s="1"/>
  <c r="J219" i="2" s="1"/>
  <c r="K218" i="2" s="1"/>
  <c r="L217" i="2" s="1"/>
  <c r="M216" i="2" s="1"/>
  <c r="N215" i="2" s="1"/>
  <c r="O214" i="2" s="1"/>
  <c r="P213" i="2" s="1"/>
  <c r="Q212" i="2" s="1"/>
  <c r="R211" i="2" s="1"/>
  <c r="F222" i="2"/>
  <c r="G221" i="2" s="1"/>
  <c r="H220" i="2" s="1"/>
  <c r="I219" i="2" s="1"/>
  <c r="J218" i="2" s="1"/>
  <c r="K217" i="2" s="1"/>
  <c r="L216" i="2" s="1"/>
  <c r="M215" i="2" s="1"/>
  <c r="N214" i="2" s="1"/>
  <c r="O213" i="2" s="1"/>
  <c r="P212" i="2" s="1"/>
  <c r="Q211" i="2" s="1"/>
  <c r="F221" i="2"/>
  <c r="G220" i="2" s="1"/>
  <c r="H219" i="2" s="1"/>
  <c r="I218" i="2" s="1"/>
  <c r="J217" i="2" s="1"/>
  <c r="K216" i="2" s="1"/>
  <c r="L215" i="2" s="1"/>
  <c r="M214" i="2" s="1"/>
  <c r="N213" i="2" s="1"/>
  <c r="O212" i="2" s="1"/>
  <c r="P211" i="2" s="1"/>
  <c r="F220" i="2"/>
  <c r="G219" i="2" s="1"/>
  <c r="H218" i="2" s="1"/>
  <c r="I217" i="2" s="1"/>
  <c r="J216" i="2" s="1"/>
  <c r="K215" i="2" s="1"/>
  <c r="L214" i="2" s="1"/>
  <c r="M213" i="2" s="1"/>
  <c r="N212" i="2" s="1"/>
  <c r="O211" i="2" s="1"/>
  <c r="F219" i="2"/>
  <c r="G218" i="2" s="1"/>
  <c r="H217" i="2" s="1"/>
  <c r="I216" i="2" s="1"/>
  <c r="J215" i="2" s="1"/>
  <c r="K214" i="2" s="1"/>
  <c r="L213" i="2" s="1"/>
  <c r="M212" i="2" s="1"/>
  <c r="N211" i="2" s="1"/>
  <c r="F218" i="2"/>
  <c r="G217" i="2" s="1"/>
  <c r="H216" i="2" s="1"/>
  <c r="I215" i="2" s="1"/>
  <c r="J214" i="2" s="1"/>
  <c r="K213" i="2" s="1"/>
  <c r="L212" i="2" s="1"/>
  <c r="M211" i="2" s="1"/>
  <c r="F217" i="2"/>
  <c r="G216" i="2" s="1"/>
  <c r="H215" i="2" s="1"/>
  <c r="I214" i="2" s="1"/>
  <c r="J213" i="2" s="1"/>
  <c r="K212" i="2" s="1"/>
  <c r="L211" i="2" s="1"/>
  <c r="F216" i="2"/>
  <c r="G215" i="2" s="1"/>
  <c r="H214" i="2" s="1"/>
  <c r="I213" i="2" s="1"/>
  <c r="J212" i="2" s="1"/>
  <c r="K211" i="2" s="1"/>
  <c r="F215" i="2"/>
  <c r="G214" i="2" s="1"/>
  <c r="H213" i="2" s="1"/>
  <c r="I212" i="2" s="1"/>
  <c r="J211" i="2" s="1"/>
  <c r="F214" i="2"/>
  <c r="G213" i="2" s="1"/>
  <c r="H212" i="2" s="1"/>
  <c r="I211" i="2" s="1"/>
  <c r="F213" i="2"/>
  <c r="G212" i="2" s="1"/>
  <c r="H211" i="2" s="1"/>
  <c r="F212" i="2"/>
  <c r="G211" i="2"/>
  <c r="F211" i="2"/>
  <c r="F210" i="2"/>
  <c r="G209" i="2" s="1"/>
  <c r="H208" i="2" s="1"/>
  <c r="I207" i="2" s="1"/>
  <c r="J206" i="2" s="1"/>
  <c r="K205" i="2" s="1"/>
  <c r="L204" i="2" s="1"/>
  <c r="M203" i="2" s="1"/>
  <c r="N202" i="2" s="1"/>
  <c r="O201" i="2" s="1"/>
  <c r="P200" i="2" s="1"/>
  <c r="Q199" i="2" s="1"/>
  <c r="R198" i="2" s="1"/>
  <c r="S197" i="2" s="1"/>
  <c r="T196" i="2" s="1"/>
  <c r="U195" i="2" s="1"/>
  <c r="V194" i="2" s="1"/>
  <c r="W193" i="2" s="1"/>
  <c r="X192" i="2" s="1"/>
  <c r="X209" i="2"/>
  <c r="W209" i="2"/>
  <c r="X208" i="2" s="1"/>
  <c r="V209" i="2"/>
  <c r="U209" i="2"/>
  <c r="V208" i="2" s="1"/>
  <c r="W207" i="2" s="1"/>
  <c r="X206" i="2" s="1"/>
  <c r="T209" i="2"/>
  <c r="U208" i="2" s="1"/>
  <c r="V207" i="2" s="1"/>
  <c r="W206" i="2" s="1"/>
  <c r="X205" i="2" s="1"/>
  <c r="S209" i="2"/>
  <c r="T208" i="2" s="1"/>
  <c r="U207" i="2" s="1"/>
  <c r="V206" i="2" s="1"/>
  <c r="W205" i="2" s="1"/>
  <c r="X204" i="2" s="1"/>
  <c r="R209" i="2"/>
  <c r="S208" i="2" s="1"/>
  <c r="T207" i="2" s="1"/>
  <c r="U206" i="2" s="1"/>
  <c r="V205" i="2" s="1"/>
  <c r="W204" i="2" s="1"/>
  <c r="X203" i="2" s="1"/>
  <c r="Q209" i="2"/>
  <c r="R208" i="2" s="1"/>
  <c r="S207" i="2" s="1"/>
  <c r="T206" i="2" s="1"/>
  <c r="U205" i="2" s="1"/>
  <c r="V204" i="2" s="1"/>
  <c r="W203" i="2" s="1"/>
  <c r="X202" i="2" s="1"/>
  <c r="P209" i="2"/>
  <c r="Q208" i="2" s="1"/>
  <c r="R207" i="2" s="1"/>
  <c r="S206" i="2" s="1"/>
  <c r="T205" i="2" s="1"/>
  <c r="U204" i="2" s="1"/>
  <c r="V203" i="2" s="1"/>
  <c r="W202" i="2" s="1"/>
  <c r="X201" i="2" s="1"/>
  <c r="O209" i="2"/>
  <c r="P208" i="2" s="1"/>
  <c r="Q207" i="2" s="1"/>
  <c r="R206" i="2" s="1"/>
  <c r="S205" i="2" s="1"/>
  <c r="T204" i="2" s="1"/>
  <c r="U203" i="2" s="1"/>
  <c r="V202" i="2" s="1"/>
  <c r="W201" i="2" s="1"/>
  <c r="X200" i="2" s="1"/>
  <c r="N209" i="2"/>
  <c r="O208" i="2" s="1"/>
  <c r="P207" i="2" s="1"/>
  <c r="Q206" i="2" s="1"/>
  <c r="R205" i="2" s="1"/>
  <c r="S204" i="2" s="1"/>
  <c r="T203" i="2" s="1"/>
  <c r="U202" i="2" s="1"/>
  <c r="V201" i="2" s="1"/>
  <c r="W200" i="2" s="1"/>
  <c r="X199" i="2" s="1"/>
  <c r="M209" i="2"/>
  <c r="N208" i="2" s="1"/>
  <c r="O207" i="2" s="1"/>
  <c r="P206" i="2" s="1"/>
  <c r="Q205" i="2" s="1"/>
  <c r="R204" i="2" s="1"/>
  <c r="S203" i="2" s="1"/>
  <c r="T202" i="2" s="1"/>
  <c r="U201" i="2" s="1"/>
  <c r="V200" i="2" s="1"/>
  <c r="W199" i="2" s="1"/>
  <c r="X198" i="2" s="1"/>
  <c r="L209" i="2"/>
  <c r="M208" i="2" s="1"/>
  <c r="N207" i="2" s="1"/>
  <c r="O206" i="2" s="1"/>
  <c r="P205" i="2" s="1"/>
  <c r="Q204" i="2" s="1"/>
  <c r="R203" i="2" s="1"/>
  <c r="S202" i="2" s="1"/>
  <c r="T201" i="2" s="1"/>
  <c r="U200" i="2" s="1"/>
  <c r="V199" i="2" s="1"/>
  <c r="W198" i="2" s="1"/>
  <c r="X197" i="2" s="1"/>
  <c r="K209" i="2"/>
  <c r="L208" i="2" s="1"/>
  <c r="M207" i="2" s="1"/>
  <c r="N206" i="2" s="1"/>
  <c r="O205" i="2" s="1"/>
  <c r="P204" i="2" s="1"/>
  <c r="Q203" i="2" s="1"/>
  <c r="R202" i="2" s="1"/>
  <c r="S201" i="2" s="1"/>
  <c r="T200" i="2" s="1"/>
  <c r="U199" i="2" s="1"/>
  <c r="V198" i="2" s="1"/>
  <c r="W197" i="2" s="1"/>
  <c r="X196" i="2" s="1"/>
  <c r="J209" i="2"/>
  <c r="K208" i="2" s="1"/>
  <c r="L207" i="2" s="1"/>
  <c r="M206" i="2" s="1"/>
  <c r="N205" i="2" s="1"/>
  <c r="O204" i="2" s="1"/>
  <c r="P203" i="2" s="1"/>
  <c r="Q202" i="2" s="1"/>
  <c r="R201" i="2" s="1"/>
  <c r="S200" i="2" s="1"/>
  <c r="T199" i="2" s="1"/>
  <c r="U198" i="2" s="1"/>
  <c r="V197" i="2" s="1"/>
  <c r="W196" i="2" s="1"/>
  <c r="X195" i="2" s="1"/>
  <c r="I209" i="2"/>
  <c r="J208" i="2" s="1"/>
  <c r="K207" i="2" s="1"/>
  <c r="L206" i="2" s="1"/>
  <c r="M205" i="2" s="1"/>
  <c r="N204" i="2" s="1"/>
  <c r="O203" i="2" s="1"/>
  <c r="P202" i="2" s="1"/>
  <c r="Q201" i="2" s="1"/>
  <c r="R200" i="2" s="1"/>
  <c r="S199" i="2" s="1"/>
  <c r="T198" i="2" s="1"/>
  <c r="U197" i="2" s="1"/>
  <c r="V196" i="2" s="1"/>
  <c r="W195" i="2" s="1"/>
  <c r="X194" i="2" s="1"/>
  <c r="H209" i="2"/>
  <c r="F209" i="2"/>
  <c r="G208" i="2" s="1"/>
  <c r="H207" i="2" s="1"/>
  <c r="I206" i="2" s="1"/>
  <c r="J205" i="2" s="1"/>
  <c r="K204" i="2" s="1"/>
  <c r="L203" i="2" s="1"/>
  <c r="M202" i="2" s="1"/>
  <c r="N201" i="2" s="1"/>
  <c r="O200" i="2" s="1"/>
  <c r="P199" i="2" s="1"/>
  <c r="Q198" i="2" s="1"/>
  <c r="R197" i="2" s="1"/>
  <c r="S196" i="2" s="1"/>
  <c r="T195" i="2" s="1"/>
  <c r="U194" i="2" s="1"/>
  <c r="V193" i="2" s="1"/>
  <c r="W192" i="2" s="1"/>
  <c r="W208" i="2"/>
  <c r="X207" i="2" s="1"/>
  <c r="I208" i="2"/>
  <c r="J207" i="2" s="1"/>
  <c r="K206" i="2" s="1"/>
  <c r="L205" i="2" s="1"/>
  <c r="M204" i="2" s="1"/>
  <c r="N203" i="2" s="1"/>
  <c r="O202" i="2" s="1"/>
  <c r="P201" i="2" s="1"/>
  <c r="Q200" i="2" s="1"/>
  <c r="R199" i="2" s="1"/>
  <c r="S198" i="2" s="1"/>
  <c r="T197" i="2" s="1"/>
  <c r="U196" i="2" s="1"/>
  <c r="V195" i="2" s="1"/>
  <c r="W194" i="2" s="1"/>
  <c r="X193" i="2" s="1"/>
  <c r="F208" i="2"/>
  <c r="G207" i="2" s="1"/>
  <c r="H206" i="2" s="1"/>
  <c r="I205" i="2" s="1"/>
  <c r="J204" i="2" s="1"/>
  <c r="K203" i="2" s="1"/>
  <c r="L202" i="2" s="1"/>
  <c r="M201" i="2" s="1"/>
  <c r="N200" i="2" s="1"/>
  <c r="O199" i="2" s="1"/>
  <c r="P198" i="2" s="1"/>
  <c r="Q197" i="2" s="1"/>
  <c r="R196" i="2" s="1"/>
  <c r="S195" i="2" s="1"/>
  <c r="T194" i="2" s="1"/>
  <c r="U193" i="2" s="1"/>
  <c r="V192" i="2" s="1"/>
  <c r="F207" i="2"/>
  <c r="G206" i="2" s="1"/>
  <c r="H205" i="2" s="1"/>
  <c r="I204" i="2" s="1"/>
  <c r="J203" i="2" s="1"/>
  <c r="K202" i="2" s="1"/>
  <c r="L201" i="2" s="1"/>
  <c r="M200" i="2" s="1"/>
  <c r="N199" i="2" s="1"/>
  <c r="O198" i="2" s="1"/>
  <c r="P197" i="2" s="1"/>
  <c r="Q196" i="2" s="1"/>
  <c r="R195" i="2" s="1"/>
  <c r="S194" i="2" s="1"/>
  <c r="T193" i="2" s="1"/>
  <c r="U192" i="2" s="1"/>
  <c r="F206" i="2"/>
  <c r="G205" i="2" s="1"/>
  <c r="H204" i="2" s="1"/>
  <c r="I203" i="2" s="1"/>
  <c r="J202" i="2" s="1"/>
  <c r="K201" i="2" s="1"/>
  <c r="L200" i="2" s="1"/>
  <c r="M199" i="2" s="1"/>
  <c r="N198" i="2" s="1"/>
  <c r="O197" i="2" s="1"/>
  <c r="P196" i="2" s="1"/>
  <c r="Q195" i="2" s="1"/>
  <c r="R194" i="2" s="1"/>
  <c r="S193" i="2" s="1"/>
  <c r="T192" i="2" s="1"/>
  <c r="F205" i="2"/>
  <c r="G204" i="2" s="1"/>
  <c r="H203" i="2" s="1"/>
  <c r="I202" i="2" s="1"/>
  <c r="J201" i="2" s="1"/>
  <c r="K200" i="2" s="1"/>
  <c r="L199" i="2" s="1"/>
  <c r="M198" i="2" s="1"/>
  <c r="N197" i="2" s="1"/>
  <c r="O196" i="2" s="1"/>
  <c r="P195" i="2" s="1"/>
  <c r="Q194" i="2" s="1"/>
  <c r="R193" i="2" s="1"/>
  <c r="S192" i="2" s="1"/>
  <c r="F204" i="2"/>
  <c r="G203" i="2" s="1"/>
  <c r="H202" i="2" s="1"/>
  <c r="I201" i="2" s="1"/>
  <c r="J200" i="2" s="1"/>
  <c r="K199" i="2" s="1"/>
  <c r="L198" i="2" s="1"/>
  <c r="M197" i="2" s="1"/>
  <c r="N196" i="2" s="1"/>
  <c r="O195" i="2" s="1"/>
  <c r="P194" i="2" s="1"/>
  <c r="Q193" i="2" s="1"/>
  <c r="R192" i="2" s="1"/>
  <c r="F203" i="2"/>
  <c r="G202" i="2" s="1"/>
  <c r="H201" i="2" s="1"/>
  <c r="I200" i="2" s="1"/>
  <c r="J199" i="2" s="1"/>
  <c r="K198" i="2" s="1"/>
  <c r="L197" i="2" s="1"/>
  <c r="M196" i="2" s="1"/>
  <c r="N195" i="2" s="1"/>
  <c r="O194" i="2" s="1"/>
  <c r="P193" i="2" s="1"/>
  <c r="Q192" i="2" s="1"/>
  <c r="F202" i="2"/>
  <c r="G201" i="2" s="1"/>
  <c r="H200" i="2" s="1"/>
  <c r="I199" i="2" s="1"/>
  <c r="J198" i="2" s="1"/>
  <c r="K197" i="2" s="1"/>
  <c r="L196" i="2" s="1"/>
  <c r="M195" i="2" s="1"/>
  <c r="N194" i="2" s="1"/>
  <c r="O193" i="2" s="1"/>
  <c r="P192" i="2" s="1"/>
  <c r="F201" i="2"/>
  <c r="G200" i="2" s="1"/>
  <c r="H199" i="2" s="1"/>
  <c r="I198" i="2" s="1"/>
  <c r="J197" i="2" s="1"/>
  <c r="K196" i="2" s="1"/>
  <c r="L195" i="2" s="1"/>
  <c r="M194" i="2" s="1"/>
  <c r="N193" i="2" s="1"/>
  <c r="O192" i="2" s="1"/>
  <c r="F200" i="2"/>
  <c r="G199" i="2" s="1"/>
  <c r="H198" i="2" s="1"/>
  <c r="I197" i="2" s="1"/>
  <c r="J196" i="2" s="1"/>
  <c r="K195" i="2" s="1"/>
  <c r="L194" i="2" s="1"/>
  <c r="M193" i="2" s="1"/>
  <c r="N192" i="2" s="1"/>
  <c r="F199" i="2"/>
  <c r="G198" i="2" s="1"/>
  <c r="H197" i="2" s="1"/>
  <c r="I196" i="2" s="1"/>
  <c r="J195" i="2" s="1"/>
  <c r="K194" i="2" s="1"/>
  <c r="L193" i="2" s="1"/>
  <c r="M192" i="2" s="1"/>
  <c r="F198" i="2"/>
  <c r="G197" i="2" s="1"/>
  <c r="H196" i="2" s="1"/>
  <c r="I195" i="2" s="1"/>
  <c r="J194" i="2" s="1"/>
  <c r="K193" i="2" s="1"/>
  <c r="L192" i="2" s="1"/>
  <c r="F197" i="2"/>
  <c r="G196" i="2" s="1"/>
  <c r="H195" i="2" s="1"/>
  <c r="I194" i="2" s="1"/>
  <c r="J193" i="2" s="1"/>
  <c r="K192" i="2" s="1"/>
  <c r="F196" i="2"/>
  <c r="G195" i="2" s="1"/>
  <c r="H194" i="2" s="1"/>
  <c r="I193" i="2" s="1"/>
  <c r="J192" i="2" s="1"/>
  <c r="F195" i="2"/>
  <c r="G194" i="2" s="1"/>
  <c r="H193" i="2" s="1"/>
  <c r="I192" i="2" s="1"/>
  <c r="F194" i="2"/>
  <c r="G193" i="2" s="1"/>
  <c r="H192" i="2" s="1"/>
  <c r="F193" i="2"/>
  <c r="G192" i="2" s="1"/>
  <c r="F192" i="2"/>
  <c r="F191" i="2"/>
  <c r="G190" i="2" s="1"/>
  <c r="H189" i="2" s="1"/>
  <c r="I188" i="2" s="1"/>
  <c r="J187" i="2" s="1"/>
  <c r="K186" i="2" s="1"/>
  <c r="L185" i="2" s="1"/>
  <c r="M184" i="2" s="1"/>
  <c r="N183" i="2" s="1"/>
  <c r="O182" i="2" s="1"/>
  <c r="P181" i="2" s="1"/>
  <c r="Q180" i="2" s="1"/>
  <c r="R179" i="2" s="1"/>
  <c r="S178" i="2" s="1"/>
  <c r="T177" i="2" s="1"/>
  <c r="U176" i="2" s="1"/>
  <c r="V175" i="2" s="1"/>
  <c r="W174" i="2" s="1"/>
  <c r="X173" i="2" s="1"/>
  <c r="X190" i="2"/>
  <c r="W190" i="2"/>
  <c r="X189" i="2" s="1"/>
  <c r="V190" i="2"/>
  <c r="U190" i="2"/>
  <c r="V189" i="2" s="1"/>
  <c r="W188" i="2" s="1"/>
  <c r="X187" i="2" s="1"/>
  <c r="T190" i="2"/>
  <c r="U189" i="2" s="1"/>
  <c r="V188" i="2" s="1"/>
  <c r="W187" i="2" s="1"/>
  <c r="X186" i="2" s="1"/>
  <c r="S190" i="2"/>
  <c r="T189" i="2" s="1"/>
  <c r="U188" i="2" s="1"/>
  <c r="V187" i="2" s="1"/>
  <c r="W186" i="2" s="1"/>
  <c r="X185" i="2" s="1"/>
  <c r="R190" i="2"/>
  <c r="S189" i="2" s="1"/>
  <c r="T188" i="2" s="1"/>
  <c r="U187" i="2" s="1"/>
  <c r="V186" i="2" s="1"/>
  <c r="W185" i="2" s="1"/>
  <c r="X184" i="2" s="1"/>
  <c r="Q190" i="2"/>
  <c r="R189" i="2" s="1"/>
  <c r="S188" i="2" s="1"/>
  <c r="T187" i="2" s="1"/>
  <c r="U186" i="2" s="1"/>
  <c r="V185" i="2" s="1"/>
  <c r="W184" i="2" s="1"/>
  <c r="X183" i="2" s="1"/>
  <c r="P190" i="2"/>
  <c r="Q189" i="2" s="1"/>
  <c r="R188" i="2" s="1"/>
  <c r="S187" i="2" s="1"/>
  <c r="T186" i="2" s="1"/>
  <c r="U185" i="2" s="1"/>
  <c r="V184" i="2" s="1"/>
  <c r="W183" i="2" s="1"/>
  <c r="X182" i="2" s="1"/>
  <c r="O190" i="2"/>
  <c r="P189" i="2" s="1"/>
  <c r="Q188" i="2" s="1"/>
  <c r="R187" i="2" s="1"/>
  <c r="S186" i="2" s="1"/>
  <c r="T185" i="2" s="1"/>
  <c r="U184" i="2" s="1"/>
  <c r="V183" i="2" s="1"/>
  <c r="W182" i="2" s="1"/>
  <c r="X181" i="2" s="1"/>
  <c r="N190" i="2"/>
  <c r="O189" i="2" s="1"/>
  <c r="P188" i="2" s="1"/>
  <c r="Q187" i="2" s="1"/>
  <c r="R186" i="2" s="1"/>
  <c r="S185" i="2" s="1"/>
  <c r="T184" i="2" s="1"/>
  <c r="U183" i="2" s="1"/>
  <c r="V182" i="2" s="1"/>
  <c r="W181" i="2" s="1"/>
  <c r="X180" i="2" s="1"/>
  <c r="M190" i="2"/>
  <c r="N189" i="2" s="1"/>
  <c r="O188" i="2" s="1"/>
  <c r="P187" i="2" s="1"/>
  <c r="Q186" i="2" s="1"/>
  <c r="R185" i="2" s="1"/>
  <c r="S184" i="2" s="1"/>
  <c r="T183" i="2" s="1"/>
  <c r="U182" i="2" s="1"/>
  <c r="V181" i="2" s="1"/>
  <c r="W180" i="2" s="1"/>
  <c r="X179" i="2" s="1"/>
  <c r="L190" i="2"/>
  <c r="M189" i="2" s="1"/>
  <c r="N188" i="2" s="1"/>
  <c r="O187" i="2" s="1"/>
  <c r="P186" i="2" s="1"/>
  <c r="Q185" i="2" s="1"/>
  <c r="R184" i="2" s="1"/>
  <c r="S183" i="2" s="1"/>
  <c r="T182" i="2" s="1"/>
  <c r="U181" i="2" s="1"/>
  <c r="V180" i="2" s="1"/>
  <c r="W179" i="2" s="1"/>
  <c r="X178" i="2" s="1"/>
  <c r="K190" i="2"/>
  <c r="L189" i="2" s="1"/>
  <c r="M188" i="2" s="1"/>
  <c r="N187" i="2" s="1"/>
  <c r="O186" i="2" s="1"/>
  <c r="P185" i="2" s="1"/>
  <c r="Q184" i="2" s="1"/>
  <c r="R183" i="2" s="1"/>
  <c r="S182" i="2" s="1"/>
  <c r="T181" i="2" s="1"/>
  <c r="U180" i="2" s="1"/>
  <c r="V179" i="2" s="1"/>
  <c r="W178" i="2" s="1"/>
  <c r="X177" i="2" s="1"/>
  <c r="J190" i="2"/>
  <c r="K189" i="2" s="1"/>
  <c r="L188" i="2" s="1"/>
  <c r="M187" i="2" s="1"/>
  <c r="N186" i="2" s="1"/>
  <c r="O185" i="2" s="1"/>
  <c r="P184" i="2" s="1"/>
  <c r="Q183" i="2" s="1"/>
  <c r="R182" i="2" s="1"/>
  <c r="S181" i="2" s="1"/>
  <c r="T180" i="2" s="1"/>
  <c r="U179" i="2" s="1"/>
  <c r="V178" i="2" s="1"/>
  <c r="W177" i="2" s="1"/>
  <c r="X176" i="2" s="1"/>
  <c r="I190" i="2"/>
  <c r="J189" i="2" s="1"/>
  <c r="K188" i="2" s="1"/>
  <c r="L187" i="2" s="1"/>
  <c r="M186" i="2" s="1"/>
  <c r="N185" i="2" s="1"/>
  <c r="O184" i="2" s="1"/>
  <c r="P183" i="2" s="1"/>
  <c r="Q182" i="2" s="1"/>
  <c r="R181" i="2" s="1"/>
  <c r="S180" i="2" s="1"/>
  <c r="T179" i="2" s="1"/>
  <c r="U178" i="2" s="1"/>
  <c r="V177" i="2" s="1"/>
  <c r="W176" i="2" s="1"/>
  <c r="X175" i="2" s="1"/>
  <c r="H190" i="2"/>
  <c r="I189" i="2" s="1"/>
  <c r="J188" i="2" s="1"/>
  <c r="K187" i="2" s="1"/>
  <c r="L186" i="2" s="1"/>
  <c r="M185" i="2" s="1"/>
  <c r="N184" i="2" s="1"/>
  <c r="O183" i="2" s="1"/>
  <c r="P182" i="2" s="1"/>
  <c r="Q181" i="2" s="1"/>
  <c r="R180" i="2" s="1"/>
  <c r="S179" i="2" s="1"/>
  <c r="T178" i="2" s="1"/>
  <c r="U177" i="2" s="1"/>
  <c r="V176" i="2" s="1"/>
  <c r="W175" i="2" s="1"/>
  <c r="X174" i="2" s="1"/>
  <c r="F190" i="2"/>
  <c r="G189" i="2" s="1"/>
  <c r="H188" i="2" s="1"/>
  <c r="I187" i="2" s="1"/>
  <c r="J186" i="2" s="1"/>
  <c r="K185" i="2" s="1"/>
  <c r="L184" i="2" s="1"/>
  <c r="M183" i="2" s="1"/>
  <c r="N182" i="2" s="1"/>
  <c r="O181" i="2" s="1"/>
  <c r="P180" i="2" s="1"/>
  <c r="Q179" i="2" s="1"/>
  <c r="R178" i="2" s="1"/>
  <c r="S177" i="2" s="1"/>
  <c r="T176" i="2" s="1"/>
  <c r="U175" i="2" s="1"/>
  <c r="V174" i="2" s="1"/>
  <c r="W173" i="2" s="1"/>
  <c r="W189" i="2"/>
  <c r="X188" i="2" s="1"/>
  <c r="F189" i="2"/>
  <c r="G188" i="2" s="1"/>
  <c r="H187" i="2" s="1"/>
  <c r="I186" i="2" s="1"/>
  <c r="J185" i="2" s="1"/>
  <c r="K184" i="2" s="1"/>
  <c r="L183" i="2" s="1"/>
  <c r="M182" i="2" s="1"/>
  <c r="N181" i="2" s="1"/>
  <c r="O180" i="2" s="1"/>
  <c r="P179" i="2" s="1"/>
  <c r="Q178" i="2" s="1"/>
  <c r="R177" i="2" s="1"/>
  <c r="S176" i="2" s="1"/>
  <c r="T175" i="2" s="1"/>
  <c r="U174" i="2" s="1"/>
  <c r="V173" i="2" s="1"/>
  <c r="F188" i="2"/>
  <c r="G187" i="2" s="1"/>
  <c r="H186" i="2" s="1"/>
  <c r="I185" i="2" s="1"/>
  <c r="J184" i="2" s="1"/>
  <c r="K183" i="2" s="1"/>
  <c r="L182" i="2" s="1"/>
  <c r="M181" i="2" s="1"/>
  <c r="N180" i="2" s="1"/>
  <c r="O179" i="2" s="1"/>
  <c r="P178" i="2" s="1"/>
  <c r="Q177" i="2" s="1"/>
  <c r="R176" i="2" s="1"/>
  <c r="S175" i="2" s="1"/>
  <c r="T174" i="2" s="1"/>
  <c r="U173" i="2" s="1"/>
  <c r="F187" i="2"/>
  <c r="G186" i="2"/>
  <c r="H185" i="2" s="1"/>
  <c r="I184" i="2" s="1"/>
  <c r="J183" i="2" s="1"/>
  <c r="K182" i="2" s="1"/>
  <c r="L181" i="2" s="1"/>
  <c r="M180" i="2" s="1"/>
  <c r="N179" i="2" s="1"/>
  <c r="O178" i="2" s="1"/>
  <c r="P177" i="2" s="1"/>
  <c r="Q176" i="2" s="1"/>
  <c r="R175" i="2" s="1"/>
  <c r="S174" i="2" s="1"/>
  <c r="T173" i="2" s="1"/>
  <c r="F186" i="2"/>
  <c r="G185" i="2" s="1"/>
  <c r="H184" i="2" s="1"/>
  <c r="I183" i="2" s="1"/>
  <c r="J182" i="2" s="1"/>
  <c r="K181" i="2" s="1"/>
  <c r="L180" i="2" s="1"/>
  <c r="M179" i="2" s="1"/>
  <c r="N178" i="2" s="1"/>
  <c r="O177" i="2" s="1"/>
  <c r="P176" i="2" s="1"/>
  <c r="Q175" i="2" s="1"/>
  <c r="R174" i="2" s="1"/>
  <c r="S173" i="2" s="1"/>
  <c r="F185" i="2"/>
  <c r="G184" i="2" s="1"/>
  <c r="H183" i="2" s="1"/>
  <c r="I182" i="2" s="1"/>
  <c r="J181" i="2" s="1"/>
  <c r="K180" i="2" s="1"/>
  <c r="L179" i="2" s="1"/>
  <c r="M178" i="2" s="1"/>
  <c r="N177" i="2" s="1"/>
  <c r="O176" i="2" s="1"/>
  <c r="P175" i="2" s="1"/>
  <c r="Q174" i="2" s="1"/>
  <c r="R173" i="2" s="1"/>
  <c r="F184" i="2"/>
  <c r="G183" i="2" s="1"/>
  <c r="H182" i="2" s="1"/>
  <c r="I181" i="2" s="1"/>
  <c r="J180" i="2" s="1"/>
  <c r="K179" i="2" s="1"/>
  <c r="L178" i="2" s="1"/>
  <c r="M177" i="2" s="1"/>
  <c r="N176" i="2" s="1"/>
  <c r="O175" i="2" s="1"/>
  <c r="P174" i="2" s="1"/>
  <c r="Q173" i="2" s="1"/>
  <c r="F183" i="2"/>
  <c r="G182" i="2" s="1"/>
  <c r="H181" i="2" s="1"/>
  <c r="I180" i="2" s="1"/>
  <c r="J179" i="2" s="1"/>
  <c r="K178" i="2" s="1"/>
  <c r="L177" i="2" s="1"/>
  <c r="M176" i="2" s="1"/>
  <c r="N175" i="2" s="1"/>
  <c r="O174" i="2" s="1"/>
  <c r="P173" i="2" s="1"/>
  <c r="F182" i="2"/>
  <c r="G181" i="2" s="1"/>
  <c r="H180" i="2" s="1"/>
  <c r="I179" i="2" s="1"/>
  <c r="J178" i="2" s="1"/>
  <c r="K177" i="2" s="1"/>
  <c r="L176" i="2" s="1"/>
  <c r="M175" i="2" s="1"/>
  <c r="N174" i="2" s="1"/>
  <c r="O173" i="2" s="1"/>
  <c r="F181" i="2"/>
  <c r="G180" i="2" s="1"/>
  <c r="H179" i="2" s="1"/>
  <c r="I178" i="2" s="1"/>
  <c r="J177" i="2" s="1"/>
  <c r="K176" i="2" s="1"/>
  <c r="L175" i="2" s="1"/>
  <c r="M174" i="2" s="1"/>
  <c r="N173" i="2" s="1"/>
  <c r="F180" i="2"/>
  <c r="G179" i="2" s="1"/>
  <c r="H178" i="2" s="1"/>
  <c r="I177" i="2" s="1"/>
  <c r="J176" i="2" s="1"/>
  <c r="K175" i="2" s="1"/>
  <c r="L174" i="2" s="1"/>
  <c r="M173" i="2" s="1"/>
  <c r="F179" i="2"/>
  <c r="G178" i="2" s="1"/>
  <c r="H177" i="2" s="1"/>
  <c r="I176" i="2" s="1"/>
  <c r="J175" i="2" s="1"/>
  <c r="K174" i="2" s="1"/>
  <c r="L173" i="2" s="1"/>
  <c r="F178" i="2"/>
  <c r="G177" i="2" s="1"/>
  <c r="H176" i="2" s="1"/>
  <c r="I175" i="2" s="1"/>
  <c r="J174" i="2" s="1"/>
  <c r="K173" i="2" s="1"/>
  <c r="F177" i="2"/>
  <c r="G176" i="2" s="1"/>
  <c r="H175" i="2" s="1"/>
  <c r="I174" i="2" s="1"/>
  <c r="J173" i="2" s="1"/>
  <c r="F176" i="2"/>
  <c r="G175" i="2" s="1"/>
  <c r="H174" i="2" s="1"/>
  <c r="I173" i="2" s="1"/>
  <c r="F175" i="2"/>
  <c r="G174" i="2" s="1"/>
  <c r="H173" i="2" s="1"/>
  <c r="F174" i="2"/>
  <c r="G173" i="2" s="1"/>
  <c r="F173" i="2"/>
  <c r="F172" i="2"/>
  <c r="G171" i="2" s="1"/>
  <c r="H170" i="2" s="1"/>
  <c r="I169" i="2" s="1"/>
  <c r="J168" i="2" s="1"/>
  <c r="K167" i="2" s="1"/>
  <c r="L166" i="2" s="1"/>
  <c r="M165" i="2" s="1"/>
  <c r="N164" i="2" s="1"/>
  <c r="O163" i="2" s="1"/>
  <c r="P162" i="2" s="1"/>
  <c r="Q161" i="2" s="1"/>
  <c r="R160" i="2" s="1"/>
  <c r="S159" i="2" s="1"/>
  <c r="T158" i="2" s="1"/>
  <c r="U157" i="2" s="1"/>
  <c r="V156" i="2" s="1"/>
  <c r="W155" i="2" s="1"/>
  <c r="X154" i="2" s="1"/>
  <c r="X171" i="2"/>
  <c r="W171" i="2"/>
  <c r="V171" i="2"/>
  <c r="W170" i="2" s="1"/>
  <c r="X169" i="2" s="1"/>
  <c r="U171" i="2"/>
  <c r="V170" i="2" s="1"/>
  <c r="W169" i="2" s="1"/>
  <c r="X168" i="2" s="1"/>
  <c r="T171" i="2"/>
  <c r="U170" i="2" s="1"/>
  <c r="V169" i="2" s="1"/>
  <c r="W168" i="2" s="1"/>
  <c r="X167" i="2" s="1"/>
  <c r="S171" i="2"/>
  <c r="T170" i="2" s="1"/>
  <c r="U169" i="2" s="1"/>
  <c r="V168" i="2" s="1"/>
  <c r="W167" i="2" s="1"/>
  <c r="X166" i="2" s="1"/>
  <c r="R171" i="2"/>
  <c r="S170" i="2" s="1"/>
  <c r="T169" i="2" s="1"/>
  <c r="U168" i="2" s="1"/>
  <c r="V167" i="2" s="1"/>
  <c r="W166" i="2" s="1"/>
  <c r="X165" i="2" s="1"/>
  <c r="Q171" i="2"/>
  <c r="R170" i="2" s="1"/>
  <c r="S169" i="2" s="1"/>
  <c r="T168" i="2" s="1"/>
  <c r="U167" i="2" s="1"/>
  <c r="V166" i="2" s="1"/>
  <c r="W165" i="2" s="1"/>
  <c r="X164" i="2" s="1"/>
  <c r="P171" i="2"/>
  <c r="Q170" i="2" s="1"/>
  <c r="R169" i="2" s="1"/>
  <c r="S168" i="2" s="1"/>
  <c r="T167" i="2" s="1"/>
  <c r="U166" i="2" s="1"/>
  <c r="V165" i="2" s="1"/>
  <c r="W164" i="2" s="1"/>
  <c r="X163" i="2" s="1"/>
  <c r="O171" i="2"/>
  <c r="N171" i="2"/>
  <c r="O170" i="2" s="1"/>
  <c r="P169" i="2" s="1"/>
  <c r="Q168" i="2" s="1"/>
  <c r="R167" i="2" s="1"/>
  <c r="S166" i="2" s="1"/>
  <c r="T165" i="2" s="1"/>
  <c r="U164" i="2" s="1"/>
  <c r="V163" i="2" s="1"/>
  <c r="W162" i="2" s="1"/>
  <c r="X161" i="2" s="1"/>
  <c r="M171" i="2"/>
  <c r="N170" i="2" s="1"/>
  <c r="O169" i="2" s="1"/>
  <c r="P168" i="2" s="1"/>
  <c r="Q167" i="2" s="1"/>
  <c r="R166" i="2" s="1"/>
  <c r="S165" i="2" s="1"/>
  <c r="T164" i="2" s="1"/>
  <c r="U163" i="2" s="1"/>
  <c r="V162" i="2" s="1"/>
  <c r="W161" i="2" s="1"/>
  <c r="X160" i="2" s="1"/>
  <c r="L171" i="2"/>
  <c r="M170" i="2" s="1"/>
  <c r="N169" i="2" s="1"/>
  <c r="O168" i="2" s="1"/>
  <c r="P167" i="2" s="1"/>
  <c r="Q166" i="2" s="1"/>
  <c r="R165" i="2" s="1"/>
  <c r="S164" i="2" s="1"/>
  <c r="T163" i="2" s="1"/>
  <c r="U162" i="2" s="1"/>
  <c r="V161" i="2" s="1"/>
  <c r="W160" i="2" s="1"/>
  <c r="X159" i="2" s="1"/>
  <c r="K171" i="2"/>
  <c r="L170" i="2" s="1"/>
  <c r="M169" i="2" s="1"/>
  <c r="N168" i="2" s="1"/>
  <c r="O167" i="2" s="1"/>
  <c r="P166" i="2" s="1"/>
  <c r="Q165" i="2" s="1"/>
  <c r="R164" i="2" s="1"/>
  <c r="S163" i="2" s="1"/>
  <c r="T162" i="2" s="1"/>
  <c r="U161" i="2" s="1"/>
  <c r="V160" i="2" s="1"/>
  <c r="W159" i="2" s="1"/>
  <c r="X158" i="2" s="1"/>
  <c r="J171" i="2"/>
  <c r="K170" i="2" s="1"/>
  <c r="L169" i="2" s="1"/>
  <c r="M168" i="2" s="1"/>
  <c r="N167" i="2" s="1"/>
  <c r="O166" i="2" s="1"/>
  <c r="P165" i="2" s="1"/>
  <c r="Q164" i="2" s="1"/>
  <c r="R163" i="2" s="1"/>
  <c r="S162" i="2" s="1"/>
  <c r="T161" i="2" s="1"/>
  <c r="U160" i="2" s="1"/>
  <c r="V159" i="2" s="1"/>
  <c r="W158" i="2" s="1"/>
  <c r="X157" i="2" s="1"/>
  <c r="I171" i="2"/>
  <c r="J170" i="2" s="1"/>
  <c r="K169" i="2" s="1"/>
  <c r="L168" i="2" s="1"/>
  <c r="M167" i="2" s="1"/>
  <c r="N166" i="2" s="1"/>
  <c r="O165" i="2" s="1"/>
  <c r="P164" i="2" s="1"/>
  <c r="Q163" i="2" s="1"/>
  <c r="R162" i="2" s="1"/>
  <c r="S161" i="2" s="1"/>
  <c r="T160" i="2" s="1"/>
  <c r="U159" i="2" s="1"/>
  <c r="V158" i="2" s="1"/>
  <c r="W157" i="2" s="1"/>
  <c r="X156" i="2" s="1"/>
  <c r="H171" i="2"/>
  <c r="I170" i="2" s="1"/>
  <c r="J169" i="2" s="1"/>
  <c r="K168" i="2" s="1"/>
  <c r="L167" i="2" s="1"/>
  <c r="M166" i="2" s="1"/>
  <c r="N165" i="2" s="1"/>
  <c r="O164" i="2" s="1"/>
  <c r="P163" i="2" s="1"/>
  <c r="Q162" i="2" s="1"/>
  <c r="R161" i="2" s="1"/>
  <c r="S160" i="2" s="1"/>
  <c r="T159" i="2" s="1"/>
  <c r="U158" i="2" s="1"/>
  <c r="V157" i="2" s="1"/>
  <c r="W156" i="2" s="1"/>
  <c r="X155" i="2" s="1"/>
  <c r="F171" i="2"/>
  <c r="G170" i="2" s="1"/>
  <c r="H169" i="2" s="1"/>
  <c r="I168" i="2" s="1"/>
  <c r="J167" i="2" s="1"/>
  <c r="K166" i="2" s="1"/>
  <c r="L165" i="2" s="1"/>
  <c r="M164" i="2" s="1"/>
  <c r="N163" i="2" s="1"/>
  <c r="O162" i="2" s="1"/>
  <c r="P161" i="2" s="1"/>
  <c r="Q160" i="2" s="1"/>
  <c r="R159" i="2" s="1"/>
  <c r="S158" i="2" s="1"/>
  <c r="T157" i="2" s="1"/>
  <c r="U156" i="2" s="1"/>
  <c r="V155" i="2" s="1"/>
  <c r="W154" i="2" s="1"/>
  <c r="X170" i="2"/>
  <c r="P170" i="2"/>
  <c r="Q169" i="2" s="1"/>
  <c r="R168" i="2" s="1"/>
  <c r="S167" i="2" s="1"/>
  <c r="T166" i="2" s="1"/>
  <c r="U165" i="2" s="1"/>
  <c r="V164" i="2" s="1"/>
  <c r="W163" i="2" s="1"/>
  <c r="X162" i="2" s="1"/>
  <c r="F170" i="2"/>
  <c r="G169" i="2" s="1"/>
  <c r="H168" i="2" s="1"/>
  <c r="I167" i="2" s="1"/>
  <c r="J166" i="2" s="1"/>
  <c r="K165" i="2" s="1"/>
  <c r="L164" i="2" s="1"/>
  <c r="M163" i="2" s="1"/>
  <c r="N162" i="2" s="1"/>
  <c r="O161" i="2" s="1"/>
  <c r="P160" i="2" s="1"/>
  <c r="Q159" i="2" s="1"/>
  <c r="R158" i="2" s="1"/>
  <c r="S157" i="2" s="1"/>
  <c r="T156" i="2" s="1"/>
  <c r="U155" i="2" s="1"/>
  <c r="V154" i="2" s="1"/>
  <c r="F169" i="2"/>
  <c r="G168" i="2" s="1"/>
  <c r="H167" i="2" s="1"/>
  <c r="I166" i="2" s="1"/>
  <c r="J165" i="2" s="1"/>
  <c r="K164" i="2" s="1"/>
  <c r="L163" i="2" s="1"/>
  <c r="M162" i="2" s="1"/>
  <c r="N161" i="2" s="1"/>
  <c r="O160" i="2" s="1"/>
  <c r="P159" i="2" s="1"/>
  <c r="Q158" i="2" s="1"/>
  <c r="R157" i="2" s="1"/>
  <c r="S156" i="2" s="1"/>
  <c r="T155" i="2" s="1"/>
  <c r="U154" i="2" s="1"/>
  <c r="F168" i="2"/>
  <c r="G167" i="2" s="1"/>
  <c r="H166" i="2" s="1"/>
  <c r="I165" i="2" s="1"/>
  <c r="J164" i="2" s="1"/>
  <c r="K163" i="2" s="1"/>
  <c r="L162" i="2" s="1"/>
  <c r="M161" i="2" s="1"/>
  <c r="N160" i="2" s="1"/>
  <c r="O159" i="2" s="1"/>
  <c r="P158" i="2" s="1"/>
  <c r="Q157" i="2" s="1"/>
  <c r="R156" i="2" s="1"/>
  <c r="S155" i="2" s="1"/>
  <c r="T154" i="2" s="1"/>
  <c r="F167" i="2"/>
  <c r="G166" i="2" s="1"/>
  <c r="H165" i="2" s="1"/>
  <c r="I164" i="2" s="1"/>
  <c r="J163" i="2" s="1"/>
  <c r="K162" i="2" s="1"/>
  <c r="L161" i="2" s="1"/>
  <c r="M160" i="2" s="1"/>
  <c r="N159" i="2" s="1"/>
  <c r="O158" i="2" s="1"/>
  <c r="P157" i="2" s="1"/>
  <c r="Q156" i="2" s="1"/>
  <c r="R155" i="2" s="1"/>
  <c r="S154" i="2" s="1"/>
  <c r="F166" i="2"/>
  <c r="G165" i="2" s="1"/>
  <c r="H164" i="2" s="1"/>
  <c r="I163" i="2" s="1"/>
  <c r="J162" i="2" s="1"/>
  <c r="K161" i="2" s="1"/>
  <c r="L160" i="2" s="1"/>
  <c r="M159" i="2" s="1"/>
  <c r="N158" i="2" s="1"/>
  <c r="O157" i="2" s="1"/>
  <c r="P156" i="2" s="1"/>
  <c r="Q155" i="2" s="1"/>
  <c r="R154" i="2" s="1"/>
  <c r="F165" i="2"/>
  <c r="G164" i="2" s="1"/>
  <c r="H163" i="2" s="1"/>
  <c r="I162" i="2" s="1"/>
  <c r="J161" i="2" s="1"/>
  <c r="K160" i="2" s="1"/>
  <c r="L159" i="2" s="1"/>
  <c r="M158" i="2" s="1"/>
  <c r="N157" i="2" s="1"/>
  <c r="O156" i="2" s="1"/>
  <c r="P155" i="2" s="1"/>
  <c r="Q154" i="2" s="1"/>
  <c r="F164" i="2"/>
  <c r="G163" i="2" s="1"/>
  <c r="H162" i="2" s="1"/>
  <c r="I161" i="2" s="1"/>
  <c r="J160" i="2" s="1"/>
  <c r="K159" i="2" s="1"/>
  <c r="L158" i="2" s="1"/>
  <c r="M157" i="2" s="1"/>
  <c r="N156" i="2" s="1"/>
  <c r="O155" i="2" s="1"/>
  <c r="P154" i="2" s="1"/>
  <c r="F163" i="2"/>
  <c r="G162" i="2" s="1"/>
  <c r="H161" i="2" s="1"/>
  <c r="I160" i="2" s="1"/>
  <c r="J159" i="2" s="1"/>
  <c r="K158" i="2" s="1"/>
  <c r="L157" i="2" s="1"/>
  <c r="M156" i="2" s="1"/>
  <c r="N155" i="2" s="1"/>
  <c r="O154" i="2" s="1"/>
  <c r="F162" i="2"/>
  <c r="G161" i="2" s="1"/>
  <c r="H160" i="2" s="1"/>
  <c r="I159" i="2" s="1"/>
  <c r="J158" i="2" s="1"/>
  <c r="K157" i="2" s="1"/>
  <c r="L156" i="2" s="1"/>
  <c r="M155" i="2" s="1"/>
  <c r="N154" i="2" s="1"/>
  <c r="F161" i="2"/>
  <c r="G160" i="2" s="1"/>
  <c r="H159" i="2" s="1"/>
  <c r="I158" i="2" s="1"/>
  <c r="J157" i="2" s="1"/>
  <c r="K156" i="2" s="1"/>
  <c r="L155" i="2" s="1"/>
  <c r="M154" i="2" s="1"/>
  <c r="F160" i="2"/>
  <c r="G159" i="2" s="1"/>
  <c r="H158" i="2" s="1"/>
  <c r="I157" i="2" s="1"/>
  <c r="J156" i="2" s="1"/>
  <c r="K155" i="2" s="1"/>
  <c r="L154" i="2" s="1"/>
  <c r="F159" i="2"/>
  <c r="G158" i="2" s="1"/>
  <c r="H157" i="2" s="1"/>
  <c r="I156" i="2" s="1"/>
  <c r="J155" i="2" s="1"/>
  <c r="K154" i="2" s="1"/>
  <c r="F158" i="2"/>
  <c r="G157" i="2" s="1"/>
  <c r="H156" i="2" s="1"/>
  <c r="I155" i="2" s="1"/>
  <c r="J154" i="2" s="1"/>
  <c r="F157" i="2"/>
  <c r="G156" i="2" s="1"/>
  <c r="H155" i="2" s="1"/>
  <c r="I154" i="2" s="1"/>
  <c r="F156" i="2"/>
  <c r="G155" i="2" s="1"/>
  <c r="H154" i="2" s="1"/>
  <c r="F155" i="2"/>
  <c r="G154" i="2" s="1"/>
  <c r="F154" i="2"/>
  <c r="F153" i="2"/>
  <c r="G152" i="2" s="1"/>
  <c r="H151" i="2" s="1"/>
  <c r="I150" i="2" s="1"/>
  <c r="J149" i="2" s="1"/>
  <c r="K148" i="2" s="1"/>
  <c r="L147" i="2" s="1"/>
  <c r="M146" i="2" s="1"/>
  <c r="N145" i="2" s="1"/>
  <c r="O144" i="2" s="1"/>
  <c r="P143" i="2" s="1"/>
  <c r="Q142" i="2" s="1"/>
  <c r="R141" i="2" s="1"/>
  <c r="S140" i="2" s="1"/>
  <c r="T139" i="2" s="1"/>
  <c r="U138" i="2" s="1"/>
  <c r="V137" i="2" s="1"/>
  <c r="W136" i="2" s="1"/>
  <c r="X135" i="2" s="1"/>
  <c r="X152" i="2"/>
  <c r="W152" i="2"/>
  <c r="X151" i="2" s="1"/>
  <c r="V152" i="2"/>
  <c r="U152" i="2"/>
  <c r="T152" i="2"/>
  <c r="S152" i="2"/>
  <c r="R152" i="2"/>
  <c r="S151" i="2" s="1"/>
  <c r="T150" i="2" s="1"/>
  <c r="U149" i="2" s="1"/>
  <c r="V148" i="2" s="1"/>
  <c r="W147" i="2" s="1"/>
  <c r="X146" i="2" s="1"/>
  <c r="Q152" i="2"/>
  <c r="R151" i="2" s="1"/>
  <c r="S150" i="2" s="1"/>
  <c r="T149" i="2" s="1"/>
  <c r="U148" i="2" s="1"/>
  <c r="V147" i="2" s="1"/>
  <c r="W146" i="2" s="1"/>
  <c r="X145" i="2" s="1"/>
  <c r="P152" i="2"/>
  <c r="Q151" i="2" s="1"/>
  <c r="R150" i="2" s="1"/>
  <c r="S149" i="2" s="1"/>
  <c r="T148" i="2" s="1"/>
  <c r="U147" i="2" s="1"/>
  <c r="V146" i="2" s="1"/>
  <c r="W145" i="2" s="1"/>
  <c r="X144" i="2" s="1"/>
  <c r="O152" i="2"/>
  <c r="P151" i="2" s="1"/>
  <c r="Q150" i="2" s="1"/>
  <c r="R149" i="2" s="1"/>
  <c r="S148" i="2" s="1"/>
  <c r="T147" i="2" s="1"/>
  <c r="U146" i="2" s="1"/>
  <c r="V145" i="2" s="1"/>
  <c r="W144" i="2" s="1"/>
  <c r="X143" i="2" s="1"/>
  <c r="N152" i="2"/>
  <c r="O151" i="2" s="1"/>
  <c r="P150" i="2" s="1"/>
  <c r="Q149" i="2" s="1"/>
  <c r="R148" i="2" s="1"/>
  <c r="S147" i="2" s="1"/>
  <c r="T146" i="2" s="1"/>
  <c r="U145" i="2" s="1"/>
  <c r="V144" i="2" s="1"/>
  <c r="W143" i="2" s="1"/>
  <c r="X142" i="2" s="1"/>
  <c r="M152" i="2"/>
  <c r="N151" i="2" s="1"/>
  <c r="O150" i="2" s="1"/>
  <c r="P149" i="2" s="1"/>
  <c r="Q148" i="2" s="1"/>
  <c r="R147" i="2" s="1"/>
  <c r="S146" i="2" s="1"/>
  <c r="T145" i="2" s="1"/>
  <c r="U144" i="2" s="1"/>
  <c r="V143" i="2" s="1"/>
  <c r="W142" i="2" s="1"/>
  <c r="X141" i="2" s="1"/>
  <c r="L152" i="2"/>
  <c r="M151" i="2" s="1"/>
  <c r="N150" i="2" s="1"/>
  <c r="O149" i="2" s="1"/>
  <c r="P148" i="2" s="1"/>
  <c r="Q147" i="2" s="1"/>
  <c r="R146" i="2" s="1"/>
  <c r="S145" i="2" s="1"/>
  <c r="T144" i="2" s="1"/>
  <c r="U143" i="2" s="1"/>
  <c r="V142" i="2" s="1"/>
  <c r="W141" i="2" s="1"/>
  <c r="X140" i="2" s="1"/>
  <c r="K152" i="2"/>
  <c r="L151" i="2" s="1"/>
  <c r="M150" i="2" s="1"/>
  <c r="N149" i="2" s="1"/>
  <c r="O148" i="2" s="1"/>
  <c r="P147" i="2" s="1"/>
  <c r="Q146" i="2" s="1"/>
  <c r="R145" i="2" s="1"/>
  <c r="S144" i="2" s="1"/>
  <c r="T143" i="2" s="1"/>
  <c r="U142" i="2" s="1"/>
  <c r="V141" i="2" s="1"/>
  <c r="W140" i="2" s="1"/>
  <c r="X139" i="2" s="1"/>
  <c r="J152" i="2"/>
  <c r="K151" i="2" s="1"/>
  <c r="L150" i="2" s="1"/>
  <c r="M149" i="2" s="1"/>
  <c r="N148" i="2" s="1"/>
  <c r="O147" i="2" s="1"/>
  <c r="P146" i="2" s="1"/>
  <c r="Q145" i="2" s="1"/>
  <c r="R144" i="2" s="1"/>
  <c r="S143" i="2" s="1"/>
  <c r="T142" i="2" s="1"/>
  <c r="U141" i="2" s="1"/>
  <c r="V140" i="2" s="1"/>
  <c r="W139" i="2" s="1"/>
  <c r="X138" i="2" s="1"/>
  <c r="I152" i="2"/>
  <c r="J151" i="2" s="1"/>
  <c r="K150" i="2" s="1"/>
  <c r="L149" i="2" s="1"/>
  <c r="M148" i="2" s="1"/>
  <c r="N147" i="2" s="1"/>
  <c r="O146" i="2" s="1"/>
  <c r="P145" i="2" s="1"/>
  <c r="Q144" i="2" s="1"/>
  <c r="R143" i="2" s="1"/>
  <c r="S142" i="2" s="1"/>
  <c r="T141" i="2" s="1"/>
  <c r="U140" i="2" s="1"/>
  <c r="V139" i="2" s="1"/>
  <c r="W138" i="2" s="1"/>
  <c r="X137" i="2" s="1"/>
  <c r="H152" i="2"/>
  <c r="I151" i="2" s="1"/>
  <c r="J150" i="2" s="1"/>
  <c r="K149" i="2" s="1"/>
  <c r="L148" i="2" s="1"/>
  <c r="M147" i="2" s="1"/>
  <c r="N146" i="2" s="1"/>
  <c r="O145" i="2" s="1"/>
  <c r="P144" i="2" s="1"/>
  <c r="Q143" i="2" s="1"/>
  <c r="R142" i="2" s="1"/>
  <c r="S141" i="2" s="1"/>
  <c r="T140" i="2" s="1"/>
  <c r="U139" i="2" s="1"/>
  <c r="V138" i="2" s="1"/>
  <c r="W137" i="2" s="1"/>
  <c r="X136" i="2" s="1"/>
  <c r="F152" i="2"/>
  <c r="G151" i="2" s="1"/>
  <c r="H150" i="2" s="1"/>
  <c r="I149" i="2" s="1"/>
  <c r="J148" i="2" s="1"/>
  <c r="K147" i="2" s="1"/>
  <c r="L146" i="2" s="1"/>
  <c r="M145" i="2" s="1"/>
  <c r="N144" i="2" s="1"/>
  <c r="O143" i="2" s="1"/>
  <c r="P142" i="2" s="1"/>
  <c r="Q141" i="2" s="1"/>
  <c r="R140" i="2" s="1"/>
  <c r="S139" i="2" s="1"/>
  <c r="T138" i="2" s="1"/>
  <c r="U137" i="2" s="1"/>
  <c r="V136" i="2" s="1"/>
  <c r="W135" i="2" s="1"/>
  <c r="W151" i="2"/>
  <c r="X150" i="2" s="1"/>
  <c r="V151" i="2"/>
  <c r="W150" i="2" s="1"/>
  <c r="X149" i="2" s="1"/>
  <c r="U151" i="2"/>
  <c r="V150" i="2" s="1"/>
  <c r="W149" i="2" s="1"/>
  <c r="X148" i="2" s="1"/>
  <c r="T151" i="2"/>
  <c r="U150" i="2" s="1"/>
  <c r="V149" i="2" s="1"/>
  <c r="W148" i="2" s="1"/>
  <c r="X147" i="2" s="1"/>
  <c r="F151" i="2"/>
  <c r="G150" i="2" s="1"/>
  <c r="H149" i="2" s="1"/>
  <c r="I148" i="2" s="1"/>
  <c r="J147" i="2" s="1"/>
  <c r="K146" i="2" s="1"/>
  <c r="L145" i="2" s="1"/>
  <c r="M144" i="2" s="1"/>
  <c r="N143" i="2" s="1"/>
  <c r="O142" i="2" s="1"/>
  <c r="P141" i="2" s="1"/>
  <c r="Q140" i="2" s="1"/>
  <c r="R139" i="2" s="1"/>
  <c r="S138" i="2" s="1"/>
  <c r="T137" i="2" s="1"/>
  <c r="U136" i="2" s="1"/>
  <c r="V135" i="2" s="1"/>
  <c r="F150" i="2"/>
  <c r="G149" i="2" s="1"/>
  <c r="H148" i="2" s="1"/>
  <c r="I147" i="2" s="1"/>
  <c r="J146" i="2" s="1"/>
  <c r="K145" i="2" s="1"/>
  <c r="L144" i="2" s="1"/>
  <c r="M143" i="2" s="1"/>
  <c r="N142" i="2" s="1"/>
  <c r="O141" i="2" s="1"/>
  <c r="P140" i="2" s="1"/>
  <c r="Q139" i="2" s="1"/>
  <c r="R138" i="2" s="1"/>
  <c r="S137" i="2" s="1"/>
  <c r="T136" i="2" s="1"/>
  <c r="U135" i="2" s="1"/>
  <c r="F149" i="2"/>
  <c r="G148" i="2" s="1"/>
  <c r="H147" i="2" s="1"/>
  <c r="I146" i="2" s="1"/>
  <c r="J145" i="2" s="1"/>
  <c r="K144" i="2" s="1"/>
  <c r="L143" i="2" s="1"/>
  <c r="M142" i="2" s="1"/>
  <c r="N141" i="2" s="1"/>
  <c r="O140" i="2" s="1"/>
  <c r="P139" i="2" s="1"/>
  <c r="Q138" i="2" s="1"/>
  <c r="R137" i="2" s="1"/>
  <c r="S136" i="2" s="1"/>
  <c r="T135" i="2" s="1"/>
  <c r="F148" i="2"/>
  <c r="G147" i="2" s="1"/>
  <c r="H146" i="2" s="1"/>
  <c r="I145" i="2" s="1"/>
  <c r="J144" i="2" s="1"/>
  <c r="K143" i="2" s="1"/>
  <c r="L142" i="2" s="1"/>
  <c r="M141" i="2" s="1"/>
  <c r="N140" i="2" s="1"/>
  <c r="O139" i="2" s="1"/>
  <c r="P138" i="2" s="1"/>
  <c r="Q137" i="2" s="1"/>
  <c r="R136" i="2" s="1"/>
  <c r="S135" i="2" s="1"/>
  <c r="F147" i="2"/>
  <c r="G146" i="2" s="1"/>
  <c r="H145" i="2" s="1"/>
  <c r="I144" i="2" s="1"/>
  <c r="J143" i="2" s="1"/>
  <c r="K142" i="2" s="1"/>
  <c r="L141" i="2" s="1"/>
  <c r="M140" i="2" s="1"/>
  <c r="N139" i="2" s="1"/>
  <c r="O138" i="2" s="1"/>
  <c r="P137" i="2" s="1"/>
  <c r="Q136" i="2" s="1"/>
  <c r="R135" i="2" s="1"/>
  <c r="F146" i="2"/>
  <c r="G145" i="2" s="1"/>
  <c r="H144" i="2" s="1"/>
  <c r="I143" i="2" s="1"/>
  <c r="J142" i="2" s="1"/>
  <c r="K141" i="2" s="1"/>
  <c r="L140" i="2" s="1"/>
  <c r="M139" i="2" s="1"/>
  <c r="N138" i="2" s="1"/>
  <c r="O137" i="2" s="1"/>
  <c r="P136" i="2" s="1"/>
  <c r="Q135" i="2" s="1"/>
  <c r="F145" i="2"/>
  <c r="G144" i="2" s="1"/>
  <c r="H143" i="2" s="1"/>
  <c r="I142" i="2" s="1"/>
  <c r="J141" i="2" s="1"/>
  <c r="K140" i="2" s="1"/>
  <c r="L139" i="2" s="1"/>
  <c r="M138" i="2" s="1"/>
  <c r="N137" i="2" s="1"/>
  <c r="O136" i="2" s="1"/>
  <c r="P135" i="2" s="1"/>
  <c r="F144" i="2"/>
  <c r="G143" i="2" s="1"/>
  <c r="H142" i="2" s="1"/>
  <c r="I141" i="2" s="1"/>
  <c r="J140" i="2" s="1"/>
  <c r="K139" i="2" s="1"/>
  <c r="L138" i="2" s="1"/>
  <c r="M137" i="2" s="1"/>
  <c r="N136" i="2" s="1"/>
  <c r="O135" i="2" s="1"/>
  <c r="F143" i="2"/>
  <c r="G142" i="2"/>
  <c r="H141" i="2" s="1"/>
  <c r="I140" i="2" s="1"/>
  <c r="J139" i="2" s="1"/>
  <c r="K138" i="2" s="1"/>
  <c r="L137" i="2" s="1"/>
  <c r="M136" i="2" s="1"/>
  <c r="N135" i="2" s="1"/>
  <c r="F142" i="2"/>
  <c r="G141" i="2" s="1"/>
  <c r="H140" i="2" s="1"/>
  <c r="I139" i="2" s="1"/>
  <c r="J138" i="2" s="1"/>
  <c r="K137" i="2" s="1"/>
  <c r="L136" i="2" s="1"/>
  <c r="M135" i="2" s="1"/>
  <c r="F141" i="2"/>
  <c r="G140" i="2" s="1"/>
  <c r="H139" i="2" s="1"/>
  <c r="I138" i="2" s="1"/>
  <c r="J137" i="2" s="1"/>
  <c r="K136" i="2" s="1"/>
  <c r="L135" i="2" s="1"/>
  <c r="F140" i="2"/>
  <c r="G139" i="2" s="1"/>
  <c r="H138" i="2" s="1"/>
  <c r="I137" i="2" s="1"/>
  <c r="J136" i="2" s="1"/>
  <c r="K135" i="2" s="1"/>
  <c r="F139" i="2"/>
  <c r="G138" i="2" s="1"/>
  <c r="H137" i="2" s="1"/>
  <c r="I136" i="2" s="1"/>
  <c r="J135" i="2" s="1"/>
  <c r="F138" i="2"/>
  <c r="G137" i="2" s="1"/>
  <c r="H136" i="2" s="1"/>
  <c r="I135" i="2" s="1"/>
  <c r="F137" i="2"/>
  <c r="G136" i="2" s="1"/>
  <c r="H135" i="2" s="1"/>
  <c r="F136" i="2"/>
  <c r="G135" i="2" s="1"/>
  <c r="F135" i="2"/>
  <c r="BV261" i="1"/>
  <c r="BU261" i="1"/>
  <c r="BT261" i="1"/>
  <c r="DO262" i="1" l="1"/>
  <c r="DO224" i="1" l="1"/>
  <c r="DO199" i="1" l="1"/>
  <c r="DO152" i="1"/>
  <c r="DO115" i="1" l="1"/>
  <c r="F134" i="2" l="1"/>
  <c r="X133" i="2"/>
  <c r="W133" i="2"/>
  <c r="V133" i="2"/>
  <c r="W132" i="2" s="1"/>
  <c r="X131" i="2" s="1"/>
  <c r="U133" i="2"/>
  <c r="V132" i="2" s="1"/>
  <c r="W131" i="2" s="1"/>
  <c r="X130" i="2" s="1"/>
  <c r="T133" i="2"/>
  <c r="U132" i="2" s="1"/>
  <c r="V131" i="2" s="1"/>
  <c r="W130" i="2" s="1"/>
  <c r="X129" i="2" s="1"/>
  <c r="S133" i="2"/>
  <c r="T132" i="2" s="1"/>
  <c r="U131" i="2" s="1"/>
  <c r="V130" i="2" s="1"/>
  <c r="W129" i="2" s="1"/>
  <c r="X128" i="2" s="1"/>
  <c r="R133" i="2"/>
  <c r="S132" i="2" s="1"/>
  <c r="T131" i="2" s="1"/>
  <c r="U130" i="2" s="1"/>
  <c r="V129" i="2" s="1"/>
  <c r="W128" i="2" s="1"/>
  <c r="X127" i="2" s="1"/>
  <c r="Q133" i="2"/>
  <c r="P133" i="2"/>
  <c r="O133" i="2"/>
  <c r="N133" i="2"/>
  <c r="O132" i="2" s="1"/>
  <c r="P131" i="2" s="1"/>
  <c r="Q130" i="2" s="1"/>
  <c r="R129" i="2" s="1"/>
  <c r="S128" i="2" s="1"/>
  <c r="T127" i="2" s="1"/>
  <c r="U126" i="2" s="1"/>
  <c r="V125" i="2" s="1"/>
  <c r="W124" i="2" s="1"/>
  <c r="X123" i="2" s="1"/>
  <c r="M133" i="2"/>
  <c r="N132" i="2" s="1"/>
  <c r="O131" i="2" s="1"/>
  <c r="P130" i="2" s="1"/>
  <c r="Q129" i="2" s="1"/>
  <c r="R128" i="2" s="1"/>
  <c r="S127" i="2" s="1"/>
  <c r="T126" i="2" s="1"/>
  <c r="U125" i="2" s="1"/>
  <c r="V124" i="2" s="1"/>
  <c r="W123" i="2" s="1"/>
  <c r="X122" i="2" s="1"/>
  <c r="L133" i="2"/>
  <c r="M132" i="2" s="1"/>
  <c r="N131" i="2" s="1"/>
  <c r="O130" i="2" s="1"/>
  <c r="P129" i="2" s="1"/>
  <c r="Q128" i="2" s="1"/>
  <c r="R127" i="2" s="1"/>
  <c r="S126" i="2" s="1"/>
  <c r="T125" i="2" s="1"/>
  <c r="U124" i="2" s="1"/>
  <c r="V123" i="2" s="1"/>
  <c r="W122" i="2" s="1"/>
  <c r="X121" i="2" s="1"/>
  <c r="K133" i="2"/>
  <c r="L132" i="2" s="1"/>
  <c r="M131" i="2" s="1"/>
  <c r="N130" i="2" s="1"/>
  <c r="O129" i="2" s="1"/>
  <c r="P128" i="2" s="1"/>
  <c r="Q127" i="2" s="1"/>
  <c r="R126" i="2" s="1"/>
  <c r="S125" i="2" s="1"/>
  <c r="T124" i="2" s="1"/>
  <c r="U123" i="2" s="1"/>
  <c r="V122" i="2" s="1"/>
  <c r="W121" i="2" s="1"/>
  <c r="X120" i="2" s="1"/>
  <c r="J133" i="2"/>
  <c r="K132" i="2" s="1"/>
  <c r="L131" i="2" s="1"/>
  <c r="M130" i="2" s="1"/>
  <c r="N129" i="2" s="1"/>
  <c r="O128" i="2" s="1"/>
  <c r="P127" i="2" s="1"/>
  <c r="Q126" i="2" s="1"/>
  <c r="R125" i="2" s="1"/>
  <c r="S124" i="2" s="1"/>
  <c r="T123" i="2" s="1"/>
  <c r="U122" i="2" s="1"/>
  <c r="V121" i="2" s="1"/>
  <c r="W120" i="2" s="1"/>
  <c r="X119" i="2" s="1"/>
  <c r="I133" i="2"/>
  <c r="H133" i="2"/>
  <c r="G133" i="2"/>
  <c r="F133" i="2"/>
  <c r="G132" i="2" s="1"/>
  <c r="H131" i="2" s="1"/>
  <c r="I130" i="2" s="1"/>
  <c r="J129" i="2" s="1"/>
  <c r="K128" i="2" s="1"/>
  <c r="L127" i="2" s="1"/>
  <c r="M126" i="2" s="1"/>
  <c r="N125" i="2" s="1"/>
  <c r="O124" i="2" s="1"/>
  <c r="P123" i="2" s="1"/>
  <c r="Q122" i="2" s="1"/>
  <c r="R121" i="2" s="1"/>
  <c r="S120" i="2" s="1"/>
  <c r="T119" i="2" s="1"/>
  <c r="U118" i="2" s="1"/>
  <c r="V117" i="2" s="1"/>
  <c r="W116" i="2" s="1"/>
  <c r="X132" i="2"/>
  <c r="R132" i="2"/>
  <c r="S131" i="2" s="1"/>
  <c r="T130" i="2" s="1"/>
  <c r="U129" i="2" s="1"/>
  <c r="V128" i="2" s="1"/>
  <c r="W127" i="2" s="1"/>
  <c r="X126" i="2" s="1"/>
  <c r="Q132" i="2"/>
  <c r="R131" i="2" s="1"/>
  <c r="S130" i="2" s="1"/>
  <c r="T129" i="2" s="1"/>
  <c r="U128" i="2" s="1"/>
  <c r="V127" i="2" s="1"/>
  <c r="W126" i="2" s="1"/>
  <c r="X125" i="2" s="1"/>
  <c r="P132" i="2"/>
  <c r="Q131" i="2" s="1"/>
  <c r="R130" i="2" s="1"/>
  <c r="S129" i="2" s="1"/>
  <c r="T128" i="2" s="1"/>
  <c r="U127" i="2" s="1"/>
  <c r="V126" i="2" s="1"/>
  <c r="W125" i="2" s="1"/>
  <c r="X124" i="2" s="1"/>
  <c r="J132" i="2"/>
  <c r="I132" i="2"/>
  <c r="J131" i="2" s="1"/>
  <c r="K130" i="2" s="1"/>
  <c r="L129" i="2" s="1"/>
  <c r="M128" i="2" s="1"/>
  <c r="N127" i="2" s="1"/>
  <c r="O126" i="2" s="1"/>
  <c r="P125" i="2" s="1"/>
  <c r="Q124" i="2" s="1"/>
  <c r="R123" i="2" s="1"/>
  <c r="S122" i="2" s="1"/>
  <c r="T121" i="2" s="1"/>
  <c r="U120" i="2" s="1"/>
  <c r="V119" i="2" s="1"/>
  <c r="W118" i="2" s="1"/>
  <c r="X117" i="2" s="1"/>
  <c r="H132" i="2"/>
  <c r="I131" i="2" s="1"/>
  <c r="J130" i="2" s="1"/>
  <c r="K129" i="2" s="1"/>
  <c r="L128" i="2" s="1"/>
  <c r="M127" i="2" s="1"/>
  <c r="N126" i="2" s="1"/>
  <c r="O125" i="2" s="1"/>
  <c r="P124" i="2" s="1"/>
  <c r="Q123" i="2" s="1"/>
  <c r="R122" i="2" s="1"/>
  <c r="S121" i="2" s="1"/>
  <c r="T120" i="2" s="1"/>
  <c r="U119" i="2" s="1"/>
  <c r="V118" i="2" s="1"/>
  <c r="W117" i="2" s="1"/>
  <c r="X116" i="2" s="1"/>
  <c r="F132" i="2"/>
  <c r="G131" i="2" s="1"/>
  <c r="H130" i="2" s="1"/>
  <c r="I129" i="2" s="1"/>
  <c r="J128" i="2" s="1"/>
  <c r="K127" i="2" s="1"/>
  <c r="L126" i="2" s="1"/>
  <c r="M125" i="2" s="1"/>
  <c r="N124" i="2" s="1"/>
  <c r="O123" i="2" s="1"/>
  <c r="P122" i="2" s="1"/>
  <c r="Q121" i="2" s="1"/>
  <c r="R120" i="2" s="1"/>
  <c r="S119" i="2" s="1"/>
  <c r="T118" i="2" s="1"/>
  <c r="U117" i="2" s="1"/>
  <c r="V116" i="2" s="1"/>
  <c r="K131" i="2"/>
  <c r="L130" i="2" s="1"/>
  <c r="M129" i="2" s="1"/>
  <c r="N128" i="2" s="1"/>
  <c r="O127" i="2" s="1"/>
  <c r="P126" i="2" s="1"/>
  <c r="Q125" i="2" s="1"/>
  <c r="R124" i="2" s="1"/>
  <c r="S123" i="2" s="1"/>
  <c r="T122" i="2" s="1"/>
  <c r="U121" i="2" s="1"/>
  <c r="V120" i="2" s="1"/>
  <c r="W119" i="2" s="1"/>
  <c r="X118" i="2" s="1"/>
  <c r="F131" i="2"/>
  <c r="G130" i="2" s="1"/>
  <c r="H129" i="2" s="1"/>
  <c r="I128" i="2" s="1"/>
  <c r="J127" i="2" s="1"/>
  <c r="K126" i="2" s="1"/>
  <c r="L125" i="2" s="1"/>
  <c r="M124" i="2" s="1"/>
  <c r="N123" i="2" s="1"/>
  <c r="O122" i="2" s="1"/>
  <c r="P121" i="2" s="1"/>
  <c r="Q120" i="2" s="1"/>
  <c r="R119" i="2" s="1"/>
  <c r="S118" i="2" s="1"/>
  <c r="T117" i="2" s="1"/>
  <c r="U116" i="2" s="1"/>
  <c r="F130" i="2"/>
  <c r="G129" i="2" s="1"/>
  <c r="H128" i="2" s="1"/>
  <c r="I127" i="2" s="1"/>
  <c r="J126" i="2" s="1"/>
  <c r="K125" i="2" s="1"/>
  <c r="L124" i="2" s="1"/>
  <c r="M123" i="2" s="1"/>
  <c r="N122" i="2" s="1"/>
  <c r="O121" i="2" s="1"/>
  <c r="P120" i="2" s="1"/>
  <c r="Q119" i="2" s="1"/>
  <c r="R118" i="2" s="1"/>
  <c r="S117" i="2" s="1"/>
  <c r="T116" i="2" s="1"/>
  <c r="F129" i="2"/>
  <c r="G128" i="2" s="1"/>
  <c r="H127" i="2" s="1"/>
  <c r="I126" i="2" s="1"/>
  <c r="J125" i="2" s="1"/>
  <c r="K124" i="2" s="1"/>
  <c r="L123" i="2" s="1"/>
  <c r="M122" i="2" s="1"/>
  <c r="N121" i="2" s="1"/>
  <c r="O120" i="2" s="1"/>
  <c r="P119" i="2" s="1"/>
  <c r="Q118" i="2" s="1"/>
  <c r="R117" i="2" s="1"/>
  <c r="S116" i="2" s="1"/>
  <c r="F128" i="2"/>
  <c r="G127" i="2" s="1"/>
  <c r="H126" i="2" s="1"/>
  <c r="I125" i="2" s="1"/>
  <c r="J124" i="2" s="1"/>
  <c r="K123" i="2" s="1"/>
  <c r="L122" i="2" s="1"/>
  <c r="M121" i="2" s="1"/>
  <c r="N120" i="2" s="1"/>
  <c r="O119" i="2" s="1"/>
  <c r="P118" i="2" s="1"/>
  <c r="Q117" i="2" s="1"/>
  <c r="R116" i="2" s="1"/>
  <c r="F127" i="2"/>
  <c r="G126" i="2"/>
  <c r="H125" i="2" s="1"/>
  <c r="I124" i="2" s="1"/>
  <c r="J123" i="2" s="1"/>
  <c r="K122" i="2" s="1"/>
  <c r="L121" i="2" s="1"/>
  <c r="M120" i="2" s="1"/>
  <c r="N119" i="2" s="1"/>
  <c r="O118" i="2" s="1"/>
  <c r="P117" i="2" s="1"/>
  <c r="Q116" i="2" s="1"/>
  <c r="F126" i="2"/>
  <c r="G125" i="2" s="1"/>
  <c r="H124" i="2" s="1"/>
  <c r="I123" i="2" s="1"/>
  <c r="J122" i="2" s="1"/>
  <c r="K121" i="2" s="1"/>
  <c r="L120" i="2" s="1"/>
  <c r="M119" i="2" s="1"/>
  <c r="N118" i="2" s="1"/>
  <c r="O117" i="2" s="1"/>
  <c r="P116" i="2" s="1"/>
  <c r="F125" i="2"/>
  <c r="G124" i="2" s="1"/>
  <c r="H123" i="2" s="1"/>
  <c r="I122" i="2" s="1"/>
  <c r="J121" i="2" s="1"/>
  <c r="K120" i="2" s="1"/>
  <c r="L119" i="2" s="1"/>
  <c r="M118" i="2" s="1"/>
  <c r="N117" i="2" s="1"/>
  <c r="O116" i="2" s="1"/>
  <c r="F124" i="2"/>
  <c r="G123" i="2" s="1"/>
  <c r="H122" i="2" s="1"/>
  <c r="I121" i="2" s="1"/>
  <c r="J120" i="2" s="1"/>
  <c r="K119" i="2" s="1"/>
  <c r="L118" i="2" s="1"/>
  <c r="M117" i="2" s="1"/>
  <c r="N116" i="2" s="1"/>
  <c r="F123" i="2"/>
  <c r="G122" i="2" s="1"/>
  <c r="H121" i="2" s="1"/>
  <c r="I120" i="2" s="1"/>
  <c r="J119" i="2" s="1"/>
  <c r="K118" i="2" s="1"/>
  <c r="L117" i="2" s="1"/>
  <c r="M116" i="2" s="1"/>
  <c r="F122" i="2"/>
  <c r="G121" i="2" s="1"/>
  <c r="H120" i="2" s="1"/>
  <c r="I119" i="2" s="1"/>
  <c r="J118" i="2" s="1"/>
  <c r="K117" i="2" s="1"/>
  <c r="L116" i="2" s="1"/>
  <c r="F121" i="2"/>
  <c r="G120" i="2" s="1"/>
  <c r="H119" i="2" s="1"/>
  <c r="I118" i="2" s="1"/>
  <c r="J117" i="2" s="1"/>
  <c r="K116" i="2" s="1"/>
  <c r="F120" i="2"/>
  <c r="G119" i="2"/>
  <c r="H118" i="2" s="1"/>
  <c r="I117" i="2" s="1"/>
  <c r="J116" i="2" s="1"/>
  <c r="F119" i="2"/>
  <c r="G118" i="2" s="1"/>
  <c r="H117" i="2" s="1"/>
  <c r="I116" i="2" s="1"/>
  <c r="F118" i="2"/>
  <c r="G117" i="2" s="1"/>
  <c r="H116" i="2" s="1"/>
  <c r="F117" i="2"/>
  <c r="G116" i="2" s="1"/>
  <c r="F116" i="2"/>
  <c r="F115" i="2"/>
  <c r="G114" i="2" s="1"/>
  <c r="H113" i="2" s="1"/>
  <c r="I112" i="2" s="1"/>
  <c r="J111" i="2" s="1"/>
  <c r="K110" i="2" s="1"/>
  <c r="L109" i="2" s="1"/>
  <c r="M108" i="2" s="1"/>
  <c r="N107" i="2" s="1"/>
  <c r="O106" i="2" s="1"/>
  <c r="P105" i="2" s="1"/>
  <c r="Q104" i="2" s="1"/>
  <c r="R103" i="2" s="1"/>
  <c r="S102" i="2" s="1"/>
  <c r="T101" i="2" s="1"/>
  <c r="U100" i="2" s="1"/>
  <c r="V99" i="2" s="1"/>
  <c r="W98" i="2" s="1"/>
  <c r="X97" i="2" s="1"/>
  <c r="X114" i="2"/>
  <c r="W114" i="2"/>
  <c r="X113" i="2" s="1"/>
  <c r="V114" i="2"/>
  <c r="W113" i="2" s="1"/>
  <c r="X112" i="2" s="1"/>
  <c r="U114" i="2"/>
  <c r="V113" i="2" s="1"/>
  <c r="W112" i="2" s="1"/>
  <c r="X111" i="2" s="1"/>
  <c r="T114" i="2"/>
  <c r="U113" i="2" s="1"/>
  <c r="V112" i="2" s="1"/>
  <c r="W111" i="2" s="1"/>
  <c r="X110" i="2" s="1"/>
  <c r="S114" i="2"/>
  <c r="T113" i="2" s="1"/>
  <c r="U112" i="2" s="1"/>
  <c r="V111" i="2" s="1"/>
  <c r="W110" i="2" s="1"/>
  <c r="X109" i="2" s="1"/>
  <c r="R114" i="2"/>
  <c r="S113" i="2" s="1"/>
  <c r="T112" i="2" s="1"/>
  <c r="U111" i="2" s="1"/>
  <c r="V110" i="2" s="1"/>
  <c r="W109" i="2" s="1"/>
  <c r="X108" i="2" s="1"/>
  <c r="Q114" i="2"/>
  <c r="R113" i="2" s="1"/>
  <c r="S112" i="2" s="1"/>
  <c r="T111" i="2" s="1"/>
  <c r="U110" i="2" s="1"/>
  <c r="V109" i="2" s="1"/>
  <c r="W108" i="2" s="1"/>
  <c r="X107" i="2" s="1"/>
  <c r="P114" i="2"/>
  <c r="Q113" i="2" s="1"/>
  <c r="R112" i="2" s="1"/>
  <c r="S111" i="2" s="1"/>
  <c r="T110" i="2" s="1"/>
  <c r="U109" i="2" s="1"/>
  <c r="V108" i="2" s="1"/>
  <c r="W107" i="2" s="1"/>
  <c r="X106" i="2" s="1"/>
  <c r="O114" i="2"/>
  <c r="P113" i="2" s="1"/>
  <c r="Q112" i="2" s="1"/>
  <c r="R111" i="2" s="1"/>
  <c r="S110" i="2" s="1"/>
  <c r="T109" i="2" s="1"/>
  <c r="U108" i="2" s="1"/>
  <c r="V107" i="2" s="1"/>
  <c r="W106" i="2" s="1"/>
  <c r="X105" i="2" s="1"/>
  <c r="N114" i="2"/>
  <c r="O113" i="2" s="1"/>
  <c r="P112" i="2" s="1"/>
  <c r="Q111" i="2" s="1"/>
  <c r="R110" i="2" s="1"/>
  <c r="S109" i="2" s="1"/>
  <c r="T108" i="2" s="1"/>
  <c r="U107" i="2" s="1"/>
  <c r="V106" i="2" s="1"/>
  <c r="W105" i="2" s="1"/>
  <c r="X104" i="2" s="1"/>
  <c r="M114" i="2"/>
  <c r="N113" i="2" s="1"/>
  <c r="O112" i="2" s="1"/>
  <c r="P111" i="2" s="1"/>
  <c r="Q110" i="2" s="1"/>
  <c r="R109" i="2" s="1"/>
  <c r="S108" i="2" s="1"/>
  <c r="T107" i="2" s="1"/>
  <c r="U106" i="2" s="1"/>
  <c r="V105" i="2" s="1"/>
  <c r="W104" i="2" s="1"/>
  <c r="X103" i="2" s="1"/>
  <c r="L114" i="2"/>
  <c r="M113" i="2" s="1"/>
  <c r="N112" i="2" s="1"/>
  <c r="O111" i="2" s="1"/>
  <c r="P110" i="2" s="1"/>
  <c r="Q109" i="2" s="1"/>
  <c r="R108" i="2" s="1"/>
  <c r="S107" i="2" s="1"/>
  <c r="T106" i="2" s="1"/>
  <c r="U105" i="2" s="1"/>
  <c r="V104" i="2" s="1"/>
  <c r="W103" i="2" s="1"/>
  <c r="X102" i="2" s="1"/>
  <c r="K114" i="2"/>
  <c r="L113" i="2" s="1"/>
  <c r="M112" i="2" s="1"/>
  <c r="N111" i="2" s="1"/>
  <c r="O110" i="2" s="1"/>
  <c r="P109" i="2" s="1"/>
  <c r="Q108" i="2" s="1"/>
  <c r="R107" i="2" s="1"/>
  <c r="S106" i="2" s="1"/>
  <c r="T105" i="2" s="1"/>
  <c r="U104" i="2" s="1"/>
  <c r="V103" i="2" s="1"/>
  <c r="W102" i="2" s="1"/>
  <c r="X101" i="2" s="1"/>
  <c r="J114" i="2"/>
  <c r="K113" i="2" s="1"/>
  <c r="L112" i="2" s="1"/>
  <c r="M111" i="2" s="1"/>
  <c r="N110" i="2" s="1"/>
  <c r="O109" i="2" s="1"/>
  <c r="P108" i="2" s="1"/>
  <c r="Q107" i="2" s="1"/>
  <c r="R106" i="2" s="1"/>
  <c r="S105" i="2" s="1"/>
  <c r="T104" i="2" s="1"/>
  <c r="U103" i="2" s="1"/>
  <c r="V102" i="2" s="1"/>
  <c r="W101" i="2" s="1"/>
  <c r="X100" i="2" s="1"/>
  <c r="I114" i="2"/>
  <c r="J113" i="2" s="1"/>
  <c r="K112" i="2" s="1"/>
  <c r="L111" i="2" s="1"/>
  <c r="M110" i="2" s="1"/>
  <c r="N109" i="2" s="1"/>
  <c r="O108" i="2" s="1"/>
  <c r="P107" i="2" s="1"/>
  <c r="Q106" i="2" s="1"/>
  <c r="R105" i="2" s="1"/>
  <c r="S104" i="2" s="1"/>
  <c r="T103" i="2" s="1"/>
  <c r="U102" i="2" s="1"/>
  <c r="V101" i="2" s="1"/>
  <c r="W100" i="2" s="1"/>
  <c r="X99" i="2" s="1"/>
  <c r="H114" i="2"/>
  <c r="F114" i="2"/>
  <c r="G113" i="2" s="1"/>
  <c r="H112" i="2" s="1"/>
  <c r="I111" i="2" s="1"/>
  <c r="J110" i="2" s="1"/>
  <c r="K109" i="2" s="1"/>
  <c r="L108" i="2" s="1"/>
  <c r="M107" i="2" s="1"/>
  <c r="N106" i="2" s="1"/>
  <c r="O105" i="2" s="1"/>
  <c r="P104" i="2" s="1"/>
  <c r="Q103" i="2" s="1"/>
  <c r="R102" i="2" s="1"/>
  <c r="S101" i="2" s="1"/>
  <c r="T100" i="2" s="1"/>
  <c r="U99" i="2" s="1"/>
  <c r="V98" i="2" s="1"/>
  <c r="W97" i="2" s="1"/>
  <c r="I113" i="2"/>
  <c r="J112" i="2" s="1"/>
  <c r="K111" i="2" s="1"/>
  <c r="L110" i="2" s="1"/>
  <c r="M109" i="2" s="1"/>
  <c r="N108" i="2" s="1"/>
  <c r="O107" i="2" s="1"/>
  <c r="P106" i="2" s="1"/>
  <c r="Q105" i="2" s="1"/>
  <c r="R104" i="2" s="1"/>
  <c r="S103" i="2" s="1"/>
  <c r="T102" i="2" s="1"/>
  <c r="U101" i="2" s="1"/>
  <c r="V100" i="2" s="1"/>
  <c r="W99" i="2" s="1"/>
  <c r="X98" i="2" s="1"/>
  <c r="F113" i="2"/>
  <c r="G112" i="2" s="1"/>
  <c r="H111" i="2" s="1"/>
  <c r="I110" i="2" s="1"/>
  <c r="J109" i="2" s="1"/>
  <c r="K108" i="2" s="1"/>
  <c r="L107" i="2" s="1"/>
  <c r="M106" i="2" s="1"/>
  <c r="N105" i="2" s="1"/>
  <c r="O104" i="2" s="1"/>
  <c r="P103" i="2" s="1"/>
  <c r="Q102" i="2" s="1"/>
  <c r="R101" i="2" s="1"/>
  <c r="S100" i="2" s="1"/>
  <c r="T99" i="2" s="1"/>
  <c r="U98" i="2" s="1"/>
  <c r="V97" i="2" s="1"/>
  <c r="F112" i="2"/>
  <c r="G111" i="2" s="1"/>
  <c r="H110" i="2" s="1"/>
  <c r="I109" i="2" s="1"/>
  <c r="J108" i="2" s="1"/>
  <c r="K107" i="2" s="1"/>
  <c r="L106" i="2" s="1"/>
  <c r="M105" i="2" s="1"/>
  <c r="N104" i="2" s="1"/>
  <c r="O103" i="2" s="1"/>
  <c r="P102" i="2" s="1"/>
  <c r="Q101" i="2" s="1"/>
  <c r="R100" i="2" s="1"/>
  <c r="S99" i="2" s="1"/>
  <c r="T98" i="2" s="1"/>
  <c r="U97" i="2" s="1"/>
  <c r="F111" i="2"/>
  <c r="G110" i="2" s="1"/>
  <c r="H109" i="2" s="1"/>
  <c r="I108" i="2" s="1"/>
  <c r="J107" i="2" s="1"/>
  <c r="K106" i="2" s="1"/>
  <c r="L105" i="2" s="1"/>
  <c r="M104" i="2" s="1"/>
  <c r="N103" i="2" s="1"/>
  <c r="O102" i="2" s="1"/>
  <c r="P101" i="2" s="1"/>
  <c r="Q100" i="2" s="1"/>
  <c r="R99" i="2" s="1"/>
  <c r="S98" i="2" s="1"/>
  <c r="T97" i="2" s="1"/>
  <c r="F110" i="2"/>
  <c r="G109" i="2" s="1"/>
  <c r="H108" i="2" s="1"/>
  <c r="I107" i="2" s="1"/>
  <c r="J106" i="2" s="1"/>
  <c r="K105" i="2" s="1"/>
  <c r="L104" i="2" s="1"/>
  <c r="M103" i="2" s="1"/>
  <c r="N102" i="2" s="1"/>
  <c r="O101" i="2" s="1"/>
  <c r="P100" i="2" s="1"/>
  <c r="Q99" i="2" s="1"/>
  <c r="R98" i="2" s="1"/>
  <c r="S97" i="2" s="1"/>
  <c r="F109" i="2"/>
  <c r="G108" i="2" s="1"/>
  <c r="H107" i="2" s="1"/>
  <c r="I106" i="2" s="1"/>
  <c r="J105" i="2" s="1"/>
  <c r="K104" i="2" s="1"/>
  <c r="L103" i="2" s="1"/>
  <c r="M102" i="2" s="1"/>
  <c r="N101" i="2" s="1"/>
  <c r="O100" i="2" s="1"/>
  <c r="P99" i="2" s="1"/>
  <c r="Q98" i="2" s="1"/>
  <c r="R97" i="2" s="1"/>
  <c r="F108" i="2"/>
  <c r="G107" i="2" s="1"/>
  <c r="H106" i="2" s="1"/>
  <c r="I105" i="2" s="1"/>
  <c r="J104" i="2" s="1"/>
  <c r="K103" i="2" s="1"/>
  <c r="L102" i="2" s="1"/>
  <c r="M101" i="2" s="1"/>
  <c r="N100" i="2" s="1"/>
  <c r="O99" i="2" s="1"/>
  <c r="P98" i="2" s="1"/>
  <c r="Q97" i="2" s="1"/>
  <c r="F107" i="2"/>
  <c r="G106" i="2" s="1"/>
  <c r="H105" i="2" s="1"/>
  <c r="I104" i="2" s="1"/>
  <c r="J103" i="2" s="1"/>
  <c r="K102" i="2" s="1"/>
  <c r="L101" i="2" s="1"/>
  <c r="M100" i="2" s="1"/>
  <c r="N99" i="2" s="1"/>
  <c r="O98" i="2" s="1"/>
  <c r="P97" i="2" s="1"/>
  <c r="F106" i="2"/>
  <c r="G105" i="2" s="1"/>
  <c r="H104" i="2" s="1"/>
  <c r="I103" i="2" s="1"/>
  <c r="J102" i="2" s="1"/>
  <c r="K101" i="2" s="1"/>
  <c r="L100" i="2" s="1"/>
  <c r="M99" i="2" s="1"/>
  <c r="N98" i="2" s="1"/>
  <c r="O97" i="2" s="1"/>
  <c r="F105" i="2"/>
  <c r="G104" i="2" s="1"/>
  <c r="H103" i="2" s="1"/>
  <c r="I102" i="2" s="1"/>
  <c r="J101" i="2" s="1"/>
  <c r="K100" i="2" s="1"/>
  <c r="L99" i="2" s="1"/>
  <c r="M98" i="2" s="1"/>
  <c r="N97" i="2" s="1"/>
  <c r="F104" i="2"/>
  <c r="G103" i="2" s="1"/>
  <c r="H102" i="2" s="1"/>
  <c r="I101" i="2" s="1"/>
  <c r="J100" i="2" s="1"/>
  <c r="K99" i="2" s="1"/>
  <c r="L98" i="2" s="1"/>
  <c r="M97" i="2" s="1"/>
  <c r="F103" i="2"/>
  <c r="G102" i="2" s="1"/>
  <c r="H101" i="2" s="1"/>
  <c r="I100" i="2" s="1"/>
  <c r="J99" i="2" s="1"/>
  <c r="K98" i="2" s="1"/>
  <c r="L97" i="2" s="1"/>
  <c r="F102" i="2"/>
  <c r="G101" i="2" s="1"/>
  <c r="H100" i="2" s="1"/>
  <c r="I99" i="2" s="1"/>
  <c r="J98" i="2" s="1"/>
  <c r="K97" i="2" s="1"/>
  <c r="F101" i="2"/>
  <c r="G100" i="2" s="1"/>
  <c r="H99" i="2" s="1"/>
  <c r="I98" i="2" s="1"/>
  <c r="J97" i="2" s="1"/>
  <c r="F100" i="2"/>
  <c r="G99" i="2" s="1"/>
  <c r="H98" i="2" s="1"/>
  <c r="I97" i="2" s="1"/>
  <c r="F99" i="2"/>
  <c r="G98" i="2" s="1"/>
  <c r="H97" i="2" s="1"/>
  <c r="F98" i="2"/>
  <c r="G97" i="2" s="1"/>
  <c r="F97" i="2"/>
  <c r="F96" i="2"/>
  <c r="G95" i="2" s="1"/>
  <c r="H94" i="2" s="1"/>
  <c r="I93" i="2" s="1"/>
  <c r="J92" i="2" s="1"/>
  <c r="K91" i="2" s="1"/>
  <c r="L90" i="2" s="1"/>
  <c r="M89" i="2" s="1"/>
  <c r="N88" i="2" s="1"/>
  <c r="O87" i="2" s="1"/>
  <c r="P86" i="2" s="1"/>
  <c r="Q85" i="2" s="1"/>
  <c r="R84" i="2" s="1"/>
  <c r="S83" i="2" s="1"/>
  <c r="T82" i="2" s="1"/>
  <c r="U81" i="2" s="1"/>
  <c r="V80" i="2" s="1"/>
  <c r="W79" i="2" s="1"/>
  <c r="X78" i="2" s="1"/>
  <c r="X95" i="2"/>
  <c r="W95" i="2"/>
  <c r="X94" i="2" s="1"/>
  <c r="V95" i="2"/>
  <c r="W94" i="2" s="1"/>
  <c r="X93" i="2" s="1"/>
  <c r="U95" i="2"/>
  <c r="V94" i="2" s="1"/>
  <c r="W93" i="2" s="1"/>
  <c r="X92" i="2" s="1"/>
  <c r="T95" i="2"/>
  <c r="U94" i="2" s="1"/>
  <c r="V93" i="2" s="1"/>
  <c r="W92" i="2" s="1"/>
  <c r="X91" i="2" s="1"/>
  <c r="S95" i="2"/>
  <c r="T94" i="2" s="1"/>
  <c r="U93" i="2" s="1"/>
  <c r="V92" i="2" s="1"/>
  <c r="W91" i="2" s="1"/>
  <c r="X90" i="2" s="1"/>
  <c r="R95" i="2"/>
  <c r="S94" i="2" s="1"/>
  <c r="T93" i="2" s="1"/>
  <c r="U92" i="2" s="1"/>
  <c r="V91" i="2" s="1"/>
  <c r="W90" i="2" s="1"/>
  <c r="X89" i="2" s="1"/>
  <c r="Q95" i="2"/>
  <c r="R94" i="2" s="1"/>
  <c r="S93" i="2" s="1"/>
  <c r="T92" i="2" s="1"/>
  <c r="U91" i="2" s="1"/>
  <c r="V90" i="2" s="1"/>
  <c r="W89" i="2" s="1"/>
  <c r="X88" i="2" s="1"/>
  <c r="P95" i="2"/>
  <c r="Q94" i="2" s="1"/>
  <c r="R93" i="2" s="1"/>
  <c r="S92" i="2" s="1"/>
  <c r="T91" i="2" s="1"/>
  <c r="U90" i="2" s="1"/>
  <c r="V89" i="2" s="1"/>
  <c r="W88" i="2" s="1"/>
  <c r="X87" i="2" s="1"/>
  <c r="O95" i="2"/>
  <c r="P94" i="2" s="1"/>
  <c r="Q93" i="2" s="1"/>
  <c r="R92" i="2" s="1"/>
  <c r="S91" i="2" s="1"/>
  <c r="T90" i="2" s="1"/>
  <c r="U89" i="2" s="1"/>
  <c r="V88" i="2" s="1"/>
  <c r="W87" i="2" s="1"/>
  <c r="X86" i="2" s="1"/>
  <c r="N95" i="2"/>
  <c r="O94" i="2" s="1"/>
  <c r="P93" i="2" s="1"/>
  <c r="Q92" i="2" s="1"/>
  <c r="R91" i="2" s="1"/>
  <c r="S90" i="2" s="1"/>
  <c r="T89" i="2" s="1"/>
  <c r="U88" i="2" s="1"/>
  <c r="V87" i="2" s="1"/>
  <c r="W86" i="2" s="1"/>
  <c r="X85" i="2" s="1"/>
  <c r="M95" i="2"/>
  <c r="N94" i="2" s="1"/>
  <c r="O93" i="2" s="1"/>
  <c r="P92" i="2" s="1"/>
  <c r="Q91" i="2" s="1"/>
  <c r="R90" i="2" s="1"/>
  <c r="S89" i="2" s="1"/>
  <c r="T88" i="2" s="1"/>
  <c r="U87" i="2" s="1"/>
  <c r="V86" i="2" s="1"/>
  <c r="W85" i="2" s="1"/>
  <c r="X84" i="2" s="1"/>
  <c r="L95" i="2"/>
  <c r="M94" i="2" s="1"/>
  <c r="N93" i="2" s="1"/>
  <c r="O92" i="2" s="1"/>
  <c r="P91" i="2" s="1"/>
  <c r="Q90" i="2" s="1"/>
  <c r="R89" i="2" s="1"/>
  <c r="S88" i="2" s="1"/>
  <c r="T87" i="2" s="1"/>
  <c r="U86" i="2" s="1"/>
  <c r="V85" i="2" s="1"/>
  <c r="W84" i="2" s="1"/>
  <c r="X83" i="2" s="1"/>
  <c r="K95" i="2"/>
  <c r="L94" i="2" s="1"/>
  <c r="M93" i="2" s="1"/>
  <c r="N92" i="2" s="1"/>
  <c r="O91" i="2" s="1"/>
  <c r="P90" i="2" s="1"/>
  <c r="Q89" i="2" s="1"/>
  <c r="R88" i="2" s="1"/>
  <c r="S87" i="2" s="1"/>
  <c r="T86" i="2" s="1"/>
  <c r="U85" i="2" s="1"/>
  <c r="V84" i="2" s="1"/>
  <c r="W83" i="2" s="1"/>
  <c r="X82" i="2" s="1"/>
  <c r="J95" i="2"/>
  <c r="K94" i="2" s="1"/>
  <c r="L93" i="2" s="1"/>
  <c r="M92" i="2" s="1"/>
  <c r="N91" i="2" s="1"/>
  <c r="O90" i="2" s="1"/>
  <c r="P89" i="2" s="1"/>
  <c r="Q88" i="2" s="1"/>
  <c r="R87" i="2" s="1"/>
  <c r="S86" i="2" s="1"/>
  <c r="T85" i="2" s="1"/>
  <c r="U84" i="2" s="1"/>
  <c r="V83" i="2" s="1"/>
  <c r="W82" i="2" s="1"/>
  <c r="X81" i="2" s="1"/>
  <c r="I95" i="2"/>
  <c r="J94" i="2" s="1"/>
  <c r="K93" i="2" s="1"/>
  <c r="L92" i="2" s="1"/>
  <c r="M91" i="2" s="1"/>
  <c r="N90" i="2" s="1"/>
  <c r="O89" i="2" s="1"/>
  <c r="P88" i="2" s="1"/>
  <c r="Q87" i="2" s="1"/>
  <c r="R86" i="2" s="1"/>
  <c r="S85" i="2" s="1"/>
  <c r="T84" i="2" s="1"/>
  <c r="U83" i="2" s="1"/>
  <c r="V82" i="2" s="1"/>
  <c r="W81" i="2" s="1"/>
  <c r="X80" i="2" s="1"/>
  <c r="H95" i="2"/>
  <c r="I94" i="2" s="1"/>
  <c r="J93" i="2" s="1"/>
  <c r="K92" i="2" s="1"/>
  <c r="L91" i="2" s="1"/>
  <c r="M90" i="2" s="1"/>
  <c r="N89" i="2" s="1"/>
  <c r="O88" i="2" s="1"/>
  <c r="P87" i="2" s="1"/>
  <c r="Q86" i="2" s="1"/>
  <c r="R85" i="2" s="1"/>
  <c r="S84" i="2" s="1"/>
  <c r="T83" i="2" s="1"/>
  <c r="U82" i="2" s="1"/>
  <c r="V81" i="2" s="1"/>
  <c r="W80" i="2" s="1"/>
  <c r="X79" i="2" s="1"/>
  <c r="F95" i="2"/>
  <c r="G94" i="2" s="1"/>
  <c r="H93" i="2" s="1"/>
  <c r="I92" i="2" s="1"/>
  <c r="J91" i="2" s="1"/>
  <c r="K90" i="2" s="1"/>
  <c r="L89" i="2" s="1"/>
  <c r="M88" i="2" s="1"/>
  <c r="N87" i="2" s="1"/>
  <c r="O86" i="2" s="1"/>
  <c r="P85" i="2" s="1"/>
  <c r="Q84" i="2" s="1"/>
  <c r="R83" i="2" s="1"/>
  <c r="S82" i="2" s="1"/>
  <c r="T81" i="2" s="1"/>
  <c r="U80" i="2" s="1"/>
  <c r="V79" i="2" s="1"/>
  <c r="W78" i="2" s="1"/>
  <c r="F94" i="2"/>
  <c r="G93" i="2" s="1"/>
  <c r="H92" i="2" s="1"/>
  <c r="I91" i="2" s="1"/>
  <c r="J90" i="2" s="1"/>
  <c r="K89" i="2" s="1"/>
  <c r="L88" i="2" s="1"/>
  <c r="M87" i="2" s="1"/>
  <c r="N86" i="2" s="1"/>
  <c r="O85" i="2" s="1"/>
  <c r="P84" i="2" s="1"/>
  <c r="Q83" i="2" s="1"/>
  <c r="R82" i="2" s="1"/>
  <c r="S81" i="2" s="1"/>
  <c r="T80" i="2" s="1"/>
  <c r="U79" i="2" s="1"/>
  <c r="V78" i="2" s="1"/>
  <c r="F93" i="2"/>
  <c r="G92" i="2" s="1"/>
  <c r="H91" i="2" s="1"/>
  <c r="I90" i="2" s="1"/>
  <c r="J89" i="2" s="1"/>
  <c r="K88" i="2" s="1"/>
  <c r="L87" i="2" s="1"/>
  <c r="M86" i="2" s="1"/>
  <c r="N85" i="2" s="1"/>
  <c r="O84" i="2" s="1"/>
  <c r="P83" i="2" s="1"/>
  <c r="Q82" i="2" s="1"/>
  <c r="R81" i="2" s="1"/>
  <c r="S80" i="2" s="1"/>
  <c r="T79" i="2" s="1"/>
  <c r="U78" i="2" s="1"/>
  <c r="F92" i="2"/>
  <c r="G91" i="2" s="1"/>
  <c r="H90" i="2" s="1"/>
  <c r="I89" i="2" s="1"/>
  <c r="J88" i="2" s="1"/>
  <c r="K87" i="2" s="1"/>
  <c r="L86" i="2" s="1"/>
  <c r="M85" i="2" s="1"/>
  <c r="N84" i="2" s="1"/>
  <c r="O83" i="2" s="1"/>
  <c r="P82" i="2" s="1"/>
  <c r="Q81" i="2" s="1"/>
  <c r="R80" i="2" s="1"/>
  <c r="S79" i="2" s="1"/>
  <c r="T78" i="2" s="1"/>
  <c r="F91" i="2"/>
  <c r="G90" i="2" s="1"/>
  <c r="H89" i="2" s="1"/>
  <c r="I88" i="2" s="1"/>
  <c r="J87" i="2" s="1"/>
  <c r="K86" i="2" s="1"/>
  <c r="L85" i="2" s="1"/>
  <c r="M84" i="2" s="1"/>
  <c r="N83" i="2" s="1"/>
  <c r="O82" i="2" s="1"/>
  <c r="P81" i="2" s="1"/>
  <c r="Q80" i="2" s="1"/>
  <c r="R79" i="2" s="1"/>
  <c r="S78" i="2" s="1"/>
  <c r="F90" i="2"/>
  <c r="G89" i="2" s="1"/>
  <c r="H88" i="2" s="1"/>
  <c r="I87" i="2" s="1"/>
  <c r="J86" i="2" s="1"/>
  <c r="K85" i="2" s="1"/>
  <c r="L84" i="2" s="1"/>
  <c r="M83" i="2" s="1"/>
  <c r="N82" i="2" s="1"/>
  <c r="O81" i="2" s="1"/>
  <c r="P80" i="2" s="1"/>
  <c r="Q79" i="2" s="1"/>
  <c r="R78" i="2" s="1"/>
  <c r="F89" i="2"/>
  <c r="G88" i="2" s="1"/>
  <c r="H87" i="2" s="1"/>
  <c r="I86" i="2" s="1"/>
  <c r="J85" i="2" s="1"/>
  <c r="K84" i="2" s="1"/>
  <c r="L83" i="2" s="1"/>
  <c r="M82" i="2" s="1"/>
  <c r="N81" i="2" s="1"/>
  <c r="O80" i="2" s="1"/>
  <c r="P79" i="2" s="1"/>
  <c r="Q78" i="2" s="1"/>
  <c r="F88" i="2"/>
  <c r="G87" i="2" s="1"/>
  <c r="H86" i="2" s="1"/>
  <c r="I85" i="2" s="1"/>
  <c r="J84" i="2" s="1"/>
  <c r="K83" i="2" s="1"/>
  <c r="L82" i="2" s="1"/>
  <c r="M81" i="2" s="1"/>
  <c r="N80" i="2" s="1"/>
  <c r="O79" i="2" s="1"/>
  <c r="P78" i="2" s="1"/>
  <c r="F87" i="2"/>
  <c r="G86" i="2" s="1"/>
  <c r="H85" i="2" s="1"/>
  <c r="I84" i="2" s="1"/>
  <c r="J83" i="2" s="1"/>
  <c r="K82" i="2" s="1"/>
  <c r="L81" i="2" s="1"/>
  <c r="M80" i="2" s="1"/>
  <c r="N79" i="2" s="1"/>
  <c r="O78" i="2" s="1"/>
  <c r="F86" i="2"/>
  <c r="G85" i="2" s="1"/>
  <c r="H84" i="2" s="1"/>
  <c r="I83" i="2" s="1"/>
  <c r="J82" i="2" s="1"/>
  <c r="K81" i="2" s="1"/>
  <c r="L80" i="2" s="1"/>
  <c r="M79" i="2" s="1"/>
  <c r="N78" i="2" s="1"/>
  <c r="F85" i="2"/>
  <c r="G84" i="2" s="1"/>
  <c r="H83" i="2" s="1"/>
  <c r="I82" i="2" s="1"/>
  <c r="J81" i="2" s="1"/>
  <c r="K80" i="2" s="1"/>
  <c r="L79" i="2" s="1"/>
  <c r="M78" i="2" s="1"/>
  <c r="F84" i="2"/>
  <c r="G83" i="2" s="1"/>
  <c r="H82" i="2" s="1"/>
  <c r="I81" i="2" s="1"/>
  <c r="J80" i="2" s="1"/>
  <c r="K79" i="2" s="1"/>
  <c r="L78" i="2" s="1"/>
  <c r="F83" i="2"/>
  <c r="G82" i="2" s="1"/>
  <c r="H81" i="2" s="1"/>
  <c r="I80" i="2" s="1"/>
  <c r="J79" i="2" s="1"/>
  <c r="K78" i="2" s="1"/>
  <c r="F82" i="2"/>
  <c r="G81" i="2" s="1"/>
  <c r="H80" i="2" s="1"/>
  <c r="I79" i="2" s="1"/>
  <c r="J78" i="2" s="1"/>
  <c r="F81" i="2"/>
  <c r="G80" i="2" s="1"/>
  <c r="H79" i="2" s="1"/>
  <c r="I78" i="2" s="1"/>
  <c r="F80" i="2"/>
  <c r="G79" i="2" s="1"/>
  <c r="H78" i="2" s="1"/>
  <c r="F79" i="2"/>
  <c r="G78" i="2" s="1"/>
  <c r="F78" i="2"/>
  <c r="CQ298" i="1"/>
  <c r="BZ278" i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Q117" i="1"/>
  <c r="BM116" i="1" l="1"/>
  <c r="BM115" i="1"/>
  <c r="BF116" i="1"/>
  <c r="BE116" i="1"/>
  <c r="O116" i="1"/>
  <c r="N116" i="1"/>
  <c r="O115" i="1"/>
  <c r="N115" i="1"/>
  <c r="CQ246" i="1" l="1"/>
  <c r="CP143" i="1"/>
</calcChain>
</file>

<file path=xl/sharedStrings.xml><?xml version="1.0" encoding="utf-8"?>
<sst xmlns="http://schemas.openxmlformats.org/spreadsheetml/2006/main" count="5089" uniqueCount="543">
  <si>
    <t>College</t>
  </si>
  <si>
    <t>Year_fall</t>
  </si>
  <si>
    <t>Smith</t>
  </si>
  <si>
    <t>Northeastern</t>
  </si>
  <si>
    <t>Standardized test scores</t>
  </si>
  <si>
    <t>Very important</t>
  </si>
  <si>
    <t>AP for placement</t>
  </si>
  <si>
    <t>Yes</t>
  </si>
  <si>
    <t>% submitted SAT</t>
  </si>
  <si>
    <t>Considered</t>
  </si>
  <si>
    <t>No</t>
  </si>
  <si>
    <t>Haverford</t>
  </si>
  <si>
    <t>-</t>
  </si>
  <si>
    <t>Important</t>
  </si>
  <si>
    <t>Wellesley</t>
  </si>
  <si>
    <t>Not considered</t>
  </si>
  <si>
    <t>C1</t>
  </si>
  <si>
    <t>C7</t>
  </si>
  <si>
    <t>C10</t>
  </si>
  <si>
    <t xml:space="preserve">Asian, Total undergraduates </t>
  </si>
  <si>
    <t>B1</t>
  </si>
  <si>
    <t>Percent top 10th</t>
  </si>
  <si>
    <t>B22</t>
  </si>
  <si>
    <t>B11</t>
  </si>
  <si>
    <t>B2</t>
  </si>
  <si>
    <t>Total, all graduate</t>
  </si>
  <si>
    <t xml:space="preserve">Total, all undergraduates </t>
  </si>
  <si>
    <t>UCLA</t>
  </si>
  <si>
    <t>C18</t>
  </si>
  <si>
    <t>Deferred admission</t>
  </si>
  <si>
    <t>Early decision</t>
  </si>
  <si>
    <t>C21</t>
  </si>
  <si>
    <t>C22</t>
  </si>
  <si>
    <t>SAT or ACT for placement</t>
  </si>
  <si>
    <t>C8G</t>
  </si>
  <si>
    <t>number_applied, first-time, first-year, MEN</t>
  </si>
  <si>
    <t>number_applied, first-time, first-year, WOMEN</t>
  </si>
  <si>
    <t>number_admitted,  first-time, first-year, MEN</t>
  </si>
  <si>
    <t>number_admitted,  first-time, first-year, WOMEN</t>
  </si>
  <si>
    <t>number_enrolled,  first-time,first-year, MEN</t>
  </si>
  <si>
    <t>number_enrolled,  first-time,first-year, WOMEN</t>
  </si>
  <si>
    <t>A</t>
  </si>
  <si>
    <t>Early action, if yes, restrictive</t>
  </si>
  <si>
    <t>Early decision, if yes, number of applications</t>
  </si>
  <si>
    <t>Early action, if yes, number of admitted</t>
  </si>
  <si>
    <t>Bryn Mawr</t>
  </si>
  <si>
    <t>(Math scores used for Quantitative Readiness placement if submitted</t>
  </si>
  <si>
    <t>Nonresident ailiens, Total undergraduate</t>
  </si>
  <si>
    <t>Tufts</t>
  </si>
  <si>
    <t>C9</t>
  </si>
  <si>
    <t>Boston Univ</t>
  </si>
  <si>
    <t>H2.d</t>
  </si>
  <si>
    <t>Full-time freshmen with need who received any aid</t>
  </si>
  <si>
    <t>H2.n</t>
  </si>
  <si>
    <t>Average package (up to need) for those in "d"</t>
  </si>
  <si>
    <t xml:space="preserve">Average award for those in "n" </t>
  </si>
  <si>
    <t>Average award for those in "p"</t>
  </si>
  <si>
    <t>Full-time freshmen with no need who received non-need-based aid</t>
  </si>
  <si>
    <t>Full-time freshmen with no need who received non-need-based athletic award</t>
  </si>
  <si>
    <t>H2.p</t>
  </si>
  <si>
    <t>Full-time freshmen who applied for need-based aid</t>
  </si>
  <si>
    <t>Full-time freshmen who were determined to have financial need</t>
  </si>
  <si>
    <t>H2.b</t>
  </si>
  <si>
    <t>H2.c</t>
  </si>
  <si>
    <t>H2.j</t>
  </si>
  <si>
    <t>H2.i</t>
  </si>
  <si>
    <t>Average % of need met for needbased aid recipients</t>
  </si>
  <si>
    <t>college</t>
  </si>
  <si>
    <t>year</t>
  </si>
  <si>
    <t>num_under</t>
  </si>
  <si>
    <t>num_under_ftmale</t>
  </si>
  <si>
    <t>num_under_ftfemale</t>
  </si>
  <si>
    <t>numapp_male</t>
  </si>
  <si>
    <t>numapp_female</t>
  </si>
  <si>
    <t>numadmit_male</t>
  </si>
  <si>
    <t>numadmit_female</t>
  </si>
  <si>
    <t>adm_sts_placement</t>
  </si>
  <si>
    <t>adm_ap_placement</t>
  </si>
  <si>
    <t>sat25</t>
  </si>
  <si>
    <t>sat75</t>
  </si>
  <si>
    <t>Graduation pct (for cohort year-6)</t>
  </si>
  <si>
    <t>Retention pct</t>
  </si>
  <si>
    <t>numapp_ed</t>
  </si>
  <si>
    <t>numadmit_ed</t>
  </si>
  <si>
    <t>ed</t>
  </si>
  <si>
    <t>ea</t>
  </si>
  <si>
    <t>ea_restrictive</t>
  </si>
  <si>
    <t>numapp_nba</t>
  </si>
  <si>
    <t>numdet_nba</t>
  </si>
  <si>
    <t>numrec_nba</t>
  </si>
  <si>
    <t>amount_nba</t>
  </si>
  <si>
    <t>numrec_nonnba</t>
  </si>
  <si>
    <t>amount_nonnba</t>
  </si>
  <si>
    <t>amount_nonnba_ath</t>
  </si>
  <si>
    <t>numrec_nonnba_ath</t>
  </si>
  <si>
    <t>num_under_nra</t>
  </si>
  <si>
    <t>num_under_asian</t>
  </si>
  <si>
    <t>satrnw25</t>
  </si>
  <si>
    <t>satrnw75</t>
  </si>
  <si>
    <t>satmath25</t>
  </si>
  <si>
    <t>satmath75</t>
  </si>
  <si>
    <t>exp_tuition</t>
  </si>
  <si>
    <t>exp_tuitioninstate</t>
  </si>
  <si>
    <t>exp_tuitionoutstate</t>
  </si>
  <si>
    <t>exp_fees</t>
  </si>
  <si>
    <t>exp_tuitionindistrict</t>
  </si>
  <si>
    <t>Brown</t>
  </si>
  <si>
    <t>American</t>
  </si>
  <si>
    <t>Wesleyan</t>
  </si>
  <si>
    <t>25th Percentile, SAT composite</t>
  </si>
  <si>
    <t>75th Percentile, SAT composite</t>
  </si>
  <si>
    <t>G</t>
  </si>
  <si>
    <t>UMBC</t>
  </si>
  <si>
    <t>UMCP</t>
  </si>
  <si>
    <t>Georgetown</t>
  </si>
  <si>
    <t>Skidmore</t>
  </si>
  <si>
    <t>William &amp; Mary</t>
  </si>
  <si>
    <t>Middlebury</t>
  </si>
  <si>
    <t>George Washington</t>
  </si>
  <si>
    <t>Swarthmore</t>
  </si>
  <si>
    <t>Barnard</t>
  </si>
  <si>
    <t>Tulane</t>
  </si>
  <si>
    <t>exp_rnb</t>
  </si>
  <si>
    <t>U of Washington</t>
  </si>
  <si>
    <t>U of Michigan</t>
  </si>
  <si>
    <t>Princeton</t>
  </si>
  <si>
    <t>Harvard</t>
  </si>
  <si>
    <t>Vassar</t>
  </si>
  <si>
    <t>Bowdoin</t>
  </si>
  <si>
    <t>UCSD</t>
  </si>
  <si>
    <t>Williams</t>
  </si>
  <si>
    <t>Oberlin</t>
  </si>
  <si>
    <t>Oregon State University</t>
  </si>
  <si>
    <t>Vanderbilt</t>
  </si>
  <si>
    <t>Agnes Scott</t>
  </si>
  <si>
    <t>University of Denver</t>
  </si>
  <si>
    <t>Connecticut College</t>
  </si>
  <si>
    <t>Pratt Institute</t>
  </si>
  <si>
    <t>Reed</t>
  </si>
  <si>
    <t>Bard</t>
  </si>
  <si>
    <t>Davidson</t>
  </si>
  <si>
    <t>Lafayette</t>
  </si>
  <si>
    <t>U of Pittsburgh</t>
  </si>
  <si>
    <t>E1</t>
  </si>
  <si>
    <t>cross registration</t>
  </si>
  <si>
    <t>student-designed major</t>
  </si>
  <si>
    <t>study abroad</t>
  </si>
  <si>
    <t>liberal arts/career combination</t>
  </si>
  <si>
    <t>internships</t>
  </si>
  <si>
    <t>offer_cross</t>
  </si>
  <si>
    <t>offer_internship</t>
  </si>
  <si>
    <t>offer_libartcareer</t>
  </si>
  <si>
    <t>offer_abroad</t>
  </si>
  <si>
    <t>offer_stdesignmajor</t>
  </si>
  <si>
    <t>Hamilton</t>
  </si>
  <si>
    <t>Amherst</t>
  </si>
  <si>
    <t>No (2020 info used in the latest year)</t>
  </si>
  <si>
    <t>offer_honor</t>
  </si>
  <si>
    <t>offer_teacher</t>
  </si>
  <si>
    <t>Double major</t>
  </si>
  <si>
    <t>offer_double</t>
  </si>
  <si>
    <t>Teacher certification program</t>
  </si>
  <si>
    <t>Honors Program</t>
  </si>
  <si>
    <t>F1</t>
  </si>
  <si>
    <t>pct_oos</t>
  </si>
  <si>
    <t>numtransapp_total</t>
  </si>
  <si>
    <t>numtransadmit_total</t>
  </si>
  <si>
    <t>numtransenroll_total</t>
  </si>
  <si>
    <t>D2</t>
  </si>
  <si>
    <t>https://www.middlebury.edu/assessment-institutional-research/institutional-data/historical-data</t>
  </si>
  <si>
    <t>cds_web</t>
  </si>
  <si>
    <t>https://www.wellesley.edu/oir/instdata</t>
  </si>
  <si>
    <t>https://www.bowdoin.edu/ir/common-data/index.html</t>
  </si>
  <si>
    <t>https://www.bu.edu/asir/bu-facts/common-data-set/</t>
  </si>
  <si>
    <t>https://provost.northeastern.edu/uds/cds/</t>
  </si>
  <si>
    <t>https://www.haverford.edu/president/institutional-effectiveness/institutional-research</t>
  </si>
  <si>
    <t>https://www.brynmawr.edu/inside/offices-services/institutional-research-planning-assessment/current-facts</t>
  </si>
  <si>
    <t>https://www.agnesscott.edu/institutionalresearch/common-data-set.html</t>
  </si>
  <si>
    <t>https://www.bard.edu/about/disclosures/</t>
  </si>
  <si>
    <t>https://barnard.edu/institutional-effectiveness</t>
  </si>
  <si>
    <t>https://oir.brown.edu/institutional-data/common-data-set</t>
  </si>
  <si>
    <t>https://www.conncoll.edu/institutional-research/conn-facts/</t>
  </si>
  <si>
    <t>https://irp.gwu.edu/common-data-set</t>
  </si>
  <si>
    <t>https://oads.georgetown.edu/commondataset/</t>
  </si>
  <si>
    <t>https://oir.lafayette.edu/cds/</t>
  </si>
  <si>
    <t>https://www.davidson.edu/offices-and-services/institutional-research/common-data-set</t>
  </si>
  <si>
    <t>https://www.oberlin.edu/institutional-research/common-data-set</t>
  </si>
  <si>
    <t>https://institutionalresearch.oregonstate.edu/common-data-set</t>
  </si>
  <si>
    <t>https://www.pratt.edu/about/offices/office-of-the-provost/office-of-institutional-research-and-assessment/institute-and-ipeds-reports/</t>
  </si>
  <si>
    <t>https://www.skidmore.edu/ir/facts/common/index.php</t>
  </si>
  <si>
    <t>https://www.smith.edu/your-campus/offices-services/institutional-research/data-about-smith</t>
  </si>
  <si>
    <t>https://www.swarthmore.edu/institutional-effectiveness-research-assessment/common-data-set</t>
  </si>
  <si>
    <t>https://provost.tufts.edu/institutionalresearch/about-tufts/common-data-set/</t>
  </si>
  <si>
    <t>https://oair.tulane.edu/common-data-set</t>
  </si>
  <si>
    <t>https://obp.umich.edu/campus-statistics/common-data-set/</t>
  </si>
  <si>
    <t>https://www.ir.pitt.edu/university-information/common-data-set</t>
  </si>
  <si>
    <t>https://www.washington.edu/opb/uw-data/external-reporting/common-data-set/</t>
  </si>
  <si>
    <t>https://apb.ucla.edu/campus-statistics/common-data-set</t>
  </si>
  <si>
    <t>https://ir.ucsd.edu/stats/undergrad/#Common-Data-Set</t>
  </si>
  <si>
    <t>https://www.irpa.umd.edu/InstitutionalData/cds.html</t>
  </si>
  <si>
    <t>https://www.du.edu/ir/reporting/cds</t>
  </si>
  <si>
    <t>https://offices.vassar.edu/institutional-research/data/</t>
  </si>
  <si>
    <t>https://www.vanderbilt.edu/dsa/common-data-set/</t>
  </si>
  <si>
    <t>https://www.wesleyan.edu/ir/common-data-sets.html</t>
  </si>
  <si>
    <t>487 </t>
  </si>
  <si>
    <t>120 </t>
  </si>
  <si>
    <t>22 </t>
  </si>
  <si>
    <t>https://www.wm.edu/offices/it/services/ir/university_data/cds/</t>
  </si>
  <si>
    <t>https://www.williams.edu/institutional-research/common-data-set/</t>
  </si>
  <si>
    <t>deferral</t>
  </si>
  <si>
    <t>Drexel</t>
  </si>
  <si>
    <t>pct_frat</t>
  </si>
  <si>
    <t>pct_soro</t>
  </si>
  <si>
    <t>pct_colhouse</t>
  </si>
  <si>
    <t>Percent of degree-seeking undergraduates who are from out of state (exclude international/nonresidents from the numerator and denominator)</t>
  </si>
  <si>
    <t>Percent of degree-seeking undergraduates men who join fraternities</t>
  </si>
  <si>
    <t>Percent of degree-seeking undergraduates women who join sororities</t>
  </si>
  <si>
    <t>Percent degree-seeking undergraduates who live in college-owned, -operated, or - affiliated housing</t>
  </si>
  <si>
    <t>pct_colhouse_fresh</t>
  </si>
  <si>
    <t>Percent First-time, firstyear students who live in college-owned, -operated, or - affiliated housing</t>
  </si>
  <si>
    <t>Academic</t>
  </si>
  <si>
    <t>Rigor of secondary school record</t>
  </si>
  <si>
    <t>Class rank</t>
  </si>
  <si>
    <t>Academic GPA</t>
  </si>
  <si>
    <t>Application Essay</t>
  </si>
  <si>
    <t>Recommendation</t>
  </si>
  <si>
    <t>Interview</t>
  </si>
  <si>
    <t>Extracurricular activities</t>
  </si>
  <si>
    <t>Talent/ability</t>
  </si>
  <si>
    <t>Character/personal qualities</t>
  </si>
  <si>
    <t>First generation</t>
  </si>
  <si>
    <t>Alumni/ae relation</t>
  </si>
  <si>
    <t>Geographical residence</t>
  </si>
  <si>
    <t>State residency</t>
  </si>
  <si>
    <t>Religious affiliation/commitment</t>
  </si>
  <si>
    <t>Racial/ethnic status</t>
  </si>
  <si>
    <t>Volunteer work</t>
  </si>
  <si>
    <t>Work experience</t>
  </si>
  <si>
    <t>Level of applicant’s interest</t>
  </si>
  <si>
    <t>Considered if submitted</t>
  </si>
  <si>
    <t>https://www.american.edu/provost/oira/institutional-assessment.cfm</t>
  </si>
  <si>
    <t>Agness Scott</t>
  </si>
  <si>
    <t>considered</t>
  </si>
  <si>
    <t>https://www.reed.edu/ir/cds/cdsindex.html</t>
  </si>
  <si>
    <t>aca_sts</t>
  </si>
  <si>
    <t>aca_rigor</t>
  </si>
  <si>
    <t>aca_rank</t>
  </si>
  <si>
    <t>aca_gpa</t>
  </si>
  <si>
    <t>aca_essay</t>
  </si>
  <si>
    <t>acna_talent</t>
  </si>
  <si>
    <t>acna_work</t>
  </si>
  <si>
    <t>acna_interest</t>
  </si>
  <si>
    <t>BARNARD</t>
  </si>
  <si>
    <t>Penn state</t>
  </si>
  <si>
    <t>https://opair.psu.edu/institutional-research/projects/cds/</t>
  </si>
  <si>
    <t>Penn State</t>
  </si>
  <si>
    <t>https://irads.umbc.edu/university-data/common-data-set-cds/</t>
  </si>
  <si>
    <t>Full-time freshmen with need who received any need-based scholarship or grant aid</t>
  </si>
  <si>
    <t>H2.E</t>
  </si>
  <si>
    <t>H2.F</t>
  </si>
  <si>
    <t>H2.G</t>
  </si>
  <si>
    <t>Full-time freshmen with need who received any need-based self-help aid</t>
  </si>
  <si>
    <t>Full-time freshmen with need who received any non-need-based scholarship or grant aid</t>
  </si>
  <si>
    <t>numrec_nba_selfhelp</t>
  </si>
  <si>
    <t>numrec_nba_grant</t>
  </si>
  <si>
    <t>numrec_nba_nonnba</t>
  </si>
  <si>
    <t>H2.K</t>
  </si>
  <si>
    <t>H2.L</t>
  </si>
  <si>
    <t>H2.M</t>
  </si>
  <si>
    <t>Average need-based loan (excluding PLUS loans, unsubsidized loans, and private alternative loans) of those in line f who were awarded a need-based loan</t>
  </si>
  <si>
    <t>Average need-based self-help award (excluding PLUS loans, unsubsidized loans, and private alternative loans) of those in line f</t>
  </si>
  <si>
    <t>Average need-based scholarship and grant award of those in line e</t>
  </si>
  <si>
    <t>amount_nba_grant</t>
  </si>
  <si>
    <t>amount_nba_selfhelp</t>
  </si>
  <si>
    <t>amount_nba_loan</t>
  </si>
  <si>
    <t>Oregon ststr</t>
  </si>
  <si>
    <t>https://drexel.edu/institutionalresearch/university-data/common_data/</t>
  </si>
  <si>
    <t>H2.H</t>
  </si>
  <si>
    <t>numrec_nba_full</t>
  </si>
  <si>
    <t>https://oira.harvard.edu/common-data-set/</t>
  </si>
  <si>
    <t>https://ir.princeton.edu/other-university-data/common-data-set</t>
  </si>
  <si>
    <t xml:space="preserve">, </t>
  </si>
  <si>
    <t>aca_recomendation</t>
  </si>
  <si>
    <t>acna_interview</t>
  </si>
  <si>
    <t>acna_extra.cur.activities</t>
  </si>
  <si>
    <t>acna_character</t>
  </si>
  <si>
    <t>acna_first.gen</t>
  </si>
  <si>
    <t>acna_alum.relation</t>
  </si>
  <si>
    <t>acna_geo.residence</t>
  </si>
  <si>
    <t>acna_state.residence</t>
  </si>
  <si>
    <t>acna_religious.aff</t>
  </si>
  <si>
    <t>acna_race.ethnicity</t>
  </si>
  <si>
    <t>acna_volunteer.work</t>
  </si>
  <si>
    <t xml:space="preserve">[17] </t>
  </si>
  <si>
    <t xml:space="preserve">                </t>
  </si>
  <si>
    <t xml:space="preserve"> [18] </t>
  </si>
  <si>
    <t xml:space="preserve">                 </t>
  </si>
  <si>
    <t xml:space="preserve"> [19] </t>
  </si>
  <si>
    <t xml:space="preserve">                  </t>
  </si>
  <si>
    <t xml:space="preserve"> [20] </t>
  </si>
  <si>
    <t xml:space="preserve"> [21] </t>
  </si>
  <si>
    <t xml:space="preserve"> [22] </t>
  </si>
  <si>
    <t xml:space="preserve">        </t>
  </si>
  <si>
    <t xml:space="preserve"> [23] </t>
  </si>
  <si>
    <t xml:space="preserve">           </t>
  </si>
  <si>
    <t xml:space="preserve"> [24] </t>
  </si>
  <si>
    <t xml:space="preserve"> [25] </t>
  </si>
  <si>
    <t xml:space="preserve">              </t>
  </si>
  <si>
    <t xml:space="preserve"> [26] </t>
  </si>
  <si>
    <t xml:space="preserve"> [27] </t>
  </si>
  <si>
    <t xml:space="preserve"> [28] </t>
  </si>
  <si>
    <t xml:space="preserve">       </t>
  </si>
  <si>
    <t xml:space="preserve"> [29] </t>
  </si>
  <si>
    <t xml:space="preserve"> [30] </t>
  </si>
  <si>
    <t xml:space="preserve">     </t>
  </si>
  <si>
    <t xml:space="preserve"> [31] </t>
  </si>
  <si>
    <t xml:space="preserve"> [32] </t>
  </si>
  <si>
    <t xml:space="preserve">      </t>
  </si>
  <si>
    <t xml:space="preserve"> [33] </t>
  </si>
  <si>
    <t xml:space="preserve"> [34] </t>
  </si>
  <si>
    <t xml:space="preserve"> [35] </t>
  </si>
  <si>
    <t xml:space="preserve">    </t>
  </si>
  <si>
    <t>pct_submitsat</t>
  </si>
  <si>
    <t>pct_top10pct</t>
  </si>
  <si>
    <t>pct_gpa4</t>
  </si>
  <si>
    <t>pct_needmet</t>
  </si>
  <si>
    <t>pct_graduation</t>
  </si>
  <si>
    <t>pct_retention</t>
  </si>
  <si>
    <t>https://iuia.iu.edu/apps/cds/pdf.html</t>
  </si>
  <si>
    <t>num_graduate</t>
  </si>
  <si>
    <t>https://www.calstatela.edu/InstitutionalEffectiveness/resources</t>
  </si>
  <si>
    <t>CSU LA</t>
  </si>
  <si>
    <t>IUB</t>
  </si>
  <si>
    <t>numapp_instate</t>
  </si>
  <si>
    <t>numapp_oos</t>
  </si>
  <si>
    <t>numapp_intnl</t>
  </si>
  <si>
    <t>numadmit_instate</t>
  </si>
  <si>
    <t>numadmit_oos</t>
  </si>
  <si>
    <t>numadmit_intnl</t>
  </si>
  <si>
    <t>Total first-time, first-year (degree-seeking) who applied, in state</t>
  </si>
  <si>
    <t>Total first-time, first-year (degree-seeking) who applied, out of state</t>
  </si>
  <si>
    <t>Total first-time, first-year (degree-seeking) who applied, international</t>
  </si>
  <si>
    <t xml:space="preserve">Total first-time, first-year (degree-seeking) who were admitted, in-state </t>
  </si>
  <si>
    <t>Total first-time, first-year (degree-seeking) who were admitted, out of state</t>
  </si>
  <si>
    <t>Total first-time, first-year (degree-seeking) who were admitted, international</t>
  </si>
  <si>
    <t>Total first-time, first-year (degree-seeking) enrolled, in state</t>
  </si>
  <si>
    <t>Total first-time, first-year (degree-seeking) enrolled, out of state</t>
  </si>
  <si>
    <t>Total first-time, first-year (degree-seeking) enrolled, international</t>
  </si>
  <si>
    <t>https://case.edu/ir/common-data-set-0</t>
  </si>
  <si>
    <t>CaseWesternReserve</t>
  </si>
  <si>
    <t>numenroll_male</t>
  </si>
  <si>
    <t>numenroll_female</t>
  </si>
  <si>
    <t>numenroll_instate</t>
  </si>
  <si>
    <t>numenroll_oos</t>
  </si>
  <si>
    <t>numenroll_intnl</t>
  </si>
  <si>
    <t>SUNY_StonyBrook</t>
  </si>
  <si>
    <r>
      <t xml:space="preserve">Men, Total undergraduates </t>
    </r>
    <r>
      <rPr>
        <b/>
        <sz val="10"/>
        <color theme="1"/>
        <rFont val="Calibri"/>
        <family val="2"/>
        <scheme val="minor"/>
      </rPr>
      <t xml:space="preserve">full-time </t>
    </r>
  </si>
  <si>
    <r>
      <t xml:space="preserve">Women, Total undergraduates </t>
    </r>
    <r>
      <rPr>
        <b/>
        <sz val="10"/>
        <color theme="1"/>
        <rFont val="Calibri"/>
        <family val="2"/>
        <scheme val="minor"/>
      </rPr>
      <t>full-time</t>
    </r>
  </si>
  <si>
    <t>UI_Bloomington</t>
  </si>
  <si>
    <t>UM_CollegePark</t>
  </si>
  <si>
    <t>UWash_Seattle</t>
  </si>
  <si>
    <t>UMich_AnnArbor</t>
  </si>
  <si>
    <t>UWisc_Madison</t>
  </si>
  <si>
    <t>pct_submitact</t>
  </si>
  <si>
    <t>Percent GPA 4.0 using 4.0 scale (3.75 in 2018 and earlier)</t>
  </si>
  <si>
    <t>https://data.wisc.edu/common-data-set-and-rankings/</t>
  </si>
  <si>
    <t>https://www.stonybrook.edu/commcms/irpe/fact_book/common_data_set/</t>
  </si>
  <si>
    <t xml:space="preserve">Honors Program, residential </t>
  </si>
  <si>
    <t>UT_Austin</t>
  </si>
  <si>
    <t>UVA</t>
  </si>
  <si>
    <t>Ukansas</t>
  </si>
  <si>
    <t>https://honors.ls.wisc.edu/</t>
  </si>
  <si>
    <t>https://honors.oregonstate.edu/</t>
  </si>
  <si>
    <t xml:space="preserve">https://admissions.psu.edu/academics/schreyer/ </t>
  </si>
  <si>
    <t>https://hutton.indiana.edu/index.html</t>
  </si>
  <si>
    <t>https://honors.umd.edu/</t>
  </si>
  <si>
    <t>https://lsa.umich.edu/honors/</t>
  </si>
  <si>
    <t>https://liberalarts.utexas.edu/undergraduate-students/majors-minors/honors.html</t>
  </si>
  <si>
    <t>https://echols.as.virginia.edu/admission-echols-scholars-program</t>
  </si>
  <si>
    <t>https://honors.ku.edu/</t>
  </si>
  <si>
    <t>https://honors.ucsc.edu/honors-programs/college-scholars/index.html</t>
  </si>
  <si>
    <t>Temple</t>
  </si>
  <si>
    <t>https://honors.uw.edu/</t>
  </si>
  <si>
    <t>https://www.frederickhonors.pitt.edu/</t>
  </si>
  <si>
    <t>https://www.stonybrook.edu/undergraduate-admissions/academics/honors.php#:~:text=Admission%20to%20Stony%20Brook's%20three,and%20awards%2C%20extracurricular%20achievements%2C%20leadership</t>
  </si>
  <si>
    <t>https://honorsprogram.sites.northeastern.edu/</t>
  </si>
  <si>
    <t>https://catalog.tulane.edu/newcomb-tulane/</t>
  </si>
  <si>
    <t>https://academicaffairs.du.edu/honors</t>
  </si>
  <si>
    <t>https://www.colorado.edu/honors/</t>
  </si>
  <si>
    <t>https://www.temple.edu/academics/honors-program</t>
  </si>
  <si>
    <t>MichiganState</t>
  </si>
  <si>
    <t>UMA_Amherst</t>
  </si>
  <si>
    <t>UIC</t>
  </si>
  <si>
    <t>ASU</t>
  </si>
  <si>
    <t>UAZ</t>
  </si>
  <si>
    <t>https://barretthonors.asu.edu/</t>
  </si>
  <si>
    <t>https://frankehonors.arizona.edu/</t>
  </si>
  <si>
    <t>https://honors.uic.edu/</t>
  </si>
  <si>
    <t>https://www.umass.edu/honors/</t>
  </si>
  <si>
    <t>https://honorscollege.msu.edu/</t>
  </si>
  <si>
    <t>offer_honor_size</t>
  </si>
  <si>
    <t>offer_honor_web</t>
  </si>
  <si>
    <t>UC_SantaCruz</t>
  </si>
  <si>
    <t>https://iraps.ucsc.edu/about/common-data-set.html</t>
  </si>
  <si>
    <t>UCO_Boulder</t>
  </si>
  <si>
    <t>https://www.colorado.edu/oda/department-institution-data/common-data-set-cds</t>
  </si>
  <si>
    <t>https://ira.temple.edu/facts-and-figures/compliance-reports</t>
  </si>
  <si>
    <t>UVM</t>
  </si>
  <si>
    <t>https://www.uvm.edu/oir/common-data-set</t>
  </si>
  <si>
    <t>https://www.uvm.edu/honorscollege</t>
  </si>
  <si>
    <t>?</t>
  </si>
  <si>
    <t xml:space="preserve">Yes </t>
  </si>
  <si>
    <t>https://www.bu.edu/khc/</t>
  </si>
  <si>
    <t>~110</t>
  </si>
  <si>
    <t>Emory</t>
  </si>
  <si>
    <t>https://provost.emory.edu/planning-administration/data/common-data-set.html</t>
  </si>
  <si>
    <t>class_2_9</t>
  </si>
  <si>
    <t>class_10_19</t>
  </si>
  <si>
    <t>class_20_29</t>
  </si>
  <si>
    <t>class_30_39</t>
  </si>
  <si>
    <t>class_40_49</t>
  </si>
  <si>
    <t>class_50_99</t>
  </si>
  <si>
    <t>class_Total</t>
  </si>
  <si>
    <t>I3</t>
  </si>
  <si>
    <t>number of class sections by student size: 2_9</t>
  </si>
  <si>
    <t>number of class sections by student size: 10_19</t>
  </si>
  <si>
    <t>number of class sections by student size: 20_29</t>
  </si>
  <si>
    <t>number of class sections by student size: 30_39</t>
  </si>
  <si>
    <t>number of class sections by student size: 40_49</t>
  </si>
  <si>
    <t>number of class sections by student size: 50_99</t>
  </si>
  <si>
    <t>number of class sections by student size: 100+</t>
  </si>
  <si>
    <t>number of class sections by student size: Total</t>
  </si>
  <si>
    <t>numapp_ea</t>
  </si>
  <si>
    <t>numadmit_ea</t>
  </si>
  <si>
    <t>numenroll_ea</t>
  </si>
  <si>
    <t>Not required for admission, but considered for some</t>
  </si>
  <si>
    <t>Require for Some</t>
  </si>
  <si>
    <t>Not required for admission, but considered if submitted</t>
  </si>
  <si>
    <t>adm_sts</t>
  </si>
  <si>
    <t>SUNY_NewPaltz</t>
  </si>
  <si>
    <t>Consider if Submitted</t>
  </si>
  <si>
    <t>https://www.newpaltz.edu/oir/facts_common.html</t>
  </si>
  <si>
    <t>Require</t>
  </si>
  <si>
    <t>C8A</t>
  </si>
  <si>
    <t>class_100</t>
  </si>
  <si>
    <t>Percent who had GPA between 3.75 and 3.99</t>
  </si>
  <si>
    <t>gpa_average</t>
  </si>
  <si>
    <t xml:space="preserve">Average high school GPA of all degree-seeking, first-time, first-year students who
submitted GPA: </t>
  </si>
  <si>
    <t>C11</t>
  </si>
  <si>
    <t>pct_gpa375_399</t>
  </si>
  <si>
    <t>CSU_LongBeach</t>
  </si>
  <si>
    <t>CalPoly_Pomona</t>
  </si>
  <si>
    <t>CalPoly</t>
  </si>
  <si>
    <t>SanDiegoState</t>
  </si>
  <si>
    <t>Rutgers_NewBrunswick</t>
  </si>
  <si>
    <t>UC_Irvine</t>
  </si>
  <si>
    <t>https://www.csulb.edu/institutional-research-analytics/common-data-set</t>
  </si>
  <si>
    <t>https://www.cpp.edu/data/cpp-facts.shtml</t>
  </si>
  <si>
    <t>https://datahub.oapir.uci.edu/CDS-Reports.php</t>
  </si>
  <si>
    <t>https://oirap.rutgers.edu/ReportingCommonDataSet.html</t>
  </si>
  <si>
    <t>https://ir.calpoly.edu/content/publications_reports/cds/index</t>
  </si>
  <si>
    <t>https://asir.sdsu.edu/common-data-set/</t>
  </si>
  <si>
    <t>CSU_LA</t>
  </si>
  <si>
    <t>Required</t>
  </si>
  <si>
    <t>Not used</t>
  </si>
  <si>
    <t>C12</t>
  </si>
  <si>
    <t>Recommended</t>
  </si>
  <si>
    <t>opeid</t>
  </si>
  <si>
    <t xml:space="preserve">to merge with OPE_CSS data </t>
  </si>
  <si>
    <t>00154200</t>
  </si>
  <si>
    <t>00143400</t>
  </si>
  <si>
    <t>00211500</t>
  </si>
  <si>
    <t>00267100</t>
  </si>
  <si>
    <t>00270800</t>
  </si>
  <si>
    <t>00213000</t>
  </si>
  <si>
    <t>00203800</t>
  </si>
  <si>
    <t>00340100</t>
  </si>
  <si>
    <t>00323700</t>
  </si>
  <si>
    <t>00302400</t>
  </si>
  <si>
    <t>00137900</t>
  </si>
  <si>
    <t>00114000</t>
  </si>
  <si>
    <t>00113900</t>
  </si>
  <si>
    <t>00114300</t>
  </si>
  <si>
    <t>00114400</t>
  </si>
  <si>
    <t>00115100</t>
  </si>
  <si>
    <t>00131400</t>
  </si>
  <si>
    <t>00131500</t>
  </si>
  <si>
    <t>00131700</t>
  </si>
  <si>
    <t>00132100</t>
  </si>
  <si>
    <t>00291800</t>
  </si>
  <si>
    <t>00325600</t>
  </si>
  <si>
    <t>00144400</t>
  </si>
  <si>
    <t>00196400</t>
  </si>
  <si>
    <t>00215500</t>
  </si>
  <si>
    <t>00272800</t>
  </si>
  <si>
    <t>00327400</t>
  </si>
  <si>
    <t>00328400</t>
  </si>
  <si>
    <t>00369100</t>
  </si>
  <si>
    <t>00219900</t>
  </si>
  <si>
    <t>00308600</t>
  </si>
  <si>
    <t>00321000</t>
  </si>
  <si>
    <t>00332900</t>
  </si>
  <si>
    <t>00279800</t>
  </si>
  <si>
    <t>00262700</t>
  </si>
  <si>
    <t>00321700</t>
  </si>
  <si>
    <t>00281400</t>
  </si>
  <si>
    <t>00220900</t>
  </si>
  <si>
    <t>00283800</t>
  </si>
  <si>
    <t>00337000</t>
  </si>
  <si>
    <t>00221900</t>
  </si>
  <si>
    <t>00202900</t>
  </si>
  <si>
    <t>00337900</t>
  </si>
  <si>
    <t>00180400</t>
  </si>
  <si>
    <t>00210300</t>
  </si>
  <si>
    <t>00210500</t>
  </si>
  <si>
    <t>00232500</t>
  </si>
  <si>
    <t>00137100</t>
  </si>
  <si>
    <t>00379800</t>
  </si>
  <si>
    <t>00389500</t>
  </si>
  <si>
    <t>00353500</t>
  </si>
  <si>
    <t>00289500</t>
  </si>
  <si>
    <t>00222400</t>
  </si>
  <si>
    <t>00160000</t>
  </si>
  <si>
    <t>00370500</t>
  </si>
  <si>
    <t>00222900</t>
  </si>
  <si>
    <t>00365800</t>
  </si>
  <si>
    <t>00374500</t>
  </si>
  <si>
    <t>00369600</t>
  </si>
  <si>
    <t>00194800</t>
  </si>
  <si>
    <t>00229000</t>
  </si>
  <si>
    <t>00222100</t>
  </si>
  <si>
    <t>00177600</t>
  </si>
  <si>
    <t>00108100</t>
  </si>
  <si>
    <t>00108300</t>
  </si>
  <si>
    <t>00137000</t>
  </si>
  <si>
    <t>00337100</t>
  </si>
  <si>
    <t>00156400</t>
  </si>
  <si>
    <t>00284600</t>
  </si>
  <si>
    <t>00262900</t>
  </si>
  <si>
    <t>campus_id</t>
  </si>
  <si>
    <t>Johns Hopkins</t>
  </si>
  <si>
    <t>00207700</t>
  </si>
  <si>
    <t>https://oir.jhu.edu/wp-content/uploads/CDS_2022-2023-3.30.23.pdf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</si>
</sst>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#,##0.0"/>
  </numFmts>
  <fonts count="3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2"/>
      <color theme="0" tint="-0.499984740745262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43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0" xfId="0" applyFont="1" applyFill="1"/>
    <xf numFmtId="2" fontId="5" fillId="0" borderId="0" xfId="1" applyNumberFormat="1" applyFont="1" applyBorder="1"/>
    <xf numFmtId="1" fontId="5" fillId="0" borderId="0" xfId="0" applyNumberFormat="1" applyFont="1"/>
    <xf numFmtId="164" fontId="1" fillId="0" borderId="0" xfId="2" applyNumberFormat="1" applyFont="1"/>
    <xf numFmtId="1" fontId="3" fillId="5" borderId="0" xfId="0" applyNumberFormat="1" applyFont="1" applyFill="1"/>
    <xf numFmtId="1" fontId="3" fillId="4" borderId="0" xfId="0" applyNumberFormat="1" applyFont="1" applyFill="1" applyAlignment="1">
      <alignment horizontal="left"/>
    </xf>
    <xf numFmtId="1" fontId="1" fillId="3" borderId="0" xfId="0" applyNumberFormat="1" applyFont="1" applyFill="1"/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" fontId="5" fillId="0" borderId="0" xfId="1" applyNumberFormat="1" applyFont="1" applyBorder="1"/>
    <xf numFmtId="1" fontId="1" fillId="7" borderId="0" xfId="0" applyNumberFormat="1" applyFont="1" applyFill="1"/>
    <xf numFmtId="0" fontId="8" fillId="0" borderId="0" xfId="0" applyFont="1"/>
    <xf numFmtId="1" fontId="3" fillId="5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 vertical="center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" fontId="3" fillId="4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5" fillId="0" borderId="0" xfId="1" applyNumberFormat="1" applyFont="1" applyBorder="1" applyAlignment="1">
      <alignment horizontal="right"/>
    </xf>
    <xf numFmtId="1" fontId="5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1" fontId="1" fillId="0" borderId="0" xfId="2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1" fillId="0" borderId="0" xfId="2" applyNumberFormat="1" applyFont="1" applyAlignment="1">
      <alignment horizontal="right"/>
    </xf>
    <xf numFmtId="1" fontId="1" fillId="0" borderId="0" xfId="2" applyNumberFormat="1" applyFont="1" applyBorder="1" applyAlignment="1">
      <alignment horizontal="right"/>
    </xf>
    <xf numFmtId="1" fontId="1" fillId="0" borderId="0" xfId="0" applyNumberFormat="1" applyFont="1" applyAlignment="1">
      <alignment horizontal="left" vertical="top"/>
    </xf>
    <xf numFmtId="0" fontId="1" fillId="9" borderId="0" xfId="0" applyFont="1" applyFill="1"/>
    <xf numFmtId="1" fontId="3" fillId="10" borderId="0" xfId="0" applyNumberFormat="1" applyFont="1" applyFill="1" applyAlignment="1">
      <alignment horizontal="right"/>
    </xf>
    <xf numFmtId="1" fontId="9" fillId="0" borderId="0" xfId="0" applyNumberFormat="1" applyFont="1"/>
    <xf numFmtId="1" fontId="3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11" borderId="0" xfId="0" applyNumberFormat="1" applyFont="1" applyFill="1"/>
    <xf numFmtId="1" fontId="1" fillId="0" borderId="0" xfId="1" applyNumberFormat="1" applyFont="1" applyFill="1" applyBorder="1"/>
    <xf numFmtId="1" fontId="11" fillId="0" borderId="0" xfId="0" applyNumberFormat="1" applyFont="1" applyAlignment="1">
      <alignment horizontal="right"/>
    </xf>
    <xf numFmtId="1" fontId="1" fillId="2" borderId="0" xfId="0" applyNumberFormat="1" applyFont="1" applyFill="1"/>
    <xf numFmtId="1" fontId="12" fillId="2" borderId="0" xfId="0" applyNumberFormat="1" applyFont="1" applyFill="1"/>
    <xf numFmtId="1" fontId="12" fillId="0" borderId="0" xfId="0" applyNumberFormat="1" applyFont="1"/>
    <xf numFmtId="0" fontId="13" fillId="0" borderId="0" xfId="0" applyFont="1"/>
    <xf numFmtId="0" fontId="0" fillId="6" borderId="0" xfId="0" applyFill="1"/>
    <xf numFmtId="1" fontId="1" fillId="6" borderId="0" xfId="0" applyNumberFormat="1" applyFont="1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6" borderId="0" xfId="3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15" fillId="5" borderId="0" xfId="3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0" fontId="16" fillId="0" borderId="0" xfId="0" applyFont="1"/>
    <xf numFmtId="1" fontId="1" fillId="0" borderId="0" xfId="2" applyNumberFormat="1" applyFont="1" applyFill="1" applyAlignment="1">
      <alignment horizontal="right"/>
    </xf>
    <xf numFmtId="1" fontId="1" fillId="0" borderId="0" xfId="1" applyNumberFormat="1" applyFont="1" applyBorder="1" applyAlignment="1">
      <alignment horizontal="right"/>
    </xf>
    <xf numFmtId="2" fontId="1" fillId="0" borderId="0" xfId="1" applyNumberFormat="1" applyFont="1" applyBorder="1" applyAlignment="1">
      <alignment horizontal="right"/>
    </xf>
    <xf numFmtId="0" fontId="18" fillId="0" borderId="0" xfId="0" applyFont="1"/>
    <xf numFmtId="1" fontId="1" fillId="0" borderId="0" xfId="0" applyNumberFormat="1" applyFont="1" applyAlignment="1">
      <alignment horizontal="right" vertical="top"/>
    </xf>
    <xf numFmtId="0" fontId="1" fillId="8" borderId="0" xfId="0" applyFont="1" applyFill="1" applyAlignment="1">
      <alignment horizontal="right"/>
    </xf>
    <xf numFmtId="37" fontId="3" fillId="0" borderId="0" xfId="4" applyNumberFormat="1" applyFont="1" applyFill="1" applyBorder="1" applyAlignment="1" applyProtection="1">
      <alignment horizontal="right"/>
    </xf>
    <xf numFmtId="1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17" fillId="0" borderId="0" xfId="3" applyFont="1" applyAlignment="1">
      <alignment horizontal="left"/>
    </xf>
    <xf numFmtId="1" fontId="17" fillId="0" borderId="0" xfId="3" applyNumberFormat="1" applyFont="1" applyAlignment="1">
      <alignment horizontal="left"/>
    </xf>
    <xf numFmtId="2" fontId="1" fillId="0" borderId="0" xfId="1" applyNumberFormat="1" applyFont="1" applyBorder="1" applyAlignment="1">
      <alignment horizontal="left"/>
    </xf>
    <xf numFmtId="2" fontId="17" fillId="0" borderId="0" xfId="3" applyNumberFormat="1" applyFont="1" applyBorder="1" applyAlignment="1">
      <alignment horizontal="left"/>
    </xf>
    <xf numFmtId="1" fontId="1" fillId="0" borderId="0" xfId="1" applyNumberFormat="1" applyFont="1" applyBorder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0" fontId="17" fillId="0" borderId="0" xfId="3" applyFont="1" applyFill="1" applyAlignment="1">
      <alignment horizontal="left"/>
    </xf>
    <xf numFmtId="1" fontId="17" fillId="0" borderId="0" xfId="3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left" vertical="top" wrapText="1"/>
    </xf>
    <xf numFmtId="1" fontId="1" fillId="6" borderId="0" xfId="0" applyNumberFormat="1" applyFont="1" applyFill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 wrapText="1"/>
    </xf>
    <xf numFmtId="1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/>
    </xf>
    <xf numFmtId="1" fontId="1" fillId="10" borderId="0" xfId="0" applyNumberFormat="1" applyFont="1" applyFill="1" applyAlignment="1">
      <alignment horizontal="right" vertical="top" wrapText="1"/>
    </xf>
    <xf numFmtId="1" fontId="1" fillId="10" borderId="0" xfId="0" applyNumberFormat="1" applyFont="1" applyFill="1" applyAlignment="1">
      <alignment vertical="top" wrapText="1"/>
    </xf>
    <xf numFmtId="1" fontId="8" fillId="0" borderId="0" xfId="0" applyNumberFormat="1" applyFont="1" applyAlignment="1">
      <alignment horizontal="center" vertical="center"/>
    </xf>
    <xf numFmtId="1" fontId="8" fillId="0" borderId="0" xfId="1" applyNumberFormat="1" applyFont="1" applyBorder="1" applyAlignment="1" applyProtection="1">
      <alignment horizontal="center" vertical="center"/>
    </xf>
    <xf numFmtId="1" fontId="8" fillId="0" borderId="0" xfId="2" applyNumberFormat="1" applyFont="1" applyBorder="1" applyAlignment="1" applyProtection="1">
      <alignment horizontal="center" vertical="center"/>
    </xf>
    <xf numFmtId="1" fontId="8" fillId="0" borderId="0" xfId="5" applyNumberFormat="1" applyFont="1" applyAlignment="1">
      <alignment horizontal="center" vertical="center"/>
    </xf>
    <xf numFmtId="1" fontId="8" fillId="0" borderId="0" xfId="6" applyNumberFormat="1" applyFont="1" applyFill="1" applyBorder="1" applyAlignment="1">
      <alignment horizontal="center" vertical="center"/>
    </xf>
    <xf numFmtId="1" fontId="12" fillId="2" borderId="7" xfId="0" applyNumberFormat="1" applyFont="1" applyFill="1" applyBorder="1"/>
    <xf numFmtId="0" fontId="6" fillId="0" borderId="0" xfId="3"/>
    <xf numFmtId="0" fontId="1" fillId="0" borderId="2" xfId="0" applyFont="1" applyBorder="1" applyAlignment="1">
      <alignment horizontal="right"/>
    </xf>
    <xf numFmtId="1" fontId="1" fillId="2" borderId="7" xfId="0" applyNumberFormat="1" applyFont="1" applyFill="1" applyBorder="1"/>
    <xf numFmtId="1" fontId="1" fillId="5" borderId="0" xfId="0" applyNumberFormat="1" applyFont="1" applyFill="1"/>
    <xf numFmtId="0" fontId="1" fillId="5" borderId="0" xfId="0" applyFont="1" applyFill="1"/>
    <xf numFmtId="1" fontId="9" fillId="5" borderId="0" xfId="0" applyNumberFormat="1" applyFont="1" applyFill="1"/>
    <xf numFmtId="1" fontId="1" fillId="5" borderId="0" xfId="1" applyNumberFormat="1" applyFont="1" applyFill="1" applyBorder="1"/>
    <xf numFmtId="1" fontId="12" fillId="5" borderId="0" xfId="0" applyNumberFormat="1" applyFont="1" applyFill="1" applyAlignment="1">
      <alignment horizontal="left" vertical="top" wrapText="1"/>
    </xf>
    <xf numFmtId="1" fontId="12" fillId="5" borderId="0" xfId="0" applyNumberFormat="1" applyFont="1" applyFill="1"/>
    <xf numFmtId="1" fontId="19" fillId="5" borderId="0" xfId="0" applyNumberFormat="1" applyFont="1" applyFill="1" applyAlignment="1">
      <alignment horizontal="right"/>
    </xf>
    <xf numFmtId="1" fontId="12" fillId="5" borderId="0" xfId="0" applyNumberFormat="1" applyFont="1" applyFill="1" applyAlignment="1">
      <alignment horizontal="right" vertical="top" wrapText="1"/>
    </xf>
    <xf numFmtId="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" fontId="3" fillId="10" borderId="0" xfId="0" applyNumberFormat="1" applyFont="1" applyFill="1"/>
    <xf numFmtId="0" fontId="10" fillId="0" borderId="0" xfId="0" applyFont="1"/>
    <xf numFmtId="0" fontId="1" fillId="0" borderId="2" xfId="0" applyFont="1" applyBorder="1"/>
    <xf numFmtId="3" fontId="18" fillId="0" borderId="0" xfId="0" applyNumberFormat="1" applyFont="1"/>
    <xf numFmtId="37" fontId="10" fillId="0" borderId="0" xfId="4" applyNumberFormat="1" applyFont="1" applyBorder="1" applyAlignment="1" applyProtection="1">
      <alignment vertical="center"/>
    </xf>
    <xf numFmtId="3" fontId="1" fillId="0" borderId="1" xfId="0" applyNumberFormat="1" applyFont="1" applyBorder="1"/>
    <xf numFmtId="1" fontId="1" fillId="0" borderId="5" xfId="0" applyNumberFormat="1" applyFont="1" applyBorder="1"/>
    <xf numFmtId="3" fontId="1" fillId="0" borderId="2" xfId="0" applyNumberFormat="1" applyFont="1" applyBorder="1"/>
    <xf numFmtId="1" fontId="1" fillId="0" borderId="2" xfId="0" applyNumberFormat="1" applyFont="1" applyBorder="1"/>
    <xf numFmtId="3" fontId="10" fillId="0" borderId="0" xfId="0" applyNumberFormat="1" applyFont="1"/>
    <xf numFmtId="3" fontId="8" fillId="0" borderId="0" xfId="0" applyNumberFormat="1" applyFont="1"/>
    <xf numFmtId="37" fontId="10" fillId="0" borderId="0" xfId="4" applyNumberFormat="1" applyFont="1" applyFill="1" applyBorder="1" applyAlignment="1" applyProtection="1">
      <alignment vertical="center"/>
    </xf>
    <xf numFmtId="37" fontId="10" fillId="0" borderId="0" xfId="0" applyNumberFormat="1" applyFont="1" applyAlignment="1">
      <alignment vertical="center"/>
    </xf>
    <xf numFmtId="1" fontId="1" fillId="0" borderId="0" xfId="1" applyNumberFormat="1" applyFont="1" applyFill="1" applyBorder="1" applyAlignment="1"/>
    <xf numFmtId="165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Alignment="1">
      <alignment horizontal="left"/>
    </xf>
    <xf numFmtId="1" fontId="21" fillId="5" borderId="0" xfId="3" applyNumberFormat="1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1" fontId="21" fillId="5" borderId="0" xfId="3" applyNumberFormat="1" applyFont="1" applyFill="1"/>
    <xf numFmtId="164" fontId="5" fillId="0" borderId="0" xfId="2" applyNumberFormat="1" applyFont="1" applyAlignment="1">
      <alignment horizontal="right"/>
    </xf>
    <xf numFmtId="1" fontId="5" fillId="5" borderId="0" xfId="0" applyNumberFormat="1" applyFont="1" applyFill="1"/>
    <xf numFmtId="1" fontId="19" fillId="5" borderId="0" xfId="0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1" fontId="6" fillId="0" borderId="0" xfId="3" applyNumberFormat="1" applyAlignment="1">
      <alignment horizontal="left"/>
    </xf>
    <xf numFmtId="1" fontId="6" fillId="5" borderId="0" xfId="3" applyNumberForma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5" borderId="0" xfId="3" applyFill="1" applyAlignment="1">
      <alignment horizontal="left"/>
    </xf>
    <xf numFmtId="1" fontId="20" fillId="5" borderId="0" xfId="3" applyNumberFormat="1" applyFont="1" applyFill="1" applyAlignment="1">
      <alignment horizontal="left"/>
    </xf>
    <xf numFmtId="0" fontId="0" fillId="3" borderId="0" xfId="0" applyFill="1"/>
    <xf numFmtId="0" fontId="6" fillId="0" borderId="0" xfId="3" applyAlignment="1">
      <alignment horizontal="left"/>
    </xf>
    <xf numFmtId="2" fontId="6" fillId="0" borderId="0" xfId="3" applyNumberFormat="1" applyBorder="1" applyAlignment="1">
      <alignment horizontal="left"/>
    </xf>
    <xf numFmtId="164" fontId="6" fillId="0" borderId="0" xfId="3" applyNumberFormat="1" applyFill="1" applyAlignment="1">
      <alignment horizontal="left"/>
    </xf>
    <xf numFmtId="0" fontId="6" fillId="0" borderId="0" xfId="3" applyAlignment="1">
      <alignment horizontal="left" vertical="top"/>
    </xf>
    <xf numFmtId="0" fontId="1" fillId="10" borderId="0" xfId="0" applyFont="1" applyFill="1" applyAlignment="1">
      <alignment wrapText="1"/>
    </xf>
    <xf numFmtId="164" fontId="3" fillId="10" borderId="0" xfId="2" applyNumberFormat="1" applyFont="1" applyFill="1" applyBorder="1" applyAlignment="1"/>
    <xf numFmtId="1" fontId="1" fillId="10" borderId="0" xfId="0" applyNumberFormat="1" applyFont="1" applyFill="1" applyAlignment="1">
      <alignment wrapText="1"/>
    </xf>
    <xf numFmtId="1" fontId="1" fillId="10" borderId="0" xfId="2" applyNumberFormat="1" applyFont="1" applyFill="1" applyBorder="1" applyAlignment="1"/>
    <xf numFmtId="1" fontId="1" fillId="0" borderId="0" xfId="2" applyNumberFormat="1" applyFont="1" applyBorder="1" applyAlignment="1"/>
    <xf numFmtId="1" fontId="1" fillId="0" borderId="0" xfId="2" applyNumberFormat="1" applyFont="1" applyFill="1" applyBorder="1" applyAlignment="1"/>
    <xf numFmtId="1" fontId="1" fillId="10" borderId="0" xfId="0" applyNumberFormat="1" applyFont="1" applyFill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6" fontId="0" fillId="0" borderId="2" xfId="0" applyNumberFormat="1" applyBorder="1" applyAlignment="1" applyProtection="1">
      <alignment horizontal="center" vertical="center"/>
      <protection locked="0"/>
    </xf>
    <xf numFmtId="1" fontId="9" fillId="4" borderId="0" xfId="0" applyNumberFormat="1" applyFont="1" applyFill="1" applyAlignment="1">
      <alignment horizontal="left" vertical="top" wrapText="1"/>
    </xf>
    <xf numFmtId="1" fontId="24" fillId="4" borderId="0" xfId="0" applyNumberFormat="1" applyFont="1" applyFill="1" applyAlignment="1">
      <alignment horizontal="left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9" fillId="2" borderId="0" xfId="0" applyNumberFormat="1" applyFont="1" applyFill="1"/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12" borderId="2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 vertical="top" wrapText="1"/>
    </xf>
    <xf numFmtId="1" fontId="1" fillId="2" borderId="0" xfId="0" applyNumberFormat="1" applyFont="1" applyFill="1" applyAlignment="1">
      <alignment horizontal="right"/>
    </xf>
    <xf numFmtId="0" fontId="6" fillId="0" borderId="0" xfId="3" applyFill="1" applyAlignment="1">
      <alignment horizontal="left"/>
    </xf>
    <xf numFmtId="1" fontId="12" fillId="2" borderId="0" xfId="0" applyNumberFormat="1" applyFont="1" applyFill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2" fillId="2" borderId="7" xfId="0" applyNumberFormat="1" applyFont="1" applyFill="1" applyBorder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165" fontId="24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left" vertical="top" wrapText="1"/>
    </xf>
    <xf numFmtId="165" fontId="9" fillId="4" borderId="0" xfId="0" applyNumberFormat="1" applyFont="1" applyFill="1" applyAlignment="1">
      <alignment horizontal="left" vertical="top" wrapText="1"/>
    </xf>
    <xf numFmtId="165" fontId="9" fillId="0" borderId="0" xfId="0" applyNumberFormat="1" applyFont="1" applyAlignment="1">
      <alignment horizontal="right"/>
    </xf>
    <xf numFmtId="165" fontId="3" fillId="0" borderId="0" xfId="0" applyNumberFormat="1" applyFont="1"/>
    <xf numFmtId="165" fontId="24" fillId="0" borderId="0" xfId="0" applyNumberFormat="1" applyFont="1"/>
    <xf numFmtId="165" fontId="1" fillId="0" borderId="0" xfId="0" applyNumberFormat="1" applyFont="1"/>
    <xf numFmtId="165" fontId="9" fillId="0" borderId="0" xfId="0" applyNumberFormat="1" applyFont="1"/>
    <xf numFmtId="165" fontId="1" fillId="0" borderId="0" xfId="1" applyNumberFormat="1" applyFont="1" applyFill="1" applyBorder="1" applyAlignment="1">
      <alignment horizontal="right"/>
    </xf>
    <xf numFmtId="165" fontId="9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/>
    <xf numFmtId="165" fontId="25" fillId="0" borderId="0" xfId="0" applyNumberFormat="1" applyFont="1"/>
    <xf numFmtId="2" fontId="19" fillId="4" borderId="0" xfId="0" applyNumberFormat="1" applyFont="1" applyFill="1" applyAlignment="1">
      <alignment horizontal="right"/>
    </xf>
    <xf numFmtId="2" fontId="12" fillId="4" borderId="0" xfId="0" applyNumberFormat="1" applyFont="1" applyFill="1" applyAlignment="1">
      <alignment horizontal="left" vertical="top" wrapText="1"/>
    </xf>
    <xf numFmtId="2" fontId="12" fillId="0" borderId="0" xfId="0" applyNumberFormat="1" applyFont="1" applyAlignment="1">
      <alignment horizontal="right"/>
    </xf>
    <xf numFmtId="2" fontId="19" fillId="0" borderId="0" xfId="0" applyNumberFormat="1" applyFont="1"/>
    <xf numFmtId="2" fontId="12" fillId="0" borderId="0" xfId="0" applyNumberFormat="1" applyFont="1"/>
    <xf numFmtId="2" fontId="12" fillId="0" borderId="0" xfId="1" applyNumberFormat="1" applyFont="1" applyFill="1" applyBorder="1" applyAlignment="1">
      <alignment horizontal="right"/>
    </xf>
    <xf numFmtId="2" fontId="13" fillId="0" borderId="0" xfId="0" applyNumberFormat="1" applyFont="1"/>
    <xf numFmtId="2" fontId="12" fillId="9" borderId="0" xfId="0" applyNumberFormat="1" applyFont="1" applyFill="1" applyAlignment="1">
      <alignment horizontal="right"/>
    </xf>
    <xf numFmtId="0" fontId="1" fillId="0" borderId="6" xfId="0" applyFont="1" applyBorder="1"/>
    <xf numFmtId="2" fontId="12" fillId="0" borderId="7" xfId="0" applyNumberFormat="1" applyFont="1" applyBorder="1" applyAlignment="1">
      <alignment horizontal="right"/>
    </xf>
    <xf numFmtId="2" fontId="12" fillId="9" borderId="0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3" borderId="7" xfId="0" applyFont="1" applyFill="1" applyBorder="1"/>
    <xf numFmtId="0" fontId="0" fillId="0" borderId="7" xfId="0" applyBorder="1"/>
    <xf numFmtId="0" fontId="0" fillId="6" borderId="7" xfId="0" applyFill="1" applyBorder="1"/>
    <xf numFmtId="0" fontId="8" fillId="0" borderId="7" xfId="0" applyFont="1" applyBorder="1"/>
    <xf numFmtId="0" fontId="0" fillId="0" borderId="7" xfId="0" applyBorder="1" applyAlignment="1">
      <alignment horizontal="left" vertical="top"/>
    </xf>
    <xf numFmtId="1" fontId="1" fillId="6" borderId="7" xfId="0" applyNumberFormat="1" applyFont="1" applyFill="1" applyBorder="1"/>
    <xf numFmtId="1" fontId="12" fillId="0" borderId="7" xfId="0" applyNumberFormat="1" applyFont="1" applyBorder="1"/>
    <xf numFmtId="0" fontId="13" fillId="0" borderId="7" xfId="0" applyFont="1" applyBorder="1"/>
    <xf numFmtId="0" fontId="0" fillId="9" borderId="0" xfId="0" applyFill="1"/>
    <xf numFmtId="0" fontId="26" fillId="3" borderId="0" xfId="0" applyFont="1" applyFill="1"/>
    <xf numFmtId="0" fontId="26" fillId="0" borderId="0" xfId="0" applyFont="1"/>
    <xf numFmtId="1" fontId="27" fillId="2" borderId="0" xfId="0" applyNumberFormat="1" applyFont="1" applyFill="1"/>
    <xf numFmtId="1" fontId="27" fillId="0" borderId="0" xfId="0" applyNumberFormat="1" applyFont="1"/>
    <xf numFmtId="2" fontId="26" fillId="0" borderId="0" xfId="0" applyNumberFormat="1" applyFont="1"/>
    <xf numFmtId="1" fontId="27" fillId="0" borderId="0" xfId="0" applyNumberFormat="1" applyFont="1" applyAlignment="1">
      <alignment horizontal="right"/>
    </xf>
    <xf numFmtId="1" fontId="27" fillId="0" borderId="0" xfId="0" applyNumberFormat="1" applyFont="1" applyAlignment="1">
      <alignment horizontal="left"/>
    </xf>
    <xf numFmtId="0" fontId="26" fillId="0" borderId="6" xfId="0" applyFont="1" applyBorder="1"/>
    <xf numFmtId="1" fontId="28" fillId="0" borderId="0" xfId="3" applyNumberFormat="1" applyFont="1" applyAlignment="1">
      <alignment horizontal="left"/>
    </xf>
    <xf numFmtId="37" fontId="29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5" fontId="27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1" fontId="27" fillId="0" borderId="0" xfId="1" applyNumberFormat="1" applyFont="1" applyBorder="1" applyAlignment="1">
      <alignment horizontal="right"/>
    </xf>
    <xf numFmtId="1" fontId="27" fillId="5" borderId="0" xfId="0" applyNumberFormat="1" applyFont="1" applyFill="1" applyAlignment="1">
      <alignment horizontal="left"/>
    </xf>
    <xf numFmtId="1" fontId="27" fillId="6" borderId="0" xfId="0" applyNumberFormat="1" applyFont="1" applyFill="1" applyAlignment="1">
      <alignment horizontal="right"/>
    </xf>
    <xf numFmtId="3" fontId="26" fillId="0" borderId="2" xfId="0" applyNumberFormat="1" applyFont="1" applyBorder="1"/>
    <xf numFmtId="3" fontId="32" fillId="0" borderId="2" xfId="1" applyNumberFormat="1" applyFont="1" applyBorder="1" applyAlignment="1">
      <alignment horizontal="center" vertical="center"/>
    </xf>
    <xf numFmtId="3" fontId="30" fillId="0" borderId="2" xfId="0" applyNumberFormat="1" applyFont="1" applyBorder="1" applyAlignment="1">
      <alignment horizontal="center" vertical="center" wrapText="1"/>
    </xf>
    <xf numFmtId="3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164" fontId="27" fillId="0" borderId="0" xfId="2" applyNumberFormat="1" applyFont="1" applyAlignment="1">
      <alignment horizontal="right"/>
    </xf>
    <xf numFmtId="1" fontId="1" fillId="0" borderId="6" xfId="0" applyNumberFormat="1" applyFont="1" applyBorder="1" applyAlignment="1">
      <alignment horizontal="left"/>
    </xf>
    <xf numFmtId="1" fontId="1" fillId="13" borderId="0" xfId="0" applyNumberFormat="1" applyFont="1" applyFill="1"/>
    <xf numFmtId="1" fontId="9" fillId="13" borderId="0" xfId="0" applyNumberFormat="1" applyFont="1" applyFill="1"/>
  </cellXfs>
  <cellStyles count="7">
    <cellStyle name="Comma" xfId="4" builtinId="3"/>
    <cellStyle name="Currency" xfId="2" builtinId="4"/>
    <cellStyle name="Hyperlink" xfId="3" builtinId="8"/>
    <cellStyle name="Normal" xfId="0" builtinId="0"/>
    <cellStyle name="Normal 2" xfId="5" xr:uid="{FCB8471D-8252-114D-978F-6B1EFD07FAC6}"/>
    <cellStyle name="Percent" xfId="1" builtinId="5"/>
    <cellStyle name="Percent 2" xfId="6" xr:uid="{55B581C0-98ED-3342-94F1-FA4499792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kidmore.edu/ir/facts/common/index.php" TargetMode="External"/><Relationship Id="rId21" Type="http://schemas.openxmlformats.org/officeDocument/2006/relationships/hyperlink" Target="https://www.washington.edu/opb/uw-data/external-reporting/common-data-set/" TargetMode="External"/><Relationship Id="rId42" Type="http://schemas.openxmlformats.org/officeDocument/2006/relationships/hyperlink" Target="https://opair.psu.edu/institutional-research/projects/cds/" TargetMode="External"/><Relationship Id="rId47" Type="http://schemas.openxmlformats.org/officeDocument/2006/relationships/hyperlink" Target="https://honors.uw.edu/" TargetMode="External"/><Relationship Id="rId63" Type="http://schemas.openxmlformats.org/officeDocument/2006/relationships/hyperlink" Target="https://www.calstatela.edu/InstitutionalEffectiveness/resources" TargetMode="External"/><Relationship Id="rId68" Type="http://schemas.openxmlformats.org/officeDocument/2006/relationships/hyperlink" Target="https://irads.umbc.edu/university-data/common-data-set-cds/" TargetMode="External"/><Relationship Id="rId16" Type="http://schemas.openxmlformats.org/officeDocument/2006/relationships/hyperlink" Target="https://www.brynmawr.edu/inside/offices-services/institutional-research-planning-assessment/current-facts" TargetMode="External"/><Relationship Id="rId11" Type="http://schemas.openxmlformats.org/officeDocument/2006/relationships/hyperlink" Target="https://www.davidson.edu/offices-and-services/institutional-research/common-data-set" TargetMode="External"/><Relationship Id="rId32" Type="http://schemas.openxmlformats.org/officeDocument/2006/relationships/hyperlink" Target="https://offices.vassar.edu/institutional-research/data/" TargetMode="External"/><Relationship Id="rId37" Type="http://schemas.openxmlformats.org/officeDocument/2006/relationships/hyperlink" Target="https://oir.brown.edu/institutional-data/common-data-set" TargetMode="External"/><Relationship Id="rId53" Type="http://schemas.openxmlformats.org/officeDocument/2006/relationships/hyperlink" Target="https://www.temple.edu/academics/honors-program" TargetMode="External"/><Relationship Id="rId58" Type="http://schemas.openxmlformats.org/officeDocument/2006/relationships/hyperlink" Target="https://honors.ucsc.edu/honors-programs/college-scholars/index.html" TargetMode="External"/><Relationship Id="rId74" Type="http://schemas.openxmlformats.org/officeDocument/2006/relationships/hyperlink" Target="https://provost.emory.edu/planning-administration/data/common-data-set.html" TargetMode="External"/><Relationship Id="rId79" Type="http://schemas.openxmlformats.org/officeDocument/2006/relationships/hyperlink" Target="https://ir.calpoly.edu/content/publications_reports/cds/index" TargetMode="External"/><Relationship Id="rId5" Type="http://schemas.openxmlformats.org/officeDocument/2006/relationships/hyperlink" Target="mailto:H@.d" TargetMode="External"/><Relationship Id="rId61" Type="http://schemas.openxmlformats.org/officeDocument/2006/relationships/hyperlink" Target="https://www.bu.edu/khc/" TargetMode="External"/><Relationship Id="rId82" Type="http://schemas.openxmlformats.org/officeDocument/2006/relationships/hyperlink" Target="https://oir.jhu.edu/wp-content/uploads/CDS_2022-2023-3.30.23.pdf" TargetMode="External"/><Relationship Id="rId19" Type="http://schemas.openxmlformats.org/officeDocument/2006/relationships/hyperlink" Target="https://www.agnesscott.edu/institutionalresearch/common-data-set.html" TargetMode="External"/><Relationship Id="rId14" Type="http://schemas.openxmlformats.org/officeDocument/2006/relationships/hyperlink" Target="https://www.wesleyan.edu/ir/common-data-sets.html" TargetMode="External"/><Relationship Id="rId22" Type="http://schemas.openxmlformats.org/officeDocument/2006/relationships/hyperlink" Target="https://obp.umich.edu/campus-statistics/common-data-set/" TargetMode="External"/><Relationship Id="rId27" Type="http://schemas.openxmlformats.org/officeDocument/2006/relationships/hyperlink" Target="https://www.reed.edu/ir/cds/cdsindex.html" TargetMode="External"/><Relationship Id="rId30" Type="http://schemas.openxmlformats.org/officeDocument/2006/relationships/hyperlink" Target="https://irp.gwu.edu/common-data-set" TargetMode="External"/><Relationship Id="rId35" Type="http://schemas.openxmlformats.org/officeDocument/2006/relationships/hyperlink" Target="https://apb.ucla.edu/campus-statistics/common-data-set" TargetMode="External"/><Relationship Id="rId43" Type="http://schemas.openxmlformats.org/officeDocument/2006/relationships/hyperlink" Target="https://www.american.edu/provost/oira/institutional-assessment.cfm" TargetMode="External"/><Relationship Id="rId48" Type="http://schemas.openxmlformats.org/officeDocument/2006/relationships/hyperlink" Target="https://www.frederickhonors.pitt.edu/" TargetMode="External"/><Relationship Id="rId56" Type="http://schemas.openxmlformats.org/officeDocument/2006/relationships/hyperlink" Target="https://hutton.indiana.edu/index.html" TargetMode="External"/><Relationship Id="rId64" Type="http://schemas.openxmlformats.org/officeDocument/2006/relationships/hyperlink" Target="https://oir.lafayette.edu/cds/" TargetMode="External"/><Relationship Id="rId69" Type="http://schemas.openxmlformats.org/officeDocument/2006/relationships/hyperlink" Target="https://www.wm.edu/offices/it/services/ir/university_data/cds/" TargetMode="External"/><Relationship Id="rId77" Type="http://schemas.openxmlformats.org/officeDocument/2006/relationships/hyperlink" Target="https://www.newpaltz.edu/oir/facts_common.html" TargetMode="External"/><Relationship Id="rId8" Type="http://schemas.openxmlformats.org/officeDocument/2006/relationships/hyperlink" Target="https://www.middlebury.edu/assessment-institutional-research/institutional-data/historical-data" TargetMode="External"/><Relationship Id="rId51" Type="http://schemas.openxmlformats.org/officeDocument/2006/relationships/hyperlink" Target="https://echols.as.virginia.edu/admission-echols-scholars-program" TargetMode="External"/><Relationship Id="rId72" Type="http://schemas.openxmlformats.org/officeDocument/2006/relationships/hyperlink" Target="https://ira.temple.edu/facts-and-figures/compliance-reports" TargetMode="External"/><Relationship Id="rId80" Type="http://schemas.openxmlformats.org/officeDocument/2006/relationships/hyperlink" Target="https://asir.sdsu.edu/common-data-set/" TargetMode="External"/><Relationship Id="rId3" Type="http://schemas.openxmlformats.org/officeDocument/2006/relationships/hyperlink" Target="mailto:H@.d" TargetMode="External"/><Relationship Id="rId12" Type="http://schemas.openxmlformats.org/officeDocument/2006/relationships/hyperlink" Target="https://www.irpa.umd.edu/InstitutionalData/cds.html" TargetMode="External"/><Relationship Id="rId17" Type="http://schemas.openxmlformats.org/officeDocument/2006/relationships/hyperlink" Target="https://barnard.edu/institutional-effectiveness" TargetMode="External"/><Relationship Id="rId25" Type="http://schemas.openxmlformats.org/officeDocument/2006/relationships/hyperlink" Target="https://www.smith.edu/your-campus/offices-services/institutional-research/data-about-smith" TargetMode="External"/><Relationship Id="rId33" Type="http://schemas.openxmlformats.org/officeDocument/2006/relationships/hyperlink" Target="https://www.du.edu/ir/reporting/cds" TargetMode="External"/><Relationship Id="rId38" Type="http://schemas.openxmlformats.org/officeDocument/2006/relationships/hyperlink" Target="https://www.bard.edu/about/disclosures/" TargetMode="External"/><Relationship Id="rId46" Type="http://schemas.openxmlformats.org/officeDocument/2006/relationships/hyperlink" Target="https://data.wisc.edu/common-data-set-and-rankings/" TargetMode="External"/><Relationship Id="rId59" Type="http://schemas.openxmlformats.org/officeDocument/2006/relationships/hyperlink" Target="https://www.colorado.edu/honors/" TargetMode="External"/><Relationship Id="rId67" Type="http://schemas.openxmlformats.org/officeDocument/2006/relationships/hyperlink" Target="https://iuia.iu.edu/apps/cds/pdf.html" TargetMode="External"/><Relationship Id="rId20" Type="http://schemas.openxmlformats.org/officeDocument/2006/relationships/hyperlink" Target="https://www.wellesley.edu/oir/instdata" TargetMode="External"/><Relationship Id="rId41" Type="http://schemas.openxmlformats.org/officeDocument/2006/relationships/hyperlink" Target="https://drexel.edu/institutionalresearch/university-data/common_data/" TargetMode="External"/><Relationship Id="rId54" Type="http://schemas.openxmlformats.org/officeDocument/2006/relationships/hyperlink" Target="https://honorscollege.msu.edu/" TargetMode="External"/><Relationship Id="rId62" Type="http://schemas.openxmlformats.org/officeDocument/2006/relationships/hyperlink" Target="https://case.edu/ir/common-data-set-0" TargetMode="External"/><Relationship Id="rId70" Type="http://schemas.openxmlformats.org/officeDocument/2006/relationships/hyperlink" Target="https://iraps.ucsc.edu/about/common-data-set.html" TargetMode="External"/><Relationship Id="rId75" Type="http://schemas.openxmlformats.org/officeDocument/2006/relationships/hyperlink" Target="https://catalog.tulane.edu/newcomb-tulane/" TargetMode="External"/><Relationship Id="rId83" Type="http://schemas.openxmlformats.org/officeDocument/2006/relationships/hyperlink" Target="https://www.cpp.edu/data/cpp-facts.shtml" TargetMode="External"/><Relationship Id="rId1" Type="http://schemas.openxmlformats.org/officeDocument/2006/relationships/hyperlink" Target="mailto:H@.d" TargetMode="External"/><Relationship Id="rId6" Type="http://schemas.openxmlformats.org/officeDocument/2006/relationships/hyperlink" Target="mailto:H@.d" TargetMode="External"/><Relationship Id="rId15" Type="http://schemas.openxmlformats.org/officeDocument/2006/relationships/hyperlink" Target="https://www.bowdoin.edu/ir/common-data/index.html" TargetMode="External"/><Relationship Id="rId23" Type="http://schemas.openxmlformats.org/officeDocument/2006/relationships/hyperlink" Target="https://provost.tufts.edu/institutionalresearch/about-tufts/common-data-set/" TargetMode="External"/><Relationship Id="rId28" Type="http://schemas.openxmlformats.org/officeDocument/2006/relationships/hyperlink" Target="https://provost.northeastern.edu/uds/cds/" TargetMode="External"/><Relationship Id="rId36" Type="http://schemas.openxmlformats.org/officeDocument/2006/relationships/hyperlink" Target="https://www.pratt.edu/about/offices/office-of-the-provost/office-of-institutional-research-and-assessment/institute-and-ipeds-reports/" TargetMode="External"/><Relationship Id="rId49" Type="http://schemas.openxmlformats.org/officeDocument/2006/relationships/hyperlink" Target="https://catalog.tulane.edu/newcomb-tulane/" TargetMode="External"/><Relationship Id="rId57" Type="http://schemas.openxmlformats.org/officeDocument/2006/relationships/hyperlink" Target="https://frankehonors.arizona.edu/" TargetMode="External"/><Relationship Id="rId10" Type="http://schemas.openxmlformats.org/officeDocument/2006/relationships/hyperlink" Target="https://www.conncoll.edu/institutional-research/conn-facts/" TargetMode="External"/><Relationship Id="rId31" Type="http://schemas.openxmlformats.org/officeDocument/2006/relationships/hyperlink" Target="https://www.williams.edu/institutional-research/common-data-set/" TargetMode="External"/><Relationship Id="rId44" Type="http://schemas.openxmlformats.org/officeDocument/2006/relationships/hyperlink" Target="https://oira.harvard.edu/common-data-set/" TargetMode="External"/><Relationship Id="rId52" Type="http://schemas.openxmlformats.org/officeDocument/2006/relationships/hyperlink" Target="https://honors.ku.edu/" TargetMode="External"/><Relationship Id="rId60" Type="http://schemas.openxmlformats.org/officeDocument/2006/relationships/hyperlink" Target="https://www.uvm.edu/honorscollege" TargetMode="External"/><Relationship Id="rId65" Type="http://schemas.openxmlformats.org/officeDocument/2006/relationships/hyperlink" Target="https://www.stonybrook.edu/commcms/irpe/fact_book/common_data_set/" TargetMode="External"/><Relationship Id="rId73" Type="http://schemas.openxmlformats.org/officeDocument/2006/relationships/hyperlink" Target="https://www.uvm.edu/oir/common-data-set" TargetMode="External"/><Relationship Id="rId78" Type="http://schemas.openxmlformats.org/officeDocument/2006/relationships/hyperlink" Target="https://datahub.oapir.uci.edu/CDS-Reports.php" TargetMode="External"/><Relationship Id="rId81" Type="http://schemas.openxmlformats.org/officeDocument/2006/relationships/hyperlink" Target="https://oirap.rutgers.edu/ReportingCommonDataSet.html" TargetMode="External"/><Relationship Id="rId4" Type="http://schemas.openxmlformats.org/officeDocument/2006/relationships/hyperlink" Target="mailto:H@.d" TargetMode="External"/><Relationship Id="rId9" Type="http://schemas.openxmlformats.org/officeDocument/2006/relationships/hyperlink" Target="https://www.haverford.edu/president/institutional-effectiveness/institutional-research" TargetMode="External"/><Relationship Id="rId13" Type="http://schemas.openxmlformats.org/officeDocument/2006/relationships/hyperlink" Target="https://www.vanderbilt.edu/dsa/common-data-set/" TargetMode="External"/><Relationship Id="rId18" Type="http://schemas.openxmlformats.org/officeDocument/2006/relationships/hyperlink" Target="https://www.bu.edu/asir/bu-facts/common-data-set/" TargetMode="External"/><Relationship Id="rId39" Type="http://schemas.openxmlformats.org/officeDocument/2006/relationships/hyperlink" Target="https://www.oberlin.edu/institutional-research/common-data-set" TargetMode="External"/><Relationship Id="rId34" Type="http://schemas.openxmlformats.org/officeDocument/2006/relationships/hyperlink" Target="https://ir.ucsd.edu/stats/undergrad/" TargetMode="External"/><Relationship Id="rId50" Type="http://schemas.openxmlformats.org/officeDocument/2006/relationships/hyperlink" Target="https://honorsprogram.sites.northeastern.edu/" TargetMode="External"/><Relationship Id="rId55" Type="http://schemas.openxmlformats.org/officeDocument/2006/relationships/hyperlink" Target="https://liberalarts.utexas.edu/undergraduate-students/majors-minors/honors.html" TargetMode="External"/><Relationship Id="rId76" Type="http://schemas.openxmlformats.org/officeDocument/2006/relationships/hyperlink" Target="https://www.ir.pitt.edu/university-information/common-data-set" TargetMode="External"/><Relationship Id="rId7" Type="http://schemas.openxmlformats.org/officeDocument/2006/relationships/hyperlink" Target="mailto:H@.d" TargetMode="External"/><Relationship Id="rId71" Type="http://schemas.openxmlformats.org/officeDocument/2006/relationships/hyperlink" Target="https://www.colorado.edu/oda/department-institution-data/common-data-set-cds" TargetMode="External"/><Relationship Id="rId2" Type="http://schemas.openxmlformats.org/officeDocument/2006/relationships/hyperlink" Target="mailto:H@.d" TargetMode="External"/><Relationship Id="rId29" Type="http://schemas.openxmlformats.org/officeDocument/2006/relationships/hyperlink" Target="https://oads.georgetown.edu/commondataset/" TargetMode="External"/><Relationship Id="rId24" Type="http://schemas.openxmlformats.org/officeDocument/2006/relationships/hyperlink" Target="https://www.swarthmore.edu/institutional-effectiveness-research-assessment/common-data-set" TargetMode="External"/><Relationship Id="rId40" Type="http://schemas.openxmlformats.org/officeDocument/2006/relationships/hyperlink" Target="https://institutionalresearch.oregonstate.edu/common-data-set" TargetMode="External"/><Relationship Id="rId45" Type="http://schemas.openxmlformats.org/officeDocument/2006/relationships/hyperlink" Target="https://ir.princeton.edu/other-university-data/common-data-set" TargetMode="External"/><Relationship Id="rId66" Type="http://schemas.openxmlformats.org/officeDocument/2006/relationships/hyperlink" Target="https://oair.tulane.edu/common-data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2AE-91AE-1F4B-9042-1AE93A4EDA6C}">
  <dimension ref="A1:FM382"/>
  <sheetViews>
    <sheetView tabSelected="1" zoomScale="151" zoomScaleNormal="151" workbookViewId="0">
      <pane xSplit="3" ySplit="3" topLeftCell="CK310" activePane="bottomRight" state="frozen"/>
      <selection pane="topRight" activeCell="D1" sqref="D1"/>
      <selection pane="bottomLeft" activeCell="A4" sqref="A4"/>
      <selection pane="bottomRight" activeCell="CQ1" sqref="CL1:CQ1048576"/>
    </sheetView>
  </sheetViews>
  <sheetFormatPr baseColWidth="10" defaultRowHeight="16" x14ac:dyDescent="0.2"/>
  <cols>
    <col min="1" max="1" width="24.6640625" style="1" customWidth="1"/>
    <col min="2" max="2" width="6.83203125" style="1" customWidth="1"/>
    <col min="3" max="5" width="10.83203125" style="2"/>
    <col min="6" max="6" width="7.83203125" style="12" customWidth="1"/>
    <col min="7" max="9" width="8.5" style="12" customWidth="1"/>
    <col min="10" max="13" width="5.83203125" style="12" customWidth="1"/>
    <col min="14" max="28" width="6.6640625" style="12" customWidth="1"/>
    <col min="29" max="43" width="4.83203125" style="2" customWidth="1"/>
    <col min="44" max="44" width="4.83203125" style="166" customWidth="1"/>
    <col min="45" max="46" width="4.83203125" style="2" customWidth="1"/>
    <col min="47" max="47" width="4.83203125" style="12" customWidth="1"/>
    <col min="48" max="48" width="4.83203125" style="2" customWidth="1"/>
    <col min="49" max="50" width="5.83203125" style="2" customWidth="1"/>
    <col min="51" max="59" width="5.83203125" style="12" customWidth="1"/>
    <col min="60" max="60" width="5.83203125" style="131" customWidth="1"/>
    <col min="61" max="61" width="5.83203125" style="183" customWidth="1"/>
    <col min="62" max="62" width="5.83203125" style="195" customWidth="1"/>
    <col min="63" max="65" width="5.83203125" style="12" customWidth="1"/>
    <col min="66" max="66" width="5.83203125" style="32" customWidth="1"/>
    <col min="67" max="71" width="7.83203125" style="12" customWidth="1"/>
    <col min="72" max="77" width="7.83203125" style="1" customWidth="1"/>
    <col min="78" max="78" width="7.83203125" style="115" customWidth="1"/>
    <col min="79" max="79" width="7.83203125" style="144" customWidth="1"/>
    <col min="80" max="84" width="7.83203125" style="1" customWidth="1"/>
    <col min="85" max="89" width="7.83203125" style="12" customWidth="1"/>
    <col min="90" max="90" width="7.83203125" style="47" customWidth="1"/>
    <col min="91" max="95" width="7.83203125" style="12" customWidth="1"/>
    <col min="96" max="96" width="7.83203125" style="37" customWidth="1"/>
    <col min="97" max="97" width="7.83203125" style="12" customWidth="1"/>
    <col min="98" max="102" width="7.83203125" style="37" customWidth="1"/>
    <col min="103" max="103" width="7.83203125" style="12" customWidth="1"/>
    <col min="104" max="107" width="7.83203125" style="37" customWidth="1"/>
    <col min="108" max="108" width="7.83203125" style="36" customWidth="1"/>
    <col min="109" max="111" width="10.83203125" style="12" customWidth="1"/>
    <col min="112" max="119" width="7.33203125" style="1" customWidth="1"/>
    <col min="121" max="16384" width="10.83203125" style="1"/>
  </cols>
  <sheetData>
    <row r="1" spans="1:119" s="62" customFormat="1" ht="14" x14ac:dyDescent="0.2">
      <c r="A1" s="8" t="s">
        <v>0</v>
      </c>
      <c r="B1" s="8" t="s">
        <v>1</v>
      </c>
      <c r="C1" s="76"/>
      <c r="D1" s="76"/>
      <c r="E1" s="76"/>
      <c r="F1" s="17" t="s">
        <v>20</v>
      </c>
      <c r="G1" s="17"/>
      <c r="H1" s="17"/>
      <c r="I1" s="17"/>
      <c r="J1" s="17" t="s">
        <v>24</v>
      </c>
      <c r="K1" s="17"/>
      <c r="L1" s="17" t="s">
        <v>23</v>
      </c>
      <c r="M1" s="17" t="s">
        <v>22</v>
      </c>
      <c r="N1" s="18" t="s">
        <v>16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9" t="s">
        <v>17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65"/>
      <c r="AS1" s="9"/>
      <c r="AT1" s="9"/>
      <c r="AU1" s="30"/>
      <c r="AV1" s="9" t="s">
        <v>443</v>
      </c>
      <c r="AW1" s="9" t="s">
        <v>34</v>
      </c>
      <c r="AX1" s="9"/>
      <c r="AY1" s="30" t="s">
        <v>49</v>
      </c>
      <c r="AZ1" s="30"/>
      <c r="BA1" s="30"/>
      <c r="BB1" s="30"/>
      <c r="BC1" s="30"/>
      <c r="BD1" s="30"/>
      <c r="BE1" s="30"/>
      <c r="BF1" s="30"/>
      <c r="BG1" s="30" t="s">
        <v>18</v>
      </c>
      <c r="BH1" s="30" t="s">
        <v>448</v>
      </c>
      <c r="BI1" s="180"/>
      <c r="BJ1" s="193" t="s">
        <v>465</v>
      </c>
      <c r="BK1" s="31" t="s">
        <v>28</v>
      </c>
      <c r="BL1" s="31" t="s">
        <v>31</v>
      </c>
      <c r="BM1" s="31"/>
      <c r="BN1" s="31"/>
      <c r="BO1" s="31" t="s">
        <v>32</v>
      </c>
      <c r="BP1" s="31"/>
      <c r="BQ1" s="31"/>
      <c r="BR1" s="31"/>
      <c r="BS1" s="31"/>
      <c r="BT1" s="117" t="s">
        <v>168</v>
      </c>
      <c r="BU1" s="117"/>
      <c r="BV1" s="117"/>
      <c r="BW1" s="8" t="s">
        <v>143</v>
      </c>
      <c r="BX1" s="8"/>
      <c r="BY1" s="8"/>
      <c r="BZ1" s="113"/>
      <c r="CA1" s="140"/>
      <c r="CB1" s="8"/>
      <c r="CC1" s="8"/>
      <c r="CD1" s="8"/>
      <c r="CE1" s="8"/>
      <c r="CF1" s="8"/>
      <c r="CG1" s="41" t="s">
        <v>163</v>
      </c>
      <c r="CH1" s="41"/>
      <c r="CI1" s="41"/>
      <c r="CJ1" s="41"/>
      <c r="CK1" s="41"/>
      <c r="CL1" s="58" t="s">
        <v>111</v>
      </c>
      <c r="CM1" s="59"/>
      <c r="CN1" s="59"/>
      <c r="CO1" s="59"/>
      <c r="CP1" s="59"/>
      <c r="CQ1" s="59"/>
      <c r="CR1" s="60" t="s">
        <v>62</v>
      </c>
      <c r="CS1" s="60" t="s">
        <v>63</v>
      </c>
      <c r="CT1" s="60" t="s">
        <v>51</v>
      </c>
      <c r="CU1" s="60" t="s">
        <v>258</v>
      </c>
      <c r="CV1" s="60" t="s">
        <v>259</v>
      </c>
      <c r="CW1" s="60" t="s">
        <v>260</v>
      </c>
      <c r="CX1" s="60" t="s">
        <v>277</v>
      </c>
      <c r="CY1" s="60" t="s">
        <v>65</v>
      </c>
      <c r="CZ1" s="60" t="s">
        <v>64</v>
      </c>
      <c r="DA1" s="60" t="s">
        <v>266</v>
      </c>
      <c r="DB1" s="60" t="s">
        <v>267</v>
      </c>
      <c r="DC1" s="60" t="s">
        <v>268</v>
      </c>
      <c r="DD1" s="60" t="s">
        <v>53</v>
      </c>
      <c r="DE1" s="61"/>
      <c r="DF1" s="60" t="s">
        <v>59</v>
      </c>
      <c r="DG1" s="61"/>
      <c r="DH1" s="154" t="s">
        <v>423</v>
      </c>
      <c r="DI1" s="154"/>
      <c r="DJ1" s="154"/>
      <c r="DK1" s="154"/>
      <c r="DL1" s="154"/>
      <c r="DM1" s="154"/>
      <c r="DN1" s="154"/>
      <c r="DO1" s="154"/>
    </row>
    <row r="2" spans="1:119" s="39" customFormat="1" ht="96" customHeight="1" x14ac:dyDescent="0.2">
      <c r="A2" s="86" t="s">
        <v>41</v>
      </c>
      <c r="B2" s="86">
        <v>1</v>
      </c>
      <c r="C2" s="95"/>
      <c r="D2" s="91" t="s">
        <v>468</v>
      </c>
      <c r="E2" s="91" t="s">
        <v>468</v>
      </c>
      <c r="F2" s="86" t="s">
        <v>356</v>
      </c>
      <c r="G2" s="86" t="s">
        <v>357</v>
      </c>
      <c r="H2" s="86" t="s">
        <v>26</v>
      </c>
      <c r="I2" s="86" t="s">
        <v>25</v>
      </c>
      <c r="J2" s="86" t="s">
        <v>47</v>
      </c>
      <c r="K2" s="86" t="s">
        <v>19</v>
      </c>
      <c r="L2" s="86" t="s">
        <v>80</v>
      </c>
      <c r="M2" s="86" t="s">
        <v>81</v>
      </c>
      <c r="N2" s="87" t="s">
        <v>35</v>
      </c>
      <c r="O2" s="87" t="s">
        <v>36</v>
      </c>
      <c r="P2" s="87" t="s">
        <v>37</v>
      </c>
      <c r="Q2" s="87" t="s">
        <v>38</v>
      </c>
      <c r="R2" s="87" t="s">
        <v>39</v>
      </c>
      <c r="S2" s="87" t="s">
        <v>40</v>
      </c>
      <c r="T2" s="87" t="s">
        <v>339</v>
      </c>
      <c r="U2" s="87" t="s">
        <v>340</v>
      </c>
      <c r="V2" s="87" t="s">
        <v>341</v>
      </c>
      <c r="W2" s="87" t="s">
        <v>342</v>
      </c>
      <c r="X2" s="87" t="s">
        <v>343</v>
      </c>
      <c r="Y2" s="87" t="s">
        <v>344</v>
      </c>
      <c r="Z2" s="87" t="s">
        <v>345</v>
      </c>
      <c r="AA2" s="87" t="s">
        <v>346</v>
      </c>
      <c r="AB2" s="87" t="s">
        <v>347</v>
      </c>
      <c r="AC2" s="164" t="s">
        <v>221</v>
      </c>
      <c r="AD2" s="164" t="s">
        <v>222</v>
      </c>
      <c r="AE2" s="164" t="s">
        <v>223</v>
      </c>
      <c r="AF2" s="164" t="s">
        <v>4</v>
      </c>
      <c r="AG2" s="164" t="s">
        <v>224</v>
      </c>
      <c r="AH2" s="164" t="s">
        <v>225</v>
      </c>
      <c r="AI2" s="88" t="s">
        <v>226</v>
      </c>
      <c r="AJ2" s="88" t="s">
        <v>227</v>
      </c>
      <c r="AK2" s="88" t="s">
        <v>228</v>
      </c>
      <c r="AL2" s="88" t="s">
        <v>229</v>
      </c>
      <c r="AM2" s="88" t="s">
        <v>230</v>
      </c>
      <c r="AN2" s="88" t="s">
        <v>231</v>
      </c>
      <c r="AO2" s="88" t="s">
        <v>232</v>
      </c>
      <c r="AP2" s="88" t="s">
        <v>233</v>
      </c>
      <c r="AQ2" s="88" t="s">
        <v>234</v>
      </c>
      <c r="AR2" s="164" t="s">
        <v>235</v>
      </c>
      <c r="AS2" s="88" t="s">
        <v>236</v>
      </c>
      <c r="AT2" s="88" t="s">
        <v>237</v>
      </c>
      <c r="AU2" s="172" t="s">
        <v>238</v>
      </c>
      <c r="AV2" s="88"/>
      <c r="AW2" s="88" t="s">
        <v>33</v>
      </c>
      <c r="AX2" s="88" t="s">
        <v>6</v>
      </c>
      <c r="AY2" s="89" t="s">
        <v>8</v>
      </c>
      <c r="AZ2" s="89"/>
      <c r="BA2" s="90"/>
      <c r="BB2" s="90"/>
      <c r="BC2" s="90"/>
      <c r="BD2" s="90"/>
      <c r="BE2" s="89" t="s">
        <v>109</v>
      </c>
      <c r="BF2" s="89" t="s">
        <v>110</v>
      </c>
      <c r="BG2" s="89" t="s">
        <v>21</v>
      </c>
      <c r="BH2" s="181" t="s">
        <v>364</v>
      </c>
      <c r="BI2" s="182" t="s">
        <v>445</v>
      </c>
      <c r="BJ2" s="194" t="s">
        <v>447</v>
      </c>
      <c r="BK2" s="91" t="s">
        <v>29</v>
      </c>
      <c r="BL2" s="91" t="s">
        <v>30</v>
      </c>
      <c r="BM2" s="91" t="s">
        <v>30</v>
      </c>
      <c r="BN2" s="91" t="s">
        <v>43</v>
      </c>
      <c r="BO2" s="91" t="s">
        <v>44</v>
      </c>
      <c r="BP2" s="91" t="s">
        <v>42</v>
      </c>
      <c r="BQ2" s="91"/>
      <c r="BR2" s="91"/>
      <c r="BS2" s="91"/>
      <c r="BT2" s="97"/>
      <c r="BU2" s="97"/>
      <c r="BV2" s="97"/>
      <c r="BW2" s="86" t="s">
        <v>144</v>
      </c>
      <c r="BX2" s="86" t="s">
        <v>159</v>
      </c>
      <c r="BY2" s="86" t="s">
        <v>162</v>
      </c>
      <c r="BZ2" s="114" t="s">
        <v>162</v>
      </c>
      <c r="CA2" s="111" t="s">
        <v>367</v>
      </c>
      <c r="CB2" s="86" t="s">
        <v>148</v>
      </c>
      <c r="CC2" s="86" t="s">
        <v>147</v>
      </c>
      <c r="CD2" s="86" t="s">
        <v>145</v>
      </c>
      <c r="CE2" s="86" t="s">
        <v>146</v>
      </c>
      <c r="CF2" s="86" t="s">
        <v>161</v>
      </c>
      <c r="CG2" s="96" t="s">
        <v>214</v>
      </c>
      <c r="CH2" s="96" t="s">
        <v>215</v>
      </c>
      <c r="CI2" s="96" t="s">
        <v>216</v>
      </c>
      <c r="CJ2" s="96" t="s">
        <v>219</v>
      </c>
      <c r="CK2" s="96" t="s">
        <v>217</v>
      </c>
      <c r="CL2" s="92"/>
      <c r="CM2" s="93"/>
      <c r="CN2" s="93"/>
      <c r="CO2" s="93"/>
      <c r="CP2" s="93"/>
      <c r="CQ2" s="93"/>
      <c r="CR2" s="94" t="s">
        <v>60</v>
      </c>
      <c r="CS2" s="94" t="s">
        <v>61</v>
      </c>
      <c r="CT2" s="94" t="s">
        <v>52</v>
      </c>
      <c r="CU2" s="94" t="s">
        <v>257</v>
      </c>
      <c r="CV2" s="94" t="s">
        <v>261</v>
      </c>
      <c r="CW2" s="94" t="s">
        <v>262</v>
      </c>
      <c r="CX2" s="94"/>
      <c r="CY2" s="94" t="s">
        <v>66</v>
      </c>
      <c r="CZ2" s="94" t="s">
        <v>54</v>
      </c>
      <c r="DA2" s="94" t="s">
        <v>271</v>
      </c>
      <c r="DB2" s="94" t="s">
        <v>270</v>
      </c>
      <c r="DC2" s="94" t="s">
        <v>269</v>
      </c>
      <c r="DD2" s="94" t="s">
        <v>57</v>
      </c>
      <c r="DE2" s="94" t="s">
        <v>55</v>
      </c>
      <c r="DF2" s="94" t="s">
        <v>58</v>
      </c>
      <c r="DG2" s="94" t="s">
        <v>56</v>
      </c>
      <c r="DH2" s="153" t="s">
        <v>424</v>
      </c>
      <c r="DI2" s="155" t="s">
        <v>425</v>
      </c>
      <c r="DJ2" s="155" t="s">
        <v>426</v>
      </c>
      <c r="DK2" s="155" t="s">
        <v>427</v>
      </c>
      <c r="DL2" s="155" t="s">
        <v>428</v>
      </c>
      <c r="DM2" s="155" t="s">
        <v>429</v>
      </c>
      <c r="DN2" s="155" t="s">
        <v>430</v>
      </c>
      <c r="DO2" s="155" t="s">
        <v>431</v>
      </c>
    </row>
    <row r="3" spans="1:119" s="39" customFormat="1" ht="49" customHeight="1" x14ac:dyDescent="0.2">
      <c r="A3" s="86" t="s">
        <v>67</v>
      </c>
      <c r="B3" s="86" t="s">
        <v>68</v>
      </c>
      <c r="C3" s="95" t="s">
        <v>170</v>
      </c>
      <c r="D3" s="95" t="s">
        <v>467</v>
      </c>
      <c r="E3" s="95" t="s">
        <v>539</v>
      </c>
      <c r="F3" s="86" t="s">
        <v>70</v>
      </c>
      <c r="G3" s="86" t="s">
        <v>71</v>
      </c>
      <c r="H3" s="86" t="s">
        <v>69</v>
      </c>
      <c r="I3" s="86" t="s">
        <v>329</v>
      </c>
      <c r="J3" s="86" t="s">
        <v>95</v>
      </c>
      <c r="K3" s="86" t="s">
        <v>96</v>
      </c>
      <c r="L3" s="86" t="s">
        <v>326</v>
      </c>
      <c r="M3" s="86" t="s">
        <v>327</v>
      </c>
      <c r="N3" s="87" t="s">
        <v>72</v>
      </c>
      <c r="O3" s="87" t="s">
        <v>73</v>
      </c>
      <c r="P3" s="87" t="s">
        <v>74</v>
      </c>
      <c r="Q3" s="87" t="s">
        <v>75</v>
      </c>
      <c r="R3" s="87" t="s">
        <v>350</v>
      </c>
      <c r="S3" s="87" t="s">
        <v>351</v>
      </c>
      <c r="T3" s="87" t="s">
        <v>333</v>
      </c>
      <c r="U3" s="87" t="s">
        <v>334</v>
      </c>
      <c r="V3" s="87" t="s">
        <v>335</v>
      </c>
      <c r="W3" s="87" t="s">
        <v>336</v>
      </c>
      <c r="X3" s="87" t="s">
        <v>337</v>
      </c>
      <c r="Y3" s="87" t="s">
        <v>338</v>
      </c>
      <c r="Z3" s="87" t="s">
        <v>352</v>
      </c>
      <c r="AA3" s="87" t="s">
        <v>353</v>
      </c>
      <c r="AB3" s="87" t="s">
        <v>354</v>
      </c>
      <c r="AC3" s="88" t="s">
        <v>245</v>
      </c>
      <c r="AD3" s="88" t="s">
        <v>246</v>
      </c>
      <c r="AE3" s="88" t="s">
        <v>247</v>
      </c>
      <c r="AF3" s="89" t="s">
        <v>244</v>
      </c>
      <c r="AG3" s="88" t="s">
        <v>248</v>
      </c>
      <c r="AH3" s="88" t="s">
        <v>282</v>
      </c>
      <c r="AI3" s="88" t="s">
        <v>283</v>
      </c>
      <c r="AJ3" s="88" t="s">
        <v>284</v>
      </c>
      <c r="AK3" s="88" t="s">
        <v>249</v>
      </c>
      <c r="AL3" s="88" t="s">
        <v>285</v>
      </c>
      <c r="AM3" s="88" t="s">
        <v>286</v>
      </c>
      <c r="AN3" s="88" t="s">
        <v>287</v>
      </c>
      <c r="AO3" s="88" t="s">
        <v>288</v>
      </c>
      <c r="AP3" s="88" t="s">
        <v>289</v>
      </c>
      <c r="AQ3" s="88" t="s">
        <v>290</v>
      </c>
      <c r="AR3" s="164" t="s">
        <v>291</v>
      </c>
      <c r="AS3" s="88" t="s">
        <v>292</v>
      </c>
      <c r="AT3" s="88" t="s">
        <v>250</v>
      </c>
      <c r="AU3" s="172" t="s">
        <v>251</v>
      </c>
      <c r="AV3" s="88" t="s">
        <v>438</v>
      </c>
      <c r="AW3" s="88" t="s">
        <v>76</v>
      </c>
      <c r="AX3" s="88" t="s">
        <v>77</v>
      </c>
      <c r="AY3" s="89" t="s">
        <v>322</v>
      </c>
      <c r="AZ3" s="89" t="s">
        <v>363</v>
      </c>
      <c r="BA3" s="90" t="s">
        <v>97</v>
      </c>
      <c r="BB3" s="90" t="s">
        <v>98</v>
      </c>
      <c r="BC3" s="90" t="s">
        <v>99</v>
      </c>
      <c r="BD3" s="90" t="s">
        <v>100</v>
      </c>
      <c r="BE3" s="89" t="s">
        <v>78</v>
      </c>
      <c r="BF3" s="89" t="s">
        <v>79</v>
      </c>
      <c r="BG3" s="89" t="s">
        <v>323</v>
      </c>
      <c r="BH3" s="181" t="s">
        <v>324</v>
      </c>
      <c r="BI3" s="182" t="s">
        <v>449</v>
      </c>
      <c r="BJ3" s="194" t="s">
        <v>446</v>
      </c>
      <c r="BK3" s="91" t="s">
        <v>209</v>
      </c>
      <c r="BL3" s="91" t="s">
        <v>84</v>
      </c>
      <c r="BM3" s="91" t="s">
        <v>82</v>
      </c>
      <c r="BN3" s="91" t="s">
        <v>83</v>
      </c>
      <c r="BO3" s="91" t="s">
        <v>85</v>
      </c>
      <c r="BP3" s="91" t="s">
        <v>86</v>
      </c>
      <c r="BQ3" s="91" t="s">
        <v>432</v>
      </c>
      <c r="BR3" s="91" t="s">
        <v>433</v>
      </c>
      <c r="BS3" s="91" t="s">
        <v>434</v>
      </c>
      <c r="BT3" s="97" t="s">
        <v>165</v>
      </c>
      <c r="BU3" s="97" t="s">
        <v>166</v>
      </c>
      <c r="BV3" s="97" t="s">
        <v>167</v>
      </c>
      <c r="BW3" s="86" t="s">
        <v>149</v>
      </c>
      <c r="BX3" s="86" t="s">
        <v>160</v>
      </c>
      <c r="BY3" s="86" t="s">
        <v>157</v>
      </c>
      <c r="BZ3" s="114" t="s">
        <v>400</v>
      </c>
      <c r="CA3" s="111" t="s">
        <v>401</v>
      </c>
      <c r="CB3" s="86" t="s">
        <v>150</v>
      </c>
      <c r="CC3" s="86" t="s">
        <v>151</v>
      </c>
      <c r="CD3" s="86" t="s">
        <v>153</v>
      </c>
      <c r="CE3" s="86" t="s">
        <v>152</v>
      </c>
      <c r="CF3" s="86" t="s">
        <v>158</v>
      </c>
      <c r="CG3" s="96" t="s">
        <v>164</v>
      </c>
      <c r="CH3" s="96" t="s">
        <v>211</v>
      </c>
      <c r="CI3" s="96" t="s">
        <v>212</v>
      </c>
      <c r="CJ3" s="96" t="s">
        <v>218</v>
      </c>
      <c r="CK3" s="96" t="s">
        <v>213</v>
      </c>
      <c r="CL3" s="92" t="s">
        <v>101</v>
      </c>
      <c r="CM3" s="93" t="s">
        <v>105</v>
      </c>
      <c r="CN3" s="93" t="s">
        <v>102</v>
      </c>
      <c r="CO3" s="93" t="s">
        <v>103</v>
      </c>
      <c r="CP3" s="93" t="s">
        <v>104</v>
      </c>
      <c r="CQ3" s="93" t="s">
        <v>122</v>
      </c>
      <c r="CR3" s="94" t="s">
        <v>87</v>
      </c>
      <c r="CS3" s="94" t="s">
        <v>88</v>
      </c>
      <c r="CT3" s="94" t="s">
        <v>89</v>
      </c>
      <c r="CU3" s="94" t="s">
        <v>264</v>
      </c>
      <c r="CV3" s="94" t="s">
        <v>263</v>
      </c>
      <c r="CW3" s="94" t="s">
        <v>265</v>
      </c>
      <c r="CX3" s="94" t="s">
        <v>278</v>
      </c>
      <c r="CY3" s="94" t="s">
        <v>325</v>
      </c>
      <c r="CZ3" s="94" t="s">
        <v>90</v>
      </c>
      <c r="DA3" s="94" t="s">
        <v>272</v>
      </c>
      <c r="DB3" s="94" t="s">
        <v>273</v>
      </c>
      <c r="DC3" s="94" t="s">
        <v>274</v>
      </c>
      <c r="DD3" s="94" t="s">
        <v>91</v>
      </c>
      <c r="DE3" s="94" t="s">
        <v>92</v>
      </c>
      <c r="DF3" s="94" t="s">
        <v>94</v>
      </c>
      <c r="DG3" s="94" t="s">
        <v>93</v>
      </c>
      <c r="DH3" s="153" t="s">
        <v>416</v>
      </c>
      <c r="DI3" s="155" t="s">
        <v>417</v>
      </c>
      <c r="DJ3" s="155" t="s">
        <v>418</v>
      </c>
      <c r="DK3" s="155" t="s">
        <v>419</v>
      </c>
      <c r="DL3" s="155" t="s">
        <v>420</v>
      </c>
      <c r="DM3" s="155" t="s">
        <v>421</v>
      </c>
      <c r="DN3" s="155" t="s">
        <v>444</v>
      </c>
      <c r="DO3" s="155" t="s">
        <v>422</v>
      </c>
    </row>
    <row r="4" spans="1:119" s="43" customFormat="1" x14ac:dyDescent="0.2">
      <c r="A4" s="10" t="s">
        <v>134</v>
      </c>
      <c r="B4" s="3">
        <v>2022</v>
      </c>
      <c r="C4" s="79" t="s">
        <v>177</v>
      </c>
      <c r="D4" t="s">
        <v>469</v>
      </c>
      <c r="E4">
        <v>1</v>
      </c>
      <c r="F4" s="12">
        <v>14</v>
      </c>
      <c r="G4" s="12">
        <v>976</v>
      </c>
      <c r="H4" s="12">
        <v>1006</v>
      </c>
      <c r="I4" s="12">
        <v>108</v>
      </c>
      <c r="J4" s="12">
        <v>35</v>
      </c>
      <c r="K4" s="12">
        <v>63</v>
      </c>
      <c r="L4" s="12">
        <v>77</v>
      </c>
      <c r="M4" s="12">
        <v>79</v>
      </c>
      <c r="N4" s="12">
        <v>0</v>
      </c>
      <c r="O4" s="12">
        <v>1879</v>
      </c>
      <c r="P4" s="12">
        <v>0</v>
      </c>
      <c r="Q4" s="12">
        <v>1250</v>
      </c>
      <c r="R4" s="12">
        <v>0</v>
      </c>
      <c r="S4" s="12">
        <v>276</v>
      </c>
      <c r="T4" s="12"/>
      <c r="U4" s="12"/>
      <c r="V4" s="12"/>
      <c r="W4" s="12"/>
      <c r="X4" s="12"/>
      <c r="Y4" s="12"/>
      <c r="Z4" s="12"/>
      <c r="AA4" s="12"/>
      <c r="AB4" s="12"/>
      <c r="AC4" s="48" t="s">
        <v>5</v>
      </c>
      <c r="AD4" s="48" t="s">
        <v>9</v>
      </c>
      <c r="AE4" s="48" t="s">
        <v>5</v>
      </c>
      <c r="AF4" s="48" t="s">
        <v>9</v>
      </c>
      <c r="AG4" s="48" t="s">
        <v>13</v>
      </c>
      <c r="AH4" s="48" t="s">
        <v>13</v>
      </c>
      <c r="AI4" s="48" t="s">
        <v>9</v>
      </c>
      <c r="AJ4" s="48" t="s">
        <v>13</v>
      </c>
      <c r="AK4" s="48" t="s">
        <v>13</v>
      </c>
      <c r="AL4" s="48" t="s">
        <v>9</v>
      </c>
      <c r="AM4" s="48" t="s">
        <v>9</v>
      </c>
      <c r="AN4" s="48" t="s">
        <v>9</v>
      </c>
      <c r="AO4" s="48" t="s">
        <v>9</v>
      </c>
      <c r="AP4" s="48" t="s">
        <v>9</v>
      </c>
      <c r="AQ4" s="48" t="s">
        <v>15</v>
      </c>
      <c r="AR4" s="48" t="s">
        <v>15</v>
      </c>
      <c r="AS4" s="48" t="s">
        <v>13</v>
      </c>
      <c r="AT4" s="48" t="s">
        <v>9</v>
      </c>
      <c r="AU4" s="173" t="s">
        <v>9</v>
      </c>
      <c r="AV4" s="1"/>
      <c r="AW4" s="28" t="s">
        <v>7</v>
      </c>
      <c r="AX4" s="28" t="s">
        <v>7</v>
      </c>
      <c r="AY4" s="12">
        <v>33</v>
      </c>
      <c r="AZ4" s="12"/>
      <c r="BA4" s="12">
        <v>590</v>
      </c>
      <c r="BB4" s="12">
        <v>700</v>
      </c>
      <c r="BC4" s="12">
        <v>540</v>
      </c>
      <c r="BD4" s="12">
        <v>650</v>
      </c>
      <c r="BE4" s="12">
        <v>1140</v>
      </c>
      <c r="BF4" s="12">
        <v>1340</v>
      </c>
      <c r="BG4" s="12">
        <v>29</v>
      </c>
      <c r="BH4" s="131">
        <v>32.200000000000003</v>
      </c>
      <c r="BI4" s="183">
        <v>26.8</v>
      </c>
      <c r="BJ4" s="195">
        <v>3.76</v>
      </c>
      <c r="BK4" s="12" t="s">
        <v>7</v>
      </c>
      <c r="BL4" s="12" t="s">
        <v>7</v>
      </c>
      <c r="BM4" s="12">
        <v>16</v>
      </c>
      <c r="BN4" s="22">
        <v>14</v>
      </c>
      <c r="BO4" s="12" t="s">
        <v>7</v>
      </c>
      <c r="BP4" s="12"/>
      <c r="BQ4" s="12"/>
      <c r="BR4" s="12"/>
      <c r="BS4" s="12"/>
      <c r="BT4" s="3">
        <v>72</v>
      </c>
      <c r="BU4" s="1">
        <v>25</v>
      </c>
      <c r="BV4" s="1">
        <v>7</v>
      </c>
      <c r="BW4" s="1" t="s">
        <v>7</v>
      </c>
      <c r="BX4" s="1" t="s">
        <v>7</v>
      </c>
      <c r="BY4" s="1" t="s">
        <v>10</v>
      </c>
      <c r="BZ4" s="1"/>
      <c r="CA4" s="107"/>
      <c r="CB4" s="1" t="s">
        <v>7</v>
      </c>
      <c r="CC4" s="1" t="s">
        <v>7</v>
      </c>
      <c r="CD4" s="1" t="s">
        <v>7</v>
      </c>
      <c r="CE4" s="1" t="s">
        <v>7</v>
      </c>
      <c r="CF4" s="1" t="s">
        <v>10</v>
      </c>
      <c r="CG4" s="12">
        <v>38</v>
      </c>
      <c r="CH4" s="12">
        <v>0</v>
      </c>
      <c r="CI4" s="12">
        <v>0</v>
      </c>
      <c r="CJ4" s="12">
        <v>87</v>
      </c>
      <c r="CK4" s="12">
        <v>79</v>
      </c>
      <c r="CL4" s="12">
        <v>47820</v>
      </c>
      <c r="CM4" s="12"/>
      <c r="CN4" s="12"/>
      <c r="CO4" s="12"/>
      <c r="CP4" s="12">
        <v>330</v>
      </c>
      <c r="CQ4" s="12">
        <v>13375</v>
      </c>
      <c r="CR4" s="38">
        <v>256</v>
      </c>
      <c r="CS4" s="12">
        <v>215</v>
      </c>
      <c r="CT4" s="38">
        <v>215</v>
      </c>
      <c r="CU4" s="38">
        <v>215</v>
      </c>
      <c r="CV4" s="38">
        <v>155</v>
      </c>
      <c r="CW4" s="38">
        <v>56</v>
      </c>
      <c r="CX4" s="38">
        <v>56</v>
      </c>
      <c r="CY4" s="12">
        <v>85</v>
      </c>
      <c r="CZ4" s="38">
        <v>40302</v>
      </c>
      <c r="DA4" s="38">
        <v>34589</v>
      </c>
      <c r="DB4" s="38">
        <v>4062</v>
      </c>
      <c r="DC4" s="38">
        <v>3266</v>
      </c>
      <c r="DD4" s="12">
        <v>61</v>
      </c>
      <c r="DE4" s="12">
        <v>33003</v>
      </c>
      <c r="DF4" s="12">
        <v>0</v>
      </c>
      <c r="DG4" s="12">
        <v>0</v>
      </c>
      <c r="DH4" s="1">
        <v>49</v>
      </c>
      <c r="DI4" s="1">
        <v>128</v>
      </c>
      <c r="DJ4" s="1">
        <v>48</v>
      </c>
      <c r="DK4" s="1">
        <v>10</v>
      </c>
      <c r="DL4" s="1">
        <v>0</v>
      </c>
      <c r="DM4" s="1">
        <v>0</v>
      </c>
      <c r="DN4" s="1">
        <v>0</v>
      </c>
      <c r="DO4" s="1">
        <v>235</v>
      </c>
    </row>
    <row r="5" spans="1:119" s="43" customFormat="1" ht="14" x14ac:dyDescent="0.2">
      <c r="A5" s="1" t="s">
        <v>134</v>
      </c>
      <c r="B5" s="3">
        <v>2021</v>
      </c>
      <c r="C5" s="77"/>
      <c r="D5" s="77"/>
      <c r="E5" s="77"/>
      <c r="F5" s="3">
        <v>12</v>
      </c>
      <c r="G5" s="12">
        <v>1038</v>
      </c>
      <c r="H5" s="63">
        <v>1063</v>
      </c>
      <c r="I5" s="12">
        <v>46</v>
      </c>
      <c r="J5" s="12">
        <v>32</v>
      </c>
      <c r="K5" s="12">
        <v>61</v>
      </c>
      <c r="L5" s="12">
        <v>75</v>
      </c>
      <c r="M5" s="12">
        <v>84</v>
      </c>
      <c r="N5" s="12">
        <v>0</v>
      </c>
      <c r="O5" s="3">
        <v>1625</v>
      </c>
      <c r="P5" s="12">
        <v>0</v>
      </c>
      <c r="Q5" s="12">
        <v>1135</v>
      </c>
      <c r="R5" s="12">
        <v>0</v>
      </c>
      <c r="S5" s="3">
        <v>301</v>
      </c>
      <c r="T5" s="3"/>
      <c r="U5" s="3"/>
      <c r="V5" s="3"/>
      <c r="W5" s="3"/>
      <c r="X5" s="3"/>
      <c r="Y5" s="3"/>
      <c r="Z5" s="3"/>
      <c r="AA5" s="3"/>
      <c r="AB5" s="3"/>
      <c r="AC5" s="2"/>
      <c r="AD5" s="2"/>
      <c r="AE5" s="2"/>
      <c r="AF5" s="2" t="s">
        <v>9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12"/>
      <c r="AV5" s="2"/>
      <c r="AW5" s="28" t="s">
        <v>7</v>
      </c>
      <c r="AX5" s="28" t="s">
        <v>7</v>
      </c>
      <c r="AY5" s="12">
        <v>31</v>
      </c>
      <c r="AZ5" s="12"/>
      <c r="BA5" s="12">
        <v>610</v>
      </c>
      <c r="BB5" s="12">
        <v>730</v>
      </c>
      <c r="BC5" s="12">
        <v>560</v>
      </c>
      <c r="BD5" s="12">
        <v>680</v>
      </c>
      <c r="BE5" s="12">
        <v>1170</v>
      </c>
      <c r="BF5" s="12">
        <v>1390</v>
      </c>
      <c r="BG5" s="43">
        <v>33</v>
      </c>
      <c r="BH5" s="184">
        <v>36.700000000000003</v>
      </c>
      <c r="BI5" s="185">
        <v>29.4</v>
      </c>
      <c r="BJ5" s="196">
        <v>3.77</v>
      </c>
      <c r="BK5" s="12" t="s">
        <v>7</v>
      </c>
      <c r="BL5" s="12" t="s">
        <v>7</v>
      </c>
      <c r="BM5" s="12">
        <v>33</v>
      </c>
      <c r="BN5" s="22">
        <v>27</v>
      </c>
      <c r="BO5" s="12" t="s">
        <v>7</v>
      </c>
      <c r="BP5" s="12"/>
      <c r="BQ5" s="12"/>
      <c r="BR5" s="12"/>
      <c r="BS5" s="12"/>
      <c r="BT5" s="3">
        <v>50</v>
      </c>
      <c r="BU5" s="1">
        <v>15</v>
      </c>
      <c r="BV5" s="1">
        <v>7</v>
      </c>
      <c r="BW5" s="1"/>
      <c r="BX5" s="1"/>
      <c r="BY5" s="1"/>
      <c r="BZ5" s="1"/>
      <c r="CA5" s="107"/>
      <c r="CB5" s="1"/>
      <c r="CC5" s="1"/>
      <c r="CD5" s="1"/>
      <c r="CE5" s="1"/>
      <c r="CF5" s="1"/>
      <c r="CG5" s="12">
        <v>37</v>
      </c>
      <c r="CH5" s="12">
        <v>0</v>
      </c>
      <c r="CI5" s="12">
        <v>0</v>
      </c>
      <c r="CJ5" s="12">
        <v>85</v>
      </c>
      <c r="CK5" s="12">
        <v>77</v>
      </c>
      <c r="CL5" s="12"/>
      <c r="CM5" s="12"/>
      <c r="CN5" s="12"/>
      <c r="CO5" s="12"/>
      <c r="CP5" s="12"/>
      <c r="CQ5" s="12"/>
      <c r="CR5" s="38"/>
      <c r="CS5" s="12"/>
      <c r="CT5" s="38"/>
      <c r="CU5" s="38"/>
      <c r="CV5" s="38"/>
      <c r="CW5" s="38"/>
      <c r="CX5" s="38"/>
      <c r="CY5" s="12"/>
      <c r="CZ5" s="38"/>
      <c r="DA5" s="38"/>
      <c r="DB5" s="38"/>
      <c r="DC5" s="38"/>
      <c r="DD5" s="12"/>
      <c r="DE5" s="12"/>
      <c r="DF5" s="12"/>
      <c r="DG5" s="12"/>
      <c r="DH5" s="1"/>
      <c r="DI5" s="1"/>
      <c r="DJ5" s="1"/>
      <c r="DK5" s="1"/>
      <c r="DL5" s="1"/>
      <c r="DM5" s="1"/>
      <c r="DN5" s="1"/>
      <c r="DO5" s="156"/>
    </row>
    <row r="6" spans="1:119" s="3" customFormat="1" x14ac:dyDescent="0.2">
      <c r="A6" s="4" t="s">
        <v>107</v>
      </c>
      <c r="B6" s="3">
        <v>2022</v>
      </c>
      <c r="C6" s="78" t="s">
        <v>240</v>
      </c>
      <c r="D6" t="s">
        <v>470</v>
      </c>
      <c r="E6">
        <v>1</v>
      </c>
      <c r="F6" s="19">
        <v>2736</v>
      </c>
      <c r="G6" s="19">
        <v>4864</v>
      </c>
      <c r="H6" s="19">
        <v>7917</v>
      </c>
      <c r="I6" s="19">
        <v>5968</v>
      </c>
      <c r="J6" s="19">
        <v>838</v>
      </c>
      <c r="K6" s="19">
        <v>519</v>
      </c>
      <c r="L6" s="12">
        <v>79</v>
      </c>
      <c r="M6" s="19">
        <v>86.3</v>
      </c>
      <c r="N6" s="12">
        <v>6354</v>
      </c>
      <c r="O6" s="12">
        <v>13062</v>
      </c>
      <c r="P6" s="12">
        <v>2417</v>
      </c>
      <c r="Q6" s="12">
        <v>5466</v>
      </c>
      <c r="R6" s="12">
        <v>570</v>
      </c>
      <c r="S6" s="12">
        <v>1184</v>
      </c>
      <c r="T6" s="12"/>
      <c r="U6" s="12"/>
      <c r="V6" s="12"/>
      <c r="W6" s="12"/>
      <c r="X6" s="12"/>
      <c r="Y6" s="12"/>
      <c r="Z6" s="12"/>
      <c r="AA6" s="12"/>
      <c r="AB6" s="12"/>
      <c r="AC6" s="48" t="s">
        <v>5</v>
      </c>
      <c r="AD6" s="48" t="s">
        <v>15</v>
      </c>
      <c r="AE6" s="48" t="s">
        <v>5</v>
      </c>
      <c r="AF6" s="48" t="s">
        <v>9</v>
      </c>
      <c r="AG6" s="48" t="s">
        <v>13</v>
      </c>
      <c r="AH6" s="48" t="s">
        <v>13</v>
      </c>
      <c r="AI6" s="48" t="s">
        <v>15</v>
      </c>
      <c r="AJ6" s="48" t="s">
        <v>13</v>
      </c>
      <c r="AK6" s="48" t="s">
        <v>13</v>
      </c>
      <c r="AL6" s="48" t="s">
        <v>13</v>
      </c>
      <c r="AM6" s="48" t="s">
        <v>9</v>
      </c>
      <c r="AN6" s="48" t="s">
        <v>15</v>
      </c>
      <c r="AO6" s="48" t="s">
        <v>9</v>
      </c>
      <c r="AP6" s="48" t="s">
        <v>15</v>
      </c>
      <c r="AQ6" s="48" t="s">
        <v>15</v>
      </c>
      <c r="AR6" s="48" t="s">
        <v>9</v>
      </c>
      <c r="AS6" s="48" t="s">
        <v>13</v>
      </c>
      <c r="AT6" s="48" t="s">
        <v>9</v>
      </c>
      <c r="AU6" s="173" t="s">
        <v>5</v>
      </c>
      <c r="AV6" s="1"/>
      <c r="AW6" s="28" t="s">
        <v>10</v>
      </c>
      <c r="AX6" s="28" t="s">
        <v>7</v>
      </c>
      <c r="AY6" s="19">
        <v>27</v>
      </c>
      <c r="AZ6" s="19"/>
      <c r="BA6" s="19">
        <v>660</v>
      </c>
      <c r="BB6" s="19">
        <v>730</v>
      </c>
      <c r="BC6" s="19">
        <v>630</v>
      </c>
      <c r="BD6" s="19">
        <v>700</v>
      </c>
      <c r="BE6" s="19">
        <v>1290</v>
      </c>
      <c r="BF6" s="19">
        <v>1420</v>
      </c>
      <c r="BG6" s="12"/>
      <c r="BH6" s="131"/>
      <c r="BI6" s="183"/>
      <c r="BJ6" s="195"/>
      <c r="BK6" s="19" t="s">
        <v>7</v>
      </c>
      <c r="BL6" s="19" t="s">
        <v>7</v>
      </c>
      <c r="BM6" s="12">
        <v>868</v>
      </c>
      <c r="BN6" s="12">
        <v>746</v>
      </c>
      <c r="BO6" s="12" t="s">
        <v>10</v>
      </c>
      <c r="BP6" s="12"/>
      <c r="BQ6" s="12"/>
      <c r="BR6" s="12"/>
      <c r="BS6" s="12"/>
      <c r="BT6" s="3">
        <v>683</v>
      </c>
      <c r="BU6" s="1">
        <v>59</v>
      </c>
      <c r="BV6" s="1">
        <v>26</v>
      </c>
      <c r="BW6" s="1" t="s">
        <v>10</v>
      </c>
      <c r="BX6" s="1" t="s">
        <v>7</v>
      </c>
      <c r="BY6" s="1" t="s">
        <v>7</v>
      </c>
      <c r="BZ6" s="115" t="s">
        <v>410</v>
      </c>
      <c r="CA6" s="141" t="s">
        <v>410</v>
      </c>
      <c r="CB6" s="1" t="s">
        <v>7</v>
      </c>
      <c r="CC6" s="1" t="s">
        <v>10</v>
      </c>
      <c r="CD6" s="1" t="s">
        <v>7</v>
      </c>
      <c r="CE6" s="1" t="s">
        <v>7</v>
      </c>
      <c r="CF6" s="1" t="s">
        <v>7</v>
      </c>
      <c r="CG6" s="12">
        <v>81</v>
      </c>
      <c r="CH6" s="12"/>
      <c r="CI6" s="12"/>
      <c r="CJ6" s="12">
        <v>86</v>
      </c>
      <c r="CK6" s="12"/>
      <c r="CL6" s="12">
        <v>55724</v>
      </c>
      <c r="CM6" s="12"/>
      <c r="CN6" s="12"/>
      <c r="CO6" s="12"/>
      <c r="CP6" s="12">
        <v>819</v>
      </c>
      <c r="CQ6" s="12">
        <v>10910</v>
      </c>
      <c r="CR6" s="12">
        <v>1295</v>
      </c>
      <c r="CS6" s="12">
        <v>824</v>
      </c>
      <c r="CT6" s="12">
        <v>820</v>
      </c>
      <c r="CU6" s="12">
        <v>793</v>
      </c>
      <c r="CV6" s="12">
        <v>705</v>
      </c>
      <c r="CW6" s="12">
        <v>381</v>
      </c>
      <c r="CX6" s="12">
        <v>520</v>
      </c>
      <c r="CY6" s="12">
        <v>93</v>
      </c>
      <c r="CZ6" s="12">
        <v>41533</v>
      </c>
      <c r="DA6" s="12">
        <v>31335</v>
      </c>
      <c r="DB6" s="12">
        <v>3840</v>
      </c>
      <c r="DC6" s="12">
        <v>3333</v>
      </c>
      <c r="DD6" s="12">
        <v>429</v>
      </c>
      <c r="DE6" s="12">
        <v>13165</v>
      </c>
      <c r="DF6" s="12">
        <v>46</v>
      </c>
      <c r="DG6" s="12">
        <v>26217</v>
      </c>
      <c r="DH6" s="3">
        <v>89</v>
      </c>
      <c r="DI6" s="1">
        <v>928</v>
      </c>
      <c r="DJ6" s="1">
        <v>484</v>
      </c>
      <c r="DK6" s="1">
        <v>128</v>
      </c>
      <c r="DL6" s="1">
        <v>28</v>
      </c>
      <c r="DM6" s="1">
        <v>6</v>
      </c>
      <c r="DN6" s="1">
        <v>7</v>
      </c>
      <c r="DO6" s="1">
        <v>1670</v>
      </c>
    </row>
    <row r="7" spans="1:119" x14ac:dyDescent="0.2">
      <c r="A7" s="1" t="s">
        <v>107</v>
      </c>
      <c r="B7" s="1">
        <v>2021</v>
      </c>
      <c r="F7" s="63">
        <v>2993</v>
      </c>
      <c r="G7" s="12">
        <v>5131</v>
      </c>
      <c r="H7" s="12">
        <v>8463</v>
      </c>
      <c r="I7" s="12">
        <v>14852</v>
      </c>
      <c r="J7" s="12">
        <v>999</v>
      </c>
      <c r="K7" s="12">
        <v>564</v>
      </c>
      <c r="L7" s="12">
        <v>79</v>
      </c>
      <c r="M7" s="12">
        <v>91</v>
      </c>
      <c r="N7" s="3">
        <v>6851</v>
      </c>
      <c r="O7" s="12">
        <v>12799</v>
      </c>
      <c r="P7" s="12">
        <v>4188</v>
      </c>
      <c r="Q7" s="12">
        <v>8406</v>
      </c>
      <c r="R7" s="12">
        <v>809</v>
      </c>
      <c r="S7" s="2">
        <v>1556</v>
      </c>
      <c r="T7" s="2"/>
      <c r="U7" s="2"/>
      <c r="V7" s="2"/>
      <c r="W7" s="2"/>
      <c r="X7" s="2"/>
      <c r="Y7" s="2"/>
      <c r="Z7" s="2"/>
      <c r="AA7" s="2"/>
      <c r="AB7" s="2"/>
      <c r="AF7" s="2" t="s">
        <v>9</v>
      </c>
      <c r="AR7" s="2"/>
      <c r="AW7" s="2" t="s">
        <v>10</v>
      </c>
      <c r="AX7" s="2" t="s">
        <v>7</v>
      </c>
      <c r="AY7" s="12">
        <v>28</v>
      </c>
      <c r="BA7" s="12">
        <v>660</v>
      </c>
      <c r="BB7" s="12">
        <v>760</v>
      </c>
      <c r="BC7" s="12">
        <v>620</v>
      </c>
      <c r="BD7" s="12">
        <v>710</v>
      </c>
      <c r="BE7" s="12">
        <v>1290</v>
      </c>
      <c r="BF7" s="12">
        <v>1430</v>
      </c>
      <c r="BK7" s="19" t="s">
        <v>7</v>
      </c>
      <c r="BL7" s="19" t="s">
        <v>7</v>
      </c>
      <c r="BM7" s="12">
        <v>773</v>
      </c>
      <c r="BN7" s="69">
        <v>673</v>
      </c>
      <c r="BO7" s="12" t="s">
        <v>10</v>
      </c>
      <c r="BT7" s="63">
        <v>1263</v>
      </c>
      <c r="BU7" s="1">
        <v>890</v>
      </c>
      <c r="BV7" s="1">
        <v>219</v>
      </c>
      <c r="BW7" s="3"/>
      <c r="BX7" s="3"/>
      <c r="BY7" s="3"/>
      <c r="BZ7" s="3"/>
      <c r="CA7" s="108"/>
      <c r="CL7" s="12"/>
      <c r="CR7" s="38"/>
      <c r="CT7" s="38"/>
      <c r="CU7" s="38"/>
      <c r="CV7" s="38"/>
      <c r="CW7" s="38"/>
      <c r="CX7" s="38"/>
      <c r="CZ7" s="38"/>
      <c r="DA7" s="38"/>
      <c r="DB7" s="38"/>
      <c r="DC7" s="38"/>
      <c r="DD7" s="12"/>
      <c r="DH7" s="3"/>
      <c r="DO7" s="156"/>
    </row>
    <row r="8" spans="1:119" s="3" customFormat="1" ht="14" x14ac:dyDescent="0.2">
      <c r="A8" s="3" t="s">
        <v>107</v>
      </c>
      <c r="B8" s="3">
        <v>2020</v>
      </c>
      <c r="C8" s="28"/>
      <c r="D8" s="28"/>
      <c r="E8" s="28"/>
      <c r="F8" s="19">
        <v>2820</v>
      </c>
      <c r="G8" s="19">
        <v>4633</v>
      </c>
      <c r="H8" s="19">
        <v>7953</v>
      </c>
      <c r="I8" s="19">
        <v>6048</v>
      </c>
      <c r="J8" s="19">
        <v>1173</v>
      </c>
      <c r="K8" s="19">
        <v>526</v>
      </c>
      <c r="L8" s="12">
        <v>79</v>
      </c>
      <c r="M8" s="19">
        <v>90.5</v>
      </c>
      <c r="N8" s="12">
        <v>7125</v>
      </c>
      <c r="O8" s="12">
        <v>12911</v>
      </c>
      <c r="P8" s="12">
        <v>2627</v>
      </c>
      <c r="Q8" s="12">
        <v>5117</v>
      </c>
      <c r="R8" s="12">
        <v>539</v>
      </c>
      <c r="S8" s="12">
        <v>1046</v>
      </c>
      <c r="T8" s="12"/>
      <c r="U8" s="12"/>
      <c r="V8" s="12"/>
      <c r="W8" s="12"/>
      <c r="X8" s="12"/>
      <c r="Y8" s="12"/>
      <c r="Z8" s="12"/>
      <c r="AA8" s="12"/>
      <c r="AB8" s="12"/>
      <c r="AC8" s="2"/>
      <c r="AD8" s="2"/>
      <c r="AE8" s="2"/>
      <c r="AF8" s="2" t="s">
        <v>9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2"/>
      <c r="AV8" s="2"/>
      <c r="AW8" s="28" t="s">
        <v>10</v>
      </c>
      <c r="AX8" s="28" t="s">
        <v>7</v>
      </c>
      <c r="AY8" s="19">
        <v>50</v>
      </c>
      <c r="AZ8" s="19"/>
      <c r="BA8" s="19">
        <v>630</v>
      </c>
      <c r="BB8" s="19">
        <v>710</v>
      </c>
      <c r="BC8" s="19">
        <v>590</v>
      </c>
      <c r="BD8" s="19">
        <v>680</v>
      </c>
      <c r="BE8" s="19">
        <v>1220</v>
      </c>
      <c r="BF8" s="19">
        <v>1390</v>
      </c>
      <c r="BG8" s="12"/>
      <c r="BH8" s="131"/>
      <c r="BI8" s="183"/>
      <c r="BJ8" s="195"/>
      <c r="BK8" s="19" t="s">
        <v>7</v>
      </c>
      <c r="BL8" s="19" t="s">
        <v>7</v>
      </c>
      <c r="BM8" s="12">
        <v>962</v>
      </c>
      <c r="BN8" s="12">
        <v>803</v>
      </c>
      <c r="BO8" s="12" t="s">
        <v>10</v>
      </c>
      <c r="BP8" s="12"/>
      <c r="BQ8" s="12"/>
      <c r="BR8" s="12"/>
      <c r="BS8" s="12"/>
      <c r="BT8" s="63">
        <v>1190</v>
      </c>
      <c r="BU8" s="1">
        <v>801</v>
      </c>
      <c r="BV8" s="1">
        <v>170</v>
      </c>
      <c r="CA8" s="108"/>
      <c r="CB8" s="1"/>
      <c r="CC8" s="1"/>
      <c r="CD8" s="1"/>
      <c r="CE8" s="1"/>
      <c r="CF8" s="1"/>
      <c r="CG8" s="12">
        <v>79</v>
      </c>
      <c r="CH8" s="12">
        <v>9</v>
      </c>
      <c r="CI8" s="12">
        <v>9</v>
      </c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"/>
      <c r="DI8" s="1"/>
      <c r="DJ8" s="1"/>
      <c r="DK8" s="1"/>
      <c r="DL8" s="1"/>
      <c r="DM8" s="1"/>
      <c r="DN8" s="1"/>
      <c r="DO8" s="1"/>
    </row>
    <row r="9" spans="1:119" s="3" customFormat="1" ht="14" x14ac:dyDescent="0.2">
      <c r="A9" s="3" t="s">
        <v>107</v>
      </c>
      <c r="B9" s="3">
        <v>2019</v>
      </c>
      <c r="C9" s="28"/>
      <c r="D9" s="28"/>
      <c r="E9" s="28"/>
      <c r="F9" s="19">
        <v>3138</v>
      </c>
      <c r="G9" s="19">
        <v>5069</v>
      </c>
      <c r="H9" s="19">
        <v>8527</v>
      </c>
      <c r="I9" s="19">
        <v>5791</v>
      </c>
      <c r="J9" s="19">
        <v>1349</v>
      </c>
      <c r="K9" s="19">
        <v>534</v>
      </c>
      <c r="L9" s="19">
        <v>79</v>
      </c>
      <c r="M9" s="19">
        <v>86.8</v>
      </c>
      <c r="N9" s="12">
        <v>6594</v>
      </c>
      <c r="O9" s="12">
        <v>11951</v>
      </c>
      <c r="P9" s="12">
        <v>2249</v>
      </c>
      <c r="Q9" s="12">
        <v>4442</v>
      </c>
      <c r="R9" s="12">
        <v>603</v>
      </c>
      <c r="S9" s="12">
        <v>1150</v>
      </c>
      <c r="T9" s="12"/>
      <c r="U9" s="12"/>
      <c r="V9" s="12"/>
      <c r="W9" s="12"/>
      <c r="X9" s="12"/>
      <c r="Y9" s="12"/>
      <c r="Z9" s="12"/>
      <c r="AA9" s="12"/>
      <c r="AB9" s="12"/>
      <c r="AC9" s="2"/>
      <c r="AD9" s="2"/>
      <c r="AE9" s="2"/>
      <c r="AF9" s="2" t="s">
        <v>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12"/>
      <c r="AV9" s="2"/>
      <c r="AW9" s="28" t="s">
        <v>10</v>
      </c>
      <c r="AX9" s="28" t="s">
        <v>10</v>
      </c>
      <c r="AY9" s="19">
        <v>53</v>
      </c>
      <c r="AZ9" s="19"/>
      <c r="BA9" s="19">
        <v>620</v>
      </c>
      <c r="BB9" s="19">
        <v>700</v>
      </c>
      <c r="BC9" s="19">
        <v>590</v>
      </c>
      <c r="BD9" s="19">
        <v>690</v>
      </c>
      <c r="BE9" s="19">
        <v>1220</v>
      </c>
      <c r="BF9" s="19">
        <v>1380</v>
      </c>
      <c r="BG9" s="12"/>
      <c r="BH9" s="131"/>
      <c r="BI9" s="183"/>
      <c r="BJ9" s="195"/>
      <c r="BK9" s="19" t="s">
        <v>7</v>
      </c>
      <c r="BL9" s="19" t="s">
        <v>7</v>
      </c>
      <c r="BM9" s="12">
        <v>983</v>
      </c>
      <c r="BN9" s="12">
        <v>833</v>
      </c>
      <c r="BO9" s="12" t="s">
        <v>10</v>
      </c>
      <c r="BP9" s="12"/>
      <c r="BQ9" s="12"/>
      <c r="BR9" s="12"/>
      <c r="BS9" s="12"/>
      <c r="BT9" s="63">
        <v>1490</v>
      </c>
      <c r="BU9" s="1">
        <v>1067</v>
      </c>
      <c r="BV9" s="1">
        <v>217</v>
      </c>
      <c r="CA9" s="108"/>
      <c r="CB9" s="1"/>
      <c r="CC9" s="1"/>
      <c r="CD9" s="1"/>
      <c r="CE9" s="1"/>
      <c r="CF9" s="1"/>
      <c r="CG9" s="12">
        <v>80</v>
      </c>
      <c r="CH9" s="12">
        <v>14</v>
      </c>
      <c r="CI9" s="12">
        <v>16</v>
      </c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"/>
      <c r="DI9" s="1"/>
      <c r="DJ9" s="1"/>
      <c r="DK9" s="1"/>
      <c r="DL9" s="1"/>
      <c r="DM9" s="1"/>
      <c r="DN9" s="1"/>
      <c r="DO9" s="1"/>
    </row>
    <row r="10" spans="1:119" s="3" customFormat="1" x14ac:dyDescent="0.2">
      <c r="A10" s="45" t="s">
        <v>155</v>
      </c>
      <c r="B10" s="1">
        <v>2022</v>
      </c>
      <c r="C10" s="28"/>
      <c r="D10" t="s">
        <v>471</v>
      </c>
      <c r="E10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2"/>
      <c r="AV10" s="2"/>
      <c r="AW10" s="2"/>
      <c r="AX10" s="2"/>
      <c r="AY10" s="12"/>
      <c r="AZ10" s="12"/>
      <c r="BA10" s="12"/>
      <c r="BB10" s="12"/>
      <c r="BC10" s="12"/>
      <c r="BD10" s="12"/>
      <c r="BE10" s="12"/>
      <c r="BF10" s="12"/>
      <c r="BG10" s="12"/>
      <c r="BH10" s="131"/>
      <c r="BI10" s="183"/>
      <c r="BJ10" s="195"/>
      <c r="BK10" s="12"/>
      <c r="BL10" s="12"/>
      <c r="BM10" s="12"/>
      <c r="BN10" s="12"/>
      <c r="BO10" s="12"/>
      <c r="BP10" s="12"/>
      <c r="BQ10" s="12"/>
      <c r="BR10" s="12"/>
      <c r="BS10" s="12"/>
      <c r="BT10" s="1"/>
      <c r="BU10" s="1"/>
      <c r="BV10" s="1"/>
      <c r="BW10" s="1"/>
      <c r="BX10" s="1"/>
      <c r="BY10" s="1"/>
      <c r="BZ10" s="1"/>
      <c r="CA10" s="107"/>
      <c r="CB10" s="1"/>
      <c r="CC10" s="1"/>
      <c r="CD10" s="1"/>
      <c r="CE10" s="1"/>
      <c r="CF10" s="1"/>
      <c r="CG10" s="12"/>
      <c r="CH10" s="12"/>
      <c r="CI10" s="12"/>
      <c r="CJ10" s="12"/>
      <c r="CK10" s="12"/>
      <c r="CL10" s="69"/>
      <c r="CM10" s="70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38"/>
      <c r="DA10" s="38"/>
      <c r="DB10" s="38"/>
      <c r="DC10" s="38"/>
      <c r="DD10" s="12"/>
      <c r="DE10" s="38"/>
      <c r="DF10" s="12"/>
      <c r="DG10" s="38"/>
      <c r="DH10" s="157"/>
      <c r="DI10" s="157"/>
      <c r="DJ10" s="157"/>
      <c r="DK10" s="157"/>
      <c r="DL10" s="157"/>
      <c r="DM10" s="157"/>
      <c r="DN10" s="157"/>
      <c r="DO10" s="157"/>
    </row>
    <row r="11" spans="1:119" s="3" customFormat="1" x14ac:dyDescent="0.2">
      <c r="A11" s="10" t="s">
        <v>139</v>
      </c>
      <c r="B11" s="3">
        <v>2021</v>
      </c>
      <c r="C11" s="78" t="s">
        <v>178</v>
      </c>
      <c r="D11" t="s">
        <v>472</v>
      </c>
      <c r="E11">
        <v>1</v>
      </c>
      <c r="F11" s="20">
        <v>672</v>
      </c>
      <c r="G11" s="21">
        <v>1082</v>
      </c>
      <c r="H11" s="12">
        <v>1852</v>
      </c>
      <c r="I11" s="12">
        <v>420</v>
      </c>
      <c r="J11" s="12">
        <v>218</v>
      </c>
      <c r="K11" s="12">
        <v>60</v>
      </c>
      <c r="L11" s="12">
        <v>71</v>
      </c>
      <c r="M11" s="12">
        <v>87</v>
      </c>
      <c r="N11" s="19">
        <v>1741</v>
      </c>
      <c r="O11" s="19">
        <v>3420</v>
      </c>
      <c r="P11" s="19">
        <v>974</v>
      </c>
      <c r="Q11" s="19">
        <v>2122</v>
      </c>
      <c r="R11" s="19">
        <v>173</v>
      </c>
      <c r="S11" s="19">
        <v>299</v>
      </c>
      <c r="T11" s="19"/>
      <c r="U11" s="19"/>
      <c r="V11" s="19"/>
      <c r="W11" s="19"/>
      <c r="X11" s="19"/>
      <c r="Y11" s="19"/>
      <c r="Z11" s="19"/>
      <c r="AA11" s="19"/>
      <c r="AB11" s="19"/>
      <c r="AC11" s="48" t="s">
        <v>5</v>
      </c>
      <c r="AD11" s="48" t="s">
        <v>9</v>
      </c>
      <c r="AE11" s="48" t="s">
        <v>5</v>
      </c>
      <c r="AF11" s="48" t="s">
        <v>9</v>
      </c>
      <c r="AG11" s="48" t="s">
        <v>5</v>
      </c>
      <c r="AH11" s="48" t="s">
        <v>5</v>
      </c>
      <c r="AI11" s="48" t="s">
        <v>9</v>
      </c>
      <c r="AJ11" s="48" t="s">
        <v>5</v>
      </c>
      <c r="AK11" s="48" t="s">
        <v>5</v>
      </c>
      <c r="AL11" s="48" t="s">
        <v>5</v>
      </c>
      <c r="AM11" s="48" t="s">
        <v>9</v>
      </c>
      <c r="AN11" s="48" t="s">
        <v>9</v>
      </c>
      <c r="AO11" s="48" t="s">
        <v>9</v>
      </c>
      <c r="AP11" s="48" t="s">
        <v>9</v>
      </c>
      <c r="AQ11" s="48" t="s">
        <v>9</v>
      </c>
      <c r="AR11" s="48" t="s">
        <v>9</v>
      </c>
      <c r="AS11" s="48" t="s">
        <v>13</v>
      </c>
      <c r="AT11" s="48" t="s">
        <v>13</v>
      </c>
      <c r="AU11" s="173" t="s">
        <v>9</v>
      </c>
      <c r="AV11" s="1"/>
      <c r="AW11" s="28" t="s">
        <v>10</v>
      </c>
      <c r="AX11" s="2" t="s">
        <v>7</v>
      </c>
      <c r="AY11" s="12">
        <v>12</v>
      </c>
      <c r="AZ11" s="12"/>
      <c r="BA11" s="12">
        <v>673</v>
      </c>
      <c r="BB11" s="12">
        <v>740</v>
      </c>
      <c r="BC11" s="12">
        <v>623</v>
      </c>
      <c r="BD11" s="12">
        <v>728</v>
      </c>
      <c r="BE11" s="12"/>
      <c r="BF11" s="12"/>
      <c r="BG11" s="12">
        <v>34</v>
      </c>
      <c r="BH11" s="131"/>
      <c r="BI11" s="183"/>
      <c r="BJ11" s="195"/>
      <c r="BK11" s="12" t="s">
        <v>7</v>
      </c>
      <c r="BL11" s="12" t="s">
        <v>7</v>
      </c>
      <c r="BM11" s="12"/>
      <c r="BN11" s="69"/>
      <c r="BO11" s="12" t="s">
        <v>7</v>
      </c>
      <c r="BP11" s="12"/>
      <c r="BQ11" s="12"/>
      <c r="BR11" s="12"/>
      <c r="BS11" s="12"/>
      <c r="BT11" s="118">
        <v>381</v>
      </c>
      <c r="BU11" s="118">
        <v>269</v>
      </c>
      <c r="BV11" s="118">
        <v>81</v>
      </c>
      <c r="BW11" s="3" t="s">
        <v>7</v>
      </c>
      <c r="BX11" s="1" t="s">
        <v>7</v>
      </c>
      <c r="BY11" s="1" t="s">
        <v>10</v>
      </c>
      <c r="BZ11" s="1"/>
      <c r="CA11" s="107"/>
      <c r="CB11" s="3" t="s">
        <v>7</v>
      </c>
      <c r="CC11" s="3" t="s">
        <v>10</v>
      </c>
      <c r="CD11" s="3" t="s">
        <v>7</v>
      </c>
      <c r="CE11" s="3" t="s">
        <v>7</v>
      </c>
      <c r="CF11" s="1" t="s">
        <v>10</v>
      </c>
      <c r="CG11" s="19"/>
      <c r="CH11" s="19">
        <v>0</v>
      </c>
      <c r="CI11" s="19">
        <v>0</v>
      </c>
      <c r="CJ11" s="19">
        <v>99</v>
      </c>
      <c r="CK11" s="19">
        <v>75</v>
      </c>
      <c r="CL11" s="12">
        <v>59800</v>
      </c>
      <c r="CM11" s="12"/>
      <c r="CN11" s="12"/>
      <c r="CO11" s="12"/>
      <c r="CP11" s="12">
        <v>470</v>
      </c>
      <c r="CQ11" s="12">
        <v>17180</v>
      </c>
      <c r="CR11" s="38">
        <v>397</v>
      </c>
      <c r="CS11" s="12">
        <v>374</v>
      </c>
      <c r="CT11" s="38">
        <v>374</v>
      </c>
      <c r="CU11" s="38">
        <v>371</v>
      </c>
      <c r="CV11" s="38">
        <v>258</v>
      </c>
      <c r="CW11" s="38">
        <v>0</v>
      </c>
      <c r="CX11" s="38">
        <v>98</v>
      </c>
      <c r="CY11" s="12">
        <v>90</v>
      </c>
      <c r="CZ11" s="38">
        <v>58581</v>
      </c>
      <c r="DA11" s="38">
        <v>54860</v>
      </c>
      <c r="DB11" s="38">
        <v>5350</v>
      </c>
      <c r="DC11" s="38">
        <v>5105</v>
      </c>
      <c r="DD11" s="12">
        <v>16</v>
      </c>
      <c r="DE11" s="12">
        <v>40474</v>
      </c>
      <c r="DF11" s="12">
        <v>0</v>
      </c>
      <c r="DG11" s="12">
        <v>0</v>
      </c>
      <c r="DH11" s="16">
        <v>252</v>
      </c>
      <c r="DI11" s="16">
        <v>352</v>
      </c>
      <c r="DJ11" s="16">
        <v>65</v>
      </c>
      <c r="DK11" s="16">
        <v>8</v>
      </c>
      <c r="DL11" s="16">
        <v>2</v>
      </c>
      <c r="DM11" s="16">
        <v>0</v>
      </c>
      <c r="DN11" s="16">
        <v>0</v>
      </c>
      <c r="DO11" s="16">
        <v>679</v>
      </c>
    </row>
    <row r="12" spans="1:119" s="3" customFormat="1" ht="14" x14ac:dyDescent="0.2">
      <c r="A12" s="1" t="s">
        <v>139</v>
      </c>
      <c r="B12" s="3">
        <v>2020</v>
      </c>
      <c r="C12" s="28"/>
      <c r="D12" s="28"/>
      <c r="E12" s="28"/>
      <c r="F12" s="20">
        <v>647</v>
      </c>
      <c r="G12" s="21">
        <v>1034</v>
      </c>
      <c r="H12" s="12">
        <v>1802</v>
      </c>
      <c r="I12" s="12">
        <v>328</v>
      </c>
      <c r="J12" s="12">
        <v>281</v>
      </c>
      <c r="K12" s="12">
        <v>63</v>
      </c>
      <c r="L12" s="12">
        <v>74</v>
      </c>
      <c r="M12" s="12">
        <v>80</v>
      </c>
      <c r="N12" s="19">
        <v>1740</v>
      </c>
      <c r="O12" s="19">
        <v>3221</v>
      </c>
      <c r="P12" s="19">
        <v>979</v>
      </c>
      <c r="Q12" s="19">
        <v>1967</v>
      </c>
      <c r="R12" s="19">
        <v>141</v>
      </c>
      <c r="S12" s="19">
        <v>222</v>
      </c>
      <c r="T12" s="19"/>
      <c r="U12" s="19"/>
      <c r="V12" s="19"/>
      <c r="W12" s="19"/>
      <c r="X12" s="19"/>
      <c r="Y12" s="19"/>
      <c r="Z12" s="19"/>
      <c r="AA12" s="19"/>
      <c r="AB12" s="19"/>
      <c r="AC12" s="28"/>
      <c r="AD12" s="28"/>
      <c r="AE12" s="28"/>
      <c r="AF12" s="2" t="s">
        <v>9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19"/>
      <c r="AV12" s="28"/>
      <c r="AW12" s="28" t="s">
        <v>10</v>
      </c>
      <c r="AX12" s="2" t="s">
        <v>7</v>
      </c>
      <c r="AY12" s="19">
        <v>30</v>
      </c>
      <c r="AZ12" s="19"/>
      <c r="BA12" s="19">
        <v>630</v>
      </c>
      <c r="BB12" s="19">
        <v>718</v>
      </c>
      <c r="BC12" s="19">
        <v>590</v>
      </c>
      <c r="BD12" s="19">
        <v>700</v>
      </c>
      <c r="BE12" s="12"/>
      <c r="BF12" s="12"/>
      <c r="BG12" s="12">
        <v>34</v>
      </c>
      <c r="BH12" s="131"/>
      <c r="BI12" s="183"/>
      <c r="BJ12" s="195"/>
      <c r="BK12" s="12" t="s">
        <v>7</v>
      </c>
      <c r="BL12" s="12" t="s">
        <v>7</v>
      </c>
      <c r="BM12" s="12">
        <v>50</v>
      </c>
      <c r="BN12" s="22">
        <v>33</v>
      </c>
      <c r="BO12" s="12" t="s">
        <v>7</v>
      </c>
      <c r="BP12" s="12"/>
      <c r="BQ12" s="12"/>
      <c r="BR12" s="12"/>
      <c r="BS12" s="12"/>
      <c r="BT12" s="118">
        <v>309</v>
      </c>
      <c r="BU12" s="118">
        <v>220</v>
      </c>
      <c r="BV12" s="118">
        <v>92</v>
      </c>
      <c r="BW12" s="1"/>
      <c r="BX12" s="1"/>
      <c r="BY12" s="1"/>
      <c r="BZ12" s="1"/>
      <c r="CA12" s="107"/>
      <c r="CB12" s="1"/>
      <c r="CC12" s="1"/>
      <c r="CD12" s="1"/>
      <c r="CE12" s="1"/>
      <c r="CF12" s="1"/>
      <c r="CG12" s="12"/>
      <c r="CH12" s="19">
        <v>0</v>
      </c>
      <c r="CI12" s="19">
        <v>0</v>
      </c>
      <c r="CJ12" s="19">
        <v>99</v>
      </c>
      <c r="CK12" s="19">
        <v>75</v>
      </c>
      <c r="CL12" s="12"/>
      <c r="CM12" s="12"/>
      <c r="CN12" s="12"/>
      <c r="CO12" s="12"/>
      <c r="CP12" s="12"/>
      <c r="CQ12" s="12"/>
      <c r="CR12" s="66"/>
      <c r="CS12" s="12"/>
      <c r="CT12" s="66"/>
      <c r="CU12" s="66"/>
      <c r="CV12" s="66"/>
      <c r="CW12" s="66"/>
      <c r="CX12" s="66"/>
      <c r="CY12" s="12"/>
      <c r="CZ12" s="66"/>
      <c r="DA12" s="66"/>
      <c r="DB12" s="66"/>
      <c r="DC12" s="66"/>
      <c r="DD12" s="12"/>
      <c r="DE12" s="12"/>
      <c r="DF12" s="12"/>
      <c r="DG12" s="12"/>
      <c r="DH12" s="1"/>
      <c r="DI12" s="1"/>
      <c r="DJ12" s="1"/>
      <c r="DK12" s="1"/>
      <c r="DL12" s="1"/>
      <c r="DM12" s="1"/>
      <c r="DN12" s="1"/>
      <c r="DO12" s="156"/>
    </row>
    <row r="13" spans="1:119" s="3" customFormat="1" ht="14" x14ac:dyDescent="0.2">
      <c r="A13" s="1" t="s">
        <v>139</v>
      </c>
      <c r="B13" s="3">
        <v>2019</v>
      </c>
      <c r="C13" s="28"/>
      <c r="D13" s="28"/>
      <c r="E13" s="28"/>
      <c r="F13" s="20">
        <v>747</v>
      </c>
      <c r="G13" s="21">
        <v>1152</v>
      </c>
      <c r="H13" s="12">
        <v>1954</v>
      </c>
      <c r="I13" s="12">
        <v>331</v>
      </c>
      <c r="J13" s="12">
        <v>271</v>
      </c>
      <c r="K13" s="12">
        <v>77</v>
      </c>
      <c r="L13" s="12">
        <v>77</v>
      </c>
      <c r="M13" s="12">
        <v>85</v>
      </c>
      <c r="N13" s="19">
        <v>1679</v>
      </c>
      <c r="O13" s="19">
        <v>3233</v>
      </c>
      <c r="P13" s="19">
        <v>1092</v>
      </c>
      <c r="Q13" s="19">
        <v>2089</v>
      </c>
      <c r="R13" s="19">
        <v>175</v>
      </c>
      <c r="S13" s="19">
        <v>307</v>
      </c>
      <c r="T13" s="19"/>
      <c r="U13" s="19"/>
      <c r="V13" s="19"/>
      <c r="W13" s="19"/>
      <c r="X13" s="19"/>
      <c r="Y13" s="19"/>
      <c r="Z13" s="19"/>
      <c r="AA13" s="19"/>
      <c r="AB13" s="19"/>
      <c r="AC13" s="28"/>
      <c r="AD13" s="28"/>
      <c r="AE13" s="28"/>
      <c r="AF13" s="2" t="s">
        <v>9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19"/>
      <c r="AV13" s="28"/>
      <c r="AW13" s="28" t="s">
        <v>10</v>
      </c>
      <c r="AX13" s="2" t="s">
        <v>7</v>
      </c>
      <c r="AY13" s="19">
        <v>33</v>
      </c>
      <c r="AZ13" s="19"/>
      <c r="BA13" s="19">
        <v>636</v>
      </c>
      <c r="BB13" s="19">
        <v>708</v>
      </c>
      <c r="BC13" s="19">
        <v>608</v>
      </c>
      <c r="BD13" s="19">
        <v>705</v>
      </c>
      <c r="BE13" s="12"/>
      <c r="BF13" s="12"/>
      <c r="BG13" s="12">
        <v>40</v>
      </c>
      <c r="BH13" s="131"/>
      <c r="BI13" s="183"/>
      <c r="BJ13" s="195"/>
      <c r="BK13" s="12" t="s">
        <v>7</v>
      </c>
      <c r="BL13" s="12" t="s">
        <v>7</v>
      </c>
      <c r="BM13" s="12">
        <v>45</v>
      </c>
      <c r="BN13" s="22">
        <v>40</v>
      </c>
      <c r="BO13" s="12" t="s">
        <v>7</v>
      </c>
      <c r="BP13" s="12"/>
      <c r="BQ13" s="12"/>
      <c r="BR13" s="12"/>
      <c r="BS13" s="12"/>
      <c r="BT13" s="118">
        <v>296</v>
      </c>
      <c r="BU13" s="118">
        <v>222</v>
      </c>
      <c r="BV13" s="118">
        <v>53</v>
      </c>
      <c r="BW13" s="1"/>
      <c r="BX13" s="1"/>
      <c r="BY13" s="1"/>
      <c r="BZ13" s="1"/>
      <c r="CA13" s="107"/>
      <c r="CB13" s="1"/>
      <c r="CC13" s="1"/>
      <c r="CD13" s="1"/>
      <c r="CE13" s="1"/>
      <c r="CF13" s="1"/>
      <c r="CG13" s="12"/>
      <c r="CH13" s="19">
        <v>0</v>
      </c>
      <c r="CI13" s="19">
        <v>0</v>
      </c>
      <c r="CJ13" s="19">
        <v>99</v>
      </c>
      <c r="CK13" s="19">
        <v>75</v>
      </c>
      <c r="CL13" s="12"/>
      <c r="CM13" s="12"/>
      <c r="CN13" s="12"/>
      <c r="CO13" s="12"/>
      <c r="CP13" s="12"/>
      <c r="CQ13" s="12"/>
      <c r="CR13" s="66"/>
      <c r="CS13" s="12"/>
      <c r="CT13" s="66"/>
      <c r="CU13" s="66"/>
      <c r="CV13" s="66"/>
      <c r="CW13" s="66"/>
      <c r="CX13" s="66"/>
      <c r="CY13" s="12"/>
      <c r="CZ13" s="66"/>
      <c r="DA13" s="66"/>
      <c r="DB13" s="66"/>
      <c r="DC13" s="66"/>
      <c r="DD13" s="12"/>
      <c r="DE13" s="12"/>
      <c r="DF13" s="12"/>
      <c r="DG13" s="12"/>
      <c r="DH13" s="1"/>
      <c r="DI13" s="1"/>
      <c r="DJ13" s="1"/>
      <c r="DK13" s="1"/>
      <c r="DL13" s="1"/>
      <c r="DM13" s="1"/>
      <c r="DN13" s="1"/>
      <c r="DO13" s="1"/>
    </row>
    <row r="14" spans="1:119" s="3" customFormat="1" ht="14" x14ac:dyDescent="0.2">
      <c r="A14" s="1" t="s">
        <v>139</v>
      </c>
      <c r="B14" s="3">
        <v>2018</v>
      </c>
      <c r="C14" s="28"/>
      <c r="D14" s="28"/>
      <c r="E14" s="28"/>
      <c r="F14" s="20">
        <v>724</v>
      </c>
      <c r="G14" s="21">
        <v>1104</v>
      </c>
      <c r="H14" s="12">
        <v>1893</v>
      </c>
      <c r="I14" s="12">
        <v>325</v>
      </c>
      <c r="J14" s="12">
        <v>207</v>
      </c>
      <c r="K14" s="12">
        <v>74</v>
      </c>
      <c r="L14" s="12">
        <v>75</v>
      </c>
      <c r="M14" s="12">
        <v>85</v>
      </c>
      <c r="N14" s="19">
        <v>1875</v>
      </c>
      <c r="O14" s="19">
        <v>3266</v>
      </c>
      <c r="P14" s="19">
        <v>1093</v>
      </c>
      <c r="Q14" s="19">
        <v>2226</v>
      </c>
      <c r="R14" s="19">
        <v>195</v>
      </c>
      <c r="S14" s="19">
        <v>291</v>
      </c>
      <c r="T14" s="19"/>
      <c r="U14" s="19"/>
      <c r="V14" s="19"/>
      <c r="W14" s="19"/>
      <c r="X14" s="19"/>
      <c r="Y14" s="19"/>
      <c r="Z14" s="19"/>
      <c r="AA14" s="19"/>
      <c r="AB14" s="19"/>
      <c r="AC14" s="28"/>
      <c r="AD14" s="28"/>
      <c r="AE14" s="28"/>
      <c r="AF14" s="2" t="s">
        <v>9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19"/>
      <c r="AV14" s="28"/>
      <c r="AW14" s="28" t="s">
        <v>10</v>
      </c>
      <c r="AX14" s="2" t="s">
        <v>7</v>
      </c>
      <c r="AY14" s="19">
        <v>34</v>
      </c>
      <c r="AZ14" s="19"/>
      <c r="BA14" s="19">
        <v>638</v>
      </c>
      <c r="BB14" s="19">
        <v>710</v>
      </c>
      <c r="BC14" s="19">
        <v>610</v>
      </c>
      <c r="BD14" s="19">
        <v>710</v>
      </c>
      <c r="BE14" s="12"/>
      <c r="BF14" s="12"/>
      <c r="BG14" s="12">
        <v>41</v>
      </c>
      <c r="BH14" s="131"/>
      <c r="BI14" s="183"/>
      <c r="BJ14" s="195"/>
      <c r="BK14" s="12" t="s">
        <v>7</v>
      </c>
      <c r="BL14" s="12" t="s">
        <v>7</v>
      </c>
      <c r="BM14" s="12">
        <v>46</v>
      </c>
      <c r="BN14" s="22">
        <v>41</v>
      </c>
      <c r="BO14" s="12" t="s">
        <v>7</v>
      </c>
      <c r="BP14" s="12"/>
      <c r="BQ14" s="12"/>
      <c r="BR14" s="12"/>
      <c r="BS14" s="12"/>
      <c r="BT14" s="118">
        <v>302</v>
      </c>
      <c r="BU14" s="118">
        <v>214</v>
      </c>
      <c r="BV14" s="118">
        <v>61</v>
      </c>
      <c r="BW14" s="1"/>
      <c r="BX14" s="1"/>
      <c r="BY14" s="1"/>
      <c r="BZ14" s="1"/>
      <c r="CA14" s="107"/>
      <c r="CB14" s="1"/>
      <c r="CC14" s="1"/>
      <c r="CD14" s="1"/>
      <c r="CE14" s="1"/>
      <c r="CF14" s="1"/>
      <c r="CG14" s="12"/>
      <c r="CH14" s="19">
        <v>0</v>
      </c>
      <c r="CI14" s="19">
        <v>0</v>
      </c>
      <c r="CJ14" s="19">
        <v>99</v>
      </c>
      <c r="CK14" s="19"/>
      <c r="CL14" s="12"/>
      <c r="CM14" s="12"/>
      <c r="CN14" s="12"/>
      <c r="CO14" s="12"/>
      <c r="CP14" s="12"/>
      <c r="CQ14" s="12"/>
      <c r="CR14" s="66"/>
      <c r="CS14" s="12"/>
      <c r="CT14" s="66"/>
      <c r="CU14" s="66"/>
      <c r="CV14" s="66"/>
      <c r="CW14" s="66"/>
      <c r="CX14" s="66"/>
      <c r="CY14" s="12"/>
      <c r="CZ14" s="66"/>
      <c r="DA14" s="66"/>
      <c r="DB14" s="66"/>
      <c r="DC14" s="66"/>
      <c r="DD14" s="12"/>
      <c r="DE14" s="12"/>
      <c r="DF14" s="12"/>
      <c r="DG14" s="12"/>
      <c r="DH14" s="1"/>
      <c r="DI14" s="1"/>
      <c r="DJ14" s="1"/>
      <c r="DK14" s="1"/>
      <c r="DL14" s="1"/>
      <c r="DM14" s="1"/>
      <c r="DN14" s="1"/>
      <c r="DO14" s="1"/>
    </row>
    <row r="15" spans="1:119" s="3" customFormat="1" ht="14" x14ac:dyDescent="0.2">
      <c r="A15" s="1" t="s">
        <v>139</v>
      </c>
      <c r="B15" s="3">
        <v>2017</v>
      </c>
      <c r="C15" s="28"/>
      <c r="D15" s="28"/>
      <c r="E15" s="28"/>
      <c r="F15" s="20">
        <v>764</v>
      </c>
      <c r="G15" s="21">
        <v>1091</v>
      </c>
      <c r="H15" s="12">
        <v>1930</v>
      </c>
      <c r="I15" s="12">
        <v>354</v>
      </c>
      <c r="J15" s="12">
        <v>237</v>
      </c>
      <c r="K15" s="12">
        <v>79</v>
      </c>
      <c r="L15" s="12">
        <v>74</v>
      </c>
      <c r="M15" s="12">
        <v>82</v>
      </c>
      <c r="N15" s="19">
        <v>1799</v>
      </c>
      <c r="O15" s="19">
        <v>3123</v>
      </c>
      <c r="P15" s="19">
        <v>1003</v>
      </c>
      <c r="Q15" s="19">
        <v>1862</v>
      </c>
      <c r="R15" s="19">
        <v>190</v>
      </c>
      <c r="S15" s="19">
        <v>280</v>
      </c>
      <c r="T15" s="19"/>
      <c r="U15" s="19"/>
      <c r="V15" s="19"/>
      <c r="W15" s="19"/>
      <c r="X15" s="19"/>
      <c r="Y15" s="19"/>
      <c r="Z15" s="19"/>
      <c r="AA15" s="19"/>
      <c r="AB15" s="19"/>
      <c r="AC15" s="28"/>
      <c r="AD15" s="28"/>
      <c r="AE15" s="28"/>
      <c r="AF15" s="2" t="s">
        <v>9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19"/>
      <c r="AV15" s="28"/>
      <c r="AW15" s="28"/>
      <c r="AX15" s="2"/>
      <c r="AY15" s="19">
        <v>35</v>
      </c>
      <c r="AZ15" s="19"/>
      <c r="BA15" s="19">
        <v>630</v>
      </c>
      <c r="BB15" s="19">
        <v>710</v>
      </c>
      <c r="BC15" s="19">
        <v>590</v>
      </c>
      <c r="BD15" s="19">
        <v>690</v>
      </c>
      <c r="BE15" s="12"/>
      <c r="BF15" s="12"/>
      <c r="BG15" s="12">
        <v>41</v>
      </c>
      <c r="BH15" s="131"/>
      <c r="BI15" s="183"/>
      <c r="BJ15" s="195"/>
      <c r="BK15" s="12" t="s">
        <v>7</v>
      </c>
      <c r="BL15" s="12" t="s">
        <v>7</v>
      </c>
      <c r="BM15" s="12">
        <v>36</v>
      </c>
      <c r="BN15" s="22">
        <v>24</v>
      </c>
      <c r="BO15" s="12" t="s">
        <v>7</v>
      </c>
      <c r="BP15" s="12"/>
      <c r="BQ15" s="12"/>
      <c r="BR15" s="12"/>
      <c r="BS15" s="12"/>
      <c r="BT15" s="118">
        <v>312</v>
      </c>
      <c r="BU15" s="118">
        <v>181</v>
      </c>
      <c r="BV15" s="118">
        <v>54</v>
      </c>
      <c r="BW15" s="1"/>
      <c r="BX15" s="1"/>
      <c r="BY15" s="1"/>
      <c r="BZ15" s="1"/>
      <c r="CA15" s="107"/>
      <c r="CB15" s="1"/>
      <c r="CC15" s="1"/>
      <c r="CD15" s="1"/>
      <c r="CE15" s="1"/>
      <c r="CF15" s="1"/>
      <c r="CG15" s="12">
        <v>66</v>
      </c>
      <c r="CH15" s="12">
        <v>0</v>
      </c>
      <c r="CI15" s="12">
        <v>0</v>
      </c>
      <c r="CJ15" s="12">
        <v>99</v>
      </c>
      <c r="CK15" s="12">
        <v>75</v>
      </c>
      <c r="CL15" s="12"/>
      <c r="CM15" s="12"/>
      <c r="CN15" s="12"/>
      <c r="CO15" s="12"/>
      <c r="CP15" s="12"/>
      <c r="CQ15" s="12"/>
      <c r="CR15" s="66"/>
      <c r="CS15" s="12"/>
      <c r="CT15" s="66"/>
      <c r="CU15" s="66"/>
      <c r="CV15" s="66"/>
      <c r="CW15" s="66"/>
      <c r="CX15" s="66"/>
      <c r="CY15" s="12"/>
      <c r="CZ15" s="66"/>
      <c r="DA15" s="66"/>
      <c r="DB15" s="66"/>
      <c r="DC15" s="66"/>
      <c r="DD15" s="12"/>
      <c r="DE15" s="12"/>
      <c r="DF15" s="12"/>
      <c r="DG15" s="12"/>
      <c r="DH15" s="1"/>
      <c r="DI15" s="1"/>
      <c r="DJ15" s="1"/>
      <c r="DK15" s="1"/>
      <c r="DL15" s="1"/>
      <c r="DM15" s="1"/>
      <c r="DN15" s="1"/>
      <c r="DO15" s="1"/>
    </row>
    <row r="16" spans="1:119" s="3" customFormat="1" x14ac:dyDescent="0.2">
      <c r="A16" s="4" t="s">
        <v>120</v>
      </c>
      <c r="B16" s="3">
        <v>2022</v>
      </c>
      <c r="C16" s="78" t="s">
        <v>179</v>
      </c>
      <c r="D16" t="s">
        <v>473</v>
      </c>
      <c r="E16">
        <v>1</v>
      </c>
      <c r="F16" s="19">
        <v>0</v>
      </c>
      <c r="G16" s="19">
        <v>3091</v>
      </c>
      <c r="H16" s="19">
        <v>3442</v>
      </c>
      <c r="I16" s="19">
        <v>0</v>
      </c>
      <c r="J16" s="19">
        <v>423</v>
      </c>
      <c r="K16" s="19">
        <v>623</v>
      </c>
      <c r="L16" s="19">
        <v>91.55</v>
      </c>
      <c r="M16" s="19">
        <v>96</v>
      </c>
      <c r="N16" s="19">
        <v>0</v>
      </c>
      <c r="O16" s="19">
        <v>12009</v>
      </c>
      <c r="P16" s="19">
        <v>0</v>
      </c>
      <c r="Q16" s="19">
        <v>1056</v>
      </c>
      <c r="R16" s="19">
        <v>0</v>
      </c>
      <c r="S16" s="19">
        <v>698</v>
      </c>
      <c r="T16" s="19"/>
      <c r="U16" s="19"/>
      <c r="V16" s="19"/>
      <c r="W16" s="19"/>
      <c r="X16" s="19"/>
      <c r="Y16" s="19"/>
      <c r="Z16" s="19"/>
      <c r="AA16" s="19"/>
      <c r="AB16" s="19"/>
      <c r="AC16" s="48" t="s">
        <v>5</v>
      </c>
      <c r="AD16" s="48" t="s">
        <v>13</v>
      </c>
      <c r="AE16" s="48" t="s">
        <v>5</v>
      </c>
      <c r="AF16" s="48" t="s">
        <v>9</v>
      </c>
      <c r="AG16" s="48" t="s">
        <v>5</v>
      </c>
      <c r="AH16" s="48" t="s">
        <v>5</v>
      </c>
      <c r="AI16" s="48" t="s">
        <v>9</v>
      </c>
      <c r="AJ16" s="48" t="s">
        <v>13</v>
      </c>
      <c r="AK16" s="48" t="s">
        <v>13</v>
      </c>
      <c r="AL16" s="48" t="s">
        <v>5</v>
      </c>
      <c r="AM16" s="48" t="s">
        <v>9</v>
      </c>
      <c r="AN16" s="48" t="s">
        <v>9</v>
      </c>
      <c r="AO16" s="48" t="s">
        <v>9</v>
      </c>
      <c r="AP16" s="48" t="s">
        <v>15</v>
      </c>
      <c r="AQ16" s="48" t="s">
        <v>15</v>
      </c>
      <c r="AR16" s="48" t="s">
        <v>9</v>
      </c>
      <c r="AS16" s="48" t="s">
        <v>13</v>
      </c>
      <c r="AT16" s="48" t="s">
        <v>13</v>
      </c>
      <c r="AU16" s="173" t="s">
        <v>9</v>
      </c>
      <c r="AV16" s="1"/>
      <c r="AW16" s="28" t="s">
        <v>10</v>
      </c>
      <c r="AX16" s="28" t="s">
        <v>7</v>
      </c>
      <c r="AY16" s="19">
        <v>33</v>
      </c>
      <c r="AZ16" s="19"/>
      <c r="BA16" s="19">
        <v>720</v>
      </c>
      <c r="BB16" s="19">
        <v>770</v>
      </c>
      <c r="BC16" s="19">
        <v>720</v>
      </c>
      <c r="BD16" s="19">
        <v>780</v>
      </c>
      <c r="BE16" s="19">
        <v>1430</v>
      </c>
      <c r="BF16" s="19">
        <v>1530</v>
      </c>
      <c r="BG16" s="12">
        <v>94.6</v>
      </c>
      <c r="BH16" s="131"/>
      <c r="BI16" s="183"/>
      <c r="BJ16" s="195"/>
      <c r="BK16" s="12" t="s">
        <v>7</v>
      </c>
      <c r="BL16" s="12" t="s">
        <v>7</v>
      </c>
      <c r="BM16" s="12">
        <v>1500</v>
      </c>
      <c r="BN16" s="12"/>
      <c r="BO16" s="19" t="s">
        <v>10</v>
      </c>
      <c r="BP16" s="19"/>
      <c r="BQ16" s="19"/>
      <c r="BR16" s="19"/>
      <c r="BS16" s="19"/>
      <c r="BT16" s="63">
        <v>1005</v>
      </c>
      <c r="BU16" s="3">
        <v>250</v>
      </c>
      <c r="BV16" s="3">
        <v>155</v>
      </c>
      <c r="BW16" s="1" t="s">
        <v>7</v>
      </c>
      <c r="BX16" s="1" t="s">
        <v>7</v>
      </c>
      <c r="BY16" s="1" t="s">
        <v>10</v>
      </c>
      <c r="BZ16" s="1"/>
      <c r="CA16" s="107"/>
      <c r="CB16" s="1" t="s">
        <v>7</v>
      </c>
      <c r="CC16" s="1" t="s">
        <v>10</v>
      </c>
      <c r="CD16" s="1" t="s">
        <v>7</v>
      </c>
      <c r="CE16" s="1" t="s">
        <v>7</v>
      </c>
      <c r="CF16" s="1" t="s">
        <v>7</v>
      </c>
      <c r="CG16" s="19">
        <v>71</v>
      </c>
      <c r="CH16" s="19">
        <v>0</v>
      </c>
      <c r="CI16" s="19">
        <v>0</v>
      </c>
      <c r="CJ16" s="19">
        <v>97</v>
      </c>
      <c r="CK16" s="19">
        <v>74</v>
      </c>
      <c r="CL16" s="12">
        <v>64078</v>
      </c>
      <c r="CM16" s="12"/>
      <c r="CN16" s="12"/>
      <c r="CO16" s="12"/>
      <c r="CP16" s="12">
        <v>2168</v>
      </c>
      <c r="CQ16" s="12">
        <v>20582</v>
      </c>
      <c r="CR16" s="12">
        <v>415</v>
      </c>
      <c r="CS16" s="12">
        <v>331</v>
      </c>
      <c r="CT16" s="12">
        <v>331</v>
      </c>
      <c r="CU16" s="12">
        <v>323</v>
      </c>
      <c r="CV16" s="12">
        <v>323</v>
      </c>
      <c r="CW16" s="12">
        <v>0</v>
      </c>
      <c r="CX16" s="12">
        <v>323</v>
      </c>
      <c r="CY16" s="12">
        <v>100</v>
      </c>
      <c r="CZ16" s="12">
        <v>65112</v>
      </c>
      <c r="DA16" s="12">
        <v>60320</v>
      </c>
      <c r="DB16" s="12">
        <v>4928</v>
      </c>
      <c r="DC16" s="12">
        <v>3500</v>
      </c>
      <c r="DD16" s="12">
        <v>0</v>
      </c>
      <c r="DE16" s="12">
        <v>0</v>
      </c>
      <c r="DF16" s="12">
        <v>0</v>
      </c>
      <c r="DG16" s="12">
        <v>0</v>
      </c>
      <c r="DH16" s="1">
        <v>105</v>
      </c>
      <c r="DI16" s="1">
        <v>300</v>
      </c>
      <c r="DJ16" s="1">
        <v>80</v>
      </c>
      <c r="DK16" s="1">
        <v>19</v>
      </c>
      <c r="DL16" s="1">
        <v>19</v>
      </c>
      <c r="DM16" s="1">
        <v>34</v>
      </c>
      <c r="DN16" s="1">
        <v>13</v>
      </c>
      <c r="DO16" s="1">
        <v>570</v>
      </c>
    </row>
    <row r="17" spans="1:119" x14ac:dyDescent="0.2">
      <c r="A17" s="3" t="s">
        <v>120</v>
      </c>
      <c r="B17" s="3">
        <v>2021</v>
      </c>
      <c r="F17" s="19">
        <v>0</v>
      </c>
      <c r="G17" s="19">
        <v>2959</v>
      </c>
      <c r="H17" s="19">
        <v>3043</v>
      </c>
      <c r="I17" s="19">
        <v>0</v>
      </c>
      <c r="J17" s="19">
        <v>382</v>
      </c>
      <c r="K17" s="19">
        <v>556</v>
      </c>
      <c r="L17" s="19">
        <v>92.8</v>
      </c>
      <c r="M17" s="19">
        <v>97</v>
      </c>
      <c r="N17" s="19">
        <v>0</v>
      </c>
      <c r="O17" s="19">
        <v>10395</v>
      </c>
      <c r="P17" s="19">
        <v>0</v>
      </c>
      <c r="Q17" s="19">
        <v>1192</v>
      </c>
      <c r="R17" s="19">
        <v>0</v>
      </c>
      <c r="S17" s="19">
        <v>760</v>
      </c>
      <c r="T17" s="19"/>
      <c r="U17" s="19"/>
      <c r="V17" s="19"/>
      <c r="W17" s="19"/>
      <c r="X17" s="19"/>
      <c r="Y17" s="19"/>
      <c r="Z17" s="19"/>
      <c r="AA17" s="19"/>
      <c r="AB17" s="19"/>
      <c r="AC17" s="28"/>
      <c r="AD17" s="28"/>
      <c r="AE17" s="28"/>
      <c r="AF17" s="2" t="s">
        <v>9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19"/>
      <c r="AV17" s="28"/>
      <c r="AW17" s="28" t="s">
        <v>10</v>
      </c>
      <c r="AX17" s="28" t="s">
        <v>7</v>
      </c>
      <c r="AY17" s="19">
        <v>30</v>
      </c>
      <c r="AZ17" s="19"/>
      <c r="BA17" s="19">
        <v>710</v>
      </c>
      <c r="BB17" s="19">
        <v>770</v>
      </c>
      <c r="BC17" s="19">
        <v>715</v>
      </c>
      <c r="BD17" s="19">
        <v>780</v>
      </c>
      <c r="BE17" s="19">
        <v>1445</v>
      </c>
      <c r="BF17" s="19">
        <v>1530</v>
      </c>
      <c r="BG17" s="12">
        <v>89</v>
      </c>
      <c r="BK17" s="12" t="s">
        <v>7</v>
      </c>
      <c r="BL17" s="12" t="s">
        <v>7</v>
      </c>
      <c r="BM17" s="12">
        <v>1285</v>
      </c>
      <c r="BN17" s="12">
        <v>429</v>
      </c>
      <c r="BO17" s="19" t="s">
        <v>10</v>
      </c>
      <c r="BP17" s="19"/>
      <c r="BQ17" s="19"/>
      <c r="BR17" s="19"/>
      <c r="BS17" s="19"/>
      <c r="BT17" s="3">
        <v>865</v>
      </c>
      <c r="BU17" s="3">
        <v>191</v>
      </c>
      <c r="BV17" s="3">
        <v>112</v>
      </c>
      <c r="BW17" s="3"/>
      <c r="BX17" s="3"/>
      <c r="BY17" s="3"/>
      <c r="BZ17" s="3"/>
      <c r="CA17" s="108"/>
      <c r="CB17" s="3"/>
      <c r="CC17" s="3"/>
      <c r="CD17" s="3"/>
      <c r="CE17" s="3"/>
      <c r="CF17" s="3"/>
      <c r="CG17" s="19">
        <v>70</v>
      </c>
      <c r="CH17" s="19">
        <v>0</v>
      </c>
      <c r="CI17" s="19">
        <v>0</v>
      </c>
      <c r="CJ17" s="19">
        <v>97</v>
      </c>
      <c r="CK17" s="19">
        <v>74</v>
      </c>
      <c r="CL17" s="12"/>
      <c r="CR17" s="12"/>
      <c r="CT17" s="12"/>
      <c r="CU17" s="12"/>
      <c r="CV17" s="12"/>
      <c r="CW17" s="12"/>
      <c r="CX17" s="12"/>
      <c r="CZ17" s="12"/>
      <c r="DA17" s="12"/>
      <c r="DB17" s="12"/>
      <c r="DC17" s="12"/>
      <c r="DD17" s="12"/>
      <c r="DO17" s="156"/>
    </row>
    <row r="18" spans="1:119" s="3" customFormat="1" ht="14" x14ac:dyDescent="0.2">
      <c r="A18" s="3" t="s">
        <v>120</v>
      </c>
      <c r="B18" s="3">
        <v>2020</v>
      </c>
      <c r="C18" s="28"/>
      <c r="D18" s="28"/>
      <c r="E18" s="28"/>
      <c r="F18" s="19">
        <v>0</v>
      </c>
      <c r="G18" s="19">
        <v>2651</v>
      </c>
      <c r="H18" s="19">
        <v>2744</v>
      </c>
      <c r="I18" s="19">
        <v>0</v>
      </c>
      <c r="J18" s="19">
        <v>337</v>
      </c>
      <c r="K18" s="19">
        <v>493</v>
      </c>
      <c r="L18" s="19">
        <v>90</v>
      </c>
      <c r="M18" s="19">
        <v>93</v>
      </c>
      <c r="N18" s="19">
        <v>0</v>
      </c>
      <c r="O18" s="19">
        <v>9411</v>
      </c>
      <c r="P18" s="19">
        <v>0</v>
      </c>
      <c r="Q18" s="19">
        <v>1280</v>
      </c>
      <c r="R18" s="19">
        <v>0</v>
      </c>
      <c r="S18" s="19">
        <v>676</v>
      </c>
      <c r="T18" s="19"/>
      <c r="U18" s="19"/>
      <c r="V18" s="19"/>
      <c r="W18" s="19"/>
      <c r="X18" s="19"/>
      <c r="Y18" s="19"/>
      <c r="Z18" s="19"/>
      <c r="AA18" s="19"/>
      <c r="AB18" s="19"/>
      <c r="AC18" s="28"/>
      <c r="AD18" s="28"/>
      <c r="AE18" s="28"/>
      <c r="AF18" s="2" t="s">
        <v>9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19"/>
      <c r="AV18" s="28"/>
      <c r="AW18" s="28" t="s">
        <v>10</v>
      </c>
      <c r="AX18" s="28" t="s">
        <v>7</v>
      </c>
      <c r="AY18" s="19">
        <v>61.7</v>
      </c>
      <c r="AZ18" s="19"/>
      <c r="BA18" s="19">
        <v>680</v>
      </c>
      <c r="BB18" s="19">
        <v>747.5</v>
      </c>
      <c r="BC18" s="19">
        <v>670</v>
      </c>
      <c r="BD18" s="19">
        <v>770</v>
      </c>
      <c r="BE18" s="19">
        <v>1370</v>
      </c>
      <c r="BF18" s="19">
        <v>1500</v>
      </c>
      <c r="BG18" s="12">
        <v>90</v>
      </c>
      <c r="BH18" s="131"/>
      <c r="BI18" s="183"/>
      <c r="BJ18" s="195"/>
      <c r="BK18" s="12" t="s">
        <v>7</v>
      </c>
      <c r="BL18" s="12" t="s">
        <v>7</v>
      </c>
      <c r="BM18" s="12">
        <v>1234</v>
      </c>
      <c r="BN18" s="12">
        <v>317</v>
      </c>
      <c r="BO18" s="19" t="s">
        <v>10</v>
      </c>
      <c r="BP18" s="19"/>
      <c r="BQ18" s="19"/>
      <c r="BR18" s="19"/>
      <c r="BS18" s="19"/>
      <c r="BT18" s="3">
        <v>841</v>
      </c>
      <c r="BU18" s="3">
        <v>232</v>
      </c>
      <c r="BV18" s="3">
        <v>130</v>
      </c>
      <c r="CA18" s="108"/>
      <c r="CG18" s="19">
        <v>71</v>
      </c>
      <c r="CH18" s="19">
        <v>0</v>
      </c>
      <c r="CI18" s="19">
        <v>0</v>
      </c>
      <c r="CJ18" s="19"/>
      <c r="CK18" s="19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"/>
      <c r="DI18" s="1"/>
      <c r="DJ18" s="1"/>
      <c r="DK18" s="1"/>
      <c r="DL18" s="1"/>
      <c r="DM18" s="1"/>
      <c r="DN18" s="1"/>
      <c r="DO18" s="1"/>
    </row>
    <row r="19" spans="1:119" s="3" customFormat="1" ht="14" x14ac:dyDescent="0.2">
      <c r="A19" s="3" t="s">
        <v>120</v>
      </c>
      <c r="B19" s="3">
        <v>2019</v>
      </c>
      <c r="C19" s="28"/>
      <c r="D19" s="28"/>
      <c r="E19" s="28"/>
      <c r="F19" s="19">
        <v>0</v>
      </c>
      <c r="G19" s="19">
        <v>2584</v>
      </c>
      <c r="H19" s="19">
        <v>2631</v>
      </c>
      <c r="I19" s="19">
        <v>0</v>
      </c>
      <c r="J19" s="19">
        <v>301</v>
      </c>
      <c r="K19" s="19">
        <v>405</v>
      </c>
      <c r="L19" s="19">
        <v>92</v>
      </c>
      <c r="M19" s="19">
        <v>95</v>
      </c>
      <c r="N19" s="19">
        <v>0</v>
      </c>
      <c r="O19" s="19">
        <v>9314</v>
      </c>
      <c r="P19" s="19">
        <v>0</v>
      </c>
      <c r="Q19" s="19">
        <v>1097</v>
      </c>
      <c r="R19" s="19">
        <v>0</v>
      </c>
      <c r="S19" s="19">
        <v>624</v>
      </c>
      <c r="T19" s="19"/>
      <c r="U19" s="19"/>
      <c r="V19" s="19"/>
      <c r="W19" s="19"/>
      <c r="X19" s="19"/>
      <c r="Y19" s="19"/>
      <c r="Z19" s="19"/>
      <c r="AA19" s="19"/>
      <c r="AB19" s="19"/>
      <c r="AC19" s="28"/>
      <c r="AD19" s="28"/>
      <c r="AE19" s="28"/>
      <c r="AF19" s="2" t="s">
        <v>13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19"/>
      <c r="AV19" s="28"/>
      <c r="AW19" s="28" t="s">
        <v>10</v>
      </c>
      <c r="AX19" s="28" t="s">
        <v>7</v>
      </c>
      <c r="AY19" s="19">
        <v>63</v>
      </c>
      <c r="AZ19" s="19"/>
      <c r="BA19" s="19">
        <v>670</v>
      </c>
      <c r="BB19" s="19">
        <v>750</v>
      </c>
      <c r="BC19" s="19">
        <v>670</v>
      </c>
      <c r="BD19" s="19">
        <v>770</v>
      </c>
      <c r="BE19" s="19">
        <v>1360</v>
      </c>
      <c r="BF19" s="19">
        <v>1500</v>
      </c>
      <c r="BG19" s="12">
        <v>84</v>
      </c>
      <c r="BH19" s="131"/>
      <c r="BI19" s="183"/>
      <c r="BJ19" s="195"/>
      <c r="BK19" s="12" t="s">
        <v>7</v>
      </c>
      <c r="BL19" s="12" t="s">
        <v>7</v>
      </c>
      <c r="BM19" s="12">
        <v>1221</v>
      </c>
      <c r="BN19" s="12">
        <v>292</v>
      </c>
      <c r="BO19" s="19" t="s">
        <v>10</v>
      </c>
      <c r="BP19" s="19"/>
      <c r="BQ19" s="19"/>
      <c r="BR19" s="19"/>
      <c r="BS19" s="19"/>
      <c r="BT19" s="3">
        <v>803</v>
      </c>
      <c r="BU19" s="3">
        <v>179</v>
      </c>
      <c r="BV19" s="3">
        <v>95</v>
      </c>
      <c r="CA19" s="108"/>
      <c r="CG19" s="19">
        <v>71</v>
      </c>
      <c r="CH19" s="19">
        <v>0</v>
      </c>
      <c r="CI19" s="19">
        <v>0</v>
      </c>
      <c r="CJ19" s="19">
        <v>91</v>
      </c>
      <c r="CK19" s="19">
        <v>91</v>
      </c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"/>
      <c r="DI19" s="1"/>
      <c r="DJ19" s="1"/>
      <c r="DK19" s="1"/>
      <c r="DL19" s="1"/>
      <c r="DM19" s="1"/>
      <c r="DN19" s="1"/>
      <c r="DO19" s="1"/>
    </row>
    <row r="20" spans="1:119" x14ac:dyDescent="0.2">
      <c r="A20" s="3" t="s">
        <v>120</v>
      </c>
      <c r="B20" s="3">
        <v>2018</v>
      </c>
      <c r="F20" s="19">
        <v>0</v>
      </c>
      <c r="G20" s="19">
        <v>2519</v>
      </c>
      <c r="H20" s="19">
        <v>2562</v>
      </c>
      <c r="I20" s="19">
        <v>0</v>
      </c>
      <c r="J20" s="19">
        <v>252</v>
      </c>
      <c r="K20" s="19">
        <v>374</v>
      </c>
      <c r="L20" s="19">
        <v>92</v>
      </c>
      <c r="M20" s="19">
        <v>95</v>
      </c>
      <c r="N20" s="19">
        <v>0</v>
      </c>
      <c r="O20" s="19">
        <v>7890</v>
      </c>
      <c r="P20" s="19">
        <v>0</v>
      </c>
      <c r="Q20" s="19">
        <v>1099</v>
      </c>
      <c r="R20" s="19">
        <v>0</v>
      </c>
      <c r="S20" s="19">
        <v>602</v>
      </c>
      <c r="T20" s="19"/>
      <c r="U20" s="19"/>
      <c r="V20" s="19"/>
      <c r="W20" s="19"/>
      <c r="X20" s="19"/>
      <c r="Y20" s="19"/>
      <c r="Z20" s="19"/>
      <c r="AA20" s="19"/>
      <c r="AB20" s="19"/>
      <c r="AC20" s="28"/>
      <c r="AD20" s="28"/>
      <c r="AE20" s="28"/>
      <c r="AF20" s="2" t="s">
        <v>13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19"/>
      <c r="AV20" s="28"/>
      <c r="AW20" s="28" t="s">
        <v>10</v>
      </c>
      <c r="AX20" s="28" t="s">
        <v>7</v>
      </c>
      <c r="AY20" s="19">
        <v>58</v>
      </c>
      <c r="AZ20" s="19"/>
      <c r="BA20" s="19">
        <v>670</v>
      </c>
      <c r="BB20" s="19">
        <v>740</v>
      </c>
      <c r="BC20" s="19">
        <v>660</v>
      </c>
      <c r="BD20" s="19">
        <v>760</v>
      </c>
      <c r="BE20" s="19"/>
      <c r="BF20" s="19"/>
      <c r="BG20" s="12">
        <v>84</v>
      </c>
      <c r="BK20" s="12" t="s">
        <v>7</v>
      </c>
      <c r="BL20" s="12" t="s">
        <v>7</v>
      </c>
      <c r="BM20" s="12">
        <v>993</v>
      </c>
      <c r="BN20" s="12">
        <v>297</v>
      </c>
      <c r="BO20" s="19" t="s">
        <v>10</v>
      </c>
      <c r="BP20" s="19"/>
      <c r="BQ20" s="19"/>
      <c r="BR20" s="19"/>
      <c r="BS20" s="19"/>
      <c r="BT20" s="3">
        <v>763</v>
      </c>
      <c r="BU20" s="3">
        <v>166</v>
      </c>
      <c r="BV20" s="3">
        <v>90</v>
      </c>
      <c r="BW20" s="3"/>
      <c r="BX20" s="3"/>
      <c r="BY20" s="3"/>
      <c r="BZ20" s="3"/>
      <c r="CA20" s="108"/>
      <c r="CB20" s="3"/>
      <c r="CC20" s="3"/>
      <c r="CD20" s="3"/>
      <c r="CE20" s="3"/>
      <c r="CF20" s="3"/>
      <c r="CG20" s="19">
        <v>72</v>
      </c>
      <c r="CH20" s="19">
        <v>0</v>
      </c>
      <c r="CI20" s="19">
        <v>0</v>
      </c>
      <c r="CJ20" s="19">
        <v>99</v>
      </c>
      <c r="CK20" s="19">
        <v>91</v>
      </c>
      <c r="CL20" s="12"/>
      <c r="CR20" s="12"/>
      <c r="CT20" s="12"/>
      <c r="CU20" s="12"/>
      <c r="CV20" s="12"/>
      <c r="CW20" s="12"/>
      <c r="CX20" s="12"/>
      <c r="CZ20" s="12"/>
      <c r="DA20" s="12"/>
      <c r="DB20" s="12"/>
      <c r="DC20" s="12"/>
      <c r="DD20" s="12"/>
    </row>
    <row r="21" spans="1:119" s="3" customFormat="1" ht="14" x14ac:dyDescent="0.2">
      <c r="A21" s="3" t="s">
        <v>120</v>
      </c>
      <c r="B21" s="3">
        <v>2017</v>
      </c>
      <c r="C21" s="28"/>
      <c r="D21" s="28"/>
      <c r="E21" s="28"/>
      <c r="F21" s="19">
        <v>0</v>
      </c>
      <c r="G21" s="19">
        <v>2574</v>
      </c>
      <c r="H21" s="19">
        <v>2604</v>
      </c>
      <c r="I21" s="19">
        <v>0</v>
      </c>
      <c r="J21" s="19">
        <v>238</v>
      </c>
      <c r="K21" s="19">
        <v>383</v>
      </c>
      <c r="L21" s="19">
        <v>91</v>
      </c>
      <c r="M21" s="19">
        <v>95</v>
      </c>
      <c r="N21" s="19">
        <v>0</v>
      </c>
      <c r="O21" s="19">
        <v>7716</v>
      </c>
      <c r="P21" s="19">
        <v>0</v>
      </c>
      <c r="Q21" s="19">
        <v>1190</v>
      </c>
      <c r="R21" s="19">
        <v>0</v>
      </c>
      <c r="S21" s="19">
        <v>595</v>
      </c>
      <c r="T21" s="19"/>
      <c r="U21" s="19"/>
      <c r="V21" s="19"/>
      <c r="W21" s="19"/>
      <c r="X21" s="19"/>
      <c r="Y21" s="19"/>
      <c r="Z21" s="19"/>
      <c r="AA21" s="19"/>
      <c r="AB21" s="19"/>
      <c r="AC21" s="28"/>
      <c r="AD21" s="28"/>
      <c r="AE21" s="28"/>
      <c r="AF21" s="2" t="s">
        <v>13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19"/>
      <c r="AV21" s="28"/>
      <c r="AW21" s="28" t="s">
        <v>10</v>
      </c>
      <c r="AX21" s="28" t="s">
        <v>7</v>
      </c>
      <c r="AY21" s="19">
        <v>50</v>
      </c>
      <c r="AZ21" s="19"/>
      <c r="BA21" s="19">
        <v>660</v>
      </c>
      <c r="BB21" s="19">
        <v>760</v>
      </c>
      <c r="BC21" s="19">
        <v>650</v>
      </c>
      <c r="BD21" s="19">
        <v>740</v>
      </c>
      <c r="BE21" s="19"/>
      <c r="BF21" s="19"/>
      <c r="BG21" s="12">
        <v>84</v>
      </c>
      <c r="BH21" s="131"/>
      <c r="BI21" s="183"/>
      <c r="BJ21" s="195"/>
      <c r="BK21" s="12" t="s">
        <v>7</v>
      </c>
      <c r="BL21" s="12" t="s">
        <v>7</v>
      </c>
      <c r="BM21" s="12">
        <v>934</v>
      </c>
      <c r="BN21" s="12">
        <v>289</v>
      </c>
      <c r="BO21" s="19" t="s">
        <v>10</v>
      </c>
      <c r="BP21" s="19"/>
      <c r="BQ21" s="19"/>
      <c r="BR21" s="19"/>
      <c r="BS21" s="19"/>
      <c r="BT21" s="3">
        <v>627</v>
      </c>
      <c r="BU21" s="3">
        <v>150</v>
      </c>
      <c r="BV21" s="3">
        <v>76</v>
      </c>
      <c r="CA21" s="108"/>
      <c r="CG21" s="19">
        <v>73</v>
      </c>
      <c r="CH21" s="19">
        <v>1</v>
      </c>
      <c r="CI21" s="19">
        <v>1</v>
      </c>
      <c r="CJ21" s="19">
        <v>99</v>
      </c>
      <c r="CK21" s="19">
        <v>91</v>
      </c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"/>
      <c r="DI21" s="1"/>
      <c r="DJ21" s="1"/>
      <c r="DK21" s="1"/>
      <c r="DL21" s="1"/>
      <c r="DM21" s="1"/>
      <c r="DN21" s="1"/>
      <c r="DO21" s="1"/>
    </row>
    <row r="22" spans="1:119" s="3" customFormat="1" x14ac:dyDescent="0.2">
      <c r="A22" s="10" t="s">
        <v>50</v>
      </c>
      <c r="B22" s="1">
        <v>2022</v>
      </c>
      <c r="C22" s="78" t="s">
        <v>173</v>
      </c>
      <c r="D22" t="s">
        <v>474</v>
      </c>
      <c r="E22">
        <v>1</v>
      </c>
      <c r="F22" s="12">
        <v>7381</v>
      </c>
      <c r="G22" s="12">
        <v>10353</v>
      </c>
      <c r="H22" s="12">
        <v>18459</v>
      </c>
      <c r="I22" s="12">
        <v>18255</v>
      </c>
      <c r="J22" s="12">
        <v>4175</v>
      </c>
      <c r="K22" s="12">
        <v>3541</v>
      </c>
      <c r="L22" s="12">
        <v>89</v>
      </c>
      <c r="M22" s="12">
        <v>94</v>
      </c>
      <c r="N22" s="12">
        <v>31328</v>
      </c>
      <c r="O22" s="12">
        <v>49458</v>
      </c>
      <c r="P22" s="12">
        <v>5061</v>
      </c>
      <c r="Q22" s="12">
        <v>6546</v>
      </c>
      <c r="R22" s="12">
        <v>1475</v>
      </c>
      <c r="S22" s="12">
        <v>2159</v>
      </c>
      <c r="T22" s="12"/>
      <c r="U22" s="12"/>
      <c r="V22" s="12"/>
      <c r="W22" s="12"/>
      <c r="X22" s="12"/>
      <c r="Y22" s="12"/>
      <c r="Z22" s="12"/>
      <c r="AA22" s="12"/>
      <c r="AB22" s="12"/>
      <c r="AC22" s="48" t="s">
        <v>5</v>
      </c>
      <c r="AD22" s="48" t="s">
        <v>13</v>
      </c>
      <c r="AE22" s="48" t="s">
        <v>5</v>
      </c>
      <c r="AF22" s="48" t="s">
        <v>9</v>
      </c>
      <c r="AG22" s="48" t="s">
        <v>13</v>
      </c>
      <c r="AH22" s="48" t="s">
        <v>13</v>
      </c>
      <c r="AI22" s="48" t="s">
        <v>15</v>
      </c>
      <c r="AJ22" s="48" t="s">
        <v>13</v>
      </c>
      <c r="AK22" s="48" t="s">
        <v>15</v>
      </c>
      <c r="AL22" s="48" t="s">
        <v>13</v>
      </c>
      <c r="AM22" s="48" t="s">
        <v>9</v>
      </c>
      <c r="AN22" s="48" t="s">
        <v>9</v>
      </c>
      <c r="AO22" s="48" t="s">
        <v>9</v>
      </c>
      <c r="AP22" s="48" t="s">
        <v>9</v>
      </c>
      <c r="AQ22" s="48" t="s">
        <v>15</v>
      </c>
      <c r="AR22" s="48" t="s">
        <v>9</v>
      </c>
      <c r="AS22" s="48" t="s">
        <v>9</v>
      </c>
      <c r="AT22" s="48" t="s">
        <v>9</v>
      </c>
      <c r="AU22" s="173" t="s">
        <v>9</v>
      </c>
      <c r="AV22" s="1"/>
      <c r="AW22" s="28" t="s">
        <v>7</v>
      </c>
      <c r="AX22" s="28" t="s">
        <v>7</v>
      </c>
      <c r="AY22" s="12">
        <v>23</v>
      </c>
      <c r="AZ22" s="12"/>
      <c r="BA22" s="12">
        <v>660</v>
      </c>
      <c r="BB22" s="12">
        <v>730</v>
      </c>
      <c r="BC22" s="12">
        <v>690</v>
      </c>
      <c r="BD22" s="12">
        <v>770</v>
      </c>
      <c r="BE22" s="12">
        <v>1370</v>
      </c>
      <c r="BF22" s="12">
        <v>1480</v>
      </c>
      <c r="BG22" s="12">
        <v>87</v>
      </c>
      <c r="BH22" s="131">
        <v>38</v>
      </c>
      <c r="BI22" s="183">
        <v>37</v>
      </c>
      <c r="BJ22" s="195">
        <v>3.88</v>
      </c>
      <c r="BK22" s="12" t="s">
        <v>7</v>
      </c>
      <c r="BL22" s="12" t="s">
        <v>7</v>
      </c>
      <c r="BM22" s="12">
        <v>6309</v>
      </c>
      <c r="BN22" s="12">
        <v>1599</v>
      </c>
      <c r="BO22" s="12" t="s">
        <v>10</v>
      </c>
      <c r="BP22" s="12"/>
      <c r="BQ22" s="12"/>
      <c r="BR22" s="12"/>
      <c r="BS22" s="12"/>
      <c r="BT22" s="1">
        <v>5829</v>
      </c>
      <c r="BU22" s="1">
        <v>1691</v>
      </c>
      <c r="BV22" s="1">
        <v>601</v>
      </c>
      <c r="BW22" s="1" t="s">
        <v>7</v>
      </c>
      <c r="BX22" s="1" t="s">
        <v>7</v>
      </c>
      <c r="BY22" s="1" t="s">
        <v>411</v>
      </c>
      <c r="BZ22" s="115" t="s">
        <v>413</v>
      </c>
      <c r="CA22" s="142" t="s">
        <v>412</v>
      </c>
      <c r="CB22" s="1" t="s">
        <v>7</v>
      </c>
      <c r="CC22" s="1" t="s">
        <v>7</v>
      </c>
      <c r="CD22" s="1" t="s">
        <v>7</v>
      </c>
      <c r="CE22" s="1" t="s">
        <v>7</v>
      </c>
      <c r="CF22" s="1" t="s">
        <v>7</v>
      </c>
      <c r="CG22" s="12">
        <v>73</v>
      </c>
      <c r="CH22" s="12">
        <v>0</v>
      </c>
      <c r="CI22" s="12">
        <v>10</v>
      </c>
      <c r="CJ22" s="12">
        <v>99</v>
      </c>
      <c r="CK22" s="12">
        <v>65</v>
      </c>
      <c r="CL22" s="12">
        <v>61050</v>
      </c>
      <c r="CM22" s="12"/>
      <c r="CN22" s="12"/>
      <c r="CO22" s="12"/>
      <c r="CP22" s="12">
        <v>1310</v>
      </c>
      <c r="CQ22" s="12">
        <v>17400</v>
      </c>
      <c r="CR22" s="12">
        <v>1684</v>
      </c>
      <c r="CS22" s="12">
        <v>1469</v>
      </c>
      <c r="CT22" s="12">
        <v>1468</v>
      </c>
      <c r="CU22" s="12">
        <v>1462</v>
      </c>
      <c r="CV22" s="12">
        <v>1064</v>
      </c>
      <c r="CW22" s="12">
        <v>382</v>
      </c>
      <c r="CX22" s="12">
        <v>494</v>
      </c>
      <c r="CY22" s="12">
        <v>95</v>
      </c>
      <c r="CZ22" s="66">
        <v>61211</v>
      </c>
      <c r="DA22" s="66">
        <v>57882</v>
      </c>
      <c r="DB22" s="66">
        <v>2325</v>
      </c>
      <c r="DC22" s="66">
        <v>860</v>
      </c>
      <c r="DD22" s="12">
        <v>214</v>
      </c>
      <c r="DE22" s="66">
        <v>35315</v>
      </c>
      <c r="DF22" s="12">
        <v>52</v>
      </c>
      <c r="DG22" s="66">
        <v>52038</v>
      </c>
      <c r="DH22" s="158">
        <v>449</v>
      </c>
      <c r="DI22" s="158">
        <v>1223</v>
      </c>
      <c r="DJ22" s="158">
        <v>343</v>
      </c>
      <c r="DK22" s="158">
        <v>240</v>
      </c>
      <c r="DL22" s="158">
        <v>193</v>
      </c>
      <c r="DM22" s="158">
        <v>208</v>
      </c>
      <c r="DN22" s="158">
        <v>142</v>
      </c>
      <c r="DO22" s="158">
        <v>2798</v>
      </c>
    </row>
    <row r="23" spans="1:119" x14ac:dyDescent="0.2">
      <c r="A23" s="1" t="s">
        <v>50</v>
      </c>
      <c r="B23" s="1">
        <v>2021</v>
      </c>
      <c r="F23" s="12">
        <v>7331</v>
      </c>
      <c r="G23" s="12">
        <v>10129</v>
      </c>
      <c r="H23" s="12">
        <v>18229</v>
      </c>
      <c r="I23" s="12">
        <v>17875</v>
      </c>
      <c r="J23" s="12">
        <v>4063</v>
      </c>
      <c r="K23" s="12">
        <v>3481</v>
      </c>
      <c r="L23" s="12">
        <v>89</v>
      </c>
      <c r="M23" s="12">
        <v>94</v>
      </c>
      <c r="N23" s="12">
        <v>29240</v>
      </c>
      <c r="O23" s="12">
        <v>46538</v>
      </c>
      <c r="P23" s="12">
        <v>6704</v>
      </c>
      <c r="Q23" s="12">
        <v>7425</v>
      </c>
      <c r="R23" s="12">
        <v>1750</v>
      </c>
      <c r="S23" s="12">
        <v>2260</v>
      </c>
      <c r="AF23" s="2" t="s">
        <v>9</v>
      </c>
      <c r="AR23" s="2"/>
      <c r="AW23" s="28" t="s">
        <v>7</v>
      </c>
      <c r="AX23" s="28" t="s">
        <v>7</v>
      </c>
      <c r="AY23" s="12">
        <v>32</v>
      </c>
      <c r="BA23" s="12">
        <v>660</v>
      </c>
      <c r="BB23" s="12">
        <v>740</v>
      </c>
      <c r="BC23" s="12">
        <v>700</v>
      </c>
      <c r="BD23" s="12">
        <v>780</v>
      </c>
      <c r="BE23" s="12">
        <v>1390</v>
      </c>
      <c r="BF23" s="12">
        <v>1490</v>
      </c>
      <c r="BG23" s="12">
        <v>75</v>
      </c>
      <c r="BH23" s="131">
        <v>26</v>
      </c>
      <c r="BI23" s="183">
        <v>31</v>
      </c>
      <c r="BJ23" s="195">
        <v>3.79</v>
      </c>
      <c r="BK23" s="12" t="s">
        <v>7</v>
      </c>
      <c r="BL23" s="12" t="s">
        <v>7</v>
      </c>
      <c r="BM23" s="12">
        <v>5659</v>
      </c>
      <c r="BN23" s="12">
        <v>1820</v>
      </c>
      <c r="BO23" s="12" t="s">
        <v>10</v>
      </c>
      <c r="BT23" s="1">
        <v>5751</v>
      </c>
      <c r="BU23" s="1">
        <v>2107</v>
      </c>
      <c r="BV23" s="1">
        <v>802</v>
      </c>
      <c r="BZ23" s="1"/>
      <c r="CA23" s="107"/>
      <c r="CG23" s="12">
        <v>73</v>
      </c>
      <c r="CH23" s="12">
        <v>0</v>
      </c>
      <c r="CI23" s="12">
        <v>3</v>
      </c>
      <c r="CJ23" s="12">
        <v>99</v>
      </c>
      <c r="CK23" s="12">
        <v>63</v>
      </c>
      <c r="CL23" s="12"/>
      <c r="CR23" s="12"/>
      <c r="CT23" s="12"/>
      <c r="CU23" s="12"/>
      <c r="CV23" s="12"/>
      <c r="CW23" s="12"/>
      <c r="CX23" s="12"/>
      <c r="CZ23" s="66"/>
      <c r="DA23" s="66"/>
      <c r="DB23" s="66"/>
      <c r="DC23" s="66"/>
      <c r="DD23" s="12"/>
      <c r="DE23" s="66"/>
      <c r="DG23" s="66"/>
      <c r="DH23" s="158"/>
      <c r="DI23" s="158"/>
      <c r="DJ23" s="158"/>
      <c r="DK23" s="158"/>
      <c r="DL23" s="158"/>
      <c r="DM23" s="158"/>
      <c r="DN23" s="158"/>
      <c r="DO23" s="156"/>
    </row>
    <row r="24" spans="1:119" s="3" customFormat="1" ht="14" x14ac:dyDescent="0.2">
      <c r="A24" s="1" t="s">
        <v>50</v>
      </c>
      <c r="B24" s="1">
        <v>2020</v>
      </c>
      <c r="C24" s="28"/>
      <c r="D24" s="28"/>
      <c r="E24" s="28"/>
      <c r="F24" s="12">
        <v>6647</v>
      </c>
      <c r="G24" s="12">
        <v>9379</v>
      </c>
      <c r="H24" s="12">
        <v>16872</v>
      </c>
      <c r="I24" s="12">
        <v>15846</v>
      </c>
      <c r="J24" s="12">
        <v>3578</v>
      </c>
      <c r="K24" s="12">
        <v>3123</v>
      </c>
      <c r="L24" s="12">
        <v>89</v>
      </c>
      <c r="M24" s="12">
        <v>92</v>
      </c>
      <c r="N24" s="12">
        <v>24882</v>
      </c>
      <c r="O24" s="12">
        <v>36125</v>
      </c>
      <c r="P24" s="12">
        <v>5107</v>
      </c>
      <c r="Q24" s="12">
        <v>7147</v>
      </c>
      <c r="R24" s="12">
        <v>1173</v>
      </c>
      <c r="S24" s="12">
        <v>1739</v>
      </c>
      <c r="T24" s="12"/>
      <c r="U24" s="12"/>
      <c r="V24" s="12"/>
      <c r="W24" s="12"/>
      <c r="X24" s="12"/>
      <c r="Y24" s="12"/>
      <c r="Z24" s="12"/>
      <c r="AA24" s="12"/>
      <c r="AB24" s="12"/>
      <c r="AC24" s="2"/>
      <c r="AD24" s="2"/>
      <c r="AE24" s="2"/>
      <c r="AF24" s="2" t="s">
        <v>9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2"/>
      <c r="AV24" s="2"/>
      <c r="AW24" s="28" t="s">
        <v>7</v>
      </c>
      <c r="AX24" s="28" t="s">
        <v>7</v>
      </c>
      <c r="AY24" s="12">
        <v>70</v>
      </c>
      <c r="AZ24" s="12"/>
      <c r="BA24" s="12">
        <v>640</v>
      </c>
      <c r="BB24" s="12">
        <v>720</v>
      </c>
      <c r="BC24" s="12">
        <v>670</v>
      </c>
      <c r="BD24" s="12">
        <v>780</v>
      </c>
      <c r="BE24" s="12">
        <v>1340</v>
      </c>
      <c r="BF24" s="12">
        <v>1460</v>
      </c>
      <c r="BG24" s="12">
        <v>66</v>
      </c>
      <c r="BH24" s="131">
        <v>24</v>
      </c>
      <c r="BI24" s="183">
        <v>30</v>
      </c>
      <c r="BJ24" s="195">
        <v>3.76</v>
      </c>
      <c r="BK24" s="12" t="s">
        <v>7</v>
      </c>
      <c r="BL24" s="12" t="s">
        <v>7</v>
      </c>
      <c r="BM24" s="12">
        <v>5050</v>
      </c>
      <c r="BN24" s="12">
        <v>1671</v>
      </c>
      <c r="BO24" s="12" t="s">
        <v>10</v>
      </c>
      <c r="BP24" s="12"/>
      <c r="BQ24" s="12"/>
      <c r="BR24" s="12"/>
      <c r="BS24" s="12"/>
      <c r="BT24" s="1">
        <v>5164</v>
      </c>
      <c r="BU24" s="1">
        <v>2773</v>
      </c>
      <c r="BV24" s="1">
        <v>912</v>
      </c>
      <c r="BW24" s="1"/>
      <c r="BX24" s="1"/>
      <c r="BY24" s="1"/>
      <c r="BZ24" s="1"/>
      <c r="CA24" s="107"/>
      <c r="CB24" s="1"/>
      <c r="CC24" s="1"/>
      <c r="CD24" s="1"/>
      <c r="CE24" s="1"/>
      <c r="CF24" s="1"/>
      <c r="CG24" s="12">
        <v>74</v>
      </c>
      <c r="CH24" s="12">
        <v>0</v>
      </c>
      <c r="CI24" s="12">
        <v>3</v>
      </c>
      <c r="CJ24" s="12">
        <v>99</v>
      </c>
      <c r="CK24" s="12">
        <v>70</v>
      </c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66"/>
      <c r="DA24" s="66"/>
      <c r="DB24" s="66"/>
      <c r="DC24" s="66"/>
      <c r="DD24" s="12"/>
      <c r="DE24" s="66"/>
      <c r="DF24" s="12"/>
      <c r="DG24" s="66"/>
      <c r="DH24" s="158"/>
      <c r="DI24" s="158"/>
      <c r="DJ24" s="158"/>
      <c r="DK24" s="158"/>
      <c r="DL24" s="158"/>
      <c r="DM24" s="158"/>
      <c r="DN24" s="158"/>
      <c r="DO24" s="158"/>
    </row>
    <row r="25" spans="1:119" s="3" customFormat="1" ht="14" x14ac:dyDescent="0.2">
      <c r="A25" s="1" t="s">
        <v>50</v>
      </c>
      <c r="B25" s="1">
        <v>2019</v>
      </c>
      <c r="C25" s="28"/>
      <c r="D25" s="28"/>
      <c r="E25" s="28"/>
      <c r="F25" s="12">
        <v>6933</v>
      </c>
      <c r="G25" s="12">
        <v>10045</v>
      </c>
      <c r="H25" s="12">
        <v>17983</v>
      </c>
      <c r="I25" s="12">
        <v>15737</v>
      </c>
      <c r="J25" s="12">
        <v>3859</v>
      </c>
      <c r="K25" s="12">
        <v>2962</v>
      </c>
      <c r="L25" s="12">
        <v>88</v>
      </c>
      <c r="M25" s="12">
        <v>94</v>
      </c>
      <c r="N25" s="12">
        <v>25671</v>
      </c>
      <c r="O25" s="12">
        <v>36553</v>
      </c>
      <c r="P25" s="12">
        <v>4910</v>
      </c>
      <c r="Q25" s="12">
        <v>6876</v>
      </c>
      <c r="R25" s="12">
        <v>1306</v>
      </c>
      <c r="S25" s="12">
        <v>1850</v>
      </c>
      <c r="T25" s="12"/>
      <c r="U25" s="12"/>
      <c r="V25" s="12"/>
      <c r="W25" s="12"/>
      <c r="X25" s="12"/>
      <c r="Y25" s="12"/>
      <c r="Z25" s="12"/>
      <c r="AA25" s="12"/>
      <c r="AB25" s="12"/>
      <c r="AC25" s="2"/>
      <c r="AD25" s="2"/>
      <c r="AE25" s="2"/>
      <c r="AF25" s="2" t="s">
        <v>13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2"/>
      <c r="AV25" s="2"/>
      <c r="AW25" s="28" t="s">
        <v>7</v>
      </c>
      <c r="AX25" s="28" t="s">
        <v>7</v>
      </c>
      <c r="AY25" s="12">
        <v>73</v>
      </c>
      <c r="AZ25" s="12"/>
      <c r="BA25" s="12">
        <v>650</v>
      </c>
      <c r="BB25" s="12">
        <v>720</v>
      </c>
      <c r="BC25" s="12">
        <v>690</v>
      </c>
      <c r="BD25" s="12">
        <v>790</v>
      </c>
      <c r="BE25" s="12">
        <v>1360</v>
      </c>
      <c r="BF25" s="12">
        <v>1480</v>
      </c>
      <c r="BG25" s="12">
        <v>64</v>
      </c>
      <c r="BH25" s="131">
        <v>19</v>
      </c>
      <c r="BI25" s="183">
        <v>29</v>
      </c>
      <c r="BJ25" s="195">
        <v>3.72</v>
      </c>
      <c r="BK25" s="12" t="s">
        <v>7</v>
      </c>
      <c r="BL25" s="12" t="s">
        <v>7</v>
      </c>
      <c r="BM25" s="12">
        <v>4877</v>
      </c>
      <c r="BN25" s="12">
        <v>1462</v>
      </c>
      <c r="BO25" s="12" t="s">
        <v>10</v>
      </c>
      <c r="BP25" s="12"/>
      <c r="BQ25" s="12"/>
      <c r="BR25" s="12"/>
      <c r="BS25" s="12"/>
      <c r="BT25" s="1">
        <v>4380</v>
      </c>
      <c r="BU25" s="1">
        <v>2189</v>
      </c>
      <c r="BV25" s="1">
        <v>825</v>
      </c>
      <c r="BW25" s="1"/>
      <c r="BX25" s="1"/>
      <c r="BY25" s="1"/>
      <c r="BZ25" s="1"/>
      <c r="CA25" s="107"/>
      <c r="CB25" s="1"/>
      <c r="CC25" s="1"/>
      <c r="CD25" s="1"/>
      <c r="CE25" s="1"/>
      <c r="CF25" s="1"/>
      <c r="CG25" s="12">
        <v>72</v>
      </c>
      <c r="CH25" s="12">
        <v>0</v>
      </c>
      <c r="CI25" s="12">
        <v>3</v>
      </c>
      <c r="CJ25" s="12">
        <v>99</v>
      </c>
      <c r="CK25" s="12">
        <v>70</v>
      </c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66"/>
      <c r="DA25" s="66"/>
      <c r="DB25" s="66"/>
      <c r="DC25" s="66"/>
      <c r="DD25" s="12"/>
      <c r="DE25" s="66"/>
      <c r="DF25" s="12"/>
      <c r="DG25" s="66"/>
      <c r="DH25" s="158"/>
      <c r="DI25" s="158"/>
      <c r="DJ25" s="158"/>
      <c r="DK25" s="158"/>
      <c r="DL25" s="158"/>
      <c r="DM25" s="158"/>
      <c r="DN25" s="158"/>
      <c r="DO25" s="158"/>
    </row>
    <row r="26" spans="1:119" x14ac:dyDescent="0.2">
      <c r="A26" s="1" t="s">
        <v>50</v>
      </c>
      <c r="B26" s="1">
        <v>2018</v>
      </c>
      <c r="F26" s="12">
        <v>6928</v>
      </c>
      <c r="G26" s="12">
        <v>10468</v>
      </c>
      <c r="H26" s="12">
        <v>18515</v>
      </c>
      <c r="I26" s="12">
        <v>16142</v>
      </c>
      <c r="J26" s="12">
        <v>3922</v>
      </c>
      <c r="K26" s="12">
        <v>2824</v>
      </c>
      <c r="L26" s="12">
        <v>87</v>
      </c>
      <c r="M26" s="12">
        <v>94</v>
      </c>
      <c r="N26" s="12">
        <v>26432</v>
      </c>
      <c r="O26" s="12">
        <v>38049</v>
      </c>
      <c r="P26" s="12">
        <v>5979</v>
      </c>
      <c r="Q26" s="12">
        <v>8268</v>
      </c>
      <c r="R26" s="12">
        <v>1571</v>
      </c>
      <c r="S26" s="12">
        <v>2040</v>
      </c>
      <c r="AF26" s="2" t="s">
        <v>13</v>
      </c>
      <c r="AR26" s="2"/>
      <c r="AW26" s="28" t="s">
        <v>7</v>
      </c>
      <c r="AX26" s="28" t="s">
        <v>7</v>
      </c>
      <c r="AY26" s="12">
        <v>70</v>
      </c>
      <c r="BA26" s="12">
        <v>650</v>
      </c>
      <c r="BB26" s="12">
        <v>720</v>
      </c>
      <c r="BC26" s="12">
        <v>680</v>
      </c>
      <c r="BD26" s="12">
        <v>780</v>
      </c>
      <c r="BG26" s="12">
        <v>65</v>
      </c>
      <c r="BH26" s="131">
        <v>45</v>
      </c>
      <c r="BI26" s="183">
        <v>38</v>
      </c>
      <c r="BJ26" s="195">
        <v>3.71</v>
      </c>
      <c r="BK26" s="12" t="s">
        <v>7</v>
      </c>
      <c r="BL26" s="12" t="s">
        <v>7</v>
      </c>
      <c r="BM26" s="12">
        <v>4474</v>
      </c>
      <c r="BN26" s="12">
        <v>1267</v>
      </c>
      <c r="BO26" s="12" t="s">
        <v>10</v>
      </c>
      <c r="BT26" s="1">
        <v>4311</v>
      </c>
      <c r="BU26" s="1">
        <v>1847</v>
      </c>
      <c r="BV26" s="1">
        <v>730</v>
      </c>
      <c r="BZ26" s="1"/>
      <c r="CA26" s="107"/>
      <c r="CG26" s="12">
        <v>72</v>
      </c>
      <c r="CH26" s="12">
        <v>0</v>
      </c>
      <c r="CI26" s="12">
        <v>2</v>
      </c>
      <c r="CJ26" s="12">
        <v>99</v>
      </c>
      <c r="CK26" s="12">
        <v>75</v>
      </c>
      <c r="CL26" s="12"/>
      <c r="CR26" s="12"/>
      <c r="CT26" s="12"/>
      <c r="CU26" s="12"/>
      <c r="CV26" s="12"/>
      <c r="CW26" s="12"/>
      <c r="CX26" s="12"/>
      <c r="CZ26" s="66"/>
      <c r="DA26" s="66"/>
      <c r="DB26" s="66"/>
      <c r="DC26" s="66"/>
      <c r="DD26" s="12"/>
      <c r="DE26" s="66"/>
      <c r="DG26" s="66"/>
      <c r="DH26" s="158"/>
      <c r="DI26" s="158"/>
      <c r="DJ26" s="158"/>
      <c r="DK26" s="158"/>
      <c r="DL26" s="158"/>
      <c r="DM26" s="158"/>
      <c r="DN26" s="158"/>
      <c r="DO26" s="158"/>
    </row>
    <row r="27" spans="1:119" s="3" customFormat="1" ht="14" x14ac:dyDescent="0.2">
      <c r="A27" s="1" t="s">
        <v>50</v>
      </c>
      <c r="B27" s="1">
        <v>2017</v>
      </c>
      <c r="C27" s="28"/>
      <c r="D27" s="28"/>
      <c r="E27" s="28"/>
      <c r="F27" s="12">
        <v>6601</v>
      </c>
      <c r="G27" s="12">
        <v>10238</v>
      </c>
      <c r="H27" s="12">
        <v>18080</v>
      </c>
      <c r="I27" s="12">
        <v>15275</v>
      </c>
      <c r="J27" s="12">
        <v>3853</v>
      </c>
      <c r="K27" s="12">
        <v>1991</v>
      </c>
      <c r="L27" s="12">
        <v>87</v>
      </c>
      <c r="M27" s="12">
        <v>93</v>
      </c>
      <c r="N27" s="12">
        <v>25203</v>
      </c>
      <c r="O27" s="12">
        <v>35622</v>
      </c>
      <c r="P27" s="12">
        <v>6126</v>
      </c>
      <c r="Q27" s="12">
        <v>9147</v>
      </c>
      <c r="R27" s="12">
        <v>1444</v>
      </c>
      <c r="S27" s="12">
        <v>2054</v>
      </c>
      <c r="T27" s="12"/>
      <c r="U27" s="12"/>
      <c r="V27" s="12"/>
      <c r="W27" s="12"/>
      <c r="X27" s="12"/>
      <c r="Y27" s="12"/>
      <c r="Z27" s="12"/>
      <c r="AA27" s="12"/>
      <c r="AB27" s="12"/>
      <c r="AC27" s="2"/>
      <c r="AD27" s="2"/>
      <c r="AE27" s="2"/>
      <c r="AF27" s="2" t="s">
        <v>13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2"/>
      <c r="AV27" s="2"/>
      <c r="AW27" s="28" t="s">
        <v>7</v>
      </c>
      <c r="AX27" s="28" t="s">
        <v>7</v>
      </c>
      <c r="AY27" s="12">
        <v>63</v>
      </c>
      <c r="AZ27" s="12"/>
      <c r="BA27" s="12">
        <v>640</v>
      </c>
      <c r="BB27" s="12">
        <v>720</v>
      </c>
      <c r="BC27" s="12">
        <v>660</v>
      </c>
      <c r="BD27" s="12">
        <v>760</v>
      </c>
      <c r="BE27" s="12"/>
      <c r="BF27" s="12"/>
      <c r="BG27" s="12">
        <v>62</v>
      </c>
      <c r="BH27" s="131">
        <v>39</v>
      </c>
      <c r="BI27" s="183">
        <v>40</v>
      </c>
      <c r="BJ27" s="195">
        <v>3.66</v>
      </c>
      <c r="BK27" s="12" t="s">
        <v>7</v>
      </c>
      <c r="BL27" s="12" t="s">
        <v>7</v>
      </c>
      <c r="BM27" s="12">
        <v>4159</v>
      </c>
      <c r="BN27" s="12">
        <v>1229</v>
      </c>
      <c r="BO27" s="12" t="s">
        <v>10</v>
      </c>
      <c r="BP27" s="12"/>
      <c r="BQ27" s="12"/>
      <c r="BR27" s="12"/>
      <c r="BS27" s="12"/>
      <c r="BT27" s="1">
        <v>3931</v>
      </c>
      <c r="BU27" s="1">
        <v>2044</v>
      </c>
      <c r="BV27" s="1">
        <v>758</v>
      </c>
      <c r="BW27" s="1"/>
      <c r="BX27" s="1"/>
      <c r="BY27" s="1"/>
      <c r="BZ27" s="1"/>
      <c r="CA27" s="107"/>
      <c r="CB27" s="1"/>
      <c r="CC27" s="1"/>
      <c r="CD27" s="1"/>
      <c r="CE27" s="1"/>
      <c r="CF27" s="1"/>
      <c r="CG27" s="12">
        <v>80</v>
      </c>
      <c r="CH27" s="12">
        <v>5</v>
      </c>
      <c r="CI27" s="12">
        <v>15</v>
      </c>
      <c r="CJ27" s="12">
        <v>99</v>
      </c>
      <c r="CK27" s="12">
        <v>75</v>
      </c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66"/>
      <c r="DA27" s="66"/>
      <c r="DB27" s="66"/>
      <c r="DC27" s="66"/>
      <c r="DD27" s="12"/>
      <c r="DE27" s="66"/>
      <c r="DF27" s="12"/>
      <c r="DG27" s="66"/>
      <c r="DH27" s="158"/>
      <c r="DI27" s="158"/>
      <c r="DJ27" s="158"/>
      <c r="DK27" s="158"/>
      <c r="DL27" s="158"/>
      <c r="DM27" s="158"/>
      <c r="DN27" s="158"/>
      <c r="DO27" s="158"/>
    </row>
    <row r="28" spans="1:119" s="3" customFormat="1" x14ac:dyDescent="0.2">
      <c r="A28" s="4" t="s">
        <v>128</v>
      </c>
      <c r="B28" s="1">
        <v>2022</v>
      </c>
      <c r="C28" s="78" t="s">
        <v>172</v>
      </c>
      <c r="D28" t="s">
        <v>475</v>
      </c>
      <c r="E28">
        <v>1</v>
      </c>
      <c r="F28" s="12">
        <v>924</v>
      </c>
      <c r="G28" s="12">
        <v>985</v>
      </c>
      <c r="H28" s="12">
        <v>1915</v>
      </c>
      <c r="I28" s="12">
        <v>0</v>
      </c>
      <c r="J28" s="12">
        <v>126</v>
      </c>
      <c r="K28" s="12">
        <v>178</v>
      </c>
      <c r="L28" s="12">
        <v>94</v>
      </c>
      <c r="M28" s="12">
        <v>96.3</v>
      </c>
      <c r="N28" s="12">
        <v>3994</v>
      </c>
      <c r="O28" s="12">
        <v>5382</v>
      </c>
      <c r="P28" s="12">
        <v>392</v>
      </c>
      <c r="Q28" s="12">
        <v>470</v>
      </c>
      <c r="R28" s="12">
        <v>232</v>
      </c>
      <c r="S28" s="12">
        <v>276</v>
      </c>
      <c r="T28" s="12"/>
      <c r="U28" s="12"/>
      <c r="V28" s="12"/>
      <c r="W28" s="12"/>
      <c r="X28" s="12"/>
      <c r="Y28" s="12"/>
      <c r="Z28" s="12"/>
      <c r="AA28" s="12"/>
      <c r="AB28" s="12"/>
      <c r="AC28" s="48" t="s">
        <v>5</v>
      </c>
      <c r="AD28" s="48" t="s">
        <v>5</v>
      </c>
      <c r="AE28" s="48" t="s">
        <v>5</v>
      </c>
      <c r="AF28" s="48" t="s">
        <v>9</v>
      </c>
      <c r="AG28" s="48" t="s">
        <v>5</v>
      </c>
      <c r="AH28" s="48" t="s">
        <v>5</v>
      </c>
      <c r="AI28" s="48" t="s">
        <v>9</v>
      </c>
      <c r="AJ28" s="48" t="s">
        <v>5</v>
      </c>
      <c r="AK28" s="48" t="s">
        <v>5</v>
      </c>
      <c r="AL28" s="48" t="s">
        <v>5</v>
      </c>
      <c r="AM28" s="48" t="s">
        <v>9</v>
      </c>
      <c r="AN28" s="48" t="s">
        <v>9</v>
      </c>
      <c r="AO28" s="48" t="s">
        <v>9</v>
      </c>
      <c r="AP28" s="48" t="s">
        <v>9</v>
      </c>
      <c r="AQ28" s="48" t="s">
        <v>15</v>
      </c>
      <c r="AR28" s="48" t="s">
        <v>9</v>
      </c>
      <c r="AS28" s="48" t="s">
        <v>9</v>
      </c>
      <c r="AT28" s="48" t="s">
        <v>9</v>
      </c>
      <c r="AU28" s="173" t="s">
        <v>9</v>
      </c>
      <c r="AV28" s="1"/>
      <c r="AW28" s="2"/>
      <c r="AX28" s="2" t="s">
        <v>7</v>
      </c>
      <c r="AY28" s="12">
        <v>58</v>
      </c>
      <c r="AZ28" s="12"/>
      <c r="BA28" s="12">
        <v>670</v>
      </c>
      <c r="BB28" s="12">
        <v>760</v>
      </c>
      <c r="BC28" s="12">
        <v>670</v>
      </c>
      <c r="BD28" s="12">
        <v>780</v>
      </c>
      <c r="BE28" s="12">
        <v>1340</v>
      </c>
      <c r="BF28" s="12">
        <v>1520</v>
      </c>
      <c r="BG28" s="12">
        <v>83</v>
      </c>
      <c r="BH28" s="131"/>
      <c r="BI28" s="183"/>
      <c r="BJ28" s="195"/>
      <c r="BK28" s="12" t="s">
        <v>7</v>
      </c>
      <c r="BL28" s="12" t="s">
        <v>7</v>
      </c>
      <c r="BM28" s="12">
        <v>1009</v>
      </c>
      <c r="BN28" s="12">
        <v>267</v>
      </c>
      <c r="BO28" s="12" t="s">
        <v>10</v>
      </c>
      <c r="BP28" s="12"/>
      <c r="BQ28" s="12"/>
      <c r="BR28" s="12"/>
      <c r="BS28" s="12"/>
      <c r="BT28" s="1">
        <v>170</v>
      </c>
      <c r="BU28" s="1">
        <v>16</v>
      </c>
      <c r="BV28" s="1">
        <v>8</v>
      </c>
      <c r="BW28" s="1" t="s">
        <v>7</v>
      </c>
      <c r="BX28" s="1" t="s">
        <v>7</v>
      </c>
      <c r="BY28" s="1" t="s">
        <v>10</v>
      </c>
      <c r="BZ28" s="1"/>
      <c r="CA28" s="107"/>
      <c r="CB28" s="1" t="s">
        <v>10</v>
      </c>
      <c r="CC28" s="1" t="s">
        <v>7</v>
      </c>
      <c r="CD28" s="1" t="s">
        <v>7</v>
      </c>
      <c r="CE28" s="1" t="s">
        <v>7</v>
      </c>
      <c r="CF28" s="1" t="s">
        <v>7</v>
      </c>
      <c r="CG28" s="12">
        <v>90</v>
      </c>
      <c r="CH28" s="12">
        <v>0</v>
      </c>
      <c r="CI28" s="12">
        <v>0</v>
      </c>
      <c r="CJ28" s="12">
        <v>100</v>
      </c>
      <c r="CK28" s="12">
        <v>95</v>
      </c>
      <c r="CL28" s="12">
        <v>60952</v>
      </c>
      <c r="CM28" s="12"/>
      <c r="CN28" s="12"/>
      <c r="CO28" s="12"/>
      <c r="CP28" s="12">
        <v>576</v>
      </c>
      <c r="CQ28" s="12">
        <v>16882</v>
      </c>
      <c r="CR28" s="12">
        <v>300</v>
      </c>
      <c r="CS28" s="12">
        <v>249</v>
      </c>
      <c r="CT28" s="12">
        <v>249</v>
      </c>
      <c r="CU28" s="12">
        <v>249</v>
      </c>
      <c r="CV28" s="12">
        <v>248</v>
      </c>
      <c r="CW28" s="12">
        <v>0</v>
      </c>
      <c r="CX28" s="12">
        <v>249</v>
      </c>
      <c r="CY28" s="12">
        <v>100</v>
      </c>
      <c r="CZ28" s="66">
        <v>62389</v>
      </c>
      <c r="DA28" s="66">
        <v>60558</v>
      </c>
      <c r="DB28" s="66">
        <v>2199</v>
      </c>
      <c r="DC28" s="66">
        <v>0</v>
      </c>
      <c r="DD28" s="12">
        <v>11</v>
      </c>
      <c r="DE28" s="66">
        <v>1000</v>
      </c>
      <c r="DF28" s="12">
        <v>0</v>
      </c>
      <c r="DG28" s="66">
        <v>0</v>
      </c>
      <c r="DH28" s="158">
        <v>87</v>
      </c>
      <c r="DI28" s="158">
        <v>173</v>
      </c>
      <c r="DJ28" s="158">
        <v>67</v>
      </c>
      <c r="DK28" s="158">
        <v>59</v>
      </c>
      <c r="DL28" s="158">
        <v>16</v>
      </c>
      <c r="DM28" s="158">
        <v>6</v>
      </c>
      <c r="DN28" s="158">
        <v>0</v>
      </c>
      <c r="DO28" s="158">
        <v>408</v>
      </c>
    </row>
    <row r="29" spans="1:119" x14ac:dyDescent="0.2">
      <c r="A29" s="3" t="s">
        <v>128</v>
      </c>
      <c r="B29" s="1">
        <v>2021</v>
      </c>
      <c r="F29" s="12">
        <v>960</v>
      </c>
      <c r="G29" s="12">
        <v>988</v>
      </c>
      <c r="H29" s="12">
        <v>1951</v>
      </c>
      <c r="I29" s="12">
        <v>0</v>
      </c>
      <c r="J29" s="12">
        <v>139</v>
      </c>
      <c r="K29" s="12">
        <v>174</v>
      </c>
      <c r="L29" s="12">
        <v>93.8</v>
      </c>
      <c r="M29" s="12">
        <v>97.2</v>
      </c>
      <c r="N29" s="12">
        <v>3948</v>
      </c>
      <c r="O29" s="12">
        <v>5454</v>
      </c>
      <c r="P29" s="12">
        <v>406</v>
      </c>
      <c r="Q29" s="12">
        <v>455</v>
      </c>
      <c r="R29" s="12">
        <v>222</v>
      </c>
      <c r="S29" s="12">
        <v>242</v>
      </c>
      <c r="AF29" s="2" t="s">
        <v>13</v>
      </c>
      <c r="AR29" s="2"/>
      <c r="AX29" s="2" t="s">
        <v>7</v>
      </c>
      <c r="AY29" s="12">
        <v>51</v>
      </c>
      <c r="BA29" s="12">
        <v>660</v>
      </c>
      <c r="BB29" s="12">
        <v>750</v>
      </c>
      <c r="BC29" s="12">
        <v>660</v>
      </c>
      <c r="BD29" s="12">
        <v>770</v>
      </c>
      <c r="BE29" s="12">
        <v>1330</v>
      </c>
      <c r="BF29" s="12">
        <v>1510</v>
      </c>
      <c r="BG29" s="12">
        <v>80</v>
      </c>
      <c r="BK29" s="12" t="s">
        <v>7</v>
      </c>
      <c r="BL29" s="12" t="s">
        <v>7</v>
      </c>
      <c r="BM29" s="12">
        <v>960</v>
      </c>
      <c r="BN29" s="12">
        <v>263</v>
      </c>
      <c r="BO29" s="12" t="s">
        <v>10</v>
      </c>
      <c r="BT29" s="1">
        <v>164</v>
      </c>
      <c r="BU29" s="1">
        <v>5</v>
      </c>
      <c r="BV29" s="1">
        <v>2</v>
      </c>
      <c r="BW29" s="3"/>
      <c r="BX29" s="3"/>
      <c r="BY29" s="3"/>
      <c r="BZ29" s="3"/>
      <c r="CA29" s="108"/>
      <c r="CG29" s="12">
        <v>90</v>
      </c>
      <c r="CH29" s="12">
        <v>0</v>
      </c>
      <c r="CI29" s="12">
        <v>0</v>
      </c>
      <c r="CJ29" s="12">
        <v>100</v>
      </c>
      <c r="CK29" s="12">
        <v>93</v>
      </c>
      <c r="CL29" s="12"/>
      <c r="CR29" s="12"/>
      <c r="CT29" s="12"/>
      <c r="CU29" s="12"/>
      <c r="CV29" s="12"/>
      <c r="CW29" s="12"/>
      <c r="CX29" s="12"/>
      <c r="CZ29" s="66"/>
      <c r="DA29" s="66"/>
      <c r="DB29" s="66"/>
      <c r="DC29" s="66"/>
      <c r="DD29" s="12"/>
      <c r="DE29" s="66"/>
      <c r="DG29" s="66"/>
      <c r="DH29" s="158"/>
      <c r="DI29" s="158"/>
      <c r="DJ29" s="158"/>
      <c r="DK29" s="158"/>
      <c r="DL29" s="158"/>
      <c r="DM29" s="158"/>
      <c r="DN29" s="158"/>
      <c r="DO29" s="156"/>
    </row>
    <row r="30" spans="1:119" s="3" customFormat="1" ht="14" x14ac:dyDescent="0.2">
      <c r="A30" s="3" t="s">
        <v>128</v>
      </c>
      <c r="B30" s="1">
        <v>2020</v>
      </c>
      <c r="C30" s="28"/>
      <c r="D30" s="28"/>
      <c r="E30" s="28"/>
      <c r="F30" s="12">
        <v>861</v>
      </c>
      <c r="G30" s="12">
        <v>915</v>
      </c>
      <c r="H30" s="12">
        <v>1777</v>
      </c>
      <c r="I30" s="12">
        <v>0</v>
      </c>
      <c r="J30" s="12">
        <v>128</v>
      </c>
      <c r="K30" s="12">
        <v>166</v>
      </c>
      <c r="L30" s="12">
        <v>95</v>
      </c>
      <c r="M30" s="12">
        <v>85.9</v>
      </c>
      <c r="N30" s="12">
        <v>3946</v>
      </c>
      <c r="O30" s="12">
        <v>5454</v>
      </c>
      <c r="P30" s="12">
        <v>406</v>
      </c>
      <c r="Q30" s="12">
        <v>455</v>
      </c>
      <c r="R30" s="12">
        <v>222</v>
      </c>
      <c r="S30" s="12">
        <v>242</v>
      </c>
      <c r="T30" s="12"/>
      <c r="U30" s="12"/>
      <c r="V30" s="12"/>
      <c r="W30" s="12"/>
      <c r="X30" s="12"/>
      <c r="Y30" s="12"/>
      <c r="Z30" s="12"/>
      <c r="AA30" s="12"/>
      <c r="AB30" s="12"/>
      <c r="AC30" s="2"/>
      <c r="AD30" s="2"/>
      <c r="AE30" s="2"/>
      <c r="AF30" s="2" t="s">
        <v>13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2"/>
      <c r="AV30" s="2"/>
      <c r="AW30" s="2"/>
      <c r="AX30" s="2" t="s">
        <v>7</v>
      </c>
      <c r="AY30" s="12">
        <v>67</v>
      </c>
      <c r="AZ30" s="12"/>
      <c r="BA30" s="12">
        <v>660</v>
      </c>
      <c r="BB30" s="12">
        <v>740</v>
      </c>
      <c r="BC30" s="12">
        <v>670</v>
      </c>
      <c r="BD30" s="12">
        <v>770</v>
      </c>
      <c r="BE30" s="12">
        <v>1340</v>
      </c>
      <c r="BF30" s="12">
        <v>1510</v>
      </c>
      <c r="BG30" s="12">
        <v>84</v>
      </c>
      <c r="BH30" s="131"/>
      <c r="BI30" s="183"/>
      <c r="BJ30" s="195"/>
      <c r="BK30" s="12" t="s">
        <v>7</v>
      </c>
      <c r="BL30" s="12" t="s">
        <v>7</v>
      </c>
      <c r="BM30" s="12">
        <v>1123</v>
      </c>
      <c r="BN30" s="12">
        <v>242</v>
      </c>
      <c r="BO30" s="12" t="s">
        <v>10</v>
      </c>
      <c r="BP30" s="12"/>
      <c r="BQ30" s="12"/>
      <c r="BR30" s="12"/>
      <c r="BS30" s="12"/>
      <c r="BT30" s="1">
        <v>158</v>
      </c>
      <c r="BU30" s="1">
        <v>7</v>
      </c>
      <c r="BV30" s="1">
        <v>6</v>
      </c>
      <c r="CA30" s="108"/>
      <c r="CB30" s="1"/>
      <c r="CC30" s="1"/>
      <c r="CD30" s="1"/>
      <c r="CE30" s="1"/>
      <c r="CF30" s="1"/>
      <c r="CG30" s="12">
        <v>89</v>
      </c>
      <c r="CH30" s="12">
        <v>0</v>
      </c>
      <c r="CI30" s="12">
        <v>0</v>
      </c>
      <c r="CJ30" s="12">
        <v>100</v>
      </c>
      <c r="CK30" s="12">
        <v>90</v>
      </c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66"/>
      <c r="DA30" s="66"/>
      <c r="DB30" s="66"/>
      <c r="DC30" s="66"/>
      <c r="DD30" s="12"/>
      <c r="DE30" s="66"/>
      <c r="DF30" s="12"/>
      <c r="DG30" s="66"/>
      <c r="DH30" s="158"/>
      <c r="DI30" s="158"/>
      <c r="DJ30" s="158"/>
      <c r="DK30" s="158"/>
      <c r="DL30" s="158"/>
      <c r="DM30" s="158"/>
      <c r="DN30" s="158"/>
      <c r="DO30" s="158"/>
    </row>
    <row r="31" spans="1:119" s="3" customFormat="1" ht="14" x14ac:dyDescent="0.2">
      <c r="A31" s="3" t="s">
        <v>128</v>
      </c>
      <c r="B31" s="1">
        <v>2019</v>
      </c>
      <c r="C31" s="28"/>
      <c r="D31" s="28"/>
      <c r="E31" s="28"/>
      <c r="F31" s="12">
        <v>895</v>
      </c>
      <c r="G31" s="12">
        <v>939</v>
      </c>
      <c r="H31" s="12">
        <v>1835</v>
      </c>
      <c r="I31" s="12">
        <v>0</v>
      </c>
      <c r="J31" s="12">
        <v>121</v>
      </c>
      <c r="K31" s="12">
        <v>132</v>
      </c>
      <c r="L31" s="12">
        <v>95</v>
      </c>
      <c r="M31" s="12">
        <v>97.6</v>
      </c>
      <c r="N31" s="12">
        <v>3995</v>
      </c>
      <c r="O31" s="12">
        <v>5337</v>
      </c>
      <c r="P31" s="12">
        <v>413</v>
      </c>
      <c r="Q31" s="12">
        <v>432</v>
      </c>
      <c r="R31" s="12">
        <v>248</v>
      </c>
      <c r="S31" s="12">
        <v>251</v>
      </c>
      <c r="T31" s="12"/>
      <c r="U31" s="12"/>
      <c r="V31" s="12"/>
      <c r="W31" s="12"/>
      <c r="X31" s="12"/>
      <c r="Y31" s="12"/>
      <c r="Z31" s="12"/>
      <c r="AA31" s="12"/>
      <c r="AB31" s="12"/>
      <c r="AC31" s="2"/>
      <c r="AD31" s="2"/>
      <c r="AE31" s="2"/>
      <c r="AF31" s="2" t="s">
        <v>13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2"/>
      <c r="AV31" s="2"/>
      <c r="AW31" s="2"/>
      <c r="AX31" s="2" t="s">
        <v>7</v>
      </c>
      <c r="AY31" s="12">
        <v>59</v>
      </c>
      <c r="AZ31" s="12"/>
      <c r="BA31" s="12">
        <v>660</v>
      </c>
      <c r="BB31" s="12">
        <v>740</v>
      </c>
      <c r="BC31" s="12">
        <v>670</v>
      </c>
      <c r="BD31" s="12">
        <v>780</v>
      </c>
      <c r="BE31" s="12">
        <v>1340</v>
      </c>
      <c r="BF31" s="12">
        <v>1512</v>
      </c>
      <c r="BG31" s="12">
        <v>85</v>
      </c>
      <c r="BH31" s="131"/>
      <c r="BI31" s="183"/>
      <c r="BJ31" s="195"/>
      <c r="BK31" s="12" t="s">
        <v>7</v>
      </c>
      <c r="BL31" s="12" t="s">
        <v>7</v>
      </c>
      <c r="BM31" s="12">
        <v>1112</v>
      </c>
      <c r="BN31" s="12">
        <v>251</v>
      </c>
      <c r="BO31" s="12" t="s">
        <v>10</v>
      </c>
      <c r="BP31" s="12"/>
      <c r="BQ31" s="12"/>
      <c r="BR31" s="12"/>
      <c r="BS31" s="12"/>
      <c r="BT31" s="1">
        <v>182</v>
      </c>
      <c r="BU31" s="1">
        <v>7</v>
      </c>
      <c r="BV31" s="1">
        <v>3</v>
      </c>
      <c r="CA31" s="108"/>
      <c r="CB31" s="1"/>
      <c r="CC31" s="1"/>
      <c r="CD31" s="1"/>
      <c r="CE31" s="1"/>
      <c r="CF31" s="1"/>
      <c r="CG31" s="12">
        <v>89</v>
      </c>
      <c r="CH31" s="12">
        <v>0</v>
      </c>
      <c r="CI31" s="12">
        <v>0</v>
      </c>
      <c r="CJ31" s="12">
        <v>100</v>
      </c>
      <c r="CK31" s="12">
        <v>92</v>
      </c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66"/>
      <c r="DA31" s="66"/>
      <c r="DB31" s="66"/>
      <c r="DC31" s="66"/>
      <c r="DD31" s="12"/>
      <c r="DE31" s="66"/>
      <c r="DF31" s="12"/>
      <c r="DG31" s="66"/>
      <c r="DH31" s="158"/>
      <c r="DI31" s="158"/>
      <c r="DJ31" s="158"/>
      <c r="DK31" s="158"/>
      <c r="DL31" s="158"/>
      <c r="DM31" s="158"/>
      <c r="DN31" s="158"/>
      <c r="DO31" s="158"/>
    </row>
    <row r="32" spans="1:119" x14ac:dyDescent="0.2">
      <c r="A32" s="3" t="s">
        <v>128</v>
      </c>
      <c r="B32" s="1">
        <v>2018</v>
      </c>
      <c r="F32" s="12">
        <v>903</v>
      </c>
      <c r="G32" s="12">
        <v>922</v>
      </c>
      <c r="H32" s="12">
        <v>1828</v>
      </c>
      <c r="I32" s="12">
        <v>0</v>
      </c>
      <c r="J32" s="12">
        <v>110</v>
      </c>
      <c r="K32" s="12">
        <v>137</v>
      </c>
      <c r="L32" s="12">
        <v>94.9</v>
      </c>
      <c r="M32" s="12">
        <v>98</v>
      </c>
      <c r="N32" s="12">
        <v>3741</v>
      </c>
      <c r="O32" s="12">
        <v>5340</v>
      </c>
      <c r="P32" s="12">
        <v>433</v>
      </c>
      <c r="Q32" s="12">
        <v>499</v>
      </c>
      <c r="R32" s="12">
        <v>244</v>
      </c>
      <c r="S32" s="12">
        <v>266</v>
      </c>
      <c r="AF32" s="2" t="s">
        <v>13</v>
      </c>
      <c r="AR32" s="2"/>
      <c r="AX32" s="2" t="s">
        <v>7</v>
      </c>
      <c r="AY32" s="12">
        <v>60</v>
      </c>
      <c r="BA32" s="12">
        <v>650</v>
      </c>
      <c r="BB32" s="12">
        <v>740</v>
      </c>
      <c r="BC32" s="12">
        <v>650</v>
      </c>
      <c r="BD32" s="12">
        <v>770</v>
      </c>
      <c r="BG32" s="12">
        <v>80</v>
      </c>
      <c r="BK32" s="12" t="s">
        <v>7</v>
      </c>
      <c r="BL32" s="12" t="s">
        <v>7</v>
      </c>
      <c r="BM32" s="12">
        <v>1093</v>
      </c>
      <c r="BN32" s="12">
        <v>250</v>
      </c>
      <c r="BO32" s="12" t="s">
        <v>10</v>
      </c>
      <c r="BT32" s="1">
        <v>233</v>
      </c>
      <c r="BU32" s="1">
        <v>3</v>
      </c>
      <c r="BV32" s="1">
        <v>3</v>
      </c>
      <c r="BW32" s="3"/>
      <c r="BX32" s="3"/>
      <c r="BY32" s="3"/>
      <c r="BZ32" s="3"/>
      <c r="CA32" s="108"/>
      <c r="CG32" s="12">
        <v>89</v>
      </c>
      <c r="CH32" s="12">
        <v>0</v>
      </c>
      <c r="CI32" s="12">
        <v>0</v>
      </c>
      <c r="CJ32" s="12">
        <v>100</v>
      </c>
      <c r="CK32" s="12">
        <v>90</v>
      </c>
      <c r="CL32" s="12"/>
      <c r="CR32" s="12"/>
      <c r="CT32" s="12"/>
      <c r="CU32" s="12"/>
      <c r="CV32" s="12"/>
      <c r="CW32" s="12"/>
      <c r="CX32" s="12"/>
      <c r="CZ32" s="66"/>
      <c r="DA32" s="66"/>
      <c r="DB32" s="66"/>
      <c r="DC32" s="66"/>
      <c r="DD32" s="12"/>
      <c r="DE32" s="66"/>
      <c r="DG32" s="66"/>
      <c r="DH32" s="158"/>
      <c r="DI32" s="158"/>
      <c r="DJ32" s="158"/>
      <c r="DK32" s="158"/>
      <c r="DL32" s="158"/>
      <c r="DM32" s="158"/>
      <c r="DN32" s="158"/>
      <c r="DO32" s="158"/>
    </row>
    <row r="33" spans="1:119" s="3" customFormat="1" ht="14" x14ac:dyDescent="0.2">
      <c r="A33" s="3" t="s">
        <v>128</v>
      </c>
      <c r="B33" s="1">
        <v>2017</v>
      </c>
      <c r="C33" s="28"/>
      <c r="D33" s="28"/>
      <c r="E33" s="28"/>
      <c r="F33" s="12">
        <v>907</v>
      </c>
      <c r="G33" s="12">
        <v>906</v>
      </c>
      <c r="H33" s="12">
        <v>1816</v>
      </c>
      <c r="I33" s="12">
        <v>0</v>
      </c>
      <c r="J33" s="12">
        <v>91</v>
      </c>
      <c r="K33" s="12">
        <v>120</v>
      </c>
      <c r="L33" s="12">
        <v>95.2</v>
      </c>
      <c r="M33" s="12">
        <v>96</v>
      </c>
      <c r="N33" s="12">
        <v>3013</v>
      </c>
      <c r="O33" s="12">
        <v>4238</v>
      </c>
      <c r="P33" s="12">
        <v>463</v>
      </c>
      <c r="Q33" s="12">
        <v>525</v>
      </c>
      <c r="R33" s="12">
        <v>247</v>
      </c>
      <c r="S33" s="12">
        <v>254</v>
      </c>
      <c r="T33" s="12"/>
      <c r="U33" s="12"/>
      <c r="V33" s="12"/>
      <c r="W33" s="12"/>
      <c r="X33" s="12"/>
      <c r="Y33" s="12"/>
      <c r="Z33" s="12"/>
      <c r="AA33" s="12"/>
      <c r="AB33" s="12"/>
      <c r="AC33" s="2"/>
      <c r="AD33" s="2"/>
      <c r="AE33" s="2"/>
      <c r="AF33" s="2" t="s">
        <v>13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2"/>
      <c r="AV33" s="2"/>
      <c r="AW33" s="2"/>
      <c r="AX33" s="2" t="s">
        <v>7</v>
      </c>
      <c r="AY33" s="12">
        <v>53</v>
      </c>
      <c r="AZ33" s="12"/>
      <c r="BA33" s="12">
        <v>650</v>
      </c>
      <c r="BB33" s="12">
        <v>750</v>
      </c>
      <c r="BC33" s="12">
        <v>640</v>
      </c>
      <c r="BD33" s="12">
        <v>760</v>
      </c>
      <c r="BE33" s="12"/>
      <c r="BF33" s="12"/>
      <c r="BG33" s="12">
        <v>86</v>
      </c>
      <c r="BH33" s="131"/>
      <c r="BI33" s="183"/>
      <c r="BJ33" s="195"/>
      <c r="BK33" s="12" t="s">
        <v>7</v>
      </c>
      <c r="BL33" s="12" t="s">
        <v>7</v>
      </c>
      <c r="BM33" s="12">
        <v>870</v>
      </c>
      <c r="BN33" s="12">
        <v>246</v>
      </c>
      <c r="BO33" s="12" t="s">
        <v>10</v>
      </c>
      <c r="BP33" s="12"/>
      <c r="BQ33" s="12"/>
      <c r="BR33" s="12"/>
      <c r="BS33" s="12"/>
      <c r="BT33" s="1">
        <v>201</v>
      </c>
      <c r="BU33" s="1">
        <v>5</v>
      </c>
      <c r="BV33" s="1">
        <v>3</v>
      </c>
      <c r="CA33" s="108"/>
      <c r="CB33" s="1"/>
      <c r="CC33" s="1"/>
      <c r="CD33" s="1"/>
      <c r="CE33" s="1"/>
      <c r="CF33" s="1"/>
      <c r="CG33" s="12">
        <v>89</v>
      </c>
      <c r="CH33" s="12">
        <v>0</v>
      </c>
      <c r="CI33" s="12">
        <v>0</v>
      </c>
      <c r="CJ33" s="12">
        <v>100</v>
      </c>
      <c r="CK33" s="12">
        <v>90</v>
      </c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66"/>
      <c r="DA33" s="66"/>
      <c r="DB33" s="66"/>
      <c r="DC33" s="66"/>
      <c r="DD33" s="12"/>
      <c r="DE33" s="66"/>
      <c r="DF33" s="12"/>
      <c r="DG33" s="66"/>
      <c r="DH33" s="158"/>
      <c r="DI33" s="158"/>
      <c r="DJ33" s="158"/>
      <c r="DK33" s="158"/>
      <c r="DL33" s="158"/>
      <c r="DM33" s="158"/>
      <c r="DN33" s="158"/>
      <c r="DO33" s="158"/>
    </row>
    <row r="34" spans="1:119" s="3" customFormat="1" ht="14" x14ac:dyDescent="0.2">
      <c r="A34" s="3" t="s">
        <v>128</v>
      </c>
      <c r="B34" s="1">
        <v>2016</v>
      </c>
      <c r="C34" s="28"/>
      <c r="D34" s="28"/>
      <c r="E34" s="28"/>
      <c r="F34" s="12">
        <v>901</v>
      </c>
      <c r="G34" s="12">
        <v>900</v>
      </c>
      <c r="H34" s="12">
        <v>1806</v>
      </c>
      <c r="I34" s="12">
        <v>0</v>
      </c>
      <c r="J34" s="12">
        <v>90</v>
      </c>
      <c r="K34" s="12">
        <v>110</v>
      </c>
      <c r="L34" s="12">
        <v>94</v>
      </c>
      <c r="M34" s="12">
        <v>94</v>
      </c>
      <c r="N34" s="12">
        <v>2996</v>
      </c>
      <c r="O34" s="12">
        <v>3794</v>
      </c>
      <c r="P34" s="12">
        <v>476</v>
      </c>
      <c r="Q34" s="12">
        <v>534</v>
      </c>
      <c r="R34" s="12">
        <v>252</v>
      </c>
      <c r="S34" s="12">
        <v>248</v>
      </c>
      <c r="T34" s="12"/>
      <c r="U34" s="12"/>
      <c r="V34" s="12"/>
      <c r="W34" s="12"/>
      <c r="X34" s="12"/>
      <c r="Y34" s="12"/>
      <c r="Z34" s="12"/>
      <c r="AA34" s="12"/>
      <c r="AB34" s="12"/>
      <c r="AC34" s="2"/>
      <c r="AD34" s="2"/>
      <c r="AE34" s="2"/>
      <c r="AF34" s="2" t="s">
        <v>13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2"/>
      <c r="AV34" s="2"/>
      <c r="AW34" s="2"/>
      <c r="AX34" s="2" t="s">
        <v>7</v>
      </c>
      <c r="AY34" s="12">
        <v>54</v>
      </c>
      <c r="AZ34" s="12"/>
      <c r="BA34" s="12"/>
      <c r="BB34" s="12"/>
      <c r="BC34" s="12"/>
      <c r="BD34" s="12"/>
      <c r="BE34" s="12"/>
      <c r="BF34" s="12"/>
      <c r="BG34" s="12">
        <v>80</v>
      </c>
      <c r="BH34" s="131"/>
      <c r="BI34" s="183"/>
      <c r="BJ34" s="195"/>
      <c r="BK34" s="12" t="s">
        <v>7</v>
      </c>
      <c r="BL34" s="12" t="s">
        <v>7</v>
      </c>
      <c r="BM34" s="12">
        <v>870</v>
      </c>
      <c r="BN34" s="12">
        <v>237</v>
      </c>
      <c r="BO34" s="12" t="s">
        <v>10</v>
      </c>
      <c r="BP34" s="12"/>
      <c r="BQ34" s="12"/>
      <c r="BR34" s="12"/>
      <c r="BS34" s="12"/>
      <c r="BT34" s="1"/>
      <c r="BU34" s="1"/>
      <c r="BV34" s="1"/>
      <c r="CA34" s="108"/>
      <c r="CB34" s="1"/>
      <c r="CC34" s="1"/>
      <c r="CD34" s="1"/>
      <c r="CE34" s="1"/>
      <c r="CF34" s="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66"/>
      <c r="DA34" s="66"/>
      <c r="DB34" s="66"/>
      <c r="DC34" s="66"/>
      <c r="DD34" s="12"/>
      <c r="DE34" s="66"/>
      <c r="DF34" s="12"/>
      <c r="DG34" s="66"/>
      <c r="DH34" s="158"/>
      <c r="DI34" s="158"/>
      <c r="DJ34" s="158"/>
      <c r="DK34" s="158"/>
      <c r="DL34" s="158"/>
      <c r="DM34" s="158"/>
      <c r="DN34" s="158"/>
      <c r="DO34" s="158"/>
    </row>
    <row r="35" spans="1:119" x14ac:dyDescent="0.2">
      <c r="A35" s="3" t="s">
        <v>128</v>
      </c>
      <c r="B35" s="1">
        <v>2015</v>
      </c>
      <c r="F35" s="12">
        <v>902</v>
      </c>
      <c r="G35" s="12">
        <v>892</v>
      </c>
      <c r="H35" s="12">
        <v>1799</v>
      </c>
      <c r="I35" s="12">
        <v>0</v>
      </c>
      <c r="J35" s="12">
        <v>93</v>
      </c>
      <c r="K35" s="12">
        <v>125</v>
      </c>
      <c r="L35" s="12">
        <v>93</v>
      </c>
      <c r="M35" s="12">
        <v>97</v>
      </c>
      <c r="N35" s="12">
        <v>2996</v>
      </c>
      <c r="O35" s="12">
        <v>3794</v>
      </c>
      <c r="P35" s="12">
        <v>476</v>
      </c>
      <c r="Q35" s="12">
        <v>534</v>
      </c>
      <c r="R35" s="12">
        <v>252</v>
      </c>
      <c r="S35" s="12">
        <v>248</v>
      </c>
      <c r="AF35" s="2" t="s">
        <v>13</v>
      </c>
      <c r="AR35" s="2"/>
      <c r="AX35" s="2" t="s">
        <v>7</v>
      </c>
      <c r="AY35" s="12">
        <v>42</v>
      </c>
      <c r="BG35" s="12">
        <v>84</v>
      </c>
      <c r="BK35" s="12" t="s">
        <v>7</v>
      </c>
      <c r="BL35" s="12" t="s">
        <v>7</v>
      </c>
      <c r="BM35" s="12">
        <v>950</v>
      </c>
      <c r="BN35" s="12">
        <v>243</v>
      </c>
      <c r="BO35" s="12" t="s">
        <v>10</v>
      </c>
      <c r="BZ35" s="1"/>
      <c r="CA35" s="107"/>
      <c r="CL35" s="12"/>
      <c r="CR35" s="12"/>
      <c r="CT35" s="12"/>
      <c r="CU35" s="12"/>
      <c r="CV35" s="12"/>
      <c r="CW35" s="12"/>
      <c r="CX35" s="12"/>
      <c r="CZ35" s="66"/>
      <c r="DA35" s="66"/>
      <c r="DB35" s="66"/>
      <c r="DC35" s="66"/>
      <c r="DD35" s="12"/>
      <c r="DE35" s="66"/>
      <c r="DG35" s="66"/>
      <c r="DH35" s="158"/>
      <c r="DI35" s="158"/>
      <c r="DJ35" s="158"/>
      <c r="DK35" s="158"/>
      <c r="DL35" s="158"/>
      <c r="DM35" s="158"/>
      <c r="DN35" s="158"/>
      <c r="DO35" s="158"/>
    </row>
    <row r="36" spans="1:119" s="3" customFormat="1" ht="14" x14ac:dyDescent="0.2">
      <c r="A36" s="3" t="s">
        <v>128</v>
      </c>
      <c r="B36" s="1">
        <v>2014</v>
      </c>
      <c r="C36" s="28"/>
      <c r="D36" s="28"/>
      <c r="E36" s="28"/>
      <c r="F36" s="12">
        <v>901</v>
      </c>
      <c r="G36" s="12">
        <v>901</v>
      </c>
      <c r="H36" s="12">
        <v>1805</v>
      </c>
      <c r="I36" s="12">
        <v>0</v>
      </c>
      <c r="J36" s="12">
        <v>98</v>
      </c>
      <c r="K36" s="12">
        <v>114</v>
      </c>
      <c r="L36" s="12">
        <v>93</v>
      </c>
      <c r="M36" s="12">
        <v>98</v>
      </c>
      <c r="N36" s="12">
        <v>3042</v>
      </c>
      <c r="O36" s="12">
        <v>3893</v>
      </c>
      <c r="P36" s="12">
        <v>510</v>
      </c>
      <c r="Q36" s="12">
        <v>524</v>
      </c>
      <c r="R36" s="12">
        <v>259</v>
      </c>
      <c r="S36" s="12">
        <v>244</v>
      </c>
      <c r="T36" s="12"/>
      <c r="U36" s="12"/>
      <c r="V36" s="12"/>
      <c r="W36" s="12"/>
      <c r="X36" s="12"/>
      <c r="Y36" s="12"/>
      <c r="Z36" s="12"/>
      <c r="AA36" s="12"/>
      <c r="AB36" s="12"/>
      <c r="AC36" s="2"/>
      <c r="AD36" s="2"/>
      <c r="AE36" s="2"/>
      <c r="AF36" s="2" t="s">
        <v>13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12"/>
      <c r="AV36" s="2"/>
      <c r="AW36" s="2"/>
      <c r="AX36" s="2" t="s">
        <v>7</v>
      </c>
      <c r="AY36" s="12">
        <v>45</v>
      </c>
      <c r="AZ36" s="12"/>
      <c r="BA36" s="12"/>
      <c r="BB36" s="12"/>
      <c r="BC36" s="12"/>
      <c r="BD36" s="12"/>
      <c r="BE36" s="12"/>
      <c r="BF36" s="12"/>
      <c r="BG36" s="12">
        <v>86</v>
      </c>
      <c r="BH36" s="131"/>
      <c r="BI36" s="183"/>
      <c r="BJ36" s="195"/>
      <c r="BK36" s="12" t="s">
        <v>7</v>
      </c>
      <c r="BL36" s="12" t="s">
        <v>7</v>
      </c>
      <c r="BM36" s="12">
        <v>851</v>
      </c>
      <c r="BN36" s="12">
        <v>237</v>
      </c>
      <c r="BO36" s="12" t="s">
        <v>10</v>
      </c>
      <c r="BP36" s="12"/>
      <c r="BQ36" s="12"/>
      <c r="BR36" s="12"/>
      <c r="BS36" s="12"/>
      <c r="BT36" s="1"/>
      <c r="BU36" s="1"/>
      <c r="BV36" s="1"/>
      <c r="BW36" s="1"/>
      <c r="BX36" s="1"/>
      <c r="BY36" s="1"/>
      <c r="BZ36" s="1"/>
      <c r="CA36" s="107"/>
      <c r="CB36" s="1"/>
      <c r="CC36" s="1"/>
      <c r="CD36" s="1"/>
      <c r="CE36" s="1"/>
      <c r="CF36" s="1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66"/>
      <c r="DA36" s="66"/>
      <c r="DB36" s="66"/>
      <c r="DC36" s="66"/>
      <c r="DD36" s="12"/>
      <c r="DE36" s="66"/>
      <c r="DF36" s="12"/>
      <c r="DG36" s="66"/>
      <c r="DH36" s="158"/>
      <c r="DI36" s="158"/>
      <c r="DJ36" s="158"/>
      <c r="DK36" s="158"/>
      <c r="DL36" s="158"/>
      <c r="DM36" s="158"/>
      <c r="DN36" s="158"/>
      <c r="DO36" s="158"/>
    </row>
    <row r="37" spans="1:119" s="3" customFormat="1" x14ac:dyDescent="0.2">
      <c r="A37" s="4" t="s">
        <v>106</v>
      </c>
      <c r="B37" s="3">
        <v>2022</v>
      </c>
      <c r="C37" s="78" t="s">
        <v>180</v>
      </c>
      <c r="D37" t="s">
        <v>476</v>
      </c>
      <c r="E37">
        <v>1</v>
      </c>
      <c r="F37" s="19">
        <v>3538</v>
      </c>
      <c r="G37" s="19">
        <v>3651</v>
      </c>
      <c r="H37" s="19">
        <v>7639</v>
      </c>
      <c r="I37" s="19">
        <v>3550</v>
      </c>
      <c r="J37" s="19">
        <v>1044</v>
      </c>
      <c r="K37" s="19">
        <v>1388</v>
      </c>
      <c r="L37" s="12">
        <v>95</v>
      </c>
      <c r="M37" s="19">
        <v>98.7</v>
      </c>
      <c r="N37" s="12">
        <v>18939</v>
      </c>
      <c r="O37" s="12">
        <v>31710</v>
      </c>
      <c r="P37" s="12">
        <v>1275</v>
      </c>
      <c r="Q37" s="12">
        <v>1287</v>
      </c>
      <c r="R37" s="12">
        <v>828</v>
      </c>
      <c r="S37" s="12">
        <v>889</v>
      </c>
      <c r="T37" s="12"/>
      <c r="U37" s="12"/>
      <c r="V37" s="12"/>
      <c r="W37" s="12"/>
      <c r="X37" s="12"/>
      <c r="Y37" s="12"/>
      <c r="Z37" s="12"/>
      <c r="AA37" s="12"/>
      <c r="AB37" s="12"/>
      <c r="AC37" s="48" t="s">
        <v>5</v>
      </c>
      <c r="AD37" s="48" t="s">
        <v>5</v>
      </c>
      <c r="AE37" s="48" t="s">
        <v>5</v>
      </c>
      <c r="AF37" s="48" t="s">
        <v>9</v>
      </c>
      <c r="AG37" s="48" t="s">
        <v>5</v>
      </c>
      <c r="AH37" s="48" t="s">
        <v>5</v>
      </c>
      <c r="AI37" s="48" t="s">
        <v>15</v>
      </c>
      <c r="AJ37" s="48" t="s">
        <v>13</v>
      </c>
      <c r="AK37" s="48" t="s">
        <v>5</v>
      </c>
      <c r="AL37" s="48" t="s">
        <v>5</v>
      </c>
      <c r="AM37" s="48" t="s">
        <v>9</v>
      </c>
      <c r="AN37" s="48" t="s">
        <v>9</v>
      </c>
      <c r="AO37" s="48" t="s">
        <v>9</v>
      </c>
      <c r="AP37" s="48" t="s">
        <v>9</v>
      </c>
      <c r="AQ37" s="48" t="s">
        <v>15</v>
      </c>
      <c r="AR37" s="48" t="s">
        <v>9</v>
      </c>
      <c r="AS37" s="48" t="s">
        <v>9</v>
      </c>
      <c r="AT37" s="48" t="s">
        <v>9</v>
      </c>
      <c r="AU37" s="173" t="s">
        <v>15</v>
      </c>
      <c r="AV37" s="1"/>
      <c r="AW37" s="28" t="s">
        <v>10</v>
      </c>
      <c r="AX37" s="28" t="s">
        <v>7</v>
      </c>
      <c r="AY37" s="19">
        <v>54</v>
      </c>
      <c r="AZ37" s="19"/>
      <c r="BA37" s="19">
        <v>730</v>
      </c>
      <c r="BB37" s="19">
        <v>780</v>
      </c>
      <c r="BC37" s="19">
        <v>760</v>
      </c>
      <c r="BD37" s="19">
        <v>800</v>
      </c>
      <c r="BE37" s="12">
        <v>1500</v>
      </c>
      <c r="BF37" s="12">
        <v>1560</v>
      </c>
      <c r="BG37" s="12">
        <v>93</v>
      </c>
      <c r="BH37" s="131"/>
      <c r="BI37" s="183"/>
      <c r="BJ37" s="195"/>
      <c r="BK37" s="19"/>
      <c r="BL37" s="19"/>
      <c r="BM37" s="12">
        <v>6146</v>
      </c>
      <c r="BN37" s="12">
        <v>896</v>
      </c>
      <c r="BO37" s="12"/>
      <c r="BP37" s="12"/>
      <c r="BQ37" s="12"/>
      <c r="BR37" s="12"/>
      <c r="BS37" s="12"/>
      <c r="BT37" s="63">
        <v>2836</v>
      </c>
      <c r="BU37" s="1">
        <v>152</v>
      </c>
      <c r="BV37" s="1">
        <v>103</v>
      </c>
      <c r="BW37" s="1" t="s">
        <v>7</v>
      </c>
      <c r="BX37" s="1" t="s">
        <v>7</v>
      </c>
      <c r="BY37" s="1" t="s">
        <v>7</v>
      </c>
      <c r="BZ37" s="115" t="s">
        <v>410</v>
      </c>
      <c r="CA37" s="141" t="s">
        <v>410</v>
      </c>
      <c r="CB37" s="1" t="s">
        <v>7</v>
      </c>
      <c r="CC37" s="1" t="s">
        <v>10</v>
      </c>
      <c r="CD37" s="1" t="s">
        <v>7</v>
      </c>
      <c r="CE37" s="1" t="s">
        <v>7</v>
      </c>
      <c r="CF37" s="1" t="s">
        <v>7</v>
      </c>
      <c r="CG37" s="12">
        <v>94</v>
      </c>
      <c r="CH37" s="12">
        <v>7</v>
      </c>
      <c r="CI37" s="12">
        <v>4</v>
      </c>
      <c r="CJ37" s="12">
        <v>99</v>
      </c>
      <c r="CK37" s="12">
        <v>70</v>
      </c>
      <c r="CL37" s="12">
        <v>54320</v>
      </c>
      <c r="CM37" s="12"/>
      <c r="CN37" s="12"/>
      <c r="CO37" s="12"/>
      <c r="CP37" s="12">
        <v>1236</v>
      </c>
      <c r="CQ37" s="12">
        <v>16598</v>
      </c>
      <c r="CR37" s="12">
        <v>1095</v>
      </c>
      <c r="CS37" s="12">
        <v>868</v>
      </c>
      <c r="CT37" s="12">
        <v>868</v>
      </c>
      <c r="CU37" s="12">
        <v>866</v>
      </c>
      <c r="CV37" s="12">
        <v>724</v>
      </c>
      <c r="CW37" s="12">
        <v>0</v>
      </c>
      <c r="CX37" s="12">
        <v>868</v>
      </c>
      <c r="CY37" s="12">
        <v>100</v>
      </c>
      <c r="CZ37" s="12">
        <v>62234</v>
      </c>
      <c r="DA37" s="12">
        <v>59928</v>
      </c>
      <c r="DB37" s="12">
        <v>2835</v>
      </c>
      <c r="DC37" s="12">
        <v>3019</v>
      </c>
      <c r="DD37" s="12">
        <v>9</v>
      </c>
      <c r="DE37" s="12">
        <v>19332</v>
      </c>
      <c r="DF37" s="12">
        <v>0</v>
      </c>
      <c r="DG37" s="12">
        <v>0</v>
      </c>
      <c r="DH37" s="1">
        <v>411</v>
      </c>
      <c r="DI37" s="1">
        <v>422</v>
      </c>
      <c r="DJ37" s="1">
        <v>130</v>
      </c>
      <c r="DK37" s="1">
        <v>78</v>
      </c>
      <c r="DL37" s="1">
        <v>36</v>
      </c>
      <c r="DM37" s="1">
        <v>92</v>
      </c>
      <c r="DN37" s="1">
        <v>52</v>
      </c>
      <c r="DO37" s="1">
        <v>1221</v>
      </c>
    </row>
    <row r="38" spans="1:119" x14ac:dyDescent="0.2">
      <c r="A38" s="3" t="s">
        <v>106</v>
      </c>
      <c r="B38" s="3">
        <v>2021</v>
      </c>
      <c r="F38" s="19">
        <v>3455</v>
      </c>
      <c r="G38" s="19">
        <v>3627</v>
      </c>
      <c r="H38" s="19">
        <v>7349</v>
      </c>
      <c r="I38" s="19">
        <v>3347</v>
      </c>
      <c r="J38" s="12">
        <v>899</v>
      </c>
      <c r="K38" s="19">
        <v>1304</v>
      </c>
      <c r="L38" s="12">
        <v>96</v>
      </c>
      <c r="M38" s="12">
        <v>98</v>
      </c>
      <c r="N38" s="12">
        <v>18032</v>
      </c>
      <c r="O38" s="12">
        <v>28536</v>
      </c>
      <c r="P38" s="12">
        <v>1276</v>
      </c>
      <c r="Q38" s="12">
        <v>1292</v>
      </c>
      <c r="R38" s="12">
        <v>859</v>
      </c>
      <c r="S38" s="12">
        <v>846</v>
      </c>
      <c r="AF38" s="2" t="s">
        <v>9</v>
      </c>
      <c r="AR38" s="2"/>
      <c r="AW38" s="28" t="s">
        <v>10</v>
      </c>
      <c r="AX38" s="28" t="s">
        <v>7</v>
      </c>
      <c r="AY38" s="12">
        <v>51</v>
      </c>
      <c r="BA38" s="19">
        <v>720</v>
      </c>
      <c r="BB38" s="19">
        <v>770</v>
      </c>
      <c r="BC38" s="19">
        <v>740</v>
      </c>
      <c r="BD38" s="19">
        <v>800</v>
      </c>
      <c r="BE38" s="12">
        <v>1470</v>
      </c>
      <c r="BF38" s="12">
        <v>1550</v>
      </c>
      <c r="BG38" s="12">
        <v>91</v>
      </c>
      <c r="BK38" s="19"/>
      <c r="BL38" s="19"/>
      <c r="BM38" s="12">
        <v>5541</v>
      </c>
      <c r="BN38" s="12">
        <v>884</v>
      </c>
      <c r="BT38" s="63">
        <v>2746</v>
      </c>
      <c r="BU38" s="1">
        <v>118</v>
      </c>
      <c r="BV38" s="1">
        <v>78</v>
      </c>
      <c r="BZ38" s="1"/>
      <c r="CA38" s="107"/>
      <c r="CG38" s="12">
        <v>94</v>
      </c>
      <c r="CH38" s="12">
        <v>6</v>
      </c>
      <c r="CI38" s="12">
        <v>7</v>
      </c>
      <c r="CJ38" s="12">
        <v>99</v>
      </c>
      <c r="CK38" s="12">
        <v>70</v>
      </c>
      <c r="CL38" s="12"/>
      <c r="CR38" s="12"/>
      <c r="CT38" s="12"/>
      <c r="CU38" s="12"/>
      <c r="CV38" s="12"/>
      <c r="CW38" s="12"/>
      <c r="CX38" s="12"/>
      <c r="CZ38" s="12"/>
      <c r="DA38" s="12"/>
      <c r="DB38" s="12"/>
      <c r="DC38" s="12"/>
      <c r="DD38" s="12"/>
    </row>
    <row r="39" spans="1:119" s="3" customFormat="1" ht="14" x14ac:dyDescent="0.2">
      <c r="A39" s="3" t="s">
        <v>106</v>
      </c>
      <c r="B39" s="3">
        <v>2020</v>
      </c>
      <c r="C39" s="28"/>
      <c r="D39" s="28"/>
      <c r="E39" s="28"/>
      <c r="F39" s="19">
        <v>3118</v>
      </c>
      <c r="G39" s="19">
        <v>3487</v>
      </c>
      <c r="H39" s="19">
        <v>6792</v>
      </c>
      <c r="I39" s="19">
        <v>3156</v>
      </c>
      <c r="J39" s="12">
        <v>807</v>
      </c>
      <c r="K39" s="19">
        <v>1238</v>
      </c>
      <c r="L39" s="12">
        <v>95</v>
      </c>
      <c r="M39" s="12">
        <v>91.6</v>
      </c>
      <c r="N39" s="12">
        <v>15050</v>
      </c>
      <c r="O39" s="12">
        <v>21743</v>
      </c>
      <c r="P39" s="12">
        <v>1394</v>
      </c>
      <c r="Q39" s="12">
        <v>1428</v>
      </c>
      <c r="R39" s="12">
        <v>837</v>
      </c>
      <c r="S39" s="12">
        <v>914</v>
      </c>
      <c r="T39" s="12"/>
      <c r="U39" s="12"/>
      <c r="V39" s="12"/>
      <c r="W39" s="12"/>
      <c r="X39" s="12"/>
      <c r="Y39" s="12"/>
      <c r="Z39" s="12"/>
      <c r="AA39" s="12"/>
      <c r="AB39" s="12"/>
      <c r="AC39" s="2"/>
      <c r="AD39" s="2"/>
      <c r="AE39" s="2"/>
      <c r="AF39" s="2" t="s">
        <v>5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12"/>
      <c r="AV39" s="2"/>
      <c r="AW39" s="28" t="s">
        <v>10</v>
      </c>
      <c r="AX39" s="28" t="s">
        <v>7</v>
      </c>
      <c r="AY39" s="19">
        <v>70</v>
      </c>
      <c r="AZ39" s="19"/>
      <c r="BA39" s="19">
        <v>710</v>
      </c>
      <c r="BB39" s="19">
        <v>770</v>
      </c>
      <c r="BC39" s="19">
        <v>730</v>
      </c>
      <c r="BD39" s="19">
        <v>790</v>
      </c>
      <c r="BE39" s="12">
        <v>1440</v>
      </c>
      <c r="BF39" s="12">
        <v>1550</v>
      </c>
      <c r="BG39" s="12">
        <v>98.7</v>
      </c>
      <c r="BH39" s="131"/>
      <c r="BI39" s="183"/>
      <c r="BJ39" s="195"/>
      <c r="BK39" s="19"/>
      <c r="BL39" s="19"/>
      <c r="BM39" s="12">
        <v>4549</v>
      </c>
      <c r="BN39" s="12">
        <v>800</v>
      </c>
      <c r="BO39" s="12"/>
      <c r="BP39" s="12"/>
      <c r="BQ39" s="12"/>
      <c r="BR39" s="12"/>
      <c r="BS39" s="12"/>
      <c r="BT39" s="63">
        <v>2293</v>
      </c>
      <c r="BU39" s="1">
        <v>81</v>
      </c>
      <c r="BV39" s="1">
        <v>55</v>
      </c>
      <c r="BW39" s="1"/>
      <c r="BX39" s="1"/>
      <c r="BY39" s="1"/>
      <c r="BZ39" s="1"/>
      <c r="CA39" s="107"/>
      <c r="CB39" s="1"/>
      <c r="CC39" s="1"/>
      <c r="CD39" s="1"/>
      <c r="CE39" s="1"/>
      <c r="CF39" s="1"/>
      <c r="CG39" s="12">
        <v>94</v>
      </c>
      <c r="CH39" s="12">
        <v>11</v>
      </c>
      <c r="CI39" s="12">
        <v>12</v>
      </c>
      <c r="CJ39" s="12">
        <v>100</v>
      </c>
      <c r="CK39" s="12">
        <v>72</v>
      </c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"/>
      <c r="DI39" s="1"/>
      <c r="DJ39" s="1"/>
      <c r="DK39" s="1"/>
      <c r="DL39" s="1"/>
      <c r="DM39" s="1"/>
      <c r="DN39" s="1"/>
      <c r="DO39" s="1"/>
    </row>
    <row r="40" spans="1:119" s="3" customFormat="1" ht="14" x14ac:dyDescent="0.2">
      <c r="A40" s="3" t="s">
        <v>106</v>
      </c>
      <c r="B40" s="3">
        <v>2019</v>
      </c>
      <c r="C40" s="28"/>
      <c r="D40" s="28"/>
      <c r="E40" s="28"/>
      <c r="F40" s="19">
        <v>3257</v>
      </c>
      <c r="G40" s="19">
        <v>3569</v>
      </c>
      <c r="H40" s="19">
        <v>7160</v>
      </c>
      <c r="I40" s="19">
        <v>3173</v>
      </c>
      <c r="J40" s="12">
        <v>932</v>
      </c>
      <c r="K40" s="19">
        <v>1172</v>
      </c>
      <c r="L40" s="12">
        <v>96</v>
      </c>
      <c r="M40" s="12">
        <v>97.9</v>
      </c>
      <c r="N40" s="12">
        <v>15792</v>
      </c>
      <c r="O40" s="12">
        <v>22882</v>
      </c>
      <c r="P40" s="12">
        <v>1375</v>
      </c>
      <c r="Q40" s="12">
        <v>1358</v>
      </c>
      <c r="R40" s="12">
        <v>821</v>
      </c>
      <c r="S40" s="12">
        <v>841</v>
      </c>
      <c r="T40" s="12"/>
      <c r="U40" s="12"/>
      <c r="V40" s="12"/>
      <c r="W40" s="12"/>
      <c r="X40" s="12"/>
      <c r="Y40" s="12"/>
      <c r="Z40" s="12"/>
      <c r="AA40" s="12"/>
      <c r="AB40" s="12"/>
      <c r="AC40" s="2"/>
      <c r="AD40" s="2"/>
      <c r="AE40" s="2"/>
      <c r="AF40" s="2" t="s">
        <v>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12"/>
      <c r="AV40" s="2"/>
      <c r="AW40" s="28" t="s">
        <v>10</v>
      </c>
      <c r="AX40" s="28" t="s">
        <v>7</v>
      </c>
      <c r="AY40" s="19">
        <v>67</v>
      </c>
      <c r="AZ40" s="19"/>
      <c r="BA40" s="19">
        <v>700</v>
      </c>
      <c r="BB40" s="19">
        <v>770</v>
      </c>
      <c r="BC40" s="19">
        <v>740</v>
      </c>
      <c r="BD40" s="19">
        <v>800</v>
      </c>
      <c r="BE40" s="12">
        <v>1440</v>
      </c>
      <c r="BF40" s="12">
        <v>1550</v>
      </c>
      <c r="BG40" s="12">
        <v>94</v>
      </c>
      <c r="BH40" s="131"/>
      <c r="BI40" s="183"/>
      <c r="BJ40" s="195"/>
      <c r="BK40" s="19"/>
      <c r="BL40" s="19"/>
      <c r="BM40" s="12">
        <v>4230</v>
      </c>
      <c r="BN40" s="12">
        <v>769</v>
      </c>
      <c r="BO40" s="12"/>
      <c r="BP40" s="12"/>
      <c r="BQ40" s="12"/>
      <c r="BR40" s="12"/>
      <c r="BS40" s="12"/>
      <c r="BT40" s="63">
        <v>2030</v>
      </c>
      <c r="BU40" s="1">
        <v>118</v>
      </c>
      <c r="BV40" s="1">
        <v>84</v>
      </c>
      <c r="BW40" s="1"/>
      <c r="BX40" s="1"/>
      <c r="BY40" s="1"/>
      <c r="BZ40" s="1"/>
      <c r="CA40" s="107"/>
      <c r="CB40" s="1"/>
      <c r="CC40" s="1"/>
      <c r="CD40" s="1"/>
      <c r="CE40" s="1"/>
      <c r="CF40" s="1"/>
      <c r="CG40" s="12">
        <v>95</v>
      </c>
      <c r="CH40" s="12">
        <v>11</v>
      </c>
      <c r="CI40" s="12">
        <v>12</v>
      </c>
      <c r="CJ40" s="12">
        <v>100</v>
      </c>
      <c r="CK40" s="12">
        <v>72</v>
      </c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"/>
      <c r="DI40" s="1"/>
      <c r="DJ40" s="1"/>
      <c r="DK40" s="1"/>
      <c r="DL40" s="1"/>
      <c r="DM40" s="1"/>
      <c r="DN40" s="1"/>
      <c r="DO40" s="1"/>
    </row>
    <row r="41" spans="1:119" x14ac:dyDescent="0.2">
      <c r="A41" s="3" t="s">
        <v>106</v>
      </c>
      <c r="B41" s="3">
        <v>2018</v>
      </c>
      <c r="F41" s="19">
        <v>3118</v>
      </c>
      <c r="G41" s="19">
        <v>3617</v>
      </c>
      <c r="H41" s="19">
        <v>7043</v>
      </c>
      <c r="I41" s="19">
        <v>3214</v>
      </c>
      <c r="J41" s="12">
        <v>870</v>
      </c>
      <c r="K41" s="19">
        <v>1069</v>
      </c>
      <c r="L41" s="12">
        <v>95</v>
      </c>
      <c r="M41" s="19">
        <v>98.3</v>
      </c>
      <c r="N41" s="12">
        <v>14130</v>
      </c>
      <c r="O41" s="12">
        <v>21307</v>
      </c>
      <c r="P41" s="12">
        <v>1330</v>
      </c>
      <c r="Q41" s="12">
        <v>1388</v>
      </c>
      <c r="R41" s="12">
        <v>785</v>
      </c>
      <c r="S41" s="12">
        <v>867</v>
      </c>
      <c r="AF41" s="2" t="s">
        <v>5</v>
      </c>
      <c r="AR41" s="2"/>
      <c r="AW41" s="28" t="s">
        <v>10</v>
      </c>
      <c r="AX41" s="28" t="s">
        <v>7</v>
      </c>
      <c r="AY41" s="19">
        <v>63</v>
      </c>
      <c r="AZ41" s="19"/>
      <c r="BA41" s="19">
        <v>700</v>
      </c>
      <c r="BB41" s="19">
        <v>760</v>
      </c>
      <c r="BC41" s="19">
        <v>720</v>
      </c>
      <c r="BD41" s="19">
        <v>790</v>
      </c>
      <c r="BE41" s="19"/>
      <c r="BF41" s="19"/>
      <c r="BG41" s="12">
        <v>96</v>
      </c>
      <c r="BK41" s="19"/>
      <c r="BL41" s="19"/>
      <c r="BM41" s="12">
        <v>3501</v>
      </c>
      <c r="BN41" s="12">
        <v>737</v>
      </c>
      <c r="BT41" s="63">
        <v>2130</v>
      </c>
      <c r="BU41" s="1">
        <v>164</v>
      </c>
      <c r="BV41" s="1">
        <v>102</v>
      </c>
      <c r="BZ41" s="1"/>
      <c r="CA41" s="107"/>
      <c r="CG41" s="12">
        <v>95</v>
      </c>
      <c r="CH41" s="12">
        <v>14</v>
      </c>
      <c r="CI41" s="12">
        <v>10</v>
      </c>
      <c r="CJ41" s="12">
        <v>100</v>
      </c>
      <c r="CK41" s="12">
        <v>72</v>
      </c>
      <c r="CL41" s="12"/>
      <c r="CR41" s="12"/>
      <c r="CT41" s="12"/>
      <c r="CU41" s="12"/>
      <c r="CV41" s="12"/>
      <c r="CW41" s="12"/>
      <c r="CX41" s="12"/>
      <c r="CZ41" s="12"/>
      <c r="DA41" s="12"/>
      <c r="DB41" s="12"/>
      <c r="DC41" s="12"/>
      <c r="DD41" s="12"/>
    </row>
    <row r="42" spans="1:119" x14ac:dyDescent="0.2">
      <c r="A42" s="3" t="s">
        <v>106</v>
      </c>
      <c r="B42" s="3">
        <v>2017</v>
      </c>
      <c r="F42" s="19">
        <v>3148</v>
      </c>
      <c r="G42" s="19">
        <v>3518</v>
      </c>
      <c r="H42" s="19">
        <v>6988</v>
      </c>
      <c r="I42" s="19">
        <v>3107</v>
      </c>
      <c r="J42" s="19">
        <v>870</v>
      </c>
      <c r="K42" s="19">
        <v>1029</v>
      </c>
      <c r="L42" s="19">
        <v>95.1</v>
      </c>
      <c r="M42" s="12">
        <v>98.1</v>
      </c>
      <c r="N42" s="12">
        <v>13038</v>
      </c>
      <c r="O42" s="12">
        <v>19685</v>
      </c>
      <c r="P42" s="12">
        <v>1286</v>
      </c>
      <c r="Q42" s="12">
        <v>1513</v>
      </c>
      <c r="R42" s="12">
        <v>745</v>
      </c>
      <c r="S42" s="12">
        <v>894</v>
      </c>
      <c r="AF42" s="2" t="s">
        <v>5</v>
      </c>
      <c r="AR42" s="2"/>
      <c r="AW42" s="28" t="s">
        <v>10</v>
      </c>
      <c r="AX42" s="28" t="s">
        <v>7</v>
      </c>
      <c r="AY42" s="19">
        <v>55</v>
      </c>
      <c r="AZ42" s="19"/>
      <c r="BA42" s="19">
        <v>705</v>
      </c>
      <c r="BB42" s="19">
        <v>780</v>
      </c>
      <c r="BC42" s="19">
        <v>700</v>
      </c>
      <c r="BD42" s="19">
        <v>790</v>
      </c>
      <c r="BE42" s="19"/>
      <c r="BF42" s="19"/>
      <c r="BG42" s="12">
        <v>94</v>
      </c>
      <c r="BK42" s="19"/>
      <c r="BL42" s="19"/>
      <c r="BM42" s="12">
        <v>3183</v>
      </c>
      <c r="BN42" s="12">
        <v>689</v>
      </c>
      <c r="BT42" s="63">
        <v>1862</v>
      </c>
      <c r="BU42" s="1">
        <v>95</v>
      </c>
      <c r="BV42" s="1">
        <v>67</v>
      </c>
      <c r="BZ42" s="1"/>
      <c r="CA42" s="107"/>
      <c r="CG42" s="19">
        <v>94</v>
      </c>
      <c r="CH42" s="19">
        <v>10</v>
      </c>
      <c r="CI42" s="19">
        <v>9</v>
      </c>
      <c r="CJ42" s="19">
        <v>100</v>
      </c>
      <c r="CK42" s="19">
        <v>74</v>
      </c>
      <c r="CL42" s="12"/>
      <c r="CR42" s="12"/>
      <c r="CT42" s="12"/>
      <c r="CU42" s="12"/>
      <c r="CV42" s="12"/>
      <c r="CW42" s="12"/>
      <c r="CX42" s="12"/>
      <c r="CZ42" s="12"/>
      <c r="DA42" s="12"/>
      <c r="DB42" s="12"/>
      <c r="DC42" s="12"/>
      <c r="DD42" s="12"/>
    </row>
    <row r="43" spans="1:119" x14ac:dyDescent="0.2">
      <c r="A43" s="10" t="s">
        <v>45</v>
      </c>
      <c r="B43" s="1">
        <v>2022</v>
      </c>
      <c r="C43" s="79" t="s">
        <v>176</v>
      </c>
      <c r="D43" t="s">
        <v>477</v>
      </c>
      <c r="E43">
        <v>1</v>
      </c>
      <c r="G43" s="12">
        <v>1403</v>
      </c>
      <c r="H43" s="12">
        <v>1409</v>
      </c>
      <c r="I43" s="12">
        <v>333</v>
      </c>
      <c r="J43" s="12">
        <v>203</v>
      </c>
      <c r="K43" s="12">
        <v>157</v>
      </c>
      <c r="L43" s="12">
        <v>83</v>
      </c>
      <c r="M43" s="12">
        <v>90</v>
      </c>
      <c r="O43" s="12">
        <v>3594</v>
      </c>
      <c r="Q43" s="12">
        <v>1105</v>
      </c>
      <c r="S43" s="12">
        <v>396</v>
      </c>
      <c r="AC43" s="48" t="s">
        <v>5</v>
      </c>
      <c r="AD43" s="48" t="s">
        <v>13</v>
      </c>
      <c r="AE43" s="48" t="s">
        <v>13</v>
      </c>
      <c r="AF43" s="48" t="s">
        <v>239</v>
      </c>
      <c r="AG43" s="48" t="s">
        <v>5</v>
      </c>
      <c r="AH43" s="48" t="s">
        <v>5</v>
      </c>
      <c r="AI43" s="48" t="s">
        <v>9</v>
      </c>
      <c r="AJ43" s="48" t="s">
        <v>13</v>
      </c>
      <c r="AK43" s="48" t="s">
        <v>9</v>
      </c>
      <c r="AL43" s="48" t="s">
        <v>13</v>
      </c>
      <c r="AM43" s="48" t="s">
        <v>9</v>
      </c>
      <c r="AN43" s="48" t="s">
        <v>15</v>
      </c>
      <c r="AO43" s="48" t="s">
        <v>9</v>
      </c>
      <c r="AP43" s="48" t="s">
        <v>9</v>
      </c>
      <c r="AQ43" s="48" t="s">
        <v>15</v>
      </c>
      <c r="AR43" s="48" t="s">
        <v>9</v>
      </c>
      <c r="AS43" s="48" t="s">
        <v>9</v>
      </c>
      <c r="AT43" s="48" t="s">
        <v>9</v>
      </c>
      <c r="AU43" s="173" t="s">
        <v>15</v>
      </c>
      <c r="AV43" s="1"/>
      <c r="AW43" s="2" t="s">
        <v>7</v>
      </c>
      <c r="AX43" s="2" t="s">
        <v>10</v>
      </c>
      <c r="AY43" s="12">
        <v>56</v>
      </c>
      <c r="BA43" s="12">
        <v>660</v>
      </c>
      <c r="BB43" s="12">
        <v>750</v>
      </c>
      <c r="BC43" s="12">
        <v>620</v>
      </c>
      <c r="BD43" s="12">
        <v>750</v>
      </c>
      <c r="BE43" s="12">
        <v>1300</v>
      </c>
      <c r="BF43" s="12">
        <v>1470</v>
      </c>
      <c r="BG43" s="12">
        <v>63</v>
      </c>
      <c r="BN43" s="12"/>
      <c r="BT43" s="3">
        <v>117</v>
      </c>
      <c r="BU43" s="1">
        <v>30</v>
      </c>
      <c r="BV43" s="1">
        <v>11</v>
      </c>
      <c r="BW43" s="1" t="s">
        <v>7</v>
      </c>
      <c r="BX43" s="1" t="s">
        <v>7</v>
      </c>
      <c r="BY43" s="1" t="s">
        <v>10</v>
      </c>
      <c r="BZ43" s="1"/>
      <c r="CA43" s="107"/>
      <c r="CB43" s="1" t="s">
        <v>7</v>
      </c>
      <c r="CC43" s="1" t="s">
        <v>10</v>
      </c>
      <c r="CD43" s="1" t="s">
        <v>7</v>
      </c>
      <c r="CE43" s="1" t="s">
        <v>7</v>
      </c>
      <c r="CF43" s="1" t="s">
        <v>7</v>
      </c>
      <c r="CG43" s="12">
        <v>88</v>
      </c>
      <c r="CH43" s="12">
        <v>0</v>
      </c>
      <c r="CI43" s="12">
        <v>0</v>
      </c>
      <c r="CJ43" s="12">
        <v>100</v>
      </c>
      <c r="CK43" s="12">
        <v>90</v>
      </c>
      <c r="CL43" s="12">
        <v>61190</v>
      </c>
      <c r="CP43" s="12">
        <v>970</v>
      </c>
      <c r="CQ43" s="12">
        <v>18690</v>
      </c>
      <c r="CR43" s="12">
        <v>269</v>
      </c>
      <c r="CS43" s="12">
        <v>184</v>
      </c>
      <c r="CT43" s="12">
        <v>184</v>
      </c>
      <c r="CU43" s="12">
        <v>183</v>
      </c>
      <c r="CV43" s="12">
        <v>144</v>
      </c>
      <c r="CW43" s="12">
        <v>50</v>
      </c>
      <c r="CX43" s="12">
        <v>184</v>
      </c>
      <c r="CY43" s="12">
        <v>100</v>
      </c>
      <c r="CZ43" s="66">
        <v>61609</v>
      </c>
      <c r="DA43" s="66">
        <v>52528</v>
      </c>
      <c r="DB43" s="66">
        <v>3391</v>
      </c>
      <c r="DC43" s="66">
        <v>2597</v>
      </c>
      <c r="DD43" s="12">
        <v>50</v>
      </c>
      <c r="DE43" s="66">
        <v>8895</v>
      </c>
      <c r="DF43" s="12">
        <v>0</v>
      </c>
      <c r="DG43" s="66">
        <v>0</v>
      </c>
      <c r="DH43" s="158">
        <v>87</v>
      </c>
      <c r="DI43" s="158">
        <v>184.5</v>
      </c>
      <c r="DJ43" s="158">
        <v>63</v>
      </c>
      <c r="DK43" s="158">
        <v>20</v>
      </c>
      <c r="DL43" s="158">
        <v>10</v>
      </c>
      <c r="DM43" s="158">
        <v>5</v>
      </c>
      <c r="DN43" s="158">
        <v>0</v>
      </c>
      <c r="DO43" s="158">
        <v>369.5</v>
      </c>
    </row>
    <row r="44" spans="1:119" x14ac:dyDescent="0.2">
      <c r="A44" s="1" t="s">
        <v>45</v>
      </c>
      <c r="B44" s="1">
        <v>2021</v>
      </c>
      <c r="G44" s="12">
        <v>1421</v>
      </c>
      <c r="H44" s="12">
        <v>1425</v>
      </c>
      <c r="I44" s="12">
        <v>355</v>
      </c>
      <c r="J44" s="12">
        <v>219</v>
      </c>
      <c r="K44" s="12">
        <v>167</v>
      </c>
      <c r="L44" s="12">
        <v>87</v>
      </c>
      <c r="M44" s="12">
        <v>89</v>
      </c>
      <c r="O44" s="12">
        <v>3391</v>
      </c>
      <c r="Q44" s="12">
        <v>1334</v>
      </c>
      <c r="S44" s="12">
        <v>422</v>
      </c>
      <c r="AC44" s="28"/>
      <c r="AD44" s="28"/>
      <c r="AE44" s="28"/>
      <c r="AF44" s="2" t="s">
        <v>9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19"/>
      <c r="AV44" s="28"/>
      <c r="AW44" s="28" t="s">
        <v>46</v>
      </c>
      <c r="AX44" s="2" t="s">
        <v>10</v>
      </c>
      <c r="AY44" s="12">
        <v>48</v>
      </c>
      <c r="BA44" s="12">
        <v>640</v>
      </c>
      <c r="BB44" s="12">
        <v>740</v>
      </c>
      <c r="BC44" s="12">
        <v>620</v>
      </c>
      <c r="BD44" s="12">
        <v>750</v>
      </c>
      <c r="BE44" s="12">
        <v>1290</v>
      </c>
      <c r="BF44" s="12">
        <v>1460</v>
      </c>
      <c r="BG44" s="12">
        <v>68</v>
      </c>
      <c r="BK44" s="12" t="s">
        <v>7</v>
      </c>
      <c r="BL44" s="12" t="s">
        <v>7</v>
      </c>
      <c r="BM44" s="12">
        <v>227</v>
      </c>
      <c r="BN44" s="12">
        <v>159</v>
      </c>
      <c r="BO44" s="12" t="s">
        <v>10</v>
      </c>
      <c r="BT44" s="3">
        <v>91</v>
      </c>
      <c r="BU44" s="1">
        <v>23</v>
      </c>
      <c r="BV44" s="1">
        <v>8</v>
      </c>
      <c r="BZ44" s="1"/>
      <c r="CA44" s="107"/>
      <c r="CG44" s="12">
        <v>88</v>
      </c>
      <c r="CH44" s="12">
        <v>0</v>
      </c>
      <c r="CI44" s="12">
        <v>0</v>
      </c>
      <c r="CJ44" s="12">
        <v>100</v>
      </c>
      <c r="CK44" s="12">
        <v>90</v>
      </c>
      <c r="CL44" s="12"/>
      <c r="CR44" s="12"/>
      <c r="CT44" s="12"/>
      <c r="CU44" s="12"/>
      <c r="CV44" s="12"/>
      <c r="CW44" s="12"/>
      <c r="CX44" s="12"/>
      <c r="CZ44" s="66"/>
      <c r="DA44" s="66"/>
      <c r="DB44" s="66"/>
      <c r="DC44" s="66"/>
      <c r="DD44" s="12"/>
      <c r="DE44" s="66"/>
      <c r="DG44" s="66"/>
      <c r="DH44" s="158"/>
      <c r="DI44" s="158"/>
      <c r="DJ44" s="158"/>
      <c r="DK44" s="158"/>
      <c r="DL44" s="158"/>
      <c r="DM44" s="158"/>
      <c r="DN44" s="158"/>
    </row>
    <row r="45" spans="1:119" s="3" customFormat="1" ht="14" x14ac:dyDescent="0.2">
      <c r="A45" s="1" t="s">
        <v>45</v>
      </c>
      <c r="B45" s="1">
        <v>2020</v>
      </c>
      <c r="C45" s="28"/>
      <c r="D45" s="28"/>
      <c r="E45" s="28"/>
      <c r="F45" s="12"/>
      <c r="G45" s="12">
        <v>1297</v>
      </c>
      <c r="H45" s="12">
        <v>1301</v>
      </c>
      <c r="I45" s="12">
        <v>341</v>
      </c>
      <c r="J45" s="12">
        <v>241</v>
      </c>
      <c r="K45" s="12">
        <v>150</v>
      </c>
      <c r="L45" s="12">
        <v>85</v>
      </c>
      <c r="M45" s="12">
        <v>87</v>
      </c>
      <c r="N45" s="12"/>
      <c r="O45" s="12">
        <v>3311</v>
      </c>
      <c r="P45" s="12"/>
      <c r="Q45" s="12">
        <v>1270</v>
      </c>
      <c r="R45" s="12"/>
      <c r="S45" s="12">
        <v>359</v>
      </c>
      <c r="T45" s="12"/>
      <c r="U45" s="12"/>
      <c r="V45" s="12"/>
      <c r="W45" s="12"/>
      <c r="X45" s="12"/>
      <c r="Y45" s="12"/>
      <c r="Z45" s="12"/>
      <c r="AA45" s="12"/>
      <c r="AB45" s="12"/>
      <c r="AC45" s="28"/>
      <c r="AD45" s="28"/>
      <c r="AE45" s="28"/>
      <c r="AF45" s="2" t="s">
        <v>9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19"/>
      <c r="AV45" s="28"/>
      <c r="AW45" s="28" t="s">
        <v>46</v>
      </c>
      <c r="AX45" s="2" t="s">
        <v>10</v>
      </c>
      <c r="AY45" s="12">
        <v>68</v>
      </c>
      <c r="AZ45" s="12"/>
      <c r="BA45" s="12">
        <v>630</v>
      </c>
      <c r="BB45" s="12">
        <v>740</v>
      </c>
      <c r="BC45" s="12">
        <v>610</v>
      </c>
      <c r="BD45" s="12">
        <v>760</v>
      </c>
      <c r="BE45" s="12">
        <v>1260</v>
      </c>
      <c r="BF45" s="12">
        <v>1470</v>
      </c>
      <c r="BG45" s="12">
        <v>66</v>
      </c>
      <c r="BH45" s="131"/>
      <c r="BI45" s="183"/>
      <c r="BJ45" s="195"/>
      <c r="BK45" s="12" t="s">
        <v>7</v>
      </c>
      <c r="BL45" s="12" t="s">
        <v>7</v>
      </c>
      <c r="BM45" s="12">
        <v>349</v>
      </c>
      <c r="BN45" s="12">
        <v>169</v>
      </c>
      <c r="BO45" s="12" t="s">
        <v>10</v>
      </c>
      <c r="BP45" s="12"/>
      <c r="BQ45" s="12"/>
      <c r="BR45" s="12"/>
      <c r="BS45" s="12"/>
      <c r="BT45" s="3">
        <v>94</v>
      </c>
      <c r="BU45" s="1">
        <v>20</v>
      </c>
      <c r="BV45" s="1">
        <v>3</v>
      </c>
      <c r="BW45" s="1"/>
      <c r="BX45" s="1"/>
      <c r="BY45" s="1"/>
      <c r="BZ45" s="1"/>
      <c r="CA45" s="107"/>
      <c r="CB45" s="1"/>
      <c r="CC45" s="1"/>
      <c r="CD45" s="1"/>
      <c r="CE45" s="1"/>
      <c r="CF45" s="1"/>
      <c r="CG45" s="12">
        <v>86</v>
      </c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66"/>
      <c r="DA45" s="66"/>
      <c r="DB45" s="66"/>
      <c r="DC45" s="66"/>
      <c r="DD45" s="12"/>
      <c r="DE45" s="66"/>
      <c r="DF45" s="12"/>
      <c r="DG45" s="66"/>
      <c r="DH45" s="158"/>
      <c r="DI45" s="158"/>
      <c r="DJ45" s="158"/>
      <c r="DK45" s="158"/>
      <c r="DL45" s="158"/>
      <c r="DM45" s="158"/>
      <c r="DN45" s="158"/>
      <c r="DO45" s="158"/>
    </row>
    <row r="46" spans="1:119" s="3" customFormat="1" ht="14" x14ac:dyDescent="0.2">
      <c r="A46" s="1" t="s">
        <v>45</v>
      </c>
      <c r="B46" s="1">
        <v>2019</v>
      </c>
      <c r="C46" s="28"/>
      <c r="D46" s="28"/>
      <c r="E46" s="28"/>
      <c r="F46" s="12"/>
      <c r="G46" s="12">
        <v>1372</v>
      </c>
      <c r="H46" s="12">
        <v>1384</v>
      </c>
      <c r="I46" s="12">
        <v>335</v>
      </c>
      <c r="J46" s="12">
        <v>287</v>
      </c>
      <c r="K46" s="12">
        <v>158</v>
      </c>
      <c r="L46" s="12">
        <v>84</v>
      </c>
      <c r="M46" s="12">
        <v>90</v>
      </c>
      <c r="N46" s="12"/>
      <c r="O46" s="12">
        <v>3332</v>
      </c>
      <c r="P46" s="12"/>
      <c r="Q46" s="12">
        <v>1102</v>
      </c>
      <c r="R46" s="12"/>
      <c r="S46" s="12">
        <v>374</v>
      </c>
      <c r="T46" s="12"/>
      <c r="U46" s="12"/>
      <c r="V46" s="12"/>
      <c r="W46" s="12"/>
      <c r="X46" s="12"/>
      <c r="Y46" s="12"/>
      <c r="Z46" s="12"/>
      <c r="AA46" s="12"/>
      <c r="AB46" s="12"/>
      <c r="AC46" s="2"/>
      <c r="AD46" s="2"/>
      <c r="AE46" s="2"/>
      <c r="AF46" s="2" t="s">
        <v>9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2"/>
      <c r="AV46" s="2"/>
      <c r="AW46" s="2" t="s">
        <v>46</v>
      </c>
      <c r="AX46" s="2" t="s">
        <v>10</v>
      </c>
      <c r="AY46" s="12">
        <v>61</v>
      </c>
      <c r="AZ46" s="12"/>
      <c r="BA46" s="12">
        <v>640</v>
      </c>
      <c r="BB46" s="12">
        <v>740</v>
      </c>
      <c r="BC46" s="12">
        <v>650</v>
      </c>
      <c r="BD46" s="12">
        <v>770</v>
      </c>
      <c r="BE46" s="12">
        <v>1290</v>
      </c>
      <c r="BF46" s="12">
        <v>1510</v>
      </c>
      <c r="BG46" s="12">
        <v>67</v>
      </c>
      <c r="BH46" s="131"/>
      <c r="BI46" s="183"/>
      <c r="BJ46" s="195"/>
      <c r="BK46" s="12" t="s">
        <v>7</v>
      </c>
      <c r="BL46" s="12" t="s">
        <v>7</v>
      </c>
      <c r="BM46" s="12">
        <v>346</v>
      </c>
      <c r="BN46" s="12">
        <v>179</v>
      </c>
      <c r="BO46" s="12" t="s">
        <v>10</v>
      </c>
      <c r="BP46" s="12"/>
      <c r="BQ46" s="12"/>
      <c r="BR46" s="12"/>
      <c r="BS46" s="12"/>
      <c r="BT46" s="3">
        <v>106</v>
      </c>
      <c r="BU46" s="1">
        <v>23</v>
      </c>
      <c r="BV46" s="1">
        <v>8</v>
      </c>
      <c r="BW46" s="1"/>
      <c r="BX46" s="1"/>
      <c r="BY46" s="1"/>
      <c r="BZ46" s="1"/>
      <c r="CA46" s="107"/>
      <c r="CB46" s="1"/>
      <c r="CC46" s="1"/>
      <c r="CD46" s="1"/>
      <c r="CE46" s="1"/>
      <c r="CF46" s="1"/>
      <c r="CG46" s="12">
        <v>85</v>
      </c>
      <c r="CH46" s="12">
        <v>0</v>
      </c>
      <c r="CI46" s="12">
        <v>0</v>
      </c>
      <c r="CJ46" s="12">
        <v>100</v>
      </c>
      <c r="CK46" s="12">
        <v>92</v>
      </c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66"/>
      <c r="DA46" s="66"/>
      <c r="DB46" s="66"/>
      <c r="DC46" s="66"/>
      <c r="DD46" s="12"/>
      <c r="DE46" s="66"/>
      <c r="DF46" s="12"/>
      <c r="DG46" s="66"/>
      <c r="DH46" s="158"/>
      <c r="DI46" s="158"/>
      <c r="DJ46" s="158"/>
      <c r="DK46" s="158"/>
      <c r="DL46" s="158"/>
      <c r="DM46" s="158"/>
      <c r="DN46" s="158"/>
      <c r="DO46" s="158"/>
    </row>
    <row r="47" spans="1:119" x14ac:dyDescent="0.2">
      <c r="A47" s="1" t="s">
        <v>45</v>
      </c>
      <c r="B47" s="1">
        <v>2018</v>
      </c>
      <c r="G47" s="12">
        <v>1350</v>
      </c>
      <c r="H47" s="12">
        <v>1360</v>
      </c>
      <c r="I47" s="12">
        <v>330</v>
      </c>
      <c r="J47" s="12">
        <v>295</v>
      </c>
      <c r="K47" s="12">
        <v>175</v>
      </c>
      <c r="L47" s="12">
        <v>87</v>
      </c>
      <c r="M47" s="12">
        <v>92</v>
      </c>
      <c r="O47" s="12">
        <v>3166</v>
      </c>
      <c r="Q47" s="12">
        <v>1072</v>
      </c>
      <c r="S47" s="12">
        <v>391</v>
      </c>
      <c r="AF47" s="2" t="s">
        <v>9</v>
      </c>
      <c r="AR47" s="2"/>
      <c r="AW47" s="2" t="s">
        <v>46</v>
      </c>
      <c r="AX47" s="2" t="s">
        <v>10</v>
      </c>
      <c r="AY47" s="12">
        <v>61</v>
      </c>
      <c r="BA47" s="12">
        <v>660</v>
      </c>
      <c r="BB47" s="12">
        <v>730</v>
      </c>
      <c r="BC47" s="12">
        <v>640</v>
      </c>
      <c r="BD47" s="12">
        <v>770</v>
      </c>
      <c r="BE47" s="12">
        <v>1300</v>
      </c>
      <c r="BF47" s="12">
        <v>1500</v>
      </c>
      <c r="BG47" s="12">
        <v>59</v>
      </c>
      <c r="BK47" s="12" t="s">
        <v>7</v>
      </c>
      <c r="BL47" s="12" t="s">
        <v>7</v>
      </c>
      <c r="BM47" s="12">
        <v>337</v>
      </c>
      <c r="BN47" s="12">
        <v>177</v>
      </c>
      <c r="BO47" s="12" t="s">
        <v>10</v>
      </c>
      <c r="BT47" s="3">
        <v>124</v>
      </c>
      <c r="BU47" s="1">
        <v>19</v>
      </c>
      <c r="BV47" s="1">
        <v>2</v>
      </c>
      <c r="BZ47" s="1"/>
      <c r="CA47" s="107"/>
      <c r="CG47" s="12">
        <v>85</v>
      </c>
      <c r="CH47" s="12">
        <v>0</v>
      </c>
      <c r="CI47" s="12">
        <v>0</v>
      </c>
      <c r="CJ47" s="12">
        <v>100</v>
      </c>
      <c r="CK47" s="12">
        <v>91</v>
      </c>
      <c r="CL47" s="3"/>
      <c r="CR47" s="12"/>
      <c r="CT47" s="12"/>
      <c r="CU47" s="12"/>
      <c r="CV47" s="12"/>
      <c r="CW47" s="12"/>
      <c r="CX47" s="12"/>
      <c r="CZ47" s="66"/>
      <c r="DA47" s="66"/>
      <c r="DB47" s="66"/>
      <c r="DC47" s="66"/>
      <c r="DD47" s="12"/>
      <c r="DE47" s="66"/>
      <c r="DG47" s="66"/>
      <c r="DH47" s="158"/>
      <c r="DI47" s="158"/>
      <c r="DJ47" s="158"/>
      <c r="DK47" s="158"/>
      <c r="DL47" s="158"/>
      <c r="DM47" s="158"/>
      <c r="DN47" s="158"/>
      <c r="DO47" s="158"/>
    </row>
    <row r="48" spans="1:119" x14ac:dyDescent="0.2">
      <c r="A48" s="1" t="s">
        <v>45</v>
      </c>
      <c r="B48" s="1">
        <v>2017</v>
      </c>
      <c r="G48" s="12">
        <v>1324</v>
      </c>
      <c r="H48" s="12">
        <v>1334</v>
      </c>
      <c r="I48" s="12">
        <v>306</v>
      </c>
      <c r="J48" s="12">
        <v>303</v>
      </c>
      <c r="K48" s="12">
        <v>163</v>
      </c>
      <c r="L48" s="12">
        <v>83</v>
      </c>
      <c r="M48" s="12">
        <v>92</v>
      </c>
      <c r="O48" s="12">
        <v>2936</v>
      </c>
      <c r="Q48" s="12">
        <v>1116</v>
      </c>
      <c r="S48" s="12">
        <v>354</v>
      </c>
      <c r="AF48" s="2" t="s">
        <v>239</v>
      </c>
      <c r="AR48" s="2"/>
      <c r="AW48" s="2" t="s">
        <v>46</v>
      </c>
      <c r="AX48" s="2" t="s">
        <v>10</v>
      </c>
      <c r="AY48" s="12">
        <v>56</v>
      </c>
      <c r="BA48" s="12">
        <v>650</v>
      </c>
      <c r="BB48" s="12">
        <v>730</v>
      </c>
      <c r="BC48" s="12">
        <v>660</v>
      </c>
      <c r="BD48" s="12">
        <v>770</v>
      </c>
      <c r="BG48" s="12">
        <v>68</v>
      </c>
      <c r="BK48" s="12" t="s">
        <v>7</v>
      </c>
      <c r="BL48" s="12" t="s">
        <v>7</v>
      </c>
      <c r="BM48" s="12">
        <v>276</v>
      </c>
      <c r="BN48" s="12">
        <v>145</v>
      </c>
      <c r="BO48" s="12" t="s">
        <v>10</v>
      </c>
      <c r="BT48" s="3">
        <v>104</v>
      </c>
      <c r="BU48" s="1">
        <v>10</v>
      </c>
      <c r="BV48" s="1">
        <v>6</v>
      </c>
      <c r="BZ48" s="1"/>
      <c r="CA48" s="107"/>
      <c r="CG48" s="12">
        <v>82</v>
      </c>
      <c r="CH48" s="19">
        <v>0</v>
      </c>
      <c r="CI48" s="19">
        <v>0</v>
      </c>
      <c r="CJ48" s="19">
        <v>100</v>
      </c>
      <c r="CK48" s="19">
        <v>91</v>
      </c>
      <c r="CL48" s="3"/>
      <c r="CR48" s="12"/>
      <c r="CT48" s="12"/>
      <c r="CU48" s="12"/>
      <c r="CV48" s="12"/>
      <c r="CW48" s="12"/>
      <c r="CX48" s="12"/>
      <c r="CZ48" s="66"/>
      <c r="DA48" s="66"/>
      <c r="DB48" s="66"/>
      <c r="DC48" s="66"/>
      <c r="DD48" s="12"/>
      <c r="DE48" s="66"/>
      <c r="DG48" s="66"/>
      <c r="DH48" s="158"/>
      <c r="DI48" s="158"/>
      <c r="DJ48" s="158"/>
      <c r="DK48" s="158"/>
      <c r="DL48" s="158"/>
      <c r="DM48" s="158"/>
      <c r="DN48" s="158"/>
      <c r="DO48" s="158"/>
    </row>
    <row r="49" spans="1:119" x14ac:dyDescent="0.2">
      <c r="A49" s="4" t="s">
        <v>349</v>
      </c>
      <c r="B49" s="3">
        <v>2022</v>
      </c>
      <c r="C49" s="142" t="s">
        <v>348</v>
      </c>
      <c r="D49" t="s">
        <v>478</v>
      </c>
      <c r="E49">
        <v>1</v>
      </c>
      <c r="F49" s="3">
        <v>3074</v>
      </c>
      <c r="G49" s="3">
        <v>2825</v>
      </c>
      <c r="H49" s="3">
        <v>6017</v>
      </c>
      <c r="I49" s="3">
        <v>6184</v>
      </c>
      <c r="J49" s="3">
        <v>852</v>
      </c>
      <c r="K49" s="3">
        <v>1510</v>
      </c>
      <c r="L49" s="3">
        <v>86</v>
      </c>
      <c r="M49" s="3">
        <v>92.8</v>
      </c>
      <c r="N49" s="3">
        <v>19838</v>
      </c>
      <c r="O49" s="3">
        <v>18863</v>
      </c>
      <c r="P49" s="3">
        <v>5357</v>
      </c>
      <c r="Q49" s="3">
        <v>5250</v>
      </c>
      <c r="R49" s="3">
        <v>818</v>
      </c>
      <c r="S49" s="3">
        <v>735</v>
      </c>
      <c r="T49" s="3"/>
      <c r="U49" s="3"/>
      <c r="V49" s="3"/>
      <c r="W49" s="3"/>
      <c r="X49" s="3"/>
      <c r="Y49" s="3"/>
      <c r="Z49" s="3"/>
      <c r="AA49" s="3"/>
      <c r="AB49" s="3"/>
      <c r="AC49" s="49" t="s">
        <v>5</v>
      </c>
      <c r="AD49" s="49" t="s">
        <v>5</v>
      </c>
      <c r="AE49" s="49" t="s">
        <v>5</v>
      </c>
      <c r="AF49" s="49" t="s">
        <v>9</v>
      </c>
      <c r="AG49" s="49" t="s">
        <v>13</v>
      </c>
      <c r="AH49" s="49" t="s">
        <v>13</v>
      </c>
      <c r="AI49" s="49" t="s">
        <v>13</v>
      </c>
      <c r="AJ49" s="49" t="s">
        <v>5</v>
      </c>
      <c r="AK49" s="49" t="s">
        <v>13</v>
      </c>
      <c r="AL49" s="49" t="s">
        <v>13</v>
      </c>
      <c r="AM49" s="49" t="s">
        <v>9</v>
      </c>
      <c r="AN49" s="49" t="s">
        <v>9</v>
      </c>
      <c r="AO49" s="49" t="s">
        <v>15</v>
      </c>
      <c r="AP49" s="49" t="s">
        <v>15</v>
      </c>
      <c r="AQ49" s="49" t="s">
        <v>15</v>
      </c>
      <c r="AR49" s="49" t="s">
        <v>13</v>
      </c>
      <c r="AS49" s="49" t="s">
        <v>13</v>
      </c>
      <c r="AT49" s="49" t="s">
        <v>9</v>
      </c>
      <c r="AU49" s="175" t="s">
        <v>9</v>
      </c>
      <c r="AV49" s="50"/>
      <c r="AW49" s="28" t="s">
        <v>10</v>
      </c>
      <c r="AX49" s="28" t="s">
        <v>7</v>
      </c>
      <c r="AY49" s="3">
        <v>42</v>
      </c>
      <c r="AZ49" s="3"/>
      <c r="BA49" s="3">
        <v>680</v>
      </c>
      <c r="BB49" s="3">
        <v>750</v>
      </c>
      <c r="BC49" s="3">
        <v>730</v>
      </c>
      <c r="BD49" s="3">
        <v>790</v>
      </c>
      <c r="BE49" s="3">
        <v>1420</v>
      </c>
      <c r="BF49" s="3">
        <v>1520</v>
      </c>
      <c r="BG49" s="3">
        <v>63</v>
      </c>
      <c r="BH49" s="186">
        <v>15.4</v>
      </c>
      <c r="BI49" s="187">
        <v>50.7</v>
      </c>
      <c r="BJ49" s="197"/>
      <c r="BK49" s="12" t="s">
        <v>7</v>
      </c>
      <c r="BL49" s="12" t="s">
        <v>10</v>
      </c>
      <c r="BM49" s="3">
        <v>1091</v>
      </c>
      <c r="BN49" s="3">
        <v>352</v>
      </c>
      <c r="BO49" s="22" t="s">
        <v>7</v>
      </c>
      <c r="BT49" s="3">
        <v>603</v>
      </c>
      <c r="BU49" s="3">
        <v>183</v>
      </c>
      <c r="BV49" s="3">
        <v>62</v>
      </c>
      <c r="BW49" s="3" t="s">
        <v>7</v>
      </c>
      <c r="BX49" s="3" t="s">
        <v>7</v>
      </c>
      <c r="BY49" s="3" t="s">
        <v>7</v>
      </c>
      <c r="BZ49" s="115" t="s">
        <v>410</v>
      </c>
      <c r="CA49" s="141" t="s">
        <v>410</v>
      </c>
      <c r="CB49" s="3" t="s">
        <v>7</v>
      </c>
      <c r="CC49" s="3" t="s">
        <v>7</v>
      </c>
      <c r="CD49" s="3" t="s">
        <v>7</v>
      </c>
      <c r="CE49" s="3" t="s">
        <v>7</v>
      </c>
      <c r="CF49" s="3" t="s">
        <v>7</v>
      </c>
      <c r="CG49" s="12">
        <v>81</v>
      </c>
      <c r="CH49" s="19">
        <v>17</v>
      </c>
      <c r="CI49" s="19">
        <v>22</v>
      </c>
      <c r="CJ49" s="12">
        <v>98</v>
      </c>
      <c r="CK49" s="12">
        <v>75</v>
      </c>
      <c r="CL49" s="1">
        <v>64100</v>
      </c>
      <c r="CM49" s="3"/>
      <c r="CN49" s="3"/>
      <c r="CO49" s="3"/>
      <c r="CP49" s="3">
        <v>1251</v>
      </c>
      <c r="CQ49" s="3">
        <v>17040</v>
      </c>
      <c r="CR49" s="3">
        <v>1219</v>
      </c>
      <c r="CS49" s="3">
        <v>906</v>
      </c>
      <c r="CT49" s="3">
        <v>906</v>
      </c>
      <c r="CU49" s="3">
        <v>878</v>
      </c>
      <c r="CV49" s="3">
        <v>821</v>
      </c>
      <c r="CW49" s="3">
        <v>294</v>
      </c>
      <c r="CX49" s="3">
        <v>708</v>
      </c>
      <c r="CY49" s="3">
        <v>100</v>
      </c>
      <c r="CZ49" s="3">
        <v>55429</v>
      </c>
      <c r="DA49" s="3">
        <v>43316</v>
      </c>
      <c r="DB49" s="3">
        <v>6134</v>
      </c>
      <c r="DC49" s="3">
        <v>4803</v>
      </c>
      <c r="DD49" s="3">
        <v>545</v>
      </c>
      <c r="DE49" s="3">
        <v>29108</v>
      </c>
      <c r="DF49" s="3">
        <v>0</v>
      </c>
      <c r="DG49" s="3">
        <v>0</v>
      </c>
      <c r="DH49" s="3">
        <v>145</v>
      </c>
      <c r="DI49" s="3">
        <v>479</v>
      </c>
      <c r="DJ49" s="3">
        <v>234</v>
      </c>
      <c r="DK49" s="3">
        <v>138</v>
      </c>
      <c r="DL49" s="3">
        <v>82</v>
      </c>
      <c r="DM49" s="3">
        <v>117</v>
      </c>
      <c r="DN49" s="3">
        <v>50</v>
      </c>
      <c r="DO49" s="3">
        <v>1245</v>
      </c>
    </row>
    <row r="50" spans="1:119" x14ac:dyDescent="0.2">
      <c r="A50" s="3" t="s">
        <v>349</v>
      </c>
      <c r="B50" s="3">
        <v>2021</v>
      </c>
      <c r="C50" s="3"/>
      <c r="D50" s="3"/>
      <c r="E50" s="3"/>
      <c r="F50" s="3">
        <v>2983</v>
      </c>
      <c r="G50" s="3">
        <v>2678</v>
      </c>
      <c r="H50" s="3">
        <v>5792</v>
      </c>
      <c r="I50" s="3">
        <v>6350</v>
      </c>
      <c r="J50" s="3">
        <v>782</v>
      </c>
      <c r="K50" s="3">
        <v>1399</v>
      </c>
      <c r="L50" s="3">
        <v>84</v>
      </c>
      <c r="M50" s="3"/>
      <c r="N50" s="3">
        <v>16971</v>
      </c>
      <c r="O50" s="3">
        <v>16261</v>
      </c>
      <c r="P50" s="3">
        <v>4951</v>
      </c>
      <c r="Q50" s="3">
        <v>5098</v>
      </c>
      <c r="R50" s="3">
        <v>782</v>
      </c>
      <c r="S50" s="3">
        <v>824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49" t="s">
        <v>9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19"/>
      <c r="AV50" s="3"/>
      <c r="AW50" s="28" t="s">
        <v>10</v>
      </c>
      <c r="AX50" s="28" t="s">
        <v>7</v>
      </c>
      <c r="AY50" s="3">
        <v>39</v>
      </c>
      <c r="AZ50" s="3"/>
      <c r="BA50" s="3">
        <v>680</v>
      </c>
      <c r="BB50" s="3">
        <v>740</v>
      </c>
      <c r="BC50" s="3">
        <v>730</v>
      </c>
      <c r="BD50" s="3">
        <v>790</v>
      </c>
      <c r="BE50" s="3">
        <v>1420</v>
      </c>
      <c r="BF50" s="3">
        <v>1520</v>
      </c>
      <c r="BG50" s="3">
        <v>62</v>
      </c>
      <c r="BH50" s="186">
        <v>16.77</v>
      </c>
      <c r="BI50" s="187">
        <v>45.1</v>
      </c>
      <c r="BJ50" s="197"/>
      <c r="BK50" s="12" t="s">
        <v>7</v>
      </c>
      <c r="BL50" s="12" t="s">
        <v>10</v>
      </c>
      <c r="BM50" s="3">
        <v>888</v>
      </c>
      <c r="BN50" s="3">
        <v>318</v>
      </c>
      <c r="BO50" s="22" t="s">
        <v>7</v>
      </c>
      <c r="BT50" s="3">
        <v>602</v>
      </c>
      <c r="BU50" s="3">
        <v>240</v>
      </c>
      <c r="BV50" s="3">
        <v>74</v>
      </c>
      <c r="BZ50" s="42"/>
      <c r="CA50" s="109"/>
      <c r="CD50" s="3"/>
      <c r="CE50" s="3"/>
      <c r="CF50" s="3"/>
      <c r="CG50" s="12">
        <v>80</v>
      </c>
      <c r="CH50" s="19">
        <v>3</v>
      </c>
      <c r="CI50" s="19">
        <v>0</v>
      </c>
      <c r="CJ50" s="12">
        <v>90</v>
      </c>
      <c r="CK50" s="12">
        <v>70</v>
      </c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spans="1:119" s="3" customFormat="1" ht="14" x14ac:dyDescent="0.2">
      <c r="A51" s="3" t="s">
        <v>349</v>
      </c>
      <c r="B51" s="3">
        <v>2020</v>
      </c>
      <c r="F51" s="3">
        <v>2868</v>
      </c>
      <c r="G51" s="3">
        <v>2421</v>
      </c>
      <c r="H51" s="3">
        <v>5433</v>
      </c>
      <c r="I51" s="3">
        <v>6035</v>
      </c>
      <c r="J51" s="3">
        <v>751</v>
      </c>
      <c r="K51" s="3">
        <v>1257</v>
      </c>
      <c r="L51" s="3">
        <v>85</v>
      </c>
      <c r="N51" s="3">
        <v>15390</v>
      </c>
      <c r="O51" s="3">
        <v>13694</v>
      </c>
      <c r="P51" s="3">
        <v>4562</v>
      </c>
      <c r="Q51" s="3">
        <v>4242</v>
      </c>
      <c r="R51" s="3">
        <v>706</v>
      </c>
      <c r="S51" s="3">
        <v>598</v>
      </c>
      <c r="AF51" s="49" t="s">
        <v>9</v>
      </c>
      <c r="AU51" s="19"/>
      <c r="AW51" s="28" t="s">
        <v>10</v>
      </c>
      <c r="AX51" s="28" t="s">
        <v>7</v>
      </c>
      <c r="AY51" s="3">
        <v>69</v>
      </c>
      <c r="BA51" s="3">
        <v>640</v>
      </c>
      <c r="BB51" s="3">
        <v>730</v>
      </c>
      <c r="BC51" s="3">
        <v>700</v>
      </c>
      <c r="BD51" s="3">
        <v>790</v>
      </c>
      <c r="BE51" s="3">
        <v>1350</v>
      </c>
      <c r="BF51" s="3">
        <v>1490</v>
      </c>
      <c r="BG51" s="3">
        <v>70</v>
      </c>
      <c r="BH51" s="186">
        <v>7</v>
      </c>
      <c r="BI51" s="187">
        <v>53</v>
      </c>
      <c r="BJ51" s="197">
        <v>3.75</v>
      </c>
      <c r="BK51" s="12" t="s">
        <v>7</v>
      </c>
      <c r="BL51" s="12" t="s">
        <v>10</v>
      </c>
      <c r="BM51" s="3">
        <v>962</v>
      </c>
      <c r="BN51" s="3">
        <v>366</v>
      </c>
      <c r="BO51" s="22" t="s">
        <v>7</v>
      </c>
      <c r="BP51" s="12"/>
      <c r="BQ51" s="12"/>
      <c r="BR51" s="12"/>
      <c r="BS51" s="12"/>
      <c r="BT51" s="3">
        <v>570</v>
      </c>
      <c r="BU51" s="3">
        <v>191</v>
      </c>
      <c r="BV51" s="3">
        <v>63</v>
      </c>
      <c r="BW51" s="1"/>
      <c r="BX51" s="1"/>
      <c r="BY51" s="1"/>
      <c r="BZ51" s="42"/>
      <c r="CA51" s="109"/>
      <c r="CB51" s="1"/>
      <c r="CC51" s="1"/>
      <c r="CG51" s="12">
        <v>74</v>
      </c>
      <c r="CH51" s="19">
        <v>18</v>
      </c>
      <c r="CI51" s="19">
        <v>24</v>
      </c>
      <c r="CJ51" s="12">
        <v>65</v>
      </c>
      <c r="CK51" s="12">
        <v>33</v>
      </c>
    </row>
    <row r="52" spans="1:119" s="3" customFormat="1" ht="14" x14ac:dyDescent="0.2">
      <c r="A52" s="3" t="s">
        <v>349</v>
      </c>
      <c r="B52" s="3">
        <v>2019</v>
      </c>
      <c r="F52" s="3">
        <v>2843</v>
      </c>
      <c r="G52" s="3">
        <v>2394</v>
      </c>
      <c r="H52" s="3">
        <v>5383</v>
      </c>
      <c r="I52" s="3">
        <v>6491</v>
      </c>
      <c r="J52" s="3">
        <v>746</v>
      </c>
      <c r="K52" s="3">
        <v>1141</v>
      </c>
      <c r="L52" s="3">
        <v>84</v>
      </c>
      <c r="M52" s="3">
        <v>93</v>
      </c>
      <c r="N52" s="3">
        <v>15116</v>
      </c>
      <c r="O52" s="3">
        <v>13670</v>
      </c>
      <c r="P52" s="3">
        <v>3988</v>
      </c>
      <c r="Q52" s="3">
        <v>3888</v>
      </c>
      <c r="R52" s="3">
        <v>710</v>
      </c>
      <c r="S52" s="3">
        <v>647</v>
      </c>
      <c r="AF52" s="49" t="s">
        <v>5</v>
      </c>
      <c r="AU52" s="19"/>
      <c r="AW52" s="28" t="s">
        <v>10</v>
      </c>
      <c r="AX52" s="28" t="s">
        <v>7</v>
      </c>
      <c r="AY52" s="3">
        <v>66</v>
      </c>
      <c r="BA52" s="3">
        <v>640</v>
      </c>
      <c r="BB52" s="3">
        <v>720</v>
      </c>
      <c r="BC52" s="3">
        <v>700</v>
      </c>
      <c r="BD52" s="3">
        <v>790</v>
      </c>
      <c r="BE52" s="3">
        <v>1360</v>
      </c>
      <c r="BF52" s="3">
        <v>1480</v>
      </c>
      <c r="BG52" s="3">
        <v>70</v>
      </c>
      <c r="BH52" s="186"/>
      <c r="BI52" s="187"/>
      <c r="BJ52" s="197"/>
      <c r="BK52" s="12" t="s">
        <v>7</v>
      </c>
      <c r="BL52" s="12" t="s">
        <v>10</v>
      </c>
      <c r="BM52" s="3">
        <v>687</v>
      </c>
      <c r="BN52" s="3">
        <v>268</v>
      </c>
      <c r="BO52" s="22" t="s">
        <v>7</v>
      </c>
      <c r="BP52" s="12"/>
      <c r="BQ52" s="12"/>
      <c r="BR52" s="12"/>
      <c r="BS52" s="12"/>
      <c r="BT52" s="3">
        <v>425</v>
      </c>
      <c r="BU52" s="3">
        <v>106</v>
      </c>
      <c r="BV52" s="3">
        <v>57</v>
      </c>
      <c r="BW52" s="1"/>
      <c r="BX52" s="1"/>
      <c r="BY52" s="1"/>
      <c r="BZ52" s="42"/>
      <c r="CA52" s="109"/>
      <c r="CB52" s="1"/>
      <c r="CC52" s="1"/>
      <c r="CG52" s="19">
        <v>72</v>
      </c>
      <c r="CH52" s="19">
        <v>36</v>
      </c>
      <c r="CI52" s="19">
        <v>34</v>
      </c>
      <c r="CJ52" s="12">
        <v>97</v>
      </c>
      <c r="CK52" s="12">
        <v>80</v>
      </c>
    </row>
    <row r="53" spans="1:119" s="3" customFormat="1" ht="14" x14ac:dyDescent="0.2">
      <c r="A53" s="3" t="s">
        <v>349</v>
      </c>
      <c r="B53" s="3">
        <v>2018</v>
      </c>
      <c r="F53" s="3">
        <v>2796</v>
      </c>
      <c r="G53" s="3">
        <v>2300</v>
      </c>
      <c r="H53" s="3">
        <v>5262</v>
      </c>
      <c r="I53" s="3">
        <v>6629</v>
      </c>
      <c r="J53" s="3">
        <v>719</v>
      </c>
      <c r="K53" s="3">
        <v>1085</v>
      </c>
      <c r="L53" s="3">
        <v>85</v>
      </c>
      <c r="M53" s="3">
        <v>94</v>
      </c>
      <c r="N53" s="3">
        <v>13883</v>
      </c>
      <c r="O53" s="3">
        <v>12759</v>
      </c>
      <c r="P53" s="3">
        <v>3988</v>
      </c>
      <c r="Q53" s="3">
        <v>3806</v>
      </c>
      <c r="R53" s="3">
        <v>738</v>
      </c>
      <c r="S53" s="3">
        <v>655</v>
      </c>
      <c r="AF53" s="49" t="s">
        <v>5</v>
      </c>
      <c r="AU53" s="19"/>
      <c r="AW53" s="28" t="s">
        <v>10</v>
      </c>
      <c r="AX53" s="28" t="s">
        <v>7</v>
      </c>
      <c r="AY53" s="3">
        <v>58</v>
      </c>
      <c r="BA53" s="3">
        <v>650</v>
      </c>
      <c r="BB53" s="3">
        <v>730</v>
      </c>
      <c r="BC53" s="3">
        <v>700</v>
      </c>
      <c r="BD53" s="3">
        <v>790</v>
      </c>
      <c r="BG53" s="3">
        <v>66</v>
      </c>
      <c r="BH53" s="186"/>
      <c r="BI53" s="187"/>
      <c r="BJ53" s="197"/>
      <c r="BK53" s="12" t="s">
        <v>7</v>
      </c>
      <c r="BL53" s="12" t="s">
        <v>10</v>
      </c>
      <c r="BM53" s="3">
        <v>566</v>
      </c>
      <c r="BN53" s="3">
        <v>238</v>
      </c>
      <c r="BO53" s="22" t="s">
        <v>7</v>
      </c>
      <c r="BP53" s="12"/>
      <c r="BQ53" s="12"/>
      <c r="BR53" s="12"/>
      <c r="BS53" s="12"/>
      <c r="BT53" s="3">
        <v>465</v>
      </c>
      <c r="BU53" s="3">
        <v>106</v>
      </c>
      <c r="BV53" s="3">
        <v>35</v>
      </c>
      <c r="BW53" s="1"/>
      <c r="BX53" s="1"/>
      <c r="BY53" s="1"/>
      <c r="BZ53" s="42"/>
      <c r="CA53" s="109"/>
      <c r="CB53" s="1"/>
      <c r="CC53" s="1"/>
      <c r="CG53" s="19">
        <v>72</v>
      </c>
      <c r="CH53" s="19">
        <v>28</v>
      </c>
      <c r="CI53" s="19">
        <v>36</v>
      </c>
      <c r="CJ53" s="19"/>
      <c r="CK53" s="12">
        <v>80</v>
      </c>
    </row>
    <row r="54" spans="1:119" s="3" customFormat="1" ht="14" x14ac:dyDescent="0.2">
      <c r="A54" s="3" t="s">
        <v>349</v>
      </c>
      <c r="B54" s="3">
        <v>2017</v>
      </c>
      <c r="F54" s="3">
        <v>2763</v>
      </c>
      <c r="G54" s="3">
        <v>2215</v>
      </c>
      <c r="H54" s="3">
        <v>5150</v>
      </c>
      <c r="I54" s="3">
        <v>6674</v>
      </c>
      <c r="J54" s="3">
        <v>685</v>
      </c>
      <c r="K54" s="3">
        <v>1044</v>
      </c>
      <c r="L54" s="3">
        <v>83</v>
      </c>
      <c r="M54" s="3">
        <v>93</v>
      </c>
      <c r="N54" s="3">
        <v>13717</v>
      </c>
      <c r="O54" s="3">
        <v>11663</v>
      </c>
      <c r="P54" s="3">
        <v>4319</v>
      </c>
      <c r="Q54" s="3">
        <v>4086</v>
      </c>
      <c r="R54" s="3">
        <v>742</v>
      </c>
      <c r="S54" s="3">
        <v>566</v>
      </c>
      <c r="AF54" s="49" t="s">
        <v>5</v>
      </c>
      <c r="AU54" s="19"/>
      <c r="AW54" s="28" t="s">
        <v>10</v>
      </c>
      <c r="AX54" s="28" t="s">
        <v>7</v>
      </c>
      <c r="AY54" s="3">
        <v>51</v>
      </c>
      <c r="BA54" s="3">
        <v>650</v>
      </c>
      <c r="BB54" s="3">
        <v>740</v>
      </c>
      <c r="BC54" s="3">
        <v>690</v>
      </c>
      <c r="BD54" s="3">
        <v>780</v>
      </c>
      <c r="BG54" s="3">
        <v>70</v>
      </c>
      <c r="BH54" s="186"/>
      <c r="BI54" s="187"/>
      <c r="BJ54" s="197"/>
      <c r="BK54" s="12" t="s">
        <v>7</v>
      </c>
      <c r="BL54" s="12" t="s">
        <v>10</v>
      </c>
      <c r="BO54" s="22" t="s">
        <v>7</v>
      </c>
      <c r="BP54" s="12"/>
      <c r="BQ54" s="12"/>
      <c r="BR54" s="12"/>
      <c r="BS54" s="12"/>
      <c r="BT54" s="3">
        <v>487</v>
      </c>
      <c r="BU54" s="3">
        <v>114</v>
      </c>
      <c r="BV54" s="3">
        <v>34</v>
      </c>
      <c r="BW54" s="1"/>
      <c r="BX54" s="1"/>
      <c r="BY54" s="1"/>
      <c r="BZ54" s="42"/>
      <c r="CA54" s="109"/>
      <c r="CB54" s="1"/>
      <c r="CC54" s="1"/>
      <c r="CG54" s="19">
        <v>72</v>
      </c>
      <c r="CH54" s="19">
        <v>27</v>
      </c>
      <c r="CI54" s="19">
        <v>26</v>
      </c>
      <c r="CJ54" s="12">
        <v>97</v>
      </c>
      <c r="CK54" s="12">
        <v>80</v>
      </c>
    </row>
    <row r="55" spans="1:119" x14ac:dyDescent="0.2">
      <c r="A55" s="4" t="s">
        <v>136</v>
      </c>
      <c r="B55" s="3">
        <v>2022</v>
      </c>
      <c r="C55" s="79" t="s">
        <v>181</v>
      </c>
      <c r="D55" t="s">
        <v>479</v>
      </c>
      <c r="E55">
        <v>1</v>
      </c>
      <c r="F55" s="19">
        <v>737</v>
      </c>
      <c r="G55" s="19">
        <v>1178</v>
      </c>
      <c r="H55" s="19">
        <v>1948</v>
      </c>
      <c r="I55" s="19">
        <v>0</v>
      </c>
      <c r="J55" s="19">
        <v>150</v>
      </c>
      <c r="K55" s="19">
        <v>67</v>
      </c>
      <c r="L55" s="12">
        <v>84</v>
      </c>
      <c r="M55" s="19">
        <v>87.2</v>
      </c>
      <c r="N55" s="19">
        <v>3590</v>
      </c>
      <c r="O55" s="19">
        <v>5154</v>
      </c>
      <c r="P55" s="19">
        <v>1235</v>
      </c>
      <c r="Q55" s="19">
        <v>2298</v>
      </c>
      <c r="R55" s="19">
        <v>237</v>
      </c>
      <c r="S55" s="19">
        <v>393</v>
      </c>
      <c r="T55" s="19"/>
      <c r="U55" s="19"/>
      <c r="V55" s="19"/>
      <c r="W55" s="19"/>
      <c r="X55" s="19"/>
      <c r="Y55" s="19"/>
      <c r="Z55" s="19"/>
      <c r="AA55" s="19"/>
      <c r="AB55" s="19"/>
      <c r="AC55" s="48" t="s">
        <v>5</v>
      </c>
      <c r="AD55" s="48" t="s">
        <v>5</v>
      </c>
      <c r="AE55" s="48" t="s">
        <v>5</v>
      </c>
      <c r="AF55" s="48" t="s">
        <v>9</v>
      </c>
      <c r="AG55" s="48" t="s">
        <v>13</v>
      </c>
      <c r="AH55" s="48" t="s">
        <v>13</v>
      </c>
      <c r="AI55" s="48" t="s">
        <v>13</v>
      </c>
      <c r="AJ55" s="48" t="s">
        <v>13</v>
      </c>
      <c r="AK55" s="48" t="s">
        <v>13</v>
      </c>
      <c r="AL55" s="48" t="s">
        <v>5</v>
      </c>
      <c r="AM55" s="48" t="s">
        <v>9</v>
      </c>
      <c r="AN55" s="48" t="s">
        <v>9</v>
      </c>
      <c r="AO55" s="48" t="s">
        <v>9</v>
      </c>
      <c r="AP55" s="48" t="s">
        <v>9</v>
      </c>
      <c r="AQ55" s="48" t="s">
        <v>9</v>
      </c>
      <c r="AR55" s="48" t="s">
        <v>13</v>
      </c>
      <c r="AS55" s="48" t="s">
        <v>13</v>
      </c>
      <c r="AT55" s="48" t="s">
        <v>13</v>
      </c>
      <c r="AU55" s="173" t="s">
        <v>9</v>
      </c>
      <c r="AV55" s="1"/>
      <c r="AW55" s="2" t="s">
        <v>10</v>
      </c>
      <c r="AX55" s="2" t="s">
        <v>10</v>
      </c>
      <c r="AY55" s="19">
        <v>48</v>
      </c>
      <c r="AZ55" s="19"/>
      <c r="BA55" s="19">
        <v>600</v>
      </c>
      <c r="BB55" s="19">
        <v>710</v>
      </c>
      <c r="BC55" s="19">
        <v>560</v>
      </c>
      <c r="BD55" s="19">
        <v>690</v>
      </c>
      <c r="BE55" s="19">
        <v>1180</v>
      </c>
      <c r="BF55" s="19">
        <v>1390</v>
      </c>
      <c r="BG55" s="19">
        <v>35</v>
      </c>
      <c r="BH55" s="131">
        <v>31.8</v>
      </c>
      <c r="BI55" s="183">
        <v>27.4</v>
      </c>
      <c r="BJ55" s="195">
        <v>3.81</v>
      </c>
      <c r="BK55" s="12" t="s">
        <v>7</v>
      </c>
      <c r="BL55" s="12" t="s">
        <v>7</v>
      </c>
      <c r="BN55" s="22"/>
      <c r="BO55" s="12" t="s">
        <v>10</v>
      </c>
      <c r="BP55" s="19"/>
      <c r="BQ55" s="19"/>
      <c r="BR55" s="19"/>
      <c r="BS55" s="19"/>
      <c r="BT55" s="3">
        <v>180</v>
      </c>
      <c r="BU55" s="3">
        <v>60</v>
      </c>
      <c r="BV55" s="3">
        <v>20</v>
      </c>
      <c r="BW55" s="1" t="s">
        <v>7</v>
      </c>
      <c r="BX55" s="1" t="s">
        <v>10</v>
      </c>
      <c r="BY55" s="1" t="s">
        <v>10</v>
      </c>
      <c r="BZ55" s="1"/>
      <c r="CA55" s="107"/>
      <c r="CB55" s="1" t="s">
        <v>7</v>
      </c>
      <c r="CC55" s="1" t="s">
        <v>10</v>
      </c>
      <c r="CD55" s="1" t="s">
        <v>7</v>
      </c>
      <c r="CE55" s="1" t="s">
        <v>7</v>
      </c>
      <c r="CF55" s="1" t="s">
        <v>10</v>
      </c>
      <c r="CG55" s="19">
        <v>86</v>
      </c>
      <c r="CH55" s="19">
        <v>0</v>
      </c>
      <c r="CI55" s="19">
        <v>0</v>
      </c>
      <c r="CJ55" s="19">
        <v>100</v>
      </c>
      <c r="CK55" s="19">
        <v>97</v>
      </c>
      <c r="CL55" s="3"/>
      <c r="CM55" s="19"/>
      <c r="CN55" s="19"/>
      <c r="CO55" s="19"/>
      <c r="CP55" s="19"/>
      <c r="CQ55" s="19"/>
      <c r="CR55" s="12">
        <v>388</v>
      </c>
      <c r="CS55" s="12">
        <v>319</v>
      </c>
      <c r="CT55" s="12">
        <v>319</v>
      </c>
      <c r="CU55" s="12">
        <v>312</v>
      </c>
      <c r="CV55" s="12">
        <v>216</v>
      </c>
      <c r="CW55" s="12">
        <v>113</v>
      </c>
      <c r="CX55" s="12">
        <v>319</v>
      </c>
      <c r="CY55" s="12">
        <v>100</v>
      </c>
      <c r="CZ55" s="12">
        <v>44254</v>
      </c>
      <c r="DA55" s="12">
        <v>42483</v>
      </c>
      <c r="DB55" s="12">
        <v>4483</v>
      </c>
      <c r="DC55" s="12">
        <v>3342</v>
      </c>
      <c r="DD55" s="12">
        <v>307</v>
      </c>
      <c r="DE55" s="12">
        <v>30816</v>
      </c>
      <c r="DF55" s="12">
        <v>0</v>
      </c>
      <c r="DG55" s="12">
        <v>0</v>
      </c>
      <c r="DH55" s="1">
        <v>88</v>
      </c>
      <c r="DI55" s="1">
        <v>233</v>
      </c>
      <c r="DJ55" s="1">
        <v>107</v>
      </c>
      <c r="DK55" s="1">
        <v>27</v>
      </c>
      <c r="DL55" s="1">
        <v>6</v>
      </c>
      <c r="DM55" s="1">
        <v>5</v>
      </c>
      <c r="DN55" s="1">
        <v>0</v>
      </c>
      <c r="DO55" s="1">
        <v>466</v>
      </c>
    </row>
    <row r="56" spans="1:119" x14ac:dyDescent="0.2">
      <c r="A56" s="3" t="s">
        <v>136</v>
      </c>
      <c r="B56" s="3">
        <v>2021</v>
      </c>
      <c r="F56" s="19">
        <v>734</v>
      </c>
      <c r="G56" s="19">
        <v>1077</v>
      </c>
      <c r="H56" s="19">
        <v>1829</v>
      </c>
      <c r="I56" s="19">
        <v>0</v>
      </c>
      <c r="J56" s="19">
        <v>159</v>
      </c>
      <c r="K56" s="19">
        <v>67</v>
      </c>
      <c r="L56" s="12">
        <v>81</v>
      </c>
      <c r="M56" s="19">
        <v>85.7</v>
      </c>
      <c r="N56" s="19">
        <v>3153</v>
      </c>
      <c r="O56" s="19">
        <v>4529</v>
      </c>
      <c r="P56" s="19">
        <v>1113</v>
      </c>
      <c r="Q56" s="19">
        <v>2033</v>
      </c>
      <c r="R56" s="19">
        <v>210</v>
      </c>
      <c r="S56" s="19">
        <v>282</v>
      </c>
      <c r="T56" s="19"/>
      <c r="U56" s="19"/>
      <c r="V56" s="19"/>
      <c r="W56" s="19"/>
      <c r="X56" s="19"/>
      <c r="Y56" s="19"/>
      <c r="Z56" s="19"/>
      <c r="AA56" s="19"/>
      <c r="AB56" s="19"/>
      <c r="AF56" s="2" t="s">
        <v>9</v>
      </c>
      <c r="AR56" s="2"/>
      <c r="AW56" s="2" t="s">
        <v>10</v>
      </c>
      <c r="AX56" s="2" t="s">
        <v>10</v>
      </c>
      <c r="AY56" s="19">
        <v>12</v>
      </c>
      <c r="AZ56" s="19"/>
      <c r="BA56" s="19">
        <v>680</v>
      </c>
      <c r="BB56" s="19">
        <v>748</v>
      </c>
      <c r="BC56" s="19">
        <v>653</v>
      </c>
      <c r="BD56" s="19">
        <v>728</v>
      </c>
      <c r="BE56" s="19">
        <v>1353</v>
      </c>
      <c r="BF56" s="19">
        <v>1450</v>
      </c>
      <c r="BG56" s="19">
        <v>41</v>
      </c>
      <c r="BH56" s="131">
        <v>23.4</v>
      </c>
      <c r="BI56" s="183">
        <v>23.9</v>
      </c>
      <c r="BJ56" s="195">
        <v>3.7</v>
      </c>
      <c r="BK56" s="12" t="s">
        <v>7</v>
      </c>
      <c r="BL56" s="12" t="s">
        <v>7</v>
      </c>
      <c r="BM56" s="12">
        <v>399</v>
      </c>
      <c r="BN56" s="12">
        <v>206</v>
      </c>
      <c r="BO56" s="12" t="s">
        <v>10</v>
      </c>
      <c r="BP56" s="19"/>
      <c r="BQ56" s="19"/>
      <c r="BR56" s="19"/>
      <c r="BS56" s="19"/>
      <c r="BT56" s="3">
        <v>167</v>
      </c>
      <c r="BU56" s="3">
        <v>59</v>
      </c>
      <c r="BV56" s="3">
        <v>2</v>
      </c>
      <c r="BW56" s="3"/>
      <c r="BX56" s="3"/>
      <c r="BY56" s="3"/>
      <c r="BZ56" s="3"/>
      <c r="CA56" s="108"/>
      <c r="CB56" s="3"/>
      <c r="CC56" s="3"/>
      <c r="CD56" s="3"/>
      <c r="CE56" s="3"/>
      <c r="CF56" s="3"/>
      <c r="CG56" s="19">
        <v>84</v>
      </c>
      <c r="CH56" s="19">
        <v>0</v>
      </c>
      <c r="CI56" s="19">
        <v>0</v>
      </c>
      <c r="CJ56" s="19">
        <v>100</v>
      </c>
      <c r="CK56" s="19">
        <v>96</v>
      </c>
      <c r="CL56" s="3"/>
      <c r="CM56" s="19"/>
      <c r="CN56" s="19"/>
      <c r="CO56" s="19"/>
      <c r="CP56" s="19"/>
      <c r="CQ56" s="19"/>
      <c r="CR56" s="12"/>
      <c r="CT56" s="12"/>
      <c r="CU56" s="12"/>
      <c r="CV56" s="12"/>
      <c r="CW56" s="12"/>
      <c r="CX56" s="12"/>
      <c r="CZ56" s="12"/>
      <c r="DA56" s="12"/>
      <c r="DB56" s="12"/>
      <c r="DC56" s="12"/>
      <c r="DD56" s="12"/>
    </row>
    <row r="57" spans="1:119" x14ac:dyDescent="0.2">
      <c r="A57" s="3" t="s">
        <v>136</v>
      </c>
      <c r="B57" s="3">
        <v>2020</v>
      </c>
      <c r="C57" s="28"/>
      <c r="D57" s="28"/>
      <c r="E57" s="28"/>
      <c r="F57" s="19">
        <v>639</v>
      </c>
      <c r="G57" s="19">
        <v>1050</v>
      </c>
      <c r="H57" s="19">
        <v>1737</v>
      </c>
      <c r="I57" s="19">
        <v>0</v>
      </c>
      <c r="J57" s="19">
        <v>140</v>
      </c>
      <c r="K57" s="19">
        <v>67</v>
      </c>
      <c r="L57" s="12">
        <v>82</v>
      </c>
      <c r="M57" s="19">
        <v>87.4</v>
      </c>
      <c r="N57" s="19">
        <v>2814</v>
      </c>
      <c r="O57" s="19">
        <v>4068</v>
      </c>
      <c r="P57" s="19">
        <v>902</v>
      </c>
      <c r="Q57" s="19">
        <v>1694</v>
      </c>
      <c r="R57" s="19">
        <v>173</v>
      </c>
      <c r="S57" s="19">
        <v>261</v>
      </c>
      <c r="T57" s="19"/>
      <c r="U57" s="19"/>
      <c r="V57" s="19"/>
      <c r="W57" s="19"/>
      <c r="X57" s="19"/>
      <c r="Y57" s="19"/>
      <c r="Z57" s="19"/>
      <c r="AA57" s="19"/>
      <c r="AB57" s="19"/>
      <c r="AF57" s="2" t="s">
        <v>9</v>
      </c>
      <c r="AR57" s="2"/>
      <c r="AW57" s="2" t="s">
        <v>10</v>
      </c>
      <c r="AX57" s="2" t="s">
        <v>10</v>
      </c>
      <c r="AY57" s="19">
        <v>24</v>
      </c>
      <c r="AZ57" s="19"/>
      <c r="BA57" s="19">
        <v>650</v>
      </c>
      <c r="BB57" s="19">
        <v>720</v>
      </c>
      <c r="BC57" s="19">
        <v>660</v>
      </c>
      <c r="BD57" s="19">
        <v>730</v>
      </c>
      <c r="BE57" s="19">
        <v>1310</v>
      </c>
      <c r="BF57" s="19">
        <v>1420</v>
      </c>
      <c r="BG57" s="19">
        <v>54</v>
      </c>
      <c r="BH57" s="131">
        <v>21</v>
      </c>
      <c r="BI57" s="183">
        <v>23</v>
      </c>
      <c r="BJ57" s="195">
        <v>3.67</v>
      </c>
      <c r="BK57" s="12" t="s">
        <v>7</v>
      </c>
      <c r="BL57" s="12" t="s">
        <v>7</v>
      </c>
      <c r="BM57" s="12">
        <v>535</v>
      </c>
      <c r="BN57" s="12">
        <v>264</v>
      </c>
      <c r="BO57" s="12" t="s">
        <v>10</v>
      </c>
      <c r="BP57" s="19"/>
      <c r="BQ57" s="19"/>
      <c r="BR57" s="19"/>
      <c r="BS57" s="19"/>
      <c r="BT57" s="3">
        <v>156</v>
      </c>
      <c r="BU57" s="3">
        <v>48</v>
      </c>
      <c r="BV57" s="3">
        <v>12</v>
      </c>
      <c r="BW57" s="3"/>
      <c r="BX57" s="3"/>
      <c r="BY57" s="3"/>
      <c r="BZ57" s="3"/>
      <c r="CA57" s="108"/>
      <c r="CB57" s="3"/>
      <c r="CC57" s="3"/>
      <c r="CD57" s="3"/>
      <c r="CE57" s="3"/>
      <c r="CF57" s="3"/>
      <c r="CG57" s="19">
        <v>85</v>
      </c>
      <c r="CH57" s="19">
        <v>0</v>
      </c>
      <c r="CI57" s="19">
        <v>0</v>
      </c>
      <c r="CJ57" s="19"/>
      <c r="CK57" s="19"/>
      <c r="CL57" s="3"/>
      <c r="CM57" s="19"/>
      <c r="CN57" s="19"/>
      <c r="CO57" s="19"/>
      <c r="CP57" s="19"/>
      <c r="CQ57" s="19"/>
      <c r="CR57" s="12"/>
      <c r="CT57" s="12"/>
      <c r="CU57" s="12"/>
      <c r="CV57" s="12"/>
      <c r="CW57" s="12"/>
      <c r="CX57" s="12"/>
      <c r="CZ57" s="12"/>
      <c r="DA57" s="12"/>
      <c r="DB57" s="12"/>
      <c r="DC57" s="12"/>
      <c r="DD57" s="12"/>
    </row>
    <row r="58" spans="1:119" x14ac:dyDescent="0.2">
      <c r="A58" s="3" t="s">
        <v>136</v>
      </c>
      <c r="B58" s="3">
        <v>2019</v>
      </c>
      <c r="C58" s="28"/>
      <c r="D58" s="28"/>
      <c r="E58" s="28"/>
      <c r="F58" s="19">
        <v>689</v>
      </c>
      <c r="G58" s="19">
        <v>1130</v>
      </c>
      <c r="H58" s="19">
        <v>1861</v>
      </c>
      <c r="I58" s="19">
        <v>0</v>
      </c>
      <c r="J58" s="19">
        <v>161</v>
      </c>
      <c r="K58" s="19">
        <v>74</v>
      </c>
      <c r="L58" s="12">
        <v>84</v>
      </c>
      <c r="M58" s="19">
        <v>90</v>
      </c>
      <c r="N58" s="19">
        <v>2780</v>
      </c>
      <c r="O58" s="19">
        <v>4004</v>
      </c>
      <c r="P58" s="19">
        <v>872</v>
      </c>
      <c r="Q58" s="19">
        <v>1666</v>
      </c>
      <c r="R58" s="19">
        <v>189</v>
      </c>
      <c r="S58" s="19">
        <v>319</v>
      </c>
      <c r="T58" s="19"/>
      <c r="U58" s="19"/>
      <c r="V58" s="19"/>
      <c r="W58" s="19"/>
      <c r="X58" s="19"/>
      <c r="Y58" s="19"/>
      <c r="Z58" s="19"/>
      <c r="AA58" s="19"/>
      <c r="AB58" s="19"/>
      <c r="AF58" s="2" t="s">
        <v>9</v>
      </c>
      <c r="AR58" s="2"/>
      <c r="AW58" s="2" t="s">
        <v>10</v>
      </c>
      <c r="AX58" s="2" t="s">
        <v>7</v>
      </c>
      <c r="AY58" s="19">
        <v>31</v>
      </c>
      <c r="AZ58" s="19"/>
      <c r="BA58" s="19">
        <v>650</v>
      </c>
      <c r="BB58" s="19">
        <v>710</v>
      </c>
      <c r="BC58" s="19">
        <v>660</v>
      </c>
      <c r="BD58" s="19">
        <v>740</v>
      </c>
      <c r="BE58" s="19">
        <v>1330</v>
      </c>
      <c r="BF58" s="19">
        <v>1430</v>
      </c>
      <c r="BG58" s="19">
        <v>45</v>
      </c>
      <c r="BK58" s="12" t="s">
        <v>7</v>
      </c>
      <c r="BL58" s="12" t="s">
        <v>7</v>
      </c>
      <c r="BM58" s="12">
        <v>460</v>
      </c>
      <c r="BN58" s="12">
        <v>268</v>
      </c>
      <c r="BO58" s="12" t="s">
        <v>10</v>
      </c>
      <c r="BP58" s="19"/>
      <c r="BQ58" s="19"/>
      <c r="BR58" s="19"/>
      <c r="BS58" s="19"/>
      <c r="BT58" s="3">
        <v>158</v>
      </c>
      <c r="BU58" s="3">
        <v>63</v>
      </c>
      <c r="BV58" s="3">
        <v>15</v>
      </c>
      <c r="BW58" s="3"/>
      <c r="BX58" s="3"/>
      <c r="BY58" s="3"/>
      <c r="BZ58" s="3"/>
      <c r="CA58" s="108"/>
      <c r="CB58" s="3"/>
      <c r="CC58" s="3"/>
      <c r="CD58" s="3"/>
      <c r="CE58" s="3"/>
      <c r="CF58" s="3"/>
      <c r="CG58" s="19">
        <v>84</v>
      </c>
      <c r="CH58" s="19">
        <v>0</v>
      </c>
      <c r="CI58" s="19">
        <v>0</v>
      </c>
      <c r="CJ58" s="19">
        <v>100</v>
      </c>
      <c r="CK58" s="19">
        <v>99</v>
      </c>
      <c r="CL58" s="3"/>
      <c r="CM58" s="19"/>
      <c r="CN58" s="19"/>
      <c r="CO58" s="19"/>
      <c r="CP58" s="19"/>
      <c r="CQ58" s="19"/>
      <c r="CR58" s="12"/>
      <c r="CT58" s="12"/>
      <c r="CU58" s="12"/>
      <c r="CV58" s="12"/>
      <c r="CW58" s="12"/>
      <c r="CX58" s="12"/>
      <c r="CZ58" s="12"/>
      <c r="DA58" s="12"/>
      <c r="DB58" s="12"/>
      <c r="DC58" s="12"/>
      <c r="DD58" s="12"/>
    </row>
    <row r="59" spans="1:119" x14ac:dyDescent="0.2">
      <c r="A59" s="3" t="s">
        <v>136</v>
      </c>
      <c r="B59" s="3">
        <v>2018</v>
      </c>
      <c r="C59" s="28"/>
      <c r="D59" s="28"/>
      <c r="E59" s="28"/>
      <c r="F59" s="19">
        <v>688</v>
      </c>
      <c r="G59" s="19">
        <v>1110</v>
      </c>
      <c r="H59" s="19">
        <v>1844</v>
      </c>
      <c r="I59" s="19">
        <v>0</v>
      </c>
      <c r="J59" s="19">
        <v>132</v>
      </c>
      <c r="K59" s="19">
        <v>87</v>
      </c>
      <c r="L59" s="12">
        <v>85</v>
      </c>
      <c r="M59" s="19">
        <v>91.2</v>
      </c>
      <c r="N59" s="19">
        <v>2605</v>
      </c>
      <c r="O59" s="19">
        <v>3828</v>
      </c>
      <c r="P59" s="19">
        <v>815</v>
      </c>
      <c r="Q59" s="19">
        <v>1614</v>
      </c>
      <c r="R59" s="19">
        <v>201</v>
      </c>
      <c r="S59" s="19">
        <v>307</v>
      </c>
      <c r="T59" s="19"/>
      <c r="U59" s="19"/>
      <c r="V59" s="19"/>
      <c r="W59" s="19"/>
      <c r="X59" s="19"/>
      <c r="Y59" s="19"/>
      <c r="Z59" s="19"/>
      <c r="AA59" s="19"/>
      <c r="AB59" s="19"/>
      <c r="AF59" s="2" t="s">
        <v>9</v>
      </c>
      <c r="AR59" s="2"/>
      <c r="AW59" s="2" t="s">
        <v>10</v>
      </c>
      <c r="AX59" s="2" t="s">
        <v>7</v>
      </c>
      <c r="AY59" s="19">
        <v>29</v>
      </c>
      <c r="AZ59" s="19"/>
      <c r="BA59" s="19">
        <v>650</v>
      </c>
      <c r="BB59" s="19">
        <v>710</v>
      </c>
      <c r="BC59" s="19">
        <v>640</v>
      </c>
      <c r="BD59" s="19">
        <v>720</v>
      </c>
      <c r="BE59" s="19"/>
      <c r="BF59" s="19"/>
      <c r="BG59" s="19">
        <v>49</v>
      </c>
      <c r="BK59" s="12" t="s">
        <v>7</v>
      </c>
      <c r="BL59" s="12" t="s">
        <v>7</v>
      </c>
      <c r="BM59" s="12">
        <v>362</v>
      </c>
      <c r="BN59" s="12">
        <v>226</v>
      </c>
      <c r="BO59" s="12" t="s">
        <v>10</v>
      </c>
      <c r="BP59" s="19"/>
      <c r="BQ59" s="19"/>
      <c r="BR59" s="19"/>
      <c r="BS59" s="19"/>
      <c r="BT59" s="3">
        <v>197</v>
      </c>
      <c r="BU59" s="3">
        <v>69</v>
      </c>
      <c r="BV59" s="3">
        <v>29</v>
      </c>
      <c r="BW59" s="3"/>
      <c r="BX59" s="3"/>
      <c r="BY59" s="3"/>
      <c r="BZ59" s="3"/>
      <c r="CA59" s="108"/>
      <c r="CB59" s="3"/>
      <c r="CC59" s="3"/>
      <c r="CD59" s="3"/>
      <c r="CE59" s="3"/>
      <c r="CF59" s="3"/>
      <c r="CG59" s="19">
        <v>81</v>
      </c>
      <c r="CH59" s="19">
        <v>0</v>
      </c>
      <c r="CI59" s="19">
        <v>0</v>
      </c>
      <c r="CJ59" s="19">
        <v>100</v>
      </c>
      <c r="CK59" s="19">
        <v>99</v>
      </c>
      <c r="CL59" s="3"/>
      <c r="CM59" s="19"/>
      <c r="CN59" s="19"/>
      <c r="CO59" s="19"/>
      <c r="CP59" s="19"/>
      <c r="CQ59" s="19"/>
      <c r="CR59" s="12"/>
      <c r="CT59" s="12"/>
      <c r="CU59" s="12"/>
      <c r="CV59" s="12"/>
      <c r="CW59" s="12"/>
      <c r="CX59" s="12"/>
      <c r="CZ59" s="12"/>
      <c r="DA59" s="12"/>
      <c r="DB59" s="12"/>
      <c r="DC59" s="12"/>
      <c r="DD59" s="12"/>
    </row>
    <row r="60" spans="1:119" x14ac:dyDescent="0.2">
      <c r="A60" s="4" t="s">
        <v>462</v>
      </c>
      <c r="B60" s="3">
        <v>2022</v>
      </c>
      <c r="C60" s="149" t="s">
        <v>330</v>
      </c>
      <c r="D60" t="s">
        <v>480</v>
      </c>
      <c r="E60">
        <v>1</v>
      </c>
      <c r="F60" s="3">
        <v>7649</v>
      </c>
      <c r="G60" s="3">
        <v>10875</v>
      </c>
      <c r="H60" s="3">
        <v>22536</v>
      </c>
      <c r="I60" s="3">
        <v>3493</v>
      </c>
      <c r="J60" s="3">
        <v>1140</v>
      </c>
      <c r="K60" s="3">
        <v>2407</v>
      </c>
      <c r="L60" s="3">
        <v>50.3</v>
      </c>
      <c r="M60" s="3">
        <v>73.5</v>
      </c>
      <c r="N60" s="3">
        <v>13885</v>
      </c>
      <c r="O60" s="3">
        <v>20056</v>
      </c>
      <c r="P60" s="3">
        <v>11618</v>
      </c>
      <c r="Q60" s="3">
        <v>17889</v>
      </c>
      <c r="R60" s="3">
        <v>1687</v>
      </c>
      <c r="S60" s="3">
        <v>2028</v>
      </c>
      <c r="T60" s="3"/>
      <c r="U60" s="3"/>
      <c r="V60" s="3"/>
      <c r="W60" s="3"/>
      <c r="X60" s="3"/>
      <c r="Y60" s="3"/>
      <c r="Z60" s="3"/>
      <c r="AA60" s="3"/>
      <c r="AB60" s="3"/>
      <c r="AC60" s="3" t="s">
        <v>5</v>
      </c>
      <c r="AD60" s="3" t="s">
        <v>15</v>
      </c>
      <c r="AE60" s="3" t="s">
        <v>5</v>
      </c>
      <c r="AF60" s="3" t="s">
        <v>5</v>
      </c>
      <c r="AG60" s="3" t="s">
        <v>15</v>
      </c>
      <c r="AH60" s="3" t="s">
        <v>15</v>
      </c>
      <c r="AI60" s="3" t="s">
        <v>15</v>
      </c>
      <c r="AJ60" s="3" t="s">
        <v>15</v>
      </c>
      <c r="AK60" s="3" t="s">
        <v>15</v>
      </c>
      <c r="AL60" s="3" t="s">
        <v>15</v>
      </c>
      <c r="AM60" s="3">
        <v>0</v>
      </c>
      <c r="AN60" s="3" t="s">
        <v>15</v>
      </c>
      <c r="AO60" s="3" t="s">
        <v>9</v>
      </c>
      <c r="AP60" s="3" t="s">
        <v>9</v>
      </c>
      <c r="AQ60" s="3" t="s">
        <v>15</v>
      </c>
      <c r="AR60" s="3" t="s">
        <v>15</v>
      </c>
      <c r="AS60" s="3" t="s">
        <v>15</v>
      </c>
      <c r="AT60" s="3" t="s">
        <v>15</v>
      </c>
      <c r="AU60" s="19" t="s">
        <v>15</v>
      </c>
      <c r="AV60" s="3"/>
      <c r="AW60" s="28" t="s">
        <v>7</v>
      </c>
      <c r="AX60" s="28" t="s">
        <v>7</v>
      </c>
      <c r="AY60" s="3">
        <v>14</v>
      </c>
      <c r="AZ60" s="3"/>
      <c r="BA60" s="3"/>
      <c r="BB60" s="3"/>
      <c r="BC60" s="3"/>
      <c r="BD60" s="3"/>
      <c r="BE60" s="3"/>
      <c r="BF60" s="3"/>
      <c r="BG60" s="3"/>
      <c r="BH60" s="186">
        <v>1.54</v>
      </c>
      <c r="BI60" s="187">
        <v>18.18</v>
      </c>
      <c r="BJ60" s="197">
        <v>3.35</v>
      </c>
      <c r="BK60" s="12" t="s">
        <v>10</v>
      </c>
      <c r="BL60" s="12" t="s">
        <v>10</v>
      </c>
      <c r="BM60" s="3"/>
      <c r="BN60" s="3"/>
      <c r="BO60" s="12" t="s">
        <v>10</v>
      </c>
      <c r="BP60" s="3"/>
      <c r="BQ60" s="3"/>
      <c r="BR60" s="3"/>
      <c r="BS60" s="3"/>
      <c r="BT60" s="3">
        <v>16464</v>
      </c>
      <c r="BU60" s="3">
        <v>12850</v>
      </c>
      <c r="BV60" s="3">
        <v>2594</v>
      </c>
      <c r="BW60" s="3" t="s">
        <v>7</v>
      </c>
      <c r="BX60" s="3" t="s">
        <v>7</v>
      </c>
      <c r="BY60" s="3" t="s">
        <v>7</v>
      </c>
      <c r="BZ60" s="115" t="s">
        <v>410</v>
      </c>
      <c r="CA60" s="141" t="s">
        <v>410</v>
      </c>
      <c r="CB60" s="3" t="s">
        <v>7</v>
      </c>
      <c r="CC60" s="3" t="s">
        <v>10</v>
      </c>
      <c r="CD60" s="3" t="s">
        <v>7</v>
      </c>
      <c r="CE60" s="3" t="s">
        <v>7</v>
      </c>
      <c r="CF60" s="3" t="s">
        <v>7</v>
      </c>
      <c r="CG60" s="131">
        <v>0</v>
      </c>
      <c r="CH60" s="131"/>
      <c r="CI60" s="131"/>
      <c r="CJ60" s="131">
        <v>15</v>
      </c>
      <c r="CK60" s="131">
        <v>41</v>
      </c>
      <c r="CL60" s="3"/>
      <c r="CM60" s="3">
        <v>5744</v>
      </c>
      <c r="CN60" s="3">
        <v>5744</v>
      </c>
      <c r="CO60" s="3">
        <v>17624</v>
      </c>
      <c r="CP60" s="3">
        <v>1070</v>
      </c>
      <c r="CQ60" s="3">
        <v>18658</v>
      </c>
      <c r="CR60" s="1">
        <v>3586</v>
      </c>
      <c r="CS60" s="1">
        <v>3380</v>
      </c>
      <c r="CT60" s="1">
        <v>3370</v>
      </c>
      <c r="CU60" s="1">
        <v>3247</v>
      </c>
      <c r="CV60" s="1">
        <v>2112</v>
      </c>
      <c r="CW60" s="1">
        <v>1829</v>
      </c>
      <c r="CX60" s="1">
        <v>116</v>
      </c>
      <c r="CY60" s="1">
        <v>76.099999999999994</v>
      </c>
      <c r="CZ60" s="1">
        <v>15541</v>
      </c>
      <c r="DA60" s="1">
        <v>15204</v>
      </c>
      <c r="DB60" s="1">
        <v>3497</v>
      </c>
      <c r="DC60" s="1">
        <v>3451</v>
      </c>
      <c r="DD60" s="1">
        <v>13</v>
      </c>
      <c r="DE60" s="1">
        <v>3695</v>
      </c>
      <c r="DF60" s="1">
        <v>1</v>
      </c>
      <c r="DG60" s="1">
        <v>14758</v>
      </c>
      <c r="DH60" s="1">
        <v>265</v>
      </c>
      <c r="DI60" s="1">
        <v>485</v>
      </c>
      <c r="DJ60" s="1">
        <v>1257</v>
      </c>
      <c r="DK60" s="1">
        <v>665</v>
      </c>
      <c r="DL60" s="1">
        <v>334</v>
      </c>
      <c r="DM60" s="1">
        <v>117</v>
      </c>
      <c r="DN60" s="1">
        <v>0</v>
      </c>
      <c r="DO60" s="1">
        <v>3123</v>
      </c>
    </row>
    <row r="61" spans="1:119" x14ac:dyDescent="0.2">
      <c r="A61" s="3" t="s">
        <v>462</v>
      </c>
      <c r="B61" s="3">
        <v>2021</v>
      </c>
      <c r="C61" s="28"/>
      <c r="D61" s="28"/>
      <c r="E61" s="28"/>
      <c r="F61" s="3">
        <v>7776</v>
      </c>
      <c r="G61" s="3">
        <v>11752</v>
      </c>
      <c r="H61" s="3">
        <v>23484</v>
      </c>
      <c r="I61" s="3">
        <v>4032</v>
      </c>
      <c r="J61" s="3">
        <v>1233</v>
      </c>
      <c r="K61" s="3">
        <v>2606</v>
      </c>
      <c r="L61" s="3">
        <v>52.1</v>
      </c>
      <c r="M61" s="3">
        <v>73</v>
      </c>
      <c r="N61" s="3">
        <v>11636</v>
      </c>
      <c r="O61" s="3">
        <v>17587</v>
      </c>
      <c r="P61" s="3">
        <v>10210</v>
      </c>
      <c r="Q61" s="3">
        <v>16249</v>
      </c>
      <c r="R61" s="3">
        <v>1605</v>
      </c>
      <c r="S61" s="3">
        <v>2292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5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9"/>
      <c r="AV61" s="3"/>
      <c r="AW61" s="28" t="s">
        <v>7</v>
      </c>
      <c r="AX61" s="28" t="s">
        <v>7</v>
      </c>
      <c r="AY61" s="3">
        <v>25</v>
      </c>
      <c r="AZ61" s="3"/>
      <c r="BA61" s="3">
        <v>420</v>
      </c>
      <c r="BB61" s="3">
        <v>520</v>
      </c>
      <c r="BC61" s="3">
        <v>410</v>
      </c>
      <c r="BD61" s="3">
        <v>530</v>
      </c>
      <c r="BE61" s="3">
        <v>840</v>
      </c>
      <c r="BF61" s="3">
        <v>1040</v>
      </c>
      <c r="BG61" s="3"/>
      <c r="BH61" s="186">
        <v>1.37</v>
      </c>
      <c r="BI61" s="187">
        <v>16.75</v>
      </c>
      <c r="BJ61" s="197">
        <v>3.31</v>
      </c>
      <c r="BK61" s="12" t="s">
        <v>10</v>
      </c>
      <c r="BL61" s="12" t="s">
        <v>10</v>
      </c>
      <c r="BM61" s="3"/>
      <c r="BN61" s="3"/>
      <c r="BO61" s="12" t="s">
        <v>10</v>
      </c>
      <c r="BP61" s="3"/>
      <c r="BQ61" s="3"/>
      <c r="BR61" s="3"/>
      <c r="BS61" s="3"/>
      <c r="BT61" s="3">
        <v>19790</v>
      </c>
      <c r="BU61" s="3">
        <v>14830</v>
      </c>
      <c r="BV61" s="3">
        <v>3916</v>
      </c>
      <c r="BW61" s="3"/>
      <c r="BX61" s="3"/>
      <c r="BY61" s="3"/>
      <c r="BZ61" s="3"/>
      <c r="CA61" s="108"/>
      <c r="CB61" s="3"/>
      <c r="CC61" s="3"/>
      <c r="CD61" s="3"/>
      <c r="CE61" s="3"/>
      <c r="CG61" s="131">
        <v>0.6</v>
      </c>
      <c r="CH61" s="131">
        <v>0.2</v>
      </c>
      <c r="CI61" s="131">
        <v>0.3</v>
      </c>
      <c r="CJ61" s="131">
        <v>16</v>
      </c>
      <c r="CK61" s="131">
        <v>5</v>
      </c>
      <c r="CL61" s="3"/>
      <c r="CM61" s="3"/>
      <c r="CN61" s="3"/>
      <c r="CO61" s="3"/>
      <c r="CP61" s="3"/>
      <c r="CQ61" s="3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9" x14ac:dyDescent="0.2">
      <c r="A62" s="3" t="s">
        <v>462</v>
      </c>
      <c r="B62" s="3">
        <v>2020</v>
      </c>
      <c r="C62" s="28"/>
      <c r="D62" s="28"/>
      <c r="E62" s="28"/>
      <c r="F62" s="3">
        <v>7742</v>
      </c>
      <c r="G62" s="3">
        <v>11509</v>
      </c>
      <c r="H62" s="3">
        <v>22566</v>
      </c>
      <c r="I62" s="3">
        <v>3776</v>
      </c>
      <c r="J62" s="3">
        <v>1309</v>
      </c>
      <c r="K62" s="3">
        <v>2556</v>
      </c>
      <c r="L62" s="3">
        <v>52</v>
      </c>
      <c r="M62" s="3">
        <v>82.5</v>
      </c>
      <c r="N62" s="3">
        <v>12827</v>
      </c>
      <c r="O62" s="3">
        <v>18615</v>
      </c>
      <c r="P62" s="3">
        <v>9087</v>
      </c>
      <c r="Q62" s="3">
        <v>14959</v>
      </c>
      <c r="R62" s="3">
        <v>1554</v>
      </c>
      <c r="S62" s="3">
        <v>2278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 t="s">
        <v>5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19"/>
      <c r="AV62" s="3"/>
      <c r="AW62" s="28" t="s">
        <v>7</v>
      </c>
      <c r="AX62" s="28" t="s">
        <v>7</v>
      </c>
      <c r="AY62" s="3">
        <v>97</v>
      </c>
      <c r="AZ62" s="3"/>
      <c r="BA62" s="3">
        <v>440</v>
      </c>
      <c r="BB62" s="3">
        <v>530</v>
      </c>
      <c r="BC62" s="3">
        <v>430</v>
      </c>
      <c r="BD62" s="3">
        <v>530</v>
      </c>
      <c r="BE62" s="3">
        <v>890</v>
      </c>
      <c r="BF62" s="3">
        <v>1060</v>
      </c>
      <c r="BG62" s="3"/>
      <c r="BH62" s="186">
        <v>1.1000000000000001</v>
      </c>
      <c r="BI62" s="187">
        <v>15.66</v>
      </c>
      <c r="BJ62" s="197">
        <v>3.32</v>
      </c>
      <c r="BK62" s="12" t="s">
        <v>10</v>
      </c>
      <c r="BL62" s="12" t="s">
        <v>10</v>
      </c>
      <c r="BM62" s="3"/>
      <c r="BN62" s="3"/>
      <c r="BO62" s="12" t="s">
        <v>10</v>
      </c>
      <c r="BP62" s="3"/>
      <c r="BQ62" s="3"/>
      <c r="BR62" s="3"/>
      <c r="BS62" s="3"/>
      <c r="BT62" s="3">
        <v>20560</v>
      </c>
      <c r="BU62" s="3">
        <v>12512</v>
      </c>
      <c r="BV62" s="3">
        <v>3388</v>
      </c>
      <c r="BW62" s="3"/>
      <c r="BX62" s="3"/>
      <c r="BY62" s="3"/>
      <c r="BZ62" s="3"/>
      <c r="CA62" s="108"/>
      <c r="CB62" s="3"/>
      <c r="CC62" s="3"/>
      <c r="CD62" s="3"/>
      <c r="CE62" s="3"/>
      <c r="CG62" s="131">
        <v>0.4</v>
      </c>
      <c r="CH62" s="131">
        <v>0.25</v>
      </c>
      <c r="CI62" s="131">
        <v>0.35</v>
      </c>
      <c r="CJ62" s="131"/>
      <c r="CK62" s="131">
        <v>0.3</v>
      </c>
      <c r="CL62" s="3"/>
      <c r="CM62" s="3"/>
      <c r="CN62" s="3"/>
      <c r="CO62" s="3"/>
      <c r="CP62" s="3"/>
      <c r="CQ62" s="3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9" x14ac:dyDescent="0.2">
      <c r="A63" s="3" t="s">
        <v>462</v>
      </c>
      <c r="B63" s="3">
        <v>2019</v>
      </c>
      <c r="C63" s="28"/>
      <c r="D63" s="28"/>
      <c r="E63" s="28"/>
      <c r="F63" s="3">
        <v>8165</v>
      </c>
      <c r="G63" s="3">
        <v>11444</v>
      </c>
      <c r="H63" s="3">
        <v>22626</v>
      </c>
      <c r="I63" s="3">
        <v>3734</v>
      </c>
      <c r="J63" s="3">
        <v>1509</v>
      </c>
      <c r="K63" s="3">
        <v>2809</v>
      </c>
      <c r="L63" s="3">
        <v>51.5</v>
      </c>
      <c r="M63" s="3">
        <v>80.8</v>
      </c>
      <c r="N63" s="3">
        <v>13881</v>
      </c>
      <c r="O63" s="3">
        <v>19760</v>
      </c>
      <c r="P63" s="3">
        <v>6227</v>
      </c>
      <c r="Q63" s="3">
        <v>9857</v>
      </c>
      <c r="R63" s="3">
        <v>1387</v>
      </c>
      <c r="S63" s="3">
        <v>1843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 t="s">
        <v>5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19"/>
      <c r="AV63" s="3"/>
      <c r="AW63" s="28" t="s">
        <v>7</v>
      </c>
      <c r="AX63" s="28" t="s">
        <v>7</v>
      </c>
      <c r="AY63" s="3">
        <v>96</v>
      </c>
      <c r="AZ63" s="3"/>
      <c r="BA63" s="3">
        <v>450</v>
      </c>
      <c r="BB63" s="3">
        <v>540</v>
      </c>
      <c r="BC63" s="3">
        <v>440</v>
      </c>
      <c r="BD63" s="3">
        <v>540</v>
      </c>
      <c r="BE63" s="3">
        <v>900</v>
      </c>
      <c r="BF63" s="3">
        <v>1070</v>
      </c>
      <c r="BG63" s="3"/>
      <c r="BH63" s="186">
        <v>1.1599999999999999</v>
      </c>
      <c r="BI63" s="187">
        <v>13.09</v>
      </c>
      <c r="BJ63" s="197">
        <v>3.3</v>
      </c>
      <c r="BK63" s="12" t="s">
        <v>10</v>
      </c>
      <c r="BL63" s="12" t="s">
        <v>10</v>
      </c>
      <c r="BM63" s="3"/>
      <c r="BN63" s="3"/>
      <c r="BO63" s="12" t="s">
        <v>10</v>
      </c>
      <c r="BP63" s="3"/>
      <c r="BQ63" s="3"/>
      <c r="BR63" s="3"/>
      <c r="BS63" s="3"/>
      <c r="BT63" s="3">
        <v>21179</v>
      </c>
      <c r="BU63" s="3">
        <v>10062</v>
      </c>
      <c r="BV63" s="3">
        <v>2932</v>
      </c>
      <c r="BW63" s="3"/>
      <c r="BX63" s="3"/>
      <c r="BY63" s="3"/>
      <c r="BZ63" s="3"/>
      <c r="CA63" s="108"/>
      <c r="CB63" s="3"/>
      <c r="CC63" s="3"/>
      <c r="CD63" s="3"/>
      <c r="CE63" s="3"/>
      <c r="CG63" s="131">
        <v>0.52</v>
      </c>
      <c r="CH63" s="131">
        <v>10.25</v>
      </c>
      <c r="CI63" s="131">
        <v>10.46</v>
      </c>
      <c r="CJ63" s="131"/>
      <c r="CK63" s="131">
        <v>4</v>
      </c>
      <c r="CL63" s="3"/>
      <c r="CM63" s="3"/>
      <c r="CN63" s="3"/>
      <c r="CO63" s="3"/>
      <c r="CP63" s="3"/>
      <c r="CQ63" s="3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9" x14ac:dyDescent="0.2">
      <c r="A64" s="3" t="s">
        <v>462</v>
      </c>
      <c r="B64" s="3">
        <v>2018</v>
      </c>
      <c r="C64" s="28"/>
      <c r="D64" s="28"/>
      <c r="E64" s="28"/>
      <c r="F64" s="3">
        <v>8680</v>
      </c>
      <c r="G64" s="3">
        <v>11918</v>
      </c>
      <c r="H64" s="3">
        <v>24002</v>
      </c>
      <c r="I64" s="3">
        <v>3683</v>
      </c>
      <c r="J64" s="3">
        <v>1719</v>
      </c>
      <c r="K64" s="3">
        <v>3105</v>
      </c>
      <c r="L64" s="3">
        <v>48.6</v>
      </c>
      <c r="M64" s="3">
        <v>81.8</v>
      </c>
      <c r="N64" s="3">
        <v>16580</v>
      </c>
      <c r="O64" s="3">
        <v>23274</v>
      </c>
      <c r="P64" s="3">
        <v>6468</v>
      </c>
      <c r="Q64" s="3">
        <v>10080</v>
      </c>
      <c r="R64" s="3">
        <v>1611</v>
      </c>
      <c r="S64" s="3">
        <v>2147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 t="s">
        <v>5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19"/>
      <c r="AV64" s="3"/>
      <c r="AW64" s="28" t="s">
        <v>7</v>
      </c>
      <c r="AX64" s="28" t="s">
        <v>7</v>
      </c>
      <c r="AY64" s="3">
        <v>96</v>
      </c>
      <c r="AZ64" s="3"/>
      <c r="BA64" s="3">
        <v>450</v>
      </c>
      <c r="BB64" s="3">
        <v>540</v>
      </c>
      <c r="BC64" s="3">
        <v>440</v>
      </c>
      <c r="BD64" s="3">
        <v>540</v>
      </c>
      <c r="BE64" s="3"/>
      <c r="BF64" s="3"/>
      <c r="BG64" s="3"/>
      <c r="BH64" s="186"/>
      <c r="BI64" s="187"/>
      <c r="BJ64" s="197"/>
      <c r="BK64" s="12" t="s">
        <v>10</v>
      </c>
      <c r="BL64" s="12" t="s">
        <v>10</v>
      </c>
      <c r="BM64" s="3"/>
      <c r="BN64" s="3"/>
      <c r="BO64" s="12" t="s">
        <v>10</v>
      </c>
      <c r="BP64" s="3"/>
      <c r="BQ64" s="3"/>
      <c r="BR64" s="3"/>
      <c r="BS64" s="3"/>
      <c r="BT64" s="3">
        <v>20846</v>
      </c>
      <c r="BU64" s="3">
        <v>10811</v>
      </c>
      <c r="BV64" s="3">
        <v>2991</v>
      </c>
      <c r="BW64" s="3"/>
      <c r="BX64" s="3"/>
      <c r="BY64" s="3"/>
      <c r="BZ64" s="3"/>
      <c r="CA64" s="108"/>
      <c r="CB64" s="3"/>
      <c r="CC64" s="3"/>
      <c r="CD64" s="3"/>
      <c r="CE64" s="3"/>
      <c r="CG64" s="131">
        <v>0.28000000000000003</v>
      </c>
      <c r="CH64" s="131">
        <v>0.56000000000000005</v>
      </c>
      <c r="CI64" s="131">
        <v>0.86</v>
      </c>
      <c r="CJ64" s="131">
        <v>10</v>
      </c>
      <c r="CK64" s="131">
        <v>2</v>
      </c>
      <c r="CL64" s="3"/>
      <c r="CM64" s="3"/>
      <c r="CN64" s="3"/>
      <c r="CO64" s="3"/>
      <c r="CP64" s="3"/>
      <c r="CQ64" s="3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9" x14ac:dyDescent="0.2">
      <c r="A65" s="3" t="s">
        <v>462</v>
      </c>
      <c r="B65" s="3">
        <v>2017</v>
      </c>
      <c r="C65" s="28"/>
      <c r="D65" s="28"/>
      <c r="E65" s="28"/>
      <c r="F65" s="3">
        <v>8892</v>
      </c>
      <c r="G65" s="3">
        <v>11989</v>
      </c>
      <c r="H65" s="3">
        <v>24629</v>
      </c>
      <c r="I65" s="3">
        <v>3624</v>
      </c>
      <c r="J65" s="3">
        <v>1705</v>
      </c>
      <c r="K65" s="3">
        <v>3324</v>
      </c>
      <c r="L65" s="3">
        <v>46.79</v>
      </c>
      <c r="M65" s="3">
        <v>79.92</v>
      </c>
      <c r="N65" s="3">
        <v>15446</v>
      </c>
      <c r="O65" s="3">
        <v>21950</v>
      </c>
      <c r="P65" s="3">
        <v>6796</v>
      </c>
      <c r="Q65" s="3">
        <v>10573</v>
      </c>
      <c r="R65" s="3">
        <v>1521</v>
      </c>
      <c r="S65" s="3">
        <v>1884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5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19"/>
      <c r="AV65" s="3"/>
      <c r="AW65" s="28" t="s">
        <v>7</v>
      </c>
      <c r="AX65" s="28" t="s">
        <v>7</v>
      </c>
      <c r="AY65" s="3">
        <v>95.11</v>
      </c>
      <c r="AZ65" s="3"/>
      <c r="BA65" s="3">
        <v>450</v>
      </c>
      <c r="BB65" s="3">
        <v>540</v>
      </c>
      <c r="BC65" s="3">
        <v>440</v>
      </c>
      <c r="BD65" s="3">
        <v>540</v>
      </c>
      <c r="BE65" s="3"/>
      <c r="BF65" s="3"/>
      <c r="BG65" s="3"/>
      <c r="BH65" s="186"/>
      <c r="BI65" s="187"/>
      <c r="BJ65" s="197"/>
      <c r="BK65" s="12" t="s">
        <v>10</v>
      </c>
      <c r="BL65" s="12" t="s">
        <v>10</v>
      </c>
      <c r="BM65" s="3"/>
      <c r="BN65" s="3"/>
      <c r="BO65" s="12" t="s">
        <v>10</v>
      </c>
      <c r="BP65" s="3"/>
      <c r="BQ65" s="3"/>
      <c r="BR65" s="3"/>
      <c r="BS65" s="3"/>
      <c r="BT65" s="3">
        <v>20615</v>
      </c>
      <c r="BU65" s="3">
        <v>13076</v>
      </c>
      <c r="BV65" s="3">
        <v>3318</v>
      </c>
      <c r="BW65" s="3"/>
      <c r="BX65" s="3"/>
      <c r="BY65" s="3"/>
      <c r="BZ65" s="3"/>
      <c r="CA65" s="108"/>
      <c r="CB65" s="3"/>
      <c r="CC65" s="3"/>
      <c r="CD65" s="3"/>
      <c r="CE65" s="3"/>
      <c r="CG65" s="131">
        <v>0</v>
      </c>
      <c r="CH65" s="131">
        <v>2</v>
      </c>
      <c r="CI65" s="131">
        <v>3</v>
      </c>
      <c r="CJ65" s="131">
        <v>12</v>
      </c>
      <c r="CK65" s="131">
        <v>4</v>
      </c>
      <c r="CL65" s="3"/>
      <c r="CM65" s="3"/>
      <c r="CN65" s="3"/>
      <c r="CO65" s="3"/>
      <c r="CP65" s="3"/>
      <c r="CQ65" s="3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9" x14ac:dyDescent="0.2">
      <c r="A66" s="10" t="s">
        <v>140</v>
      </c>
      <c r="B66" s="1">
        <v>2022</v>
      </c>
      <c r="C66" s="78" t="s">
        <v>185</v>
      </c>
      <c r="D66" t="s">
        <v>489</v>
      </c>
      <c r="E66">
        <v>1</v>
      </c>
      <c r="F66" s="12">
        <v>899</v>
      </c>
      <c r="G66" s="12">
        <v>1028</v>
      </c>
      <c r="H66" s="12">
        <v>1927</v>
      </c>
      <c r="I66" s="12">
        <v>0</v>
      </c>
      <c r="J66" s="12">
        <v>193</v>
      </c>
      <c r="K66" s="12">
        <v>102</v>
      </c>
      <c r="L66" s="12">
        <v>92</v>
      </c>
      <c r="M66" s="12">
        <v>94</v>
      </c>
      <c r="N66" s="19">
        <v>3066</v>
      </c>
      <c r="O66" s="12">
        <v>3413</v>
      </c>
      <c r="P66" s="12">
        <v>508</v>
      </c>
      <c r="Q66" s="12">
        <v>590</v>
      </c>
      <c r="R66" s="12">
        <v>249</v>
      </c>
      <c r="S66" s="12">
        <v>293</v>
      </c>
      <c r="AC66" s="28"/>
      <c r="AD66" s="28"/>
      <c r="AE66" s="28"/>
      <c r="AF66" s="2" t="s">
        <v>9</v>
      </c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19"/>
      <c r="AV66" s="28"/>
      <c r="AW66" s="28" t="s">
        <v>10</v>
      </c>
      <c r="AX66" s="28" t="s">
        <v>10</v>
      </c>
      <c r="AY66" s="12">
        <v>33</v>
      </c>
      <c r="BA66" s="12">
        <v>670</v>
      </c>
      <c r="BB66" s="12">
        <v>740</v>
      </c>
      <c r="BC66" s="12">
        <v>680</v>
      </c>
      <c r="BD66" s="12">
        <v>760</v>
      </c>
      <c r="BE66" s="12">
        <v>1360</v>
      </c>
      <c r="BF66" s="12">
        <v>1490</v>
      </c>
      <c r="BG66" s="12">
        <v>69</v>
      </c>
      <c r="BH66" s="131">
        <v>33</v>
      </c>
      <c r="BI66" s="183">
        <v>36</v>
      </c>
      <c r="BJ66" s="195">
        <v>3.82</v>
      </c>
      <c r="BK66" s="12" t="s">
        <v>7</v>
      </c>
      <c r="BL66" s="12" t="s">
        <v>7</v>
      </c>
      <c r="BM66" s="12">
        <v>810</v>
      </c>
      <c r="BN66" s="69">
        <v>349</v>
      </c>
      <c r="BO66" s="12" t="s">
        <v>10</v>
      </c>
      <c r="BT66" s="3">
        <v>125</v>
      </c>
      <c r="BU66" s="1">
        <v>27</v>
      </c>
      <c r="BV66" s="1">
        <v>16</v>
      </c>
      <c r="BW66" s="3" t="s">
        <v>7</v>
      </c>
      <c r="BX66" s="3" t="s">
        <v>7</v>
      </c>
      <c r="BY66" s="3" t="s">
        <v>10</v>
      </c>
      <c r="BZ66" s="3"/>
      <c r="CA66" s="108"/>
      <c r="CB66" s="3" t="s">
        <v>7</v>
      </c>
      <c r="CC66" s="3" t="s">
        <v>10</v>
      </c>
      <c r="CD66" s="3" t="s">
        <v>7</v>
      </c>
      <c r="CE66" s="3" t="s">
        <v>7</v>
      </c>
      <c r="CF66" s="3" t="s">
        <v>10</v>
      </c>
      <c r="CL66" s="12">
        <v>59510</v>
      </c>
      <c r="CP66" s="12">
        <v>790</v>
      </c>
      <c r="CQ66" s="12">
        <v>16400</v>
      </c>
      <c r="CR66" s="38">
        <v>371</v>
      </c>
      <c r="CS66" s="12">
        <v>295</v>
      </c>
      <c r="CT66" s="38">
        <v>295</v>
      </c>
      <c r="CU66" s="38">
        <v>293</v>
      </c>
      <c r="CV66" s="38">
        <v>174</v>
      </c>
      <c r="CW66" s="38">
        <v>113</v>
      </c>
      <c r="CX66" s="38">
        <v>295</v>
      </c>
      <c r="CY66" s="12">
        <v>100</v>
      </c>
      <c r="CZ66" s="38">
        <v>57439</v>
      </c>
      <c r="DA66" s="38">
        <v>52871</v>
      </c>
      <c r="DB66" s="38">
        <v>2253</v>
      </c>
      <c r="DC66" s="38">
        <v>0</v>
      </c>
      <c r="DD66" s="12">
        <v>15</v>
      </c>
      <c r="DE66" s="12">
        <v>25400</v>
      </c>
      <c r="DF66" s="12">
        <v>35</v>
      </c>
      <c r="DG66" s="12">
        <v>18086</v>
      </c>
    </row>
    <row r="67" spans="1:119" x14ac:dyDescent="0.2">
      <c r="A67" s="4" t="s">
        <v>210</v>
      </c>
      <c r="B67" s="3">
        <v>2022</v>
      </c>
      <c r="C67" s="78" t="s">
        <v>276</v>
      </c>
      <c r="D67" t="s">
        <v>490</v>
      </c>
      <c r="E67">
        <v>1</v>
      </c>
      <c r="F67" s="3">
        <v>6598</v>
      </c>
      <c r="G67" s="3">
        <v>5996</v>
      </c>
      <c r="H67" s="3">
        <v>13884</v>
      </c>
      <c r="I67" s="3">
        <v>8363</v>
      </c>
      <c r="J67" s="3">
        <v>1284</v>
      </c>
      <c r="K67" s="3">
        <v>3250</v>
      </c>
      <c r="L67" s="3">
        <v>78</v>
      </c>
      <c r="M67" s="3">
        <v>87</v>
      </c>
      <c r="N67" s="3">
        <v>17115</v>
      </c>
      <c r="O67" s="3">
        <v>19389</v>
      </c>
      <c r="P67" s="3">
        <v>13403</v>
      </c>
      <c r="Q67" s="3">
        <v>15673</v>
      </c>
      <c r="R67" s="3">
        <v>1475</v>
      </c>
      <c r="S67" s="3">
        <v>1381</v>
      </c>
      <c r="T67" s="3"/>
      <c r="U67" s="3"/>
      <c r="V67" s="3"/>
      <c r="W67" s="3"/>
      <c r="X67" s="3"/>
      <c r="Y67" s="3"/>
      <c r="Z67" s="3"/>
      <c r="AA67" s="3"/>
      <c r="AB67" s="3"/>
      <c r="AC67" s="48" t="s">
        <v>5</v>
      </c>
      <c r="AD67" s="48" t="s">
        <v>5</v>
      </c>
      <c r="AE67" s="48" t="s">
        <v>5</v>
      </c>
      <c r="AF67" s="48" t="s">
        <v>5</v>
      </c>
      <c r="AG67" s="48" t="s">
        <v>13</v>
      </c>
      <c r="AH67" s="48" t="s">
        <v>13</v>
      </c>
      <c r="AI67" s="48" t="s">
        <v>9</v>
      </c>
      <c r="AJ67" s="48" t="s">
        <v>9</v>
      </c>
      <c r="AK67" s="48" t="s">
        <v>9</v>
      </c>
      <c r="AL67" s="48" t="s">
        <v>13</v>
      </c>
      <c r="AM67" s="48" t="s">
        <v>9</v>
      </c>
      <c r="AN67" s="48" t="s">
        <v>9</v>
      </c>
      <c r="AO67" s="48" t="s">
        <v>15</v>
      </c>
      <c r="AP67" s="48" t="s">
        <v>15</v>
      </c>
      <c r="AQ67" s="48" t="s">
        <v>15</v>
      </c>
      <c r="AR67" s="48" t="s">
        <v>15</v>
      </c>
      <c r="AS67" s="48" t="s">
        <v>9</v>
      </c>
      <c r="AT67" s="48" t="s">
        <v>9</v>
      </c>
      <c r="AU67" s="173" t="s">
        <v>9</v>
      </c>
      <c r="AV67" s="1"/>
      <c r="AW67" s="3"/>
      <c r="AX67" s="3"/>
      <c r="AY67" s="3">
        <v>41</v>
      </c>
      <c r="AZ67" s="3"/>
      <c r="BA67" s="3">
        <v>610</v>
      </c>
      <c r="BB67" s="3">
        <v>700</v>
      </c>
      <c r="BC67" s="3">
        <v>620</v>
      </c>
      <c r="BD67" s="3">
        <v>730</v>
      </c>
      <c r="BE67" s="3">
        <v>1240</v>
      </c>
      <c r="BF67" s="3">
        <v>1420</v>
      </c>
      <c r="BG67" s="3">
        <v>37</v>
      </c>
      <c r="BH67" s="186">
        <v>34.369999999999997</v>
      </c>
      <c r="BI67" s="187">
        <v>23.8</v>
      </c>
      <c r="BJ67" s="197">
        <v>3.8</v>
      </c>
      <c r="BK67" s="12" t="s">
        <v>7</v>
      </c>
      <c r="BL67" s="12" t="s">
        <v>7</v>
      </c>
      <c r="BM67" s="1">
        <v>327</v>
      </c>
      <c r="BN67" s="1">
        <v>300</v>
      </c>
      <c r="BO67" s="12" t="s">
        <v>7</v>
      </c>
      <c r="BP67" s="3"/>
      <c r="BQ67" s="3"/>
      <c r="BR67" s="3"/>
      <c r="BS67" s="3"/>
      <c r="BT67" s="63">
        <v>2643</v>
      </c>
      <c r="BU67" s="63">
        <v>1424</v>
      </c>
      <c r="BV67" s="3">
        <v>455</v>
      </c>
      <c r="BW67" s="3" t="s">
        <v>10</v>
      </c>
      <c r="BX67" s="3" t="s">
        <v>7</v>
      </c>
      <c r="BY67" s="3" t="s">
        <v>7</v>
      </c>
      <c r="BZ67" s="115" t="s">
        <v>410</v>
      </c>
      <c r="CA67" s="141" t="s">
        <v>410</v>
      </c>
      <c r="CB67" s="3" t="s">
        <v>7</v>
      </c>
      <c r="CC67" s="3" t="s">
        <v>10</v>
      </c>
      <c r="CD67" s="3" t="s">
        <v>7</v>
      </c>
      <c r="CE67" s="3" t="s">
        <v>7</v>
      </c>
      <c r="CF67" s="3" t="s">
        <v>7</v>
      </c>
      <c r="CG67" s="19">
        <v>50</v>
      </c>
      <c r="CH67" s="19">
        <v>11</v>
      </c>
      <c r="CI67" s="19">
        <v>8</v>
      </c>
      <c r="CJ67" s="19">
        <v>82</v>
      </c>
      <c r="CK67" s="19">
        <v>21</v>
      </c>
      <c r="CL67" s="3"/>
      <c r="CM67" s="3"/>
      <c r="CN67" s="3"/>
      <c r="CO67" s="3"/>
      <c r="CP67" s="3"/>
      <c r="CQ67" s="3"/>
      <c r="CR67" s="38"/>
      <c r="CT67" s="38"/>
      <c r="CU67" s="38"/>
      <c r="CV67" s="38"/>
      <c r="CW67" s="38"/>
      <c r="CX67" s="38"/>
      <c r="CZ67" s="38"/>
      <c r="DA67" s="38"/>
      <c r="DB67" s="38"/>
      <c r="DC67" s="38"/>
      <c r="DD67" s="12"/>
      <c r="DH67" s="1">
        <v>255</v>
      </c>
      <c r="DI67" s="1">
        <v>814</v>
      </c>
      <c r="DJ67" s="1">
        <v>424</v>
      </c>
      <c r="DK67" s="1">
        <v>189</v>
      </c>
      <c r="DL67" s="1">
        <v>104</v>
      </c>
      <c r="DM67" s="1">
        <v>122</v>
      </c>
      <c r="DN67" s="1">
        <v>38</v>
      </c>
      <c r="DO67" s="1">
        <v>1946</v>
      </c>
    </row>
    <row r="68" spans="1:119" x14ac:dyDescent="0.2">
      <c r="A68" s="3" t="s">
        <v>210</v>
      </c>
      <c r="B68" s="3">
        <v>2021</v>
      </c>
      <c r="C68" s="28"/>
      <c r="D68" s="28"/>
      <c r="E68" s="28"/>
      <c r="F68" s="3">
        <v>6842</v>
      </c>
      <c r="G68" s="3">
        <v>6254</v>
      </c>
      <c r="H68" s="3">
        <v>14320</v>
      </c>
      <c r="I68" s="3">
        <v>8850</v>
      </c>
      <c r="J68" s="3">
        <v>1266</v>
      </c>
      <c r="K68" s="3">
        <v>3220</v>
      </c>
      <c r="L68" s="3">
        <v>78</v>
      </c>
      <c r="M68" s="3">
        <v>90</v>
      </c>
      <c r="N68" s="3">
        <v>16233</v>
      </c>
      <c r="O68" s="3">
        <v>18286</v>
      </c>
      <c r="P68" s="3">
        <v>13191</v>
      </c>
      <c r="Q68" s="3">
        <v>15331</v>
      </c>
      <c r="R68" s="3">
        <v>1359</v>
      </c>
      <c r="S68" s="3">
        <v>1472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" t="s">
        <v>5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19"/>
      <c r="AV68" s="3"/>
      <c r="AW68" s="3"/>
      <c r="AX68" s="3"/>
      <c r="AY68" s="3">
        <v>37</v>
      </c>
      <c r="AZ68" s="3"/>
      <c r="BA68" s="3">
        <v>600</v>
      </c>
      <c r="BB68" s="3">
        <v>690</v>
      </c>
      <c r="BC68" s="3">
        <v>610</v>
      </c>
      <c r="BD68" s="3">
        <v>720</v>
      </c>
      <c r="BE68" s="3">
        <v>1210</v>
      </c>
      <c r="BF68" s="3">
        <v>1400</v>
      </c>
      <c r="BG68" s="3">
        <v>32</v>
      </c>
      <c r="BH68" s="186"/>
      <c r="BI68" s="187"/>
      <c r="BJ68" s="197"/>
      <c r="BK68" s="12" t="s">
        <v>7</v>
      </c>
      <c r="BL68" s="12" t="s">
        <v>7</v>
      </c>
      <c r="BM68" s="1">
        <v>392</v>
      </c>
      <c r="BN68" s="1">
        <v>370</v>
      </c>
      <c r="BO68" s="12" t="s">
        <v>7</v>
      </c>
      <c r="BP68" s="3"/>
      <c r="BQ68" s="3"/>
      <c r="BR68" s="3"/>
      <c r="BS68" s="3"/>
      <c r="BT68" s="63">
        <v>2420</v>
      </c>
      <c r="BU68" s="63">
        <v>1289</v>
      </c>
      <c r="BV68" s="3">
        <v>501</v>
      </c>
      <c r="BW68" s="3"/>
      <c r="BX68" s="3"/>
      <c r="BY68" s="3"/>
      <c r="BZ68" s="3"/>
      <c r="CA68" s="108"/>
      <c r="CB68" s="3"/>
      <c r="CC68" s="3"/>
      <c r="CD68" s="3"/>
      <c r="CE68" s="3"/>
      <c r="CF68" s="3"/>
      <c r="CG68" s="19">
        <v>50</v>
      </c>
      <c r="CH68" s="19">
        <v>12</v>
      </c>
      <c r="CI68" s="19">
        <v>10</v>
      </c>
      <c r="CJ68" s="19">
        <v>79</v>
      </c>
      <c r="CK68" s="19">
        <v>20</v>
      </c>
      <c r="CL68" s="3"/>
      <c r="CM68" s="3"/>
      <c r="CN68" s="3"/>
      <c r="CO68" s="3"/>
      <c r="CP68" s="3"/>
      <c r="CQ68" s="3"/>
      <c r="CR68" s="1">
        <v>2481</v>
      </c>
      <c r="CS68" s="1">
        <v>2071</v>
      </c>
      <c r="CT68" s="1">
        <v>2071</v>
      </c>
      <c r="CU68" s="1">
        <v>2071</v>
      </c>
      <c r="CV68" s="1">
        <v>1504</v>
      </c>
      <c r="CW68" s="1">
        <v>315</v>
      </c>
      <c r="CX68" s="1">
        <v>602</v>
      </c>
      <c r="CY68" s="1">
        <v>80.8</v>
      </c>
      <c r="CZ68" s="1">
        <v>47308</v>
      </c>
      <c r="DA68" s="1">
        <v>37006</v>
      </c>
      <c r="DB68" s="1">
        <v>8494</v>
      </c>
      <c r="DC68" s="1">
        <v>8446</v>
      </c>
      <c r="DD68" s="1">
        <v>739</v>
      </c>
      <c r="DE68" s="1">
        <v>20783</v>
      </c>
      <c r="DF68" s="1">
        <v>28</v>
      </c>
      <c r="DG68" s="1">
        <v>42244</v>
      </c>
    </row>
    <row r="69" spans="1:119" x14ac:dyDescent="0.2">
      <c r="A69" s="3" t="s">
        <v>210</v>
      </c>
      <c r="B69" s="3">
        <v>2020</v>
      </c>
      <c r="C69" s="28"/>
      <c r="D69" s="28"/>
      <c r="E69" s="28"/>
      <c r="F69" s="3">
        <v>7003</v>
      </c>
      <c r="G69" s="3">
        <v>6153</v>
      </c>
      <c r="H69" s="3">
        <v>14552</v>
      </c>
      <c r="I69" s="3">
        <v>9034</v>
      </c>
      <c r="J69" s="3">
        <v>1300</v>
      </c>
      <c r="K69" s="3">
        <v>3077</v>
      </c>
      <c r="L69" s="3">
        <v>71</v>
      </c>
      <c r="M69" s="3">
        <v>88.1</v>
      </c>
      <c r="N69" s="3">
        <v>15333</v>
      </c>
      <c r="O69" s="3">
        <v>15904</v>
      </c>
      <c r="P69" s="3">
        <v>11726</v>
      </c>
      <c r="Q69" s="3">
        <v>12386</v>
      </c>
      <c r="R69" s="3">
        <v>1198</v>
      </c>
      <c r="S69" s="3">
        <v>1123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" t="s">
        <v>5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19"/>
      <c r="AV69" s="3"/>
      <c r="AW69" s="3"/>
      <c r="AX69" s="3"/>
      <c r="AY69" s="3">
        <v>87</v>
      </c>
      <c r="AZ69" s="3"/>
      <c r="BA69" s="3">
        <v>590</v>
      </c>
      <c r="BB69" s="3">
        <v>680</v>
      </c>
      <c r="BC69" s="3">
        <v>590</v>
      </c>
      <c r="BD69" s="3">
        <v>700</v>
      </c>
      <c r="BE69" s="3">
        <v>1190</v>
      </c>
      <c r="BF69" s="3">
        <v>1370</v>
      </c>
      <c r="BG69" s="3">
        <v>40</v>
      </c>
      <c r="BH69" s="186"/>
      <c r="BI69" s="187"/>
      <c r="BJ69" s="197"/>
      <c r="BK69" s="12" t="s">
        <v>7</v>
      </c>
      <c r="BL69" s="12" t="s">
        <v>7</v>
      </c>
      <c r="BM69" s="1">
        <v>291</v>
      </c>
      <c r="BN69" s="1">
        <v>244</v>
      </c>
      <c r="BO69" s="12" t="s">
        <v>7</v>
      </c>
      <c r="BP69" s="3"/>
      <c r="BQ69" s="3"/>
      <c r="BR69" s="3"/>
      <c r="BS69" s="3"/>
      <c r="BT69" s="63">
        <v>2650</v>
      </c>
      <c r="BU69" s="63">
        <v>1381</v>
      </c>
      <c r="BV69" s="3">
        <v>548</v>
      </c>
      <c r="BW69" s="3"/>
      <c r="BX69" s="3"/>
      <c r="BY69" s="3"/>
      <c r="BZ69" s="3"/>
      <c r="CA69" s="108"/>
      <c r="CB69" s="3"/>
      <c r="CC69" s="3"/>
      <c r="CD69" s="3"/>
      <c r="CE69" s="3"/>
      <c r="CF69" s="3"/>
      <c r="CG69" s="19">
        <v>51</v>
      </c>
      <c r="CH69" s="19">
        <v>11</v>
      </c>
      <c r="CI69" s="19">
        <v>9</v>
      </c>
      <c r="CJ69" s="19">
        <v>1</v>
      </c>
      <c r="CK69" s="19">
        <v>1</v>
      </c>
      <c r="CL69" s="3"/>
      <c r="CM69" s="3"/>
      <c r="CN69" s="3"/>
      <c r="CO69" s="3"/>
      <c r="CP69" s="3"/>
      <c r="CQ69" s="3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9" x14ac:dyDescent="0.2">
      <c r="A70" s="3" t="s">
        <v>210</v>
      </c>
      <c r="B70" s="3">
        <v>2019</v>
      </c>
      <c r="C70" s="28"/>
      <c r="D70" s="28"/>
      <c r="E70" s="28"/>
      <c r="F70" s="3">
        <v>7504</v>
      </c>
      <c r="G70" s="3">
        <v>6374</v>
      </c>
      <c r="H70" s="3">
        <v>15346</v>
      </c>
      <c r="I70" s="3">
        <v>8859</v>
      </c>
      <c r="J70" s="3">
        <v>1595</v>
      </c>
      <c r="K70" s="3">
        <v>2999</v>
      </c>
      <c r="L70" s="3">
        <v>69</v>
      </c>
      <c r="M70" s="3">
        <v>88.5</v>
      </c>
      <c r="N70" s="3">
        <v>15562</v>
      </c>
      <c r="O70" s="3">
        <v>16262</v>
      </c>
      <c r="P70" s="3">
        <v>11513</v>
      </c>
      <c r="Q70" s="3">
        <v>12258</v>
      </c>
      <c r="R70" s="3">
        <v>1696</v>
      </c>
      <c r="S70" s="3">
        <v>1464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" t="s">
        <v>13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19"/>
      <c r="AV70" s="3"/>
      <c r="AW70" s="3"/>
      <c r="AX70" s="3"/>
      <c r="AY70" s="3">
        <v>86</v>
      </c>
      <c r="AZ70" s="3"/>
      <c r="BA70" s="3">
        <v>590</v>
      </c>
      <c r="BB70" s="3">
        <v>680</v>
      </c>
      <c r="BC70" s="3">
        <v>600</v>
      </c>
      <c r="BD70" s="3">
        <v>710</v>
      </c>
      <c r="BE70" s="3">
        <v>1200</v>
      </c>
      <c r="BF70" s="3">
        <v>1380</v>
      </c>
      <c r="BG70" s="3">
        <v>35</v>
      </c>
      <c r="BH70" s="186">
        <v>28</v>
      </c>
      <c r="BI70" s="187">
        <v>23</v>
      </c>
      <c r="BJ70" s="197">
        <v>3.73</v>
      </c>
      <c r="BK70" s="12" t="s">
        <v>7</v>
      </c>
      <c r="BL70" s="12" t="s">
        <v>7</v>
      </c>
      <c r="BM70" s="1">
        <v>331</v>
      </c>
      <c r="BN70" s="1">
        <v>271</v>
      </c>
      <c r="BO70" s="12" t="s">
        <v>7</v>
      </c>
      <c r="BP70" s="3"/>
      <c r="BQ70" s="3"/>
      <c r="BR70" s="3"/>
      <c r="BS70" s="3"/>
      <c r="BT70" s="63">
        <v>2583</v>
      </c>
      <c r="BU70" s="63">
        <v>1273</v>
      </c>
      <c r="BV70" s="3">
        <v>526</v>
      </c>
      <c r="BW70" s="3"/>
      <c r="BX70" s="3"/>
      <c r="BY70" s="3"/>
      <c r="BZ70" s="3"/>
      <c r="CA70" s="108"/>
      <c r="CB70" s="3"/>
      <c r="CC70" s="3"/>
      <c r="CD70" s="3"/>
      <c r="CE70" s="3"/>
      <c r="CF70" s="3"/>
      <c r="CG70" s="19">
        <v>51</v>
      </c>
      <c r="CH70" s="19">
        <v>11</v>
      </c>
      <c r="CI70" s="19">
        <v>10</v>
      </c>
      <c r="CJ70" s="19">
        <v>88</v>
      </c>
      <c r="CK70" s="19">
        <v>22</v>
      </c>
      <c r="CL70" s="3"/>
      <c r="CM70" s="3"/>
      <c r="CN70" s="3"/>
      <c r="CO70" s="3"/>
      <c r="CP70" s="3"/>
      <c r="CQ70" s="3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9" x14ac:dyDescent="0.2">
      <c r="A71" s="3" t="s">
        <v>210</v>
      </c>
      <c r="B71" s="3">
        <v>2018</v>
      </c>
      <c r="C71" s="28"/>
      <c r="D71" s="28"/>
      <c r="E71" s="28"/>
      <c r="F71" s="3">
        <v>7519</v>
      </c>
      <c r="G71" s="3">
        <v>6419</v>
      </c>
      <c r="H71" s="3">
        <v>15667</v>
      </c>
      <c r="I71" s="3">
        <v>8967</v>
      </c>
      <c r="J71" s="3">
        <v>1683</v>
      </c>
      <c r="K71" s="3">
        <v>2774</v>
      </c>
      <c r="L71" s="3">
        <v>74</v>
      </c>
      <c r="M71" s="3">
        <v>88.94</v>
      </c>
      <c r="N71" s="3">
        <v>14950</v>
      </c>
      <c r="O71" s="3">
        <v>15292</v>
      </c>
      <c r="P71" s="3">
        <v>11415</v>
      </c>
      <c r="Q71" s="3">
        <v>11852</v>
      </c>
      <c r="R71" s="3">
        <v>1777</v>
      </c>
      <c r="S71" s="3">
        <v>1576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" t="s">
        <v>5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19"/>
      <c r="AV71" s="3"/>
      <c r="AW71" s="3"/>
      <c r="AX71" s="3"/>
      <c r="AY71" s="3">
        <v>86</v>
      </c>
      <c r="AZ71" s="3"/>
      <c r="BA71" s="3">
        <v>580</v>
      </c>
      <c r="BB71" s="3">
        <v>670</v>
      </c>
      <c r="BC71" s="3">
        <v>590</v>
      </c>
      <c r="BD71" s="3">
        <v>710</v>
      </c>
      <c r="BE71" s="3"/>
      <c r="BF71" s="3"/>
      <c r="BG71" s="3">
        <v>33</v>
      </c>
      <c r="BH71" s="186"/>
      <c r="BI71" s="187"/>
      <c r="BJ71" s="197"/>
      <c r="BK71" s="12" t="s">
        <v>7</v>
      </c>
      <c r="BL71" s="12" t="s">
        <v>7</v>
      </c>
      <c r="BM71" s="1">
        <v>313</v>
      </c>
      <c r="BN71" s="1">
        <v>268</v>
      </c>
      <c r="BO71" s="12" t="s">
        <v>7</v>
      </c>
      <c r="BP71" s="3"/>
      <c r="BQ71" s="3"/>
      <c r="BR71" s="3"/>
      <c r="BS71" s="3"/>
      <c r="BT71" s="63">
        <v>3075</v>
      </c>
      <c r="BU71" s="63">
        <v>1479</v>
      </c>
      <c r="BV71" s="3">
        <v>638</v>
      </c>
      <c r="BW71" s="3"/>
      <c r="BX71" s="3"/>
      <c r="BY71" s="3"/>
      <c r="BZ71" s="3"/>
      <c r="CA71" s="108"/>
      <c r="CB71" s="3"/>
      <c r="CC71" s="3"/>
      <c r="CD71" s="3"/>
      <c r="CE71" s="3"/>
      <c r="CF71" s="3"/>
      <c r="CG71" s="19">
        <v>49</v>
      </c>
      <c r="CH71" s="19">
        <v>11</v>
      </c>
      <c r="CI71" s="19">
        <v>10</v>
      </c>
      <c r="CJ71" s="19">
        <v>87</v>
      </c>
      <c r="CK71" s="19">
        <v>22</v>
      </c>
      <c r="CL71" s="3"/>
      <c r="CM71" s="3"/>
      <c r="CN71" s="3"/>
      <c r="CO71" s="3"/>
      <c r="CP71" s="3"/>
      <c r="CQ71" s="3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9" x14ac:dyDescent="0.2">
      <c r="A72" s="3" t="s">
        <v>210</v>
      </c>
      <c r="B72" s="3">
        <v>2017</v>
      </c>
      <c r="C72" s="28"/>
      <c r="D72" s="28"/>
      <c r="E72" s="28"/>
      <c r="F72" s="3">
        <v>7425</v>
      </c>
      <c r="G72" s="3">
        <v>6144</v>
      </c>
      <c r="H72" s="3">
        <v>15498</v>
      </c>
      <c r="I72" s="3">
        <v>8692</v>
      </c>
      <c r="J72" s="3">
        <v>1768</v>
      </c>
      <c r="K72" s="3">
        <v>2486</v>
      </c>
      <c r="L72" s="3">
        <v>71</v>
      </c>
      <c r="M72" s="3">
        <v>89.41</v>
      </c>
      <c r="N72" s="3">
        <v>14343</v>
      </c>
      <c r="O72" s="3">
        <v>14111</v>
      </c>
      <c r="P72" s="3">
        <v>11200</v>
      </c>
      <c r="Q72" s="3">
        <v>11289</v>
      </c>
      <c r="R72" s="3">
        <v>1751</v>
      </c>
      <c r="S72" s="3">
        <v>1517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" t="s">
        <v>5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9"/>
      <c r="AV72" s="3"/>
      <c r="AW72" s="3"/>
      <c r="AX72" s="3"/>
      <c r="AY72" s="3">
        <v>82</v>
      </c>
      <c r="AZ72" s="3"/>
      <c r="BA72" s="3">
        <v>580</v>
      </c>
      <c r="BB72" s="3">
        <v>670</v>
      </c>
      <c r="BC72" s="3">
        <v>580</v>
      </c>
      <c r="BD72" s="3">
        <v>690</v>
      </c>
      <c r="BE72" s="3"/>
      <c r="BF72" s="3"/>
      <c r="BG72" s="3">
        <v>36</v>
      </c>
      <c r="BH72" s="186"/>
      <c r="BI72" s="187"/>
      <c r="BJ72" s="197"/>
      <c r="BK72" s="12" t="s">
        <v>7</v>
      </c>
      <c r="BL72" s="12" t="s">
        <v>7</v>
      </c>
      <c r="BM72" s="1"/>
      <c r="BN72" s="1"/>
      <c r="BO72" s="12" t="s">
        <v>7</v>
      </c>
      <c r="BP72" s="3"/>
      <c r="BQ72" s="3"/>
      <c r="BR72" s="3"/>
      <c r="BS72" s="3"/>
      <c r="BT72" s="63">
        <v>3116</v>
      </c>
      <c r="BU72" s="63">
        <v>1637</v>
      </c>
      <c r="BV72" s="3">
        <v>738</v>
      </c>
      <c r="BW72" s="3"/>
      <c r="BX72" s="3"/>
      <c r="BY72" s="3"/>
      <c r="BZ72" s="3"/>
      <c r="CA72" s="108"/>
      <c r="CB72" s="3"/>
      <c r="CC72" s="3"/>
      <c r="CD72" s="3"/>
      <c r="CE72" s="3"/>
      <c r="CF72" s="3"/>
      <c r="CG72" s="19">
        <v>51</v>
      </c>
      <c r="CH72" s="19">
        <v>14</v>
      </c>
      <c r="CI72" s="19">
        <v>13</v>
      </c>
      <c r="CJ72" s="19">
        <v>88</v>
      </c>
      <c r="CK72" s="19">
        <v>22</v>
      </c>
      <c r="CL72" s="3"/>
      <c r="CM72" s="3"/>
      <c r="CN72" s="3"/>
      <c r="CO72" s="3"/>
      <c r="CP72" s="3"/>
      <c r="CQ72" s="3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9" x14ac:dyDescent="0.2">
      <c r="A73" s="4" t="s">
        <v>118</v>
      </c>
      <c r="B73" s="3">
        <v>2022</v>
      </c>
      <c r="C73" s="79" t="s">
        <v>182</v>
      </c>
      <c r="D73" t="s">
        <v>491</v>
      </c>
      <c r="E73">
        <v>1</v>
      </c>
      <c r="F73" s="19">
        <v>3811</v>
      </c>
      <c r="G73" s="19">
        <v>6521</v>
      </c>
      <c r="H73" s="19">
        <v>11482</v>
      </c>
      <c r="I73" s="19">
        <v>14457</v>
      </c>
      <c r="J73" s="19">
        <v>1032</v>
      </c>
      <c r="K73" s="19">
        <v>1531</v>
      </c>
      <c r="L73" s="12">
        <v>85</v>
      </c>
      <c r="M73" s="12">
        <v>90</v>
      </c>
      <c r="N73" s="19">
        <v>9424</v>
      </c>
      <c r="O73" s="19">
        <v>17842</v>
      </c>
      <c r="P73" s="19">
        <v>4882</v>
      </c>
      <c r="Q73" s="19">
        <v>8472</v>
      </c>
      <c r="R73" s="19">
        <v>1098</v>
      </c>
      <c r="S73" s="19">
        <v>1832</v>
      </c>
      <c r="T73" s="19"/>
      <c r="U73" s="19"/>
      <c r="V73" s="19"/>
      <c r="W73" s="19"/>
      <c r="X73" s="19"/>
      <c r="Y73" s="19"/>
      <c r="Z73" s="19"/>
      <c r="AA73" s="19"/>
      <c r="AB73" s="19"/>
      <c r="AC73" s="48" t="s">
        <v>5</v>
      </c>
      <c r="AD73" s="48" t="s">
        <v>15</v>
      </c>
      <c r="AE73" s="48" t="s">
        <v>5</v>
      </c>
      <c r="AF73" s="48" t="s">
        <v>9</v>
      </c>
      <c r="AG73" s="48" t="s">
        <v>13</v>
      </c>
      <c r="AH73" s="48" t="s">
        <v>13</v>
      </c>
      <c r="AI73" s="48" t="s">
        <v>15</v>
      </c>
      <c r="AJ73" s="48" t="s">
        <v>13</v>
      </c>
      <c r="AK73" s="48" t="s">
        <v>13</v>
      </c>
      <c r="AL73" s="48" t="s">
        <v>9</v>
      </c>
      <c r="AM73" s="48" t="s">
        <v>9</v>
      </c>
      <c r="AN73" s="48" t="s">
        <v>9</v>
      </c>
      <c r="AO73" s="48" t="s">
        <v>9</v>
      </c>
      <c r="AP73" s="48" t="s">
        <v>15</v>
      </c>
      <c r="AQ73" s="48" t="s">
        <v>15</v>
      </c>
      <c r="AR73" s="48" t="s">
        <v>9</v>
      </c>
      <c r="AS73" s="48" t="s">
        <v>13</v>
      </c>
      <c r="AT73" s="48" t="s">
        <v>9</v>
      </c>
      <c r="AU73" s="173" t="s">
        <v>9</v>
      </c>
      <c r="AV73" s="1"/>
      <c r="AW73" s="28" t="s">
        <v>10</v>
      </c>
      <c r="AX73" s="28" t="s">
        <v>10</v>
      </c>
      <c r="AY73" s="19">
        <v>31</v>
      </c>
      <c r="AZ73" s="19"/>
      <c r="BA73" s="19">
        <v>670</v>
      </c>
      <c r="BB73" s="19">
        <v>740</v>
      </c>
      <c r="BC73" s="19">
        <v>660</v>
      </c>
      <c r="BD73" s="19">
        <v>750</v>
      </c>
      <c r="BE73" s="19">
        <v>1340</v>
      </c>
      <c r="BF73" s="19">
        <v>1470</v>
      </c>
      <c r="BG73" s="12">
        <v>43.66</v>
      </c>
      <c r="BK73" s="19" t="s">
        <v>7</v>
      </c>
      <c r="BL73" s="19" t="s">
        <v>7</v>
      </c>
      <c r="BM73" s="12">
        <v>1132</v>
      </c>
      <c r="BN73" s="12">
        <v>748</v>
      </c>
      <c r="BO73" s="19"/>
      <c r="BP73" s="19"/>
      <c r="BQ73" s="19"/>
      <c r="BR73" s="19"/>
      <c r="BS73" s="19"/>
      <c r="BT73" s="63">
        <v>2154</v>
      </c>
      <c r="BU73" s="3">
        <v>740</v>
      </c>
      <c r="BV73" s="3">
        <v>357</v>
      </c>
      <c r="BW73" s="1" t="s">
        <v>7</v>
      </c>
      <c r="BX73" s="1" t="s">
        <v>7</v>
      </c>
      <c r="BY73" s="1" t="s">
        <v>7</v>
      </c>
      <c r="BZ73" s="115" t="s">
        <v>410</v>
      </c>
      <c r="CA73" s="141" t="s">
        <v>410</v>
      </c>
      <c r="CB73" s="1" t="s">
        <v>7</v>
      </c>
      <c r="CC73" s="1" t="s">
        <v>7</v>
      </c>
      <c r="CD73" s="1" t="s">
        <v>7</v>
      </c>
      <c r="CE73" s="1" t="s">
        <v>7</v>
      </c>
      <c r="CF73" s="1" t="s">
        <v>7</v>
      </c>
      <c r="CG73" s="12">
        <v>98</v>
      </c>
      <c r="CH73" s="12">
        <v>9</v>
      </c>
      <c r="CI73" s="12">
        <v>12</v>
      </c>
      <c r="CJ73" s="12">
        <v>96</v>
      </c>
      <c r="CK73" s="12">
        <v>62</v>
      </c>
      <c r="CL73" s="12">
        <v>64700</v>
      </c>
      <c r="CP73" s="12">
        <v>290</v>
      </c>
      <c r="CQ73" s="12">
        <v>16300</v>
      </c>
      <c r="CR73" s="12">
        <v>1471</v>
      </c>
      <c r="CS73" s="12">
        <v>1332</v>
      </c>
      <c r="CT73" s="12">
        <v>1319</v>
      </c>
      <c r="CU73" s="12">
        <v>1287</v>
      </c>
      <c r="CV73" s="12">
        <v>1002</v>
      </c>
      <c r="CW73" s="12">
        <v>932</v>
      </c>
      <c r="CX73" s="12">
        <v>993</v>
      </c>
      <c r="CY73" s="12">
        <v>94.3</v>
      </c>
      <c r="CZ73" s="12">
        <v>55370</v>
      </c>
      <c r="DA73" s="12">
        <v>38942</v>
      </c>
      <c r="DB73" s="12">
        <v>7065</v>
      </c>
      <c r="DC73" s="12">
        <v>5513</v>
      </c>
      <c r="DD73" s="12">
        <v>860</v>
      </c>
      <c r="DE73" s="12">
        <v>23337</v>
      </c>
      <c r="DF73" s="12">
        <v>29</v>
      </c>
      <c r="DG73" s="12">
        <v>43157</v>
      </c>
      <c r="DH73" s="1">
        <v>199</v>
      </c>
      <c r="DI73" s="1">
        <v>783</v>
      </c>
      <c r="DJ73" s="1">
        <v>265</v>
      </c>
      <c r="DK73" s="1">
        <v>171</v>
      </c>
      <c r="DL73" s="1">
        <v>117</v>
      </c>
      <c r="DM73" s="1">
        <v>128</v>
      </c>
      <c r="DN73" s="1">
        <v>50</v>
      </c>
      <c r="DO73" s="1">
        <v>1713</v>
      </c>
    </row>
    <row r="74" spans="1:119" x14ac:dyDescent="0.2">
      <c r="A74" s="3" t="s">
        <v>118</v>
      </c>
      <c r="B74" s="3">
        <v>2021</v>
      </c>
      <c r="F74" s="19">
        <v>3752</v>
      </c>
      <c r="G74" s="19">
        <v>6532</v>
      </c>
      <c r="H74" s="19">
        <v>11502</v>
      </c>
      <c r="I74" s="19">
        <v>14955</v>
      </c>
      <c r="J74" s="19">
        <v>1070</v>
      </c>
      <c r="K74" s="19">
        <v>1383</v>
      </c>
      <c r="L74" s="12">
        <v>84</v>
      </c>
      <c r="M74" s="12">
        <v>91</v>
      </c>
      <c r="N74" s="19">
        <v>9778</v>
      </c>
      <c r="O74" s="19">
        <v>17458</v>
      </c>
      <c r="P74" s="19">
        <v>4702</v>
      </c>
      <c r="Q74" s="19">
        <v>8837</v>
      </c>
      <c r="R74" s="19">
        <v>934</v>
      </c>
      <c r="S74" s="19">
        <v>1629</v>
      </c>
      <c r="T74" s="19"/>
      <c r="U74" s="19"/>
      <c r="V74" s="19"/>
      <c r="W74" s="19"/>
      <c r="X74" s="19"/>
      <c r="Y74" s="19"/>
      <c r="Z74" s="19"/>
      <c r="AA74" s="19"/>
      <c r="AB74" s="19"/>
      <c r="AC74" s="28"/>
      <c r="AD74" s="28"/>
      <c r="AE74" s="28"/>
      <c r="AF74" s="2" t="s">
        <v>9</v>
      </c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19"/>
      <c r="AV74" s="28"/>
      <c r="AW74" s="28" t="s">
        <v>10</v>
      </c>
      <c r="AX74" s="28" t="s">
        <v>10</v>
      </c>
      <c r="AY74" s="19">
        <v>29</v>
      </c>
      <c r="AZ74" s="19"/>
      <c r="BA74" s="19">
        <v>660</v>
      </c>
      <c r="BB74" s="19">
        <v>740</v>
      </c>
      <c r="BC74" s="19">
        <v>650</v>
      </c>
      <c r="BD74" s="19">
        <v>750</v>
      </c>
      <c r="BE74" s="19">
        <v>1320</v>
      </c>
      <c r="BF74" s="19">
        <v>1460</v>
      </c>
      <c r="BG74" s="12">
        <v>45</v>
      </c>
      <c r="BK74" s="19" t="s">
        <v>7</v>
      </c>
      <c r="BL74" s="19" t="s">
        <v>7</v>
      </c>
      <c r="BM74" s="12">
        <v>986</v>
      </c>
      <c r="BN74" s="12">
        <v>646</v>
      </c>
      <c r="BO74" s="19"/>
      <c r="BP74" s="19"/>
      <c r="BQ74" s="19"/>
      <c r="BR74" s="19"/>
      <c r="BS74" s="19"/>
      <c r="BT74" s="63">
        <v>2506</v>
      </c>
      <c r="BU74" s="63">
        <v>1197</v>
      </c>
      <c r="BV74" s="3">
        <v>560</v>
      </c>
      <c r="BW74" s="3"/>
      <c r="BX74" s="3"/>
      <c r="BY74" s="3"/>
      <c r="BZ74" s="3"/>
      <c r="CA74" s="108"/>
      <c r="CB74" s="3"/>
      <c r="CC74" s="3"/>
      <c r="CD74" s="3"/>
      <c r="CE74" s="3"/>
      <c r="CF74" s="3"/>
      <c r="CG74" s="19">
        <v>97</v>
      </c>
      <c r="CH74" s="19">
        <v>9</v>
      </c>
      <c r="CI74" s="19">
        <v>15</v>
      </c>
      <c r="CJ74" s="19">
        <v>96</v>
      </c>
      <c r="CK74" s="19">
        <v>57</v>
      </c>
      <c r="CL74" s="12"/>
      <c r="CR74" s="12"/>
      <c r="CT74" s="12"/>
      <c r="CU74" s="12"/>
      <c r="CV74" s="12"/>
      <c r="CW74" s="12"/>
      <c r="CX74" s="12"/>
      <c r="CZ74" s="12"/>
      <c r="DA74" s="12"/>
      <c r="DB74" s="12"/>
      <c r="DC74" s="12"/>
      <c r="DD74" s="12"/>
      <c r="DO74" s="159"/>
    </row>
    <row r="75" spans="1:119" x14ac:dyDescent="0.2">
      <c r="A75" s="3" t="s">
        <v>118</v>
      </c>
      <c r="B75" s="3">
        <v>2020</v>
      </c>
      <c r="F75" s="19">
        <v>3706</v>
      </c>
      <c r="G75" s="19">
        <v>6434</v>
      </c>
      <c r="H75" s="19">
        <v>11762</v>
      </c>
      <c r="I75" s="19">
        <v>15255</v>
      </c>
      <c r="J75" s="19">
        <v>1164</v>
      </c>
      <c r="K75" s="19">
        <v>1377</v>
      </c>
      <c r="L75" s="12">
        <v>82</v>
      </c>
      <c r="M75" s="12">
        <v>88</v>
      </c>
      <c r="N75" s="19">
        <v>9641</v>
      </c>
      <c r="O75" s="19">
        <v>16764</v>
      </c>
      <c r="P75" s="19">
        <v>4105</v>
      </c>
      <c r="Q75" s="19">
        <v>7261</v>
      </c>
      <c r="R75" s="19">
        <v>671</v>
      </c>
      <c r="S75" s="19">
        <v>1278</v>
      </c>
      <c r="T75" s="19"/>
      <c r="U75" s="19"/>
      <c r="V75" s="19"/>
      <c r="W75" s="19"/>
      <c r="X75" s="19"/>
      <c r="Y75" s="19"/>
      <c r="Z75" s="19"/>
      <c r="AA75" s="19"/>
      <c r="AB75" s="19"/>
      <c r="AC75" s="28"/>
      <c r="AD75" s="28"/>
      <c r="AE75" s="28"/>
      <c r="AF75" s="2" t="s">
        <v>9</v>
      </c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19"/>
      <c r="AV75" s="28"/>
      <c r="AW75" s="28" t="s">
        <v>10</v>
      </c>
      <c r="AX75" s="28" t="s">
        <v>10</v>
      </c>
      <c r="AY75" s="19">
        <v>50</v>
      </c>
      <c r="AZ75" s="19"/>
      <c r="BA75" s="19">
        <v>640</v>
      </c>
      <c r="BB75" s="19">
        <v>720</v>
      </c>
      <c r="BC75" s="19">
        <v>630</v>
      </c>
      <c r="BD75" s="19">
        <v>730</v>
      </c>
      <c r="BE75" s="19">
        <v>1290</v>
      </c>
      <c r="BF75" s="19">
        <v>1430</v>
      </c>
      <c r="BG75" s="12">
        <v>50</v>
      </c>
      <c r="BK75" s="19" t="s">
        <v>7</v>
      </c>
      <c r="BL75" s="19" t="s">
        <v>7</v>
      </c>
      <c r="BM75" s="12">
        <v>1051</v>
      </c>
      <c r="BN75" s="12">
        <v>681</v>
      </c>
      <c r="BO75" s="19"/>
      <c r="BP75" s="19"/>
      <c r="BQ75" s="19"/>
      <c r="BR75" s="19"/>
      <c r="BS75" s="19"/>
      <c r="BT75" s="63">
        <v>2588</v>
      </c>
      <c r="BU75" s="63">
        <v>1819</v>
      </c>
      <c r="BV75" s="3">
        <v>753</v>
      </c>
      <c r="BW75" s="3"/>
      <c r="BX75" s="3"/>
      <c r="BY75" s="3"/>
      <c r="BZ75" s="3"/>
      <c r="CA75" s="108"/>
      <c r="CB75" s="3"/>
      <c r="CC75" s="3"/>
      <c r="CD75" s="3"/>
      <c r="CE75" s="3"/>
      <c r="CF75" s="3"/>
      <c r="CG75" s="19">
        <v>96</v>
      </c>
      <c r="CH75" s="19">
        <v>0</v>
      </c>
      <c r="CI75" s="19">
        <v>0</v>
      </c>
      <c r="CJ75" s="19">
        <v>5</v>
      </c>
      <c r="CK75" s="19">
        <v>4</v>
      </c>
      <c r="CL75" s="12"/>
      <c r="CR75" s="12"/>
      <c r="CT75" s="12"/>
      <c r="CU75" s="12"/>
      <c r="CV75" s="12"/>
      <c r="CW75" s="12"/>
      <c r="CX75" s="12"/>
      <c r="CZ75" s="12"/>
      <c r="DA75" s="12"/>
      <c r="DB75" s="12"/>
      <c r="DC75" s="12"/>
      <c r="DD75" s="12"/>
    </row>
    <row r="76" spans="1:119" x14ac:dyDescent="0.2">
      <c r="A76" s="3" t="s">
        <v>118</v>
      </c>
      <c r="B76" s="3">
        <v>2019</v>
      </c>
      <c r="F76" s="19">
        <v>4198</v>
      </c>
      <c r="G76" s="19">
        <v>6904</v>
      </c>
      <c r="H76" s="19">
        <v>12484</v>
      </c>
      <c r="I76" s="19">
        <v>15330</v>
      </c>
      <c r="J76" s="19">
        <v>1503</v>
      </c>
      <c r="K76" s="19">
        <v>1330</v>
      </c>
      <c r="L76" s="12">
        <v>82</v>
      </c>
      <c r="M76" s="19">
        <v>92.03</v>
      </c>
      <c r="N76" s="19">
        <v>10045</v>
      </c>
      <c r="O76" s="19">
        <v>16933</v>
      </c>
      <c r="P76" s="19">
        <v>4148</v>
      </c>
      <c r="Q76" s="19">
        <v>6871</v>
      </c>
      <c r="R76" s="19">
        <v>984</v>
      </c>
      <c r="S76" s="19">
        <v>1625</v>
      </c>
      <c r="T76" s="19"/>
      <c r="U76" s="19"/>
      <c r="V76" s="19"/>
      <c r="W76" s="19"/>
      <c r="X76" s="19"/>
      <c r="Y76" s="19"/>
      <c r="Z76" s="19"/>
      <c r="AA76" s="19"/>
      <c r="AB76" s="19"/>
      <c r="AC76" s="28"/>
      <c r="AD76" s="28"/>
      <c r="AE76" s="28"/>
      <c r="AF76" s="2" t="s">
        <v>9</v>
      </c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19"/>
      <c r="AV76" s="28"/>
      <c r="AW76" s="28" t="s">
        <v>10</v>
      </c>
      <c r="AX76" s="28" t="s">
        <v>10</v>
      </c>
      <c r="AY76" s="19">
        <v>52</v>
      </c>
      <c r="AZ76" s="19"/>
      <c r="BA76" s="19">
        <v>630</v>
      </c>
      <c r="BB76" s="19">
        <v>720</v>
      </c>
      <c r="BC76" s="19">
        <v>650</v>
      </c>
      <c r="BD76" s="19">
        <v>750</v>
      </c>
      <c r="BE76" s="19">
        <v>1310</v>
      </c>
      <c r="BF76" s="19">
        <v>1440</v>
      </c>
      <c r="BG76" s="12">
        <v>53</v>
      </c>
      <c r="BK76" s="19" t="s">
        <v>7</v>
      </c>
      <c r="BL76" s="19" t="s">
        <v>7</v>
      </c>
      <c r="BM76" s="12">
        <v>1192</v>
      </c>
      <c r="BN76" s="12">
        <v>846</v>
      </c>
      <c r="BO76" s="19"/>
      <c r="BP76" s="19"/>
      <c r="BQ76" s="19"/>
      <c r="BR76" s="19"/>
      <c r="BS76" s="19"/>
      <c r="BT76" s="63">
        <v>2865</v>
      </c>
      <c r="BU76" s="63">
        <v>1120</v>
      </c>
      <c r="BV76" s="3">
        <v>567</v>
      </c>
      <c r="BW76" s="3"/>
      <c r="BX76" s="3"/>
      <c r="BY76" s="3"/>
      <c r="BZ76" s="3"/>
      <c r="CA76" s="108"/>
      <c r="CB76" s="3"/>
      <c r="CC76" s="3"/>
      <c r="CD76" s="3"/>
      <c r="CE76" s="3"/>
      <c r="CF76" s="3"/>
      <c r="CG76" s="19">
        <v>96</v>
      </c>
      <c r="CH76" s="19">
        <v>5</v>
      </c>
      <c r="CI76" s="19">
        <v>9</v>
      </c>
      <c r="CJ76" s="19">
        <v>97</v>
      </c>
      <c r="CK76" s="19">
        <v>58</v>
      </c>
      <c r="CL76" s="12"/>
      <c r="CR76" s="12"/>
      <c r="CT76" s="12"/>
      <c r="CU76" s="12"/>
      <c r="CV76" s="12"/>
      <c r="CW76" s="12"/>
      <c r="CX76" s="12"/>
      <c r="CZ76" s="12"/>
      <c r="DA76" s="12"/>
      <c r="DB76" s="12"/>
      <c r="DC76" s="12"/>
      <c r="DD76" s="12"/>
    </row>
    <row r="77" spans="1:119" x14ac:dyDescent="0.2">
      <c r="A77" s="3" t="s">
        <v>118</v>
      </c>
      <c r="B77" s="3">
        <v>2018</v>
      </c>
      <c r="F77" s="19">
        <v>4325</v>
      </c>
      <c r="G77" s="19">
        <v>7009</v>
      </c>
      <c r="H77" s="19">
        <v>12546</v>
      </c>
      <c r="I77" s="19">
        <v>15626</v>
      </c>
      <c r="J77" s="19">
        <v>1396</v>
      </c>
      <c r="K77" s="19">
        <v>1353</v>
      </c>
      <c r="L77" s="12">
        <v>82</v>
      </c>
      <c r="M77" s="19">
        <v>92.9</v>
      </c>
      <c r="N77" s="19">
        <v>9794</v>
      </c>
      <c r="O77" s="19">
        <v>16718</v>
      </c>
      <c r="P77" s="19">
        <v>4101</v>
      </c>
      <c r="Q77" s="19">
        <v>7000</v>
      </c>
      <c r="R77" s="19">
        <v>1028</v>
      </c>
      <c r="S77" s="19">
        <v>1810</v>
      </c>
      <c r="T77" s="19"/>
      <c r="U77" s="19"/>
      <c r="V77" s="19"/>
      <c r="W77" s="19"/>
      <c r="X77" s="19"/>
      <c r="Y77" s="19"/>
      <c r="Z77" s="19"/>
      <c r="AA77" s="19"/>
      <c r="AB77" s="19"/>
      <c r="AC77" s="28"/>
      <c r="AD77" s="28"/>
      <c r="AE77" s="28"/>
      <c r="AF77" s="2" t="s">
        <v>9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19"/>
      <c r="AV77" s="28"/>
      <c r="AW77" s="28" t="s">
        <v>10</v>
      </c>
      <c r="AX77" s="28" t="s">
        <v>10</v>
      </c>
      <c r="AY77" s="19">
        <v>50</v>
      </c>
      <c r="AZ77" s="19"/>
      <c r="BA77" s="19">
        <v>640</v>
      </c>
      <c r="BB77" s="19">
        <v>720</v>
      </c>
      <c r="BC77" s="19">
        <v>640</v>
      </c>
      <c r="BD77" s="19">
        <v>740</v>
      </c>
      <c r="BE77" s="19"/>
      <c r="BF77" s="19"/>
      <c r="BG77" s="12">
        <v>56</v>
      </c>
      <c r="BK77" s="19" t="s">
        <v>7</v>
      </c>
      <c r="BL77" s="19" t="s">
        <v>7</v>
      </c>
      <c r="BM77" s="12">
        <v>1292</v>
      </c>
      <c r="BN77" s="12">
        <v>908</v>
      </c>
      <c r="BO77" s="19"/>
      <c r="BP77" s="19"/>
      <c r="BQ77" s="19"/>
      <c r="BR77" s="19"/>
      <c r="BS77" s="19"/>
      <c r="BT77" s="63">
        <v>3070</v>
      </c>
      <c r="BU77" s="63">
        <v>1242</v>
      </c>
      <c r="BV77" s="3">
        <v>533</v>
      </c>
      <c r="BW77" s="3"/>
      <c r="BX77" s="3"/>
      <c r="BY77" s="3"/>
      <c r="BZ77" s="3"/>
      <c r="CA77" s="108"/>
      <c r="CB77" s="3"/>
      <c r="CC77" s="3"/>
      <c r="CD77" s="3"/>
      <c r="CE77" s="3"/>
      <c r="CF77" s="3"/>
      <c r="CG77" s="19">
        <v>96</v>
      </c>
      <c r="CH77" s="19">
        <v>14</v>
      </c>
      <c r="CI77" s="19">
        <v>17</v>
      </c>
      <c r="CJ77" s="19">
        <v>98</v>
      </c>
      <c r="CK77" s="19">
        <v>60</v>
      </c>
      <c r="CL77" s="12"/>
      <c r="CR77" s="12"/>
      <c r="CT77" s="12"/>
      <c r="CU77" s="12"/>
      <c r="CV77" s="12"/>
      <c r="CW77" s="12"/>
      <c r="CX77" s="12"/>
      <c r="CZ77" s="12"/>
      <c r="DA77" s="12"/>
      <c r="DB77" s="12"/>
      <c r="DC77" s="12"/>
      <c r="DD77" s="12"/>
    </row>
    <row r="78" spans="1:119" x14ac:dyDescent="0.2">
      <c r="A78" s="4" t="s">
        <v>114</v>
      </c>
      <c r="B78" s="3">
        <v>2022</v>
      </c>
      <c r="C78" s="79" t="s">
        <v>183</v>
      </c>
      <c r="D78" t="s">
        <v>492</v>
      </c>
      <c r="E78">
        <v>1</v>
      </c>
      <c r="F78" s="19">
        <v>3023</v>
      </c>
      <c r="G78" s="19">
        <v>4164</v>
      </c>
      <c r="H78" s="19">
        <v>7900</v>
      </c>
      <c r="I78" s="19">
        <v>13084</v>
      </c>
      <c r="J78" s="19">
        <v>1113</v>
      </c>
      <c r="K78" s="19">
        <v>1043</v>
      </c>
      <c r="L78" s="19">
        <v>96</v>
      </c>
      <c r="M78" s="19">
        <v>97</v>
      </c>
      <c r="N78" s="12">
        <v>10583</v>
      </c>
      <c r="O78" s="12">
        <v>16055</v>
      </c>
      <c r="P78" s="12">
        <v>1350</v>
      </c>
      <c r="Q78" s="12">
        <v>1907</v>
      </c>
      <c r="R78" s="12">
        <v>626</v>
      </c>
      <c r="S78" s="12">
        <v>948</v>
      </c>
      <c r="AC78" s="48" t="s">
        <v>5</v>
      </c>
      <c r="AD78" s="48" t="s">
        <v>5</v>
      </c>
      <c r="AE78" s="48" t="s">
        <v>5</v>
      </c>
      <c r="AF78" s="48" t="s">
        <v>5</v>
      </c>
      <c r="AG78" s="48" t="s">
        <v>5</v>
      </c>
      <c r="AH78" s="48" t="s">
        <v>5</v>
      </c>
      <c r="AI78" s="48" t="s">
        <v>13</v>
      </c>
      <c r="AJ78" s="48" t="s">
        <v>13</v>
      </c>
      <c r="AK78" s="48" t="s">
        <v>5</v>
      </c>
      <c r="AL78" s="48" t="s">
        <v>5</v>
      </c>
      <c r="AM78" s="48" t="s">
        <v>9</v>
      </c>
      <c r="AN78" s="48" t="s">
        <v>9</v>
      </c>
      <c r="AO78" s="48" t="s">
        <v>9</v>
      </c>
      <c r="AP78" s="48" t="s">
        <v>9</v>
      </c>
      <c r="AQ78" s="48" t="s">
        <v>15</v>
      </c>
      <c r="AR78" s="48" t="s">
        <v>9</v>
      </c>
      <c r="AS78" s="48" t="s">
        <v>9</v>
      </c>
      <c r="AT78" s="48" t="s">
        <v>9</v>
      </c>
      <c r="AU78" s="173" t="s">
        <v>15</v>
      </c>
      <c r="AV78" s="1"/>
      <c r="AW78" s="28" t="s">
        <v>10</v>
      </c>
      <c r="AX78" s="28" t="s">
        <v>7</v>
      </c>
      <c r="AY78" s="19">
        <v>72</v>
      </c>
      <c r="AZ78" s="19"/>
      <c r="BA78" s="19">
        <v>700</v>
      </c>
      <c r="BB78" s="19">
        <v>770</v>
      </c>
      <c r="BC78" s="19">
        <v>690</v>
      </c>
      <c r="BD78" s="19">
        <v>790</v>
      </c>
      <c r="BE78" s="19">
        <v>1410</v>
      </c>
      <c r="BF78" s="19">
        <v>1540</v>
      </c>
      <c r="BG78" s="12">
        <v>84</v>
      </c>
      <c r="BK78" s="19" t="s">
        <v>7</v>
      </c>
      <c r="BL78" s="19" t="s">
        <v>10</v>
      </c>
      <c r="BN78" s="12"/>
      <c r="BO78" s="12" t="s">
        <v>7</v>
      </c>
      <c r="BT78" s="1">
        <v>2528</v>
      </c>
      <c r="BU78" s="1">
        <v>185</v>
      </c>
      <c r="BV78" s="1">
        <v>110</v>
      </c>
      <c r="BW78" s="1" t="s">
        <v>7</v>
      </c>
      <c r="BX78" s="1" t="s">
        <v>7</v>
      </c>
      <c r="BY78" s="1" t="s">
        <v>7</v>
      </c>
      <c r="BZ78" s="115" t="s">
        <v>410</v>
      </c>
      <c r="CA78" s="141" t="s">
        <v>410</v>
      </c>
      <c r="CB78" s="1" t="s">
        <v>7</v>
      </c>
      <c r="CC78" s="1" t="s">
        <v>10</v>
      </c>
      <c r="CD78" s="1" t="s">
        <v>7</v>
      </c>
      <c r="CE78" s="1" t="s">
        <v>7</v>
      </c>
      <c r="CF78" s="1" t="s">
        <v>10</v>
      </c>
      <c r="CG78" s="12">
        <v>98</v>
      </c>
      <c r="CH78" s="12">
        <v>0</v>
      </c>
      <c r="CI78" s="12">
        <v>0</v>
      </c>
      <c r="CJ78" s="12">
        <v>100</v>
      </c>
      <c r="CK78" s="12">
        <v>77</v>
      </c>
      <c r="CL78" s="12">
        <v>64896</v>
      </c>
      <c r="CP78" s="12">
        <v>186</v>
      </c>
      <c r="CQ78" s="12">
        <v>19750</v>
      </c>
      <c r="CR78" s="12">
        <v>968</v>
      </c>
      <c r="CS78" s="12">
        <v>587</v>
      </c>
      <c r="CT78" s="12">
        <v>587</v>
      </c>
      <c r="CU78" s="12">
        <v>532</v>
      </c>
      <c r="CV78" s="12">
        <v>439</v>
      </c>
      <c r="CW78" s="12">
        <v>250</v>
      </c>
      <c r="CX78" s="12">
        <v>587</v>
      </c>
      <c r="CY78" s="12">
        <v>100</v>
      </c>
      <c r="CZ78" s="12">
        <v>49953</v>
      </c>
      <c r="DA78" s="12">
        <v>48170</v>
      </c>
      <c r="DB78" s="12">
        <v>4880</v>
      </c>
      <c r="DC78" s="12">
        <v>2857</v>
      </c>
      <c r="DD78" s="12">
        <v>0</v>
      </c>
      <c r="DE78" s="12">
        <v>0</v>
      </c>
      <c r="DF78" s="12">
        <v>103</v>
      </c>
      <c r="DG78" s="12">
        <v>18755</v>
      </c>
      <c r="DH78" s="1">
        <v>265</v>
      </c>
      <c r="DI78" s="1">
        <v>710</v>
      </c>
      <c r="DJ78" s="1">
        <v>280</v>
      </c>
      <c r="DK78" s="1">
        <v>158</v>
      </c>
      <c r="DL78" s="1">
        <v>100</v>
      </c>
      <c r="DM78" s="1">
        <v>80</v>
      </c>
      <c r="DN78" s="1">
        <v>26</v>
      </c>
      <c r="DO78" s="1">
        <v>1619</v>
      </c>
    </row>
    <row r="79" spans="1:119" x14ac:dyDescent="0.2">
      <c r="A79" s="3" t="s">
        <v>114</v>
      </c>
      <c r="B79" s="3">
        <v>2021</v>
      </c>
      <c r="F79" s="12">
        <v>3073</v>
      </c>
      <c r="G79" s="12">
        <v>4140</v>
      </c>
      <c r="H79" s="12">
        <v>7598</v>
      </c>
      <c r="I79" s="12">
        <v>13337</v>
      </c>
      <c r="J79" s="12">
        <v>1138</v>
      </c>
      <c r="K79" s="12">
        <v>966</v>
      </c>
      <c r="L79" s="12">
        <v>95</v>
      </c>
      <c r="M79" s="12">
        <v>98</v>
      </c>
      <c r="N79" s="12">
        <v>10673</v>
      </c>
      <c r="O79" s="12">
        <v>16833</v>
      </c>
      <c r="P79" s="12">
        <v>1350</v>
      </c>
      <c r="Q79" s="12">
        <v>1951</v>
      </c>
      <c r="R79" s="12">
        <v>631</v>
      </c>
      <c r="S79" s="12">
        <v>950</v>
      </c>
      <c r="AC79" s="28"/>
      <c r="AD79" s="28"/>
      <c r="AE79" s="28"/>
      <c r="AF79" s="2" t="s">
        <v>5</v>
      </c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19"/>
      <c r="AV79" s="28"/>
      <c r="AW79" s="28" t="s">
        <v>10</v>
      </c>
      <c r="AX79" s="28" t="s">
        <v>7</v>
      </c>
      <c r="AY79" s="12">
        <v>64</v>
      </c>
      <c r="BA79" s="12">
        <v>700</v>
      </c>
      <c r="BB79" s="12">
        <v>770</v>
      </c>
      <c r="BC79" s="12">
        <v>710</v>
      </c>
      <c r="BD79" s="12">
        <v>780</v>
      </c>
      <c r="BE79" s="12">
        <v>1380</v>
      </c>
      <c r="BF79" s="12">
        <v>1530</v>
      </c>
      <c r="BG79" s="12">
        <v>85</v>
      </c>
      <c r="BK79" s="19" t="s">
        <v>7</v>
      </c>
      <c r="BL79" s="19" t="s">
        <v>10</v>
      </c>
      <c r="BN79" s="12"/>
      <c r="BO79" s="12" t="s">
        <v>7</v>
      </c>
      <c r="BP79" s="12" t="s">
        <v>7</v>
      </c>
      <c r="BT79" s="1">
        <v>2655</v>
      </c>
      <c r="BU79" s="1">
        <v>86</v>
      </c>
      <c r="BV79" s="1">
        <v>56</v>
      </c>
      <c r="BZ79" s="1"/>
      <c r="CA79" s="107"/>
      <c r="CG79" s="12">
        <v>97</v>
      </c>
      <c r="CH79" s="12">
        <v>0</v>
      </c>
      <c r="CI79" s="12">
        <v>0</v>
      </c>
      <c r="CJ79" s="12">
        <v>99</v>
      </c>
      <c r="CK79" s="12">
        <v>79</v>
      </c>
      <c r="CL79" s="12"/>
      <c r="CR79" s="66"/>
      <c r="CT79" s="66"/>
      <c r="CU79" s="66"/>
      <c r="CV79" s="66"/>
      <c r="CW79" s="66"/>
      <c r="CX79" s="66"/>
      <c r="CZ79" s="66"/>
      <c r="DA79" s="66"/>
      <c r="DB79" s="66"/>
      <c r="DC79" s="66"/>
      <c r="DD79" s="12"/>
      <c r="DO79" s="159"/>
    </row>
    <row r="80" spans="1:119" x14ac:dyDescent="0.2">
      <c r="A80" s="3" t="s">
        <v>114</v>
      </c>
      <c r="B80" s="3">
        <v>2020</v>
      </c>
      <c r="F80" s="12">
        <v>2881</v>
      </c>
      <c r="G80" s="12">
        <v>3729</v>
      </c>
      <c r="H80" s="12">
        <v>7357</v>
      </c>
      <c r="I80" s="12">
        <v>12014</v>
      </c>
      <c r="J80" s="12">
        <v>1074</v>
      </c>
      <c r="K80" s="12">
        <v>863</v>
      </c>
      <c r="L80" s="12">
        <v>94</v>
      </c>
      <c r="M80" s="12">
        <v>94</v>
      </c>
      <c r="N80" s="12">
        <v>8535</v>
      </c>
      <c r="O80" s="12">
        <v>12655</v>
      </c>
      <c r="P80" s="12">
        <v>1538</v>
      </c>
      <c r="Q80" s="12">
        <v>2023</v>
      </c>
      <c r="R80" s="12">
        <v>689</v>
      </c>
      <c r="S80" s="12">
        <v>864</v>
      </c>
      <c r="AC80" s="28"/>
      <c r="AD80" s="28"/>
      <c r="AE80" s="28"/>
      <c r="AF80" s="2" t="s">
        <v>5</v>
      </c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19"/>
      <c r="AV80" s="28"/>
      <c r="AW80" s="28" t="s">
        <v>10</v>
      </c>
      <c r="AX80" s="28" t="s">
        <v>7</v>
      </c>
      <c r="AY80" s="12">
        <v>75</v>
      </c>
      <c r="BA80" s="12">
        <v>690</v>
      </c>
      <c r="BB80" s="12">
        <v>760</v>
      </c>
      <c r="BC80" s="12">
        <v>690</v>
      </c>
      <c r="BD80" s="12">
        <v>790</v>
      </c>
      <c r="BE80" s="12">
        <v>1380</v>
      </c>
      <c r="BF80" s="12">
        <v>1530</v>
      </c>
      <c r="BG80" s="12">
        <v>83</v>
      </c>
      <c r="BK80" s="19" t="s">
        <v>7</v>
      </c>
      <c r="BL80" s="19" t="s">
        <v>10</v>
      </c>
      <c r="BN80" s="12"/>
      <c r="BO80" s="12" t="s">
        <v>7</v>
      </c>
      <c r="BP80" s="12" t="s">
        <v>7</v>
      </c>
      <c r="BT80" s="1">
        <v>2195</v>
      </c>
      <c r="BU80" s="1">
        <v>310</v>
      </c>
      <c r="BV80" s="1">
        <v>175</v>
      </c>
      <c r="BZ80" s="1"/>
      <c r="CA80" s="107"/>
      <c r="CG80" s="12">
        <v>98</v>
      </c>
      <c r="CH80" s="12">
        <v>0</v>
      </c>
      <c r="CI80" s="12">
        <v>0</v>
      </c>
      <c r="CL80" s="12"/>
      <c r="CR80" s="66"/>
      <c r="CT80" s="66"/>
      <c r="CU80" s="66"/>
      <c r="CV80" s="66"/>
      <c r="CW80" s="66"/>
      <c r="CX80" s="66"/>
      <c r="CZ80" s="66"/>
      <c r="DA80" s="66"/>
      <c r="DB80" s="66"/>
      <c r="DC80" s="66"/>
      <c r="DD80" s="12"/>
    </row>
    <row r="81" spans="1:119" x14ac:dyDescent="0.2">
      <c r="A81" s="3" t="s">
        <v>114</v>
      </c>
      <c r="B81" s="3">
        <v>2019</v>
      </c>
      <c r="F81" s="12">
        <v>3067</v>
      </c>
      <c r="G81" s="12">
        <v>3962</v>
      </c>
      <c r="H81" s="12">
        <v>7513</v>
      </c>
      <c r="I81" s="12">
        <v>12080</v>
      </c>
      <c r="J81" s="12">
        <v>1168</v>
      </c>
      <c r="K81" s="12">
        <v>780</v>
      </c>
      <c r="L81" s="12">
        <v>95</v>
      </c>
      <c r="M81" s="12">
        <v>97</v>
      </c>
      <c r="N81" s="12">
        <v>9075</v>
      </c>
      <c r="O81" s="12">
        <v>13689</v>
      </c>
      <c r="P81" s="12">
        <v>1405</v>
      </c>
      <c r="Q81" s="12">
        <v>1864</v>
      </c>
      <c r="R81" s="12">
        <v>697</v>
      </c>
      <c r="S81" s="12">
        <v>882</v>
      </c>
      <c r="AC81" s="28"/>
      <c r="AD81" s="28"/>
      <c r="AE81" s="28"/>
      <c r="AF81" s="2" t="s">
        <v>5</v>
      </c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19"/>
      <c r="AV81" s="28"/>
      <c r="AW81" s="28" t="s">
        <v>10</v>
      </c>
      <c r="AX81" s="28" t="s">
        <v>7</v>
      </c>
      <c r="AY81" s="12">
        <v>76</v>
      </c>
      <c r="BA81" s="12">
        <v>690</v>
      </c>
      <c r="BB81" s="12">
        <v>760</v>
      </c>
      <c r="BC81" s="12">
        <v>690</v>
      </c>
      <c r="BD81" s="12">
        <v>790</v>
      </c>
      <c r="BE81" s="12">
        <v>1370</v>
      </c>
      <c r="BF81" s="12">
        <v>1530</v>
      </c>
      <c r="BG81" s="12">
        <v>85</v>
      </c>
      <c r="BK81" s="19" t="s">
        <v>7</v>
      </c>
      <c r="BL81" s="19" t="s">
        <v>10</v>
      </c>
      <c r="BN81" s="12"/>
      <c r="BO81" s="12" t="s">
        <v>7</v>
      </c>
      <c r="BP81" s="12" t="s">
        <v>7</v>
      </c>
      <c r="BT81" s="1">
        <v>2544</v>
      </c>
      <c r="BU81" s="1">
        <v>162</v>
      </c>
      <c r="BV81" s="1">
        <v>102</v>
      </c>
      <c r="BZ81" s="1"/>
      <c r="CA81" s="107"/>
      <c r="CG81" s="12">
        <v>98</v>
      </c>
      <c r="CH81" s="12">
        <v>0</v>
      </c>
      <c r="CI81" s="12">
        <v>0</v>
      </c>
      <c r="CJ81" s="12">
        <v>100</v>
      </c>
      <c r="CK81" s="12">
        <v>77</v>
      </c>
      <c r="CL81" s="12"/>
      <c r="CR81" s="66"/>
      <c r="CT81" s="66"/>
      <c r="CU81" s="66"/>
      <c r="CV81" s="66"/>
      <c r="CW81" s="66"/>
      <c r="CX81" s="66"/>
      <c r="CZ81" s="66"/>
      <c r="DA81" s="66"/>
      <c r="DB81" s="66"/>
      <c r="DC81" s="66"/>
      <c r="DD81" s="12"/>
    </row>
    <row r="82" spans="1:119" x14ac:dyDescent="0.2">
      <c r="A82" s="3" t="s">
        <v>114</v>
      </c>
      <c r="B82" s="3">
        <v>2018</v>
      </c>
      <c r="F82" s="12">
        <v>3048</v>
      </c>
      <c r="G82" s="12">
        <v>3942</v>
      </c>
      <c r="H82" s="12">
        <v>7459</v>
      </c>
      <c r="I82" s="12">
        <v>11745</v>
      </c>
      <c r="J82" s="12">
        <v>1121</v>
      </c>
      <c r="K82" s="12">
        <v>706</v>
      </c>
      <c r="L82" s="12">
        <v>94</v>
      </c>
      <c r="M82" s="12">
        <v>96</v>
      </c>
      <c r="N82" s="12">
        <v>9187</v>
      </c>
      <c r="O82" s="12">
        <v>13685</v>
      </c>
      <c r="P82" s="12">
        <v>1446</v>
      </c>
      <c r="Q82" s="12">
        <v>1874</v>
      </c>
      <c r="R82" s="12">
        <v>694</v>
      </c>
      <c r="S82" s="12">
        <v>924</v>
      </c>
      <c r="AC82" s="28"/>
      <c r="AD82" s="28"/>
      <c r="AE82" s="28"/>
      <c r="AF82" s="2" t="s">
        <v>5</v>
      </c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19"/>
      <c r="AV82" s="28"/>
      <c r="AW82" s="28" t="s">
        <v>10</v>
      </c>
      <c r="AX82" s="28" t="s">
        <v>7</v>
      </c>
      <c r="AY82" s="12">
        <v>75</v>
      </c>
      <c r="BA82" s="12">
        <v>680</v>
      </c>
      <c r="BB82" s="12">
        <v>750</v>
      </c>
      <c r="BC82" s="12">
        <v>690</v>
      </c>
      <c r="BD82" s="12">
        <v>780</v>
      </c>
      <c r="BG82" s="12">
        <v>89</v>
      </c>
      <c r="BK82" s="19" t="s">
        <v>7</v>
      </c>
      <c r="BL82" s="19" t="s">
        <v>10</v>
      </c>
      <c r="BN82" s="12"/>
      <c r="BO82" s="12" t="s">
        <v>7</v>
      </c>
      <c r="BP82" s="12" t="s">
        <v>7</v>
      </c>
      <c r="BT82" s="1">
        <v>2246</v>
      </c>
      <c r="BU82" s="1">
        <v>149</v>
      </c>
      <c r="BV82" s="1">
        <v>99</v>
      </c>
      <c r="BZ82" s="1"/>
      <c r="CA82" s="107"/>
      <c r="CG82" s="12">
        <v>98</v>
      </c>
      <c r="CH82" s="12">
        <v>0</v>
      </c>
      <c r="CI82" s="12">
        <v>0</v>
      </c>
      <c r="CJ82" s="12">
        <v>100</v>
      </c>
      <c r="CK82" s="12">
        <v>77</v>
      </c>
      <c r="CL82" s="12"/>
      <c r="CR82" s="66"/>
      <c r="CT82" s="66"/>
      <c r="CU82" s="66"/>
      <c r="CV82" s="66"/>
      <c r="CW82" s="66"/>
      <c r="CX82" s="66"/>
      <c r="CZ82" s="66"/>
      <c r="DA82" s="66"/>
      <c r="DB82" s="66"/>
      <c r="DC82" s="66"/>
      <c r="DD82" s="12"/>
    </row>
    <row r="83" spans="1:119" x14ac:dyDescent="0.2">
      <c r="A83" s="3" t="s">
        <v>114</v>
      </c>
      <c r="B83" s="3">
        <v>2017</v>
      </c>
      <c r="F83" s="12">
        <v>3089</v>
      </c>
      <c r="G83" s="12">
        <v>3898</v>
      </c>
      <c r="H83" s="12">
        <v>7463</v>
      </c>
      <c r="I83" s="12">
        <v>11542</v>
      </c>
      <c r="J83" s="12">
        <v>1032</v>
      </c>
      <c r="K83" s="12">
        <v>683</v>
      </c>
      <c r="L83" s="12">
        <v>95</v>
      </c>
      <c r="M83" s="12">
        <v>96</v>
      </c>
      <c r="N83" s="12">
        <v>8644</v>
      </c>
      <c r="O83" s="12">
        <v>12818</v>
      </c>
      <c r="P83" s="12">
        <v>1521</v>
      </c>
      <c r="Q83" s="12">
        <v>1844</v>
      </c>
      <c r="R83" s="12">
        <v>738</v>
      </c>
      <c r="S83" s="12">
        <v>858</v>
      </c>
      <c r="AC83" s="28"/>
      <c r="AD83" s="28"/>
      <c r="AE83" s="28"/>
      <c r="AF83" s="2" t="s">
        <v>5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19"/>
      <c r="AV83" s="28"/>
      <c r="AW83" s="28" t="s">
        <v>10</v>
      </c>
      <c r="AX83" s="28" t="s">
        <v>7</v>
      </c>
      <c r="AY83" s="12">
        <v>68</v>
      </c>
      <c r="BA83" s="12">
        <v>680</v>
      </c>
      <c r="BB83" s="12">
        <v>760</v>
      </c>
      <c r="BC83" s="12">
        <v>670</v>
      </c>
      <c r="BD83" s="12">
        <v>760</v>
      </c>
      <c r="BG83" s="12">
        <v>90</v>
      </c>
      <c r="BK83" s="19" t="s">
        <v>7</v>
      </c>
      <c r="BL83" s="19" t="s">
        <v>10</v>
      </c>
      <c r="BN83" s="12"/>
      <c r="BO83" s="12" t="s">
        <v>7</v>
      </c>
      <c r="BP83" s="12" t="s">
        <v>7</v>
      </c>
      <c r="BT83" s="1">
        <v>2175</v>
      </c>
      <c r="BU83" s="1">
        <v>346</v>
      </c>
      <c r="BV83" s="1">
        <v>207</v>
      </c>
      <c r="BZ83" s="1"/>
      <c r="CA83" s="107"/>
      <c r="CG83" s="12">
        <v>98</v>
      </c>
      <c r="CH83" s="12">
        <v>0</v>
      </c>
      <c r="CI83" s="12">
        <v>0</v>
      </c>
      <c r="CJ83" s="12">
        <v>100</v>
      </c>
      <c r="CK83" s="12">
        <v>78</v>
      </c>
      <c r="CL83" s="12"/>
      <c r="CR83" s="66"/>
      <c r="CT83" s="66"/>
      <c r="CU83" s="66"/>
      <c r="CV83" s="66"/>
      <c r="CW83" s="66"/>
      <c r="CX83" s="66"/>
      <c r="CZ83" s="66"/>
      <c r="DA83" s="66"/>
      <c r="DB83" s="66"/>
      <c r="DC83" s="66"/>
      <c r="DD83" s="12"/>
    </row>
    <row r="84" spans="1:119" x14ac:dyDescent="0.2">
      <c r="A84" s="10" t="s">
        <v>154</v>
      </c>
      <c r="B84" s="1">
        <v>2022</v>
      </c>
      <c r="C84" s="80"/>
      <c r="D84" t="s">
        <v>494</v>
      </c>
      <c r="E84">
        <v>1</v>
      </c>
      <c r="AR84" s="2"/>
      <c r="BN84" s="12"/>
      <c r="BZ84" s="1"/>
      <c r="CA84" s="107"/>
      <c r="CL84" s="69"/>
      <c r="CM84" s="70"/>
      <c r="CR84" s="12"/>
      <c r="CT84" s="12"/>
      <c r="CU84" s="12"/>
      <c r="CV84" s="12"/>
      <c r="CW84" s="12"/>
      <c r="CX84" s="12"/>
      <c r="CZ84" s="38"/>
      <c r="DA84" s="38"/>
      <c r="DB84" s="38"/>
      <c r="DC84" s="38"/>
      <c r="DD84" s="12"/>
      <c r="DE84" s="38"/>
      <c r="DG84" s="38"/>
      <c r="DH84" s="157"/>
      <c r="DI84" s="157"/>
      <c r="DJ84" s="157"/>
      <c r="DK84" s="157"/>
      <c r="DL84" s="157"/>
      <c r="DM84" s="157"/>
      <c r="DN84" s="157"/>
      <c r="DO84" s="157"/>
    </row>
    <row r="85" spans="1:119" x14ac:dyDescent="0.2">
      <c r="A85" s="15" t="s">
        <v>126</v>
      </c>
      <c r="B85" s="1">
        <v>2022</v>
      </c>
      <c r="C85" s="81" t="s">
        <v>279</v>
      </c>
      <c r="D85" t="s">
        <v>493</v>
      </c>
      <c r="E85">
        <v>1</v>
      </c>
      <c r="R85" s="12">
        <v>740</v>
      </c>
      <c r="S85" s="12">
        <v>906</v>
      </c>
      <c r="AR85" s="2"/>
      <c r="BN85" s="69"/>
      <c r="BZ85" s="1"/>
      <c r="CA85" s="107"/>
      <c r="CL85" s="69">
        <v>54269</v>
      </c>
      <c r="CP85" s="12">
        <v>4807</v>
      </c>
      <c r="CQ85" s="35">
        <v>20374</v>
      </c>
      <c r="CR85" s="12">
        <v>1264</v>
      </c>
      <c r="CS85" s="12">
        <v>1091</v>
      </c>
      <c r="CT85" s="38">
        <v>1091</v>
      </c>
      <c r="CU85" s="38">
        <v>1091</v>
      </c>
      <c r="CV85" s="38">
        <v>798</v>
      </c>
      <c r="CW85" s="38">
        <v>0</v>
      </c>
      <c r="CX85" s="38">
        <v>1091</v>
      </c>
      <c r="CY85" s="12">
        <v>100</v>
      </c>
      <c r="CZ85" s="38">
        <v>67898</v>
      </c>
      <c r="DA85" s="38">
        <v>65595</v>
      </c>
      <c r="DB85" s="38">
        <v>3148</v>
      </c>
      <c r="DC85" s="38">
        <v>3077</v>
      </c>
      <c r="DD85" s="12">
        <v>9</v>
      </c>
      <c r="DE85" s="12">
        <v>5430</v>
      </c>
      <c r="DF85" s="12">
        <v>0</v>
      </c>
      <c r="DG85" s="12">
        <v>0</v>
      </c>
    </row>
    <row r="86" spans="1:119" x14ac:dyDescent="0.2">
      <c r="A86" s="10" t="s">
        <v>11</v>
      </c>
      <c r="B86" s="1">
        <v>2022</v>
      </c>
      <c r="C86" s="150" t="s">
        <v>175</v>
      </c>
      <c r="D86" t="s">
        <v>495</v>
      </c>
      <c r="E86">
        <v>1</v>
      </c>
      <c r="F86" s="12">
        <v>646</v>
      </c>
      <c r="G86" s="12">
        <v>773</v>
      </c>
      <c r="H86" s="12">
        <v>1421</v>
      </c>
      <c r="I86" s="12">
        <v>0</v>
      </c>
      <c r="J86" s="12">
        <v>154</v>
      </c>
      <c r="K86" s="12">
        <v>176</v>
      </c>
      <c r="L86" s="12">
        <v>91.4</v>
      </c>
      <c r="M86" s="12">
        <v>96</v>
      </c>
      <c r="N86" s="12">
        <v>2569</v>
      </c>
      <c r="O86" s="12">
        <v>3088</v>
      </c>
      <c r="P86" s="12">
        <v>341</v>
      </c>
      <c r="Q86" s="12">
        <v>463</v>
      </c>
      <c r="R86" s="12">
        <v>149</v>
      </c>
      <c r="S86" s="12">
        <v>213</v>
      </c>
      <c r="AC86" s="48" t="s">
        <v>5</v>
      </c>
      <c r="AD86" s="48" t="s">
        <v>13</v>
      </c>
      <c r="AE86" s="48" t="s">
        <v>5</v>
      </c>
      <c r="AF86" s="48" t="s">
        <v>9</v>
      </c>
      <c r="AG86" s="48" t="s">
        <v>5</v>
      </c>
      <c r="AH86" s="48" t="s">
        <v>5</v>
      </c>
      <c r="AI86" s="48" t="s">
        <v>9</v>
      </c>
      <c r="AJ86" s="48" t="s">
        <v>5</v>
      </c>
      <c r="AK86" s="48" t="s">
        <v>13</v>
      </c>
      <c r="AL86" s="48" t="s">
        <v>5</v>
      </c>
      <c r="AM86" s="48" t="s">
        <v>9</v>
      </c>
      <c r="AN86" s="48" t="s">
        <v>9</v>
      </c>
      <c r="AO86" s="48" t="s">
        <v>9</v>
      </c>
      <c r="AP86" s="48" t="s">
        <v>15</v>
      </c>
      <c r="AQ86" s="48" t="s">
        <v>15</v>
      </c>
      <c r="AR86" s="48" t="s">
        <v>9</v>
      </c>
      <c r="AS86" s="48" t="s">
        <v>13</v>
      </c>
      <c r="AT86" s="48" t="s">
        <v>13</v>
      </c>
      <c r="AU86" s="173" t="s">
        <v>9</v>
      </c>
      <c r="AV86" s="1"/>
      <c r="AX86" s="2" t="s">
        <v>10</v>
      </c>
      <c r="AY86" s="12">
        <v>43</v>
      </c>
      <c r="BA86" s="12">
        <v>700</v>
      </c>
      <c r="BB86" s="12">
        <v>760</v>
      </c>
      <c r="BC86" s="12">
        <v>730</v>
      </c>
      <c r="BD86" s="12">
        <v>780</v>
      </c>
      <c r="BE86" s="12">
        <v>1410</v>
      </c>
      <c r="BF86" s="12">
        <v>1530</v>
      </c>
      <c r="BG86" s="12">
        <v>96</v>
      </c>
      <c r="BK86" s="12" t="s">
        <v>7</v>
      </c>
      <c r="BL86" s="12" t="s">
        <v>7</v>
      </c>
      <c r="BM86" s="12">
        <v>474</v>
      </c>
      <c r="BN86" s="12">
        <v>194</v>
      </c>
      <c r="BO86" s="12" t="s">
        <v>10</v>
      </c>
      <c r="BT86" s="3">
        <v>180</v>
      </c>
      <c r="BU86" s="1">
        <v>26</v>
      </c>
      <c r="BV86" s="1">
        <v>13</v>
      </c>
      <c r="BW86" s="1" t="s">
        <v>7</v>
      </c>
      <c r="BX86" s="1" t="s">
        <v>7</v>
      </c>
      <c r="BY86" s="1" t="s">
        <v>10</v>
      </c>
      <c r="BZ86" s="1"/>
      <c r="CA86" s="107"/>
      <c r="CB86" s="1" t="s">
        <v>7</v>
      </c>
      <c r="CC86" s="1" t="s">
        <v>10</v>
      </c>
      <c r="CD86" s="1" t="s">
        <v>7</v>
      </c>
      <c r="CE86" s="1" t="s">
        <v>7</v>
      </c>
      <c r="CF86" s="1" t="s">
        <v>7</v>
      </c>
      <c r="CG86" s="12">
        <v>86</v>
      </c>
      <c r="CH86" s="12">
        <v>0</v>
      </c>
      <c r="CI86" s="12">
        <v>0</v>
      </c>
      <c r="CJ86" s="12">
        <v>100</v>
      </c>
      <c r="CK86" s="12">
        <v>96</v>
      </c>
      <c r="CL86" s="12">
        <v>67522</v>
      </c>
      <c r="CP86" s="12">
        <v>778</v>
      </c>
      <c r="CQ86" s="12">
        <v>18520</v>
      </c>
      <c r="CR86" s="12">
        <v>211</v>
      </c>
      <c r="CS86" s="12">
        <v>159</v>
      </c>
      <c r="CT86" s="12">
        <v>159</v>
      </c>
      <c r="CU86" s="12">
        <v>153</v>
      </c>
      <c r="CV86" s="12">
        <v>139</v>
      </c>
      <c r="CW86" s="12">
        <v>27</v>
      </c>
      <c r="CX86" s="12">
        <v>159</v>
      </c>
      <c r="CY86" s="12">
        <v>100</v>
      </c>
      <c r="CZ86" s="66">
        <v>62828</v>
      </c>
      <c r="DA86" s="66">
        <v>61802</v>
      </c>
      <c r="DB86" s="66">
        <v>2369</v>
      </c>
      <c r="DC86" s="66">
        <v>2300</v>
      </c>
      <c r="DD86" s="12">
        <v>0</v>
      </c>
      <c r="DE86" s="66">
        <v>0</v>
      </c>
      <c r="DF86" s="12">
        <v>0</v>
      </c>
      <c r="DG86" s="66">
        <v>0</v>
      </c>
      <c r="DH86" s="158">
        <v>122</v>
      </c>
      <c r="DI86" s="158">
        <v>146</v>
      </c>
      <c r="DJ86" s="158">
        <v>60</v>
      </c>
      <c r="DK86" s="158">
        <v>26</v>
      </c>
      <c r="DL86" s="158">
        <v>13</v>
      </c>
      <c r="DM86" s="158">
        <v>5</v>
      </c>
      <c r="DN86" s="158">
        <v>0</v>
      </c>
      <c r="DO86" s="158">
        <v>372</v>
      </c>
    </row>
    <row r="87" spans="1:119" x14ac:dyDescent="0.2">
      <c r="A87" s="1" t="s">
        <v>11</v>
      </c>
      <c r="B87" s="1">
        <v>2021</v>
      </c>
      <c r="C87" s="80"/>
      <c r="D87" s="80"/>
      <c r="E87" s="80"/>
      <c r="F87" s="12">
        <v>657</v>
      </c>
      <c r="G87" s="12">
        <v>762</v>
      </c>
      <c r="H87" s="12">
        <v>1420</v>
      </c>
      <c r="I87" s="12">
        <v>0</v>
      </c>
      <c r="J87" s="12">
        <v>150</v>
      </c>
      <c r="K87" s="12">
        <v>157</v>
      </c>
      <c r="L87" s="12">
        <v>90.1</v>
      </c>
      <c r="M87" s="12">
        <v>94</v>
      </c>
      <c r="N87" s="12">
        <v>2421</v>
      </c>
      <c r="O87" s="12">
        <v>2911</v>
      </c>
      <c r="P87" s="12">
        <v>406</v>
      </c>
      <c r="Q87" s="12">
        <v>545</v>
      </c>
      <c r="R87" s="12">
        <v>181</v>
      </c>
      <c r="S87" s="12">
        <v>230</v>
      </c>
      <c r="AF87" s="2" t="s">
        <v>13</v>
      </c>
      <c r="AR87" s="2"/>
      <c r="AX87" s="2" t="s">
        <v>10</v>
      </c>
      <c r="AY87" s="12">
        <v>38</v>
      </c>
      <c r="BA87" s="12">
        <v>710</v>
      </c>
      <c r="BB87" s="12">
        <v>760</v>
      </c>
      <c r="BC87" s="12">
        <v>710</v>
      </c>
      <c r="BD87" s="12">
        <v>780</v>
      </c>
      <c r="BE87" s="12">
        <v>1440</v>
      </c>
      <c r="BF87" s="12">
        <v>1520</v>
      </c>
      <c r="BG87" s="12">
        <v>95</v>
      </c>
      <c r="BK87" s="12" t="s">
        <v>7</v>
      </c>
      <c r="BL87" s="12" t="s">
        <v>7</v>
      </c>
      <c r="BM87" s="12">
        <v>458</v>
      </c>
      <c r="BN87" s="12">
        <v>198</v>
      </c>
      <c r="BO87" s="12" t="s">
        <v>10</v>
      </c>
      <c r="BT87" s="3">
        <v>172</v>
      </c>
      <c r="BU87" s="1">
        <v>15</v>
      </c>
      <c r="BV87" s="1">
        <v>5</v>
      </c>
      <c r="BZ87" s="1"/>
      <c r="CA87" s="107"/>
      <c r="CG87" s="12">
        <v>87</v>
      </c>
      <c r="CH87" s="12">
        <v>0</v>
      </c>
      <c r="CI87" s="12">
        <v>0</v>
      </c>
      <c r="CJ87" s="12">
        <v>100</v>
      </c>
      <c r="CK87" s="12">
        <v>98</v>
      </c>
      <c r="CL87" s="12"/>
      <c r="CR87" s="12"/>
      <c r="CT87" s="12"/>
      <c r="CU87" s="12"/>
      <c r="CV87" s="12"/>
      <c r="CW87" s="12"/>
      <c r="CX87" s="12"/>
      <c r="CZ87" s="66"/>
      <c r="DA87" s="66"/>
      <c r="DB87" s="66"/>
      <c r="DC87" s="66"/>
      <c r="DD87" s="12"/>
      <c r="DE87" s="66"/>
      <c r="DG87" s="66"/>
      <c r="DH87" s="158"/>
      <c r="DI87" s="158"/>
      <c r="DJ87" s="158"/>
      <c r="DK87" s="158"/>
      <c r="DL87" s="158"/>
      <c r="DM87" s="158"/>
      <c r="DN87" s="158"/>
      <c r="DO87" s="159"/>
    </row>
    <row r="88" spans="1:119" x14ac:dyDescent="0.2">
      <c r="A88" s="1" t="s">
        <v>11</v>
      </c>
      <c r="B88" s="1">
        <v>2020</v>
      </c>
      <c r="C88" s="80"/>
      <c r="D88" s="80"/>
      <c r="E88" s="80"/>
      <c r="F88" s="12">
        <v>599</v>
      </c>
      <c r="G88" s="12">
        <v>699</v>
      </c>
      <c r="H88" s="12">
        <v>1307</v>
      </c>
      <c r="I88" s="12">
        <v>0</v>
      </c>
      <c r="J88" s="12">
        <v>151</v>
      </c>
      <c r="K88" s="12">
        <v>147</v>
      </c>
      <c r="L88" s="12">
        <v>92.6</v>
      </c>
      <c r="M88" s="12">
        <v>88.4</v>
      </c>
      <c r="N88" s="12">
        <v>2027</v>
      </c>
      <c r="O88" s="12">
        <v>2503</v>
      </c>
      <c r="P88" s="12">
        <v>348</v>
      </c>
      <c r="Q88" s="12">
        <v>478</v>
      </c>
      <c r="R88" s="12">
        <v>157</v>
      </c>
      <c r="S88" s="12">
        <v>177</v>
      </c>
      <c r="AF88" s="2" t="s">
        <v>9</v>
      </c>
      <c r="AR88" s="2"/>
      <c r="AX88" s="2" t="s">
        <v>10</v>
      </c>
      <c r="AY88" s="12">
        <v>74</v>
      </c>
      <c r="BA88" s="12">
        <v>670</v>
      </c>
      <c r="BB88" s="12">
        <v>750</v>
      </c>
      <c r="BC88" s="12">
        <v>690</v>
      </c>
      <c r="BD88" s="12">
        <v>770</v>
      </c>
      <c r="BE88" s="12">
        <v>1370</v>
      </c>
      <c r="BF88" s="12">
        <v>1510</v>
      </c>
      <c r="BG88" s="12">
        <v>94</v>
      </c>
      <c r="BK88" s="12" t="s">
        <v>7</v>
      </c>
      <c r="BL88" s="12" t="s">
        <v>7</v>
      </c>
      <c r="BM88" s="12">
        <v>427</v>
      </c>
      <c r="BN88" s="12">
        <v>197</v>
      </c>
      <c r="BO88" s="12" t="s">
        <v>10</v>
      </c>
      <c r="BT88" s="3">
        <v>143</v>
      </c>
      <c r="BU88" s="1">
        <v>33</v>
      </c>
      <c r="BV88" s="1">
        <v>15</v>
      </c>
      <c r="BZ88" s="1"/>
      <c r="CA88" s="107"/>
      <c r="CG88" s="12">
        <v>85</v>
      </c>
      <c r="CL88" s="12"/>
      <c r="CR88" s="12"/>
      <c r="CT88" s="12"/>
      <c r="CU88" s="12"/>
      <c r="CV88" s="12"/>
      <c r="CW88" s="12"/>
      <c r="CX88" s="12"/>
      <c r="CZ88" s="66"/>
      <c r="DA88" s="66"/>
      <c r="DB88" s="66"/>
      <c r="DC88" s="66"/>
      <c r="DD88" s="12"/>
      <c r="DE88" s="66"/>
      <c r="DG88" s="66"/>
      <c r="DH88" s="158"/>
      <c r="DI88" s="158"/>
      <c r="DJ88" s="158"/>
      <c r="DK88" s="158"/>
      <c r="DL88" s="158"/>
      <c r="DM88" s="158"/>
      <c r="DN88" s="158"/>
      <c r="DO88" s="158"/>
    </row>
    <row r="89" spans="1:119" x14ac:dyDescent="0.2">
      <c r="A89" s="1" t="s">
        <v>11</v>
      </c>
      <c r="B89" s="1">
        <v>2019</v>
      </c>
      <c r="C89" s="80"/>
      <c r="D89" s="80"/>
      <c r="E89" s="80"/>
      <c r="F89" s="12">
        <v>623</v>
      </c>
      <c r="G89" s="12">
        <v>691</v>
      </c>
      <c r="H89" s="12">
        <v>1317</v>
      </c>
      <c r="I89" s="12">
        <v>0</v>
      </c>
      <c r="J89" s="12">
        <v>155</v>
      </c>
      <c r="K89" s="12">
        <v>155</v>
      </c>
      <c r="L89" s="12">
        <v>90</v>
      </c>
      <c r="M89" s="12">
        <v>96.36</v>
      </c>
      <c r="N89" s="12">
        <v>2211</v>
      </c>
      <c r="O89" s="12">
        <v>2752</v>
      </c>
      <c r="P89" s="12">
        <v>367</v>
      </c>
      <c r="Q89" s="12">
        <v>443</v>
      </c>
      <c r="R89" s="12">
        <v>159</v>
      </c>
      <c r="S89" s="12">
        <v>204</v>
      </c>
      <c r="AF89" s="2" t="s">
        <v>13</v>
      </c>
      <c r="AR89" s="2"/>
      <c r="AW89" s="2" t="s">
        <v>10</v>
      </c>
      <c r="AX89" s="2" t="s">
        <v>10</v>
      </c>
      <c r="AY89" s="12">
        <v>68</v>
      </c>
      <c r="BA89" s="12">
        <v>680</v>
      </c>
      <c r="BB89" s="12">
        <v>750</v>
      </c>
      <c r="BC89" s="12">
        <v>700</v>
      </c>
      <c r="BD89" s="12">
        <v>790</v>
      </c>
      <c r="BE89" s="12">
        <v>1400</v>
      </c>
      <c r="BF89" s="12">
        <v>1520</v>
      </c>
      <c r="BG89" s="12">
        <v>92</v>
      </c>
      <c r="BK89" s="12" t="s">
        <v>7</v>
      </c>
      <c r="BL89" s="12" t="s">
        <v>7</v>
      </c>
      <c r="BM89" s="12">
        <v>473</v>
      </c>
      <c r="BN89" s="12">
        <v>204</v>
      </c>
      <c r="BO89" s="12" t="s">
        <v>10</v>
      </c>
      <c r="BT89" s="3">
        <v>140</v>
      </c>
      <c r="BU89" s="1">
        <v>31</v>
      </c>
      <c r="BV89" s="1">
        <v>13</v>
      </c>
      <c r="BZ89" s="1"/>
      <c r="CA89" s="107"/>
      <c r="CG89" s="12">
        <v>86</v>
      </c>
      <c r="CH89" s="12">
        <v>0</v>
      </c>
      <c r="CI89" s="12">
        <v>0</v>
      </c>
      <c r="CJ89" s="12">
        <v>100</v>
      </c>
      <c r="CK89" s="12">
        <v>98</v>
      </c>
      <c r="CL89" s="12"/>
      <c r="CR89" s="12"/>
      <c r="CT89" s="12"/>
      <c r="CU89" s="12"/>
      <c r="CV89" s="12"/>
      <c r="CW89" s="12"/>
      <c r="CX89" s="12"/>
      <c r="CZ89" s="66"/>
      <c r="DA89" s="66"/>
      <c r="DB89" s="66"/>
      <c r="DC89" s="66"/>
      <c r="DD89" s="12"/>
      <c r="DE89" s="66"/>
      <c r="DG89" s="66"/>
      <c r="DH89" s="158"/>
      <c r="DI89" s="158"/>
      <c r="DJ89" s="158"/>
      <c r="DK89" s="158"/>
      <c r="DL89" s="158"/>
      <c r="DM89" s="158"/>
      <c r="DN89" s="158"/>
      <c r="DO89" s="158"/>
    </row>
    <row r="90" spans="1:119" x14ac:dyDescent="0.2">
      <c r="A90" s="1" t="s">
        <v>11</v>
      </c>
      <c r="B90" s="1">
        <v>2018</v>
      </c>
      <c r="C90" s="80"/>
      <c r="D90" s="80"/>
      <c r="E90" s="80"/>
      <c r="F90" s="12">
        <v>635</v>
      </c>
      <c r="G90" s="12">
        <v>673</v>
      </c>
      <c r="H90" s="12">
        <v>1310</v>
      </c>
      <c r="I90" s="12">
        <v>0</v>
      </c>
      <c r="J90" s="12">
        <v>149</v>
      </c>
      <c r="K90" s="12">
        <v>173</v>
      </c>
      <c r="L90" s="12">
        <v>92</v>
      </c>
      <c r="M90" s="12">
        <v>96.8</v>
      </c>
      <c r="N90" s="12">
        <v>2063</v>
      </c>
      <c r="O90" s="12">
        <v>2609</v>
      </c>
      <c r="P90" s="12">
        <v>397</v>
      </c>
      <c r="Q90" s="12">
        <v>481</v>
      </c>
      <c r="R90" s="12">
        <v>175</v>
      </c>
      <c r="S90" s="12">
        <v>182</v>
      </c>
      <c r="AF90" s="2" t="s">
        <v>13</v>
      </c>
      <c r="AR90" s="2"/>
      <c r="AW90" s="2" t="s">
        <v>10</v>
      </c>
      <c r="AX90" s="2" t="s">
        <v>10</v>
      </c>
      <c r="AY90" s="12">
        <v>67</v>
      </c>
      <c r="BA90" s="12">
        <v>680</v>
      </c>
      <c r="BB90" s="12">
        <v>750</v>
      </c>
      <c r="BC90" s="12">
        <v>690</v>
      </c>
      <c r="BD90" s="12">
        <v>780</v>
      </c>
      <c r="BG90" s="12">
        <v>95</v>
      </c>
      <c r="BK90" s="12" t="s">
        <v>7</v>
      </c>
      <c r="BL90" s="12" t="s">
        <v>7</v>
      </c>
      <c r="BM90" s="12">
        <v>444</v>
      </c>
      <c r="BN90" s="12">
        <v>196</v>
      </c>
      <c r="BO90" s="12" t="s">
        <v>10</v>
      </c>
      <c r="BT90" s="3">
        <v>140</v>
      </c>
      <c r="BU90" s="1">
        <v>26</v>
      </c>
      <c r="BV90" s="1">
        <v>10</v>
      </c>
      <c r="BZ90" s="1"/>
      <c r="CA90" s="107"/>
      <c r="CG90" s="12">
        <v>86</v>
      </c>
      <c r="CL90" s="12"/>
      <c r="CR90" s="12"/>
      <c r="CT90" s="12"/>
      <c r="CU90" s="12"/>
      <c r="CV90" s="12"/>
      <c r="CW90" s="12"/>
      <c r="CX90" s="12"/>
      <c r="CZ90" s="66"/>
      <c r="DA90" s="66"/>
      <c r="DB90" s="66"/>
      <c r="DC90" s="66"/>
      <c r="DD90" s="12"/>
      <c r="DE90" s="66"/>
      <c r="DG90" s="66"/>
      <c r="DH90" s="158"/>
      <c r="DI90" s="158"/>
      <c r="DJ90" s="158"/>
      <c r="DK90" s="158"/>
      <c r="DL90" s="158"/>
      <c r="DM90" s="158"/>
      <c r="DN90" s="158"/>
      <c r="DO90" s="158"/>
    </row>
    <row r="91" spans="1:119" x14ac:dyDescent="0.2">
      <c r="A91" s="1" t="s">
        <v>11</v>
      </c>
      <c r="B91" s="1">
        <v>2017</v>
      </c>
      <c r="F91" s="3">
        <v>621</v>
      </c>
      <c r="G91" s="12">
        <v>673</v>
      </c>
      <c r="H91" s="12">
        <v>1296</v>
      </c>
      <c r="I91" s="12">
        <v>0</v>
      </c>
      <c r="J91" s="12">
        <v>121</v>
      </c>
      <c r="K91" s="12">
        <v>155</v>
      </c>
      <c r="L91" s="12">
        <v>93</v>
      </c>
      <c r="M91" s="12">
        <v>97</v>
      </c>
      <c r="N91" s="3">
        <v>1989</v>
      </c>
      <c r="O91" s="12">
        <v>2419</v>
      </c>
      <c r="P91" s="12">
        <v>390</v>
      </c>
      <c r="Q91" s="12">
        <v>494</v>
      </c>
      <c r="R91" s="12">
        <v>161</v>
      </c>
      <c r="S91" s="12">
        <v>188</v>
      </c>
      <c r="AF91" s="2" t="s">
        <v>13</v>
      </c>
      <c r="AR91" s="2"/>
      <c r="AW91" s="2" t="s">
        <v>10</v>
      </c>
      <c r="AX91" s="2" t="s">
        <v>10</v>
      </c>
      <c r="AY91" s="12">
        <v>59</v>
      </c>
      <c r="BA91" s="12">
        <v>700</v>
      </c>
      <c r="BB91" s="12">
        <v>760</v>
      </c>
      <c r="BC91" s="12">
        <v>690</v>
      </c>
      <c r="BD91" s="12">
        <v>770</v>
      </c>
      <c r="BG91" s="12">
        <v>96</v>
      </c>
      <c r="BK91" s="12" t="s">
        <v>7</v>
      </c>
      <c r="BL91" s="12" t="s">
        <v>7</v>
      </c>
      <c r="BM91" s="12">
        <v>419</v>
      </c>
      <c r="BN91" s="69">
        <v>176</v>
      </c>
      <c r="BO91" s="12" t="s">
        <v>10</v>
      </c>
      <c r="BT91" s="3">
        <v>136</v>
      </c>
      <c r="BU91" s="1">
        <v>23</v>
      </c>
      <c r="BV91" s="1">
        <v>8</v>
      </c>
      <c r="BZ91" s="1"/>
      <c r="CA91" s="107"/>
      <c r="CG91" s="12">
        <v>86</v>
      </c>
      <c r="CH91" s="12">
        <v>0</v>
      </c>
      <c r="CI91" s="12">
        <v>0</v>
      </c>
      <c r="CJ91" s="12">
        <v>100</v>
      </c>
      <c r="CK91" s="12">
        <v>98</v>
      </c>
      <c r="CL91" s="12"/>
      <c r="CR91" s="38"/>
      <c r="CT91" s="38"/>
      <c r="CU91" s="38"/>
      <c r="CV91" s="38"/>
      <c r="CW91" s="38"/>
      <c r="CX91" s="38"/>
      <c r="CZ91" s="38"/>
      <c r="DA91" s="38"/>
      <c r="DB91" s="38"/>
      <c r="DC91" s="38"/>
      <c r="DD91" s="12"/>
    </row>
    <row r="92" spans="1:119" x14ac:dyDescent="0.2">
      <c r="A92" s="241" t="s">
        <v>540</v>
      </c>
      <c r="B92" s="242">
        <v>2021</v>
      </c>
      <c r="C92" s="142" t="s">
        <v>542</v>
      </c>
      <c r="D92" t="s">
        <v>541</v>
      </c>
      <c r="E92">
        <v>1</v>
      </c>
      <c r="F92" s="3"/>
      <c r="N92" s="3"/>
      <c r="AR92" s="2"/>
      <c r="BN92" s="69"/>
      <c r="BT92" s="3"/>
      <c r="BZ92" s="1"/>
      <c r="CA92" s="107"/>
      <c r="CL92" s="12"/>
      <c r="CR92" s="38">
        <v>1006</v>
      </c>
      <c r="CS92" s="12">
        <v>771</v>
      </c>
      <c r="CT92" s="38">
        <v>765</v>
      </c>
      <c r="CU92" s="38">
        <v>763</v>
      </c>
      <c r="CV92" s="38">
        <v>603</v>
      </c>
      <c r="CW92" s="38">
        <v>67</v>
      </c>
      <c r="CX92" s="38">
        <v>735</v>
      </c>
      <c r="CY92" s="12">
        <v>98.82</v>
      </c>
      <c r="CZ92" s="38">
        <v>62498</v>
      </c>
      <c r="DA92" s="38">
        <v>61108</v>
      </c>
      <c r="DB92" s="38">
        <v>2277</v>
      </c>
      <c r="DC92" s="38">
        <v>336</v>
      </c>
      <c r="DD92" s="12">
        <v>61</v>
      </c>
      <c r="DE92" s="12">
        <v>29844</v>
      </c>
      <c r="DF92" s="12">
        <v>8</v>
      </c>
      <c r="DG92" s="12">
        <v>41705</v>
      </c>
    </row>
    <row r="93" spans="1:119" x14ac:dyDescent="0.2">
      <c r="A93" s="10" t="s">
        <v>141</v>
      </c>
      <c r="B93" s="1">
        <v>2023</v>
      </c>
      <c r="C93" s="81" t="s">
        <v>184</v>
      </c>
      <c r="D93" t="s">
        <v>496</v>
      </c>
      <c r="E93">
        <v>1</v>
      </c>
      <c r="F93" s="3">
        <v>1394</v>
      </c>
      <c r="G93" s="12">
        <v>1340</v>
      </c>
      <c r="H93" s="12">
        <v>2764</v>
      </c>
      <c r="I93" s="12">
        <v>0</v>
      </c>
      <c r="J93" s="12">
        <v>187</v>
      </c>
      <c r="K93" s="12">
        <v>103</v>
      </c>
      <c r="L93" s="12">
        <v>88</v>
      </c>
      <c r="M93" s="12">
        <v>92</v>
      </c>
      <c r="N93" s="3">
        <v>5160</v>
      </c>
      <c r="O93" s="12">
        <v>4714</v>
      </c>
      <c r="P93" s="12">
        <v>1523</v>
      </c>
      <c r="Q93" s="12">
        <v>1584</v>
      </c>
      <c r="R93" s="12">
        <v>377</v>
      </c>
      <c r="S93" s="12">
        <v>320</v>
      </c>
      <c r="T93" s="12">
        <v>1212</v>
      </c>
      <c r="U93" s="12">
        <v>5398</v>
      </c>
      <c r="V93" s="12">
        <v>3264</v>
      </c>
      <c r="W93" s="12">
        <v>379</v>
      </c>
      <c r="X93" s="12">
        <v>2528</v>
      </c>
      <c r="Y93" s="12">
        <v>200</v>
      </c>
      <c r="Z93" s="12">
        <v>93</v>
      </c>
      <c r="AA93" s="12">
        <v>554</v>
      </c>
      <c r="AB93" s="12">
        <v>50</v>
      </c>
      <c r="AC93" s="48" t="s">
        <v>5</v>
      </c>
      <c r="AD93" s="48" t="s">
        <v>13</v>
      </c>
      <c r="AE93" s="48" t="s">
        <v>5</v>
      </c>
      <c r="AF93" s="48" t="s">
        <v>13</v>
      </c>
      <c r="AG93" s="48" t="s">
        <v>13</v>
      </c>
      <c r="AH93" s="48" t="s">
        <v>13</v>
      </c>
      <c r="AI93" s="48" t="s">
        <v>13</v>
      </c>
      <c r="AJ93" s="48" t="s">
        <v>13</v>
      </c>
      <c r="AK93" s="48" t="s">
        <v>13</v>
      </c>
      <c r="AL93" s="48" t="s">
        <v>13</v>
      </c>
      <c r="AM93" s="48" t="s">
        <v>9</v>
      </c>
      <c r="AN93" s="48" t="s">
        <v>9</v>
      </c>
      <c r="AO93" s="48" t="s">
        <v>9</v>
      </c>
      <c r="AP93" s="48" t="s">
        <v>15</v>
      </c>
      <c r="AQ93" s="48" t="s">
        <v>15</v>
      </c>
      <c r="AS93" s="48" t="s">
        <v>9</v>
      </c>
      <c r="AT93" s="48" t="s">
        <v>9</v>
      </c>
      <c r="AU93" s="173" t="s">
        <v>9</v>
      </c>
      <c r="AV93" t="s">
        <v>435</v>
      </c>
      <c r="AW93" s="2" t="s">
        <v>10</v>
      </c>
      <c r="AX93" s="2" t="s">
        <v>7</v>
      </c>
      <c r="AY93" s="12">
        <v>31</v>
      </c>
      <c r="AZ93" s="12">
        <v>14</v>
      </c>
      <c r="BA93" s="12">
        <v>670</v>
      </c>
      <c r="BB93" s="12">
        <v>730</v>
      </c>
      <c r="BC93" s="12">
        <v>670</v>
      </c>
      <c r="BD93" s="12">
        <v>760</v>
      </c>
      <c r="BE93" s="12">
        <v>1350</v>
      </c>
      <c r="BF93" s="12">
        <v>1470</v>
      </c>
      <c r="BG93" s="12">
        <v>50</v>
      </c>
      <c r="BH93" s="131">
        <v>11.6</v>
      </c>
      <c r="BI93" s="183">
        <v>24.1</v>
      </c>
      <c r="BJ93" s="195">
        <v>3.56</v>
      </c>
      <c r="BK93" s="12" t="s">
        <v>7</v>
      </c>
      <c r="BL93" s="12" t="s">
        <v>7</v>
      </c>
      <c r="BM93" s="12">
        <v>833</v>
      </c>
      <c r="BN93" s="69">
        <v>363</v>
      </c>
      <c r="BO93" s="12" t="s">
        <v>10</v>
      </c>
      <c r="BT93" s="3">
        <v>223</v>
      </c>
      <c r="BU93" s="1">
        <v>47</v>
      </c>
      <c r="BV93" s="1">
        <v>19</v>
      </c>
      <c r="BW93" s="3" t="s">
        <v>7</v>
      </c>
      <c r="BX93" s="3" t="s">
        <v>7</v>
      </c>
      <c r="BY93" s="3" t="s">
        <v>7</v>
      </c>
      <c r="BZ93" s="115" t="s">
        <v>410</v>
      </c>
      <c r="CA93" s="141" t="s">
        <v>410</v>
      </c>
      <c r="CB93" s="3" t="s">
        <v>7</v>
      </c>
      <c r="CC93" s="3" t="s">
        <v>10</v>
      </c>
      <c r="CD93" s="3" t="s">
        <v>7</v>
      </c>
      <c r="CE93" s="3" t="s">
        <v>7</v>
      </c>
      <c r="CF93" s="3" t="s">
        <v>10</v>
      </c>
      <c r="CG93" s="12">
        <v>82</v>
      </c>
      <c r="CH93" s="12">
        <v>24.6</v>
      </c>
      <c r="CI93" s="12">
        <v>32.799999999999997</v>
      </c>
      <c r="CJ93" s="12">
        <v>99.1</v>
      </c>
      <c r="CK93" s="12">
        <v>92.5</v>
      </c>
      <c r="CL93" s="179">
        <v>61482</v>
      </c>
      <c r="CM93" s="179"/>
      <c r="CN93" s="179"/>
      <c r="CO93" s="179"/>
      <c r="CP93" s="179">
        <v>1092</v>
      </c>
      <c r="CQ93" s="179">
        <v>18640</v>
      </c>
      <c r="CR93" s="38">
        <v>437</v>
      </c>
      <c r="CS93" s="12">
        <v>236</v>
      </c>
      <c r="CT93" s="38">
        <v>236</v>
      </c>
      <c r="CU93" s="38">
        <v>225</v>
      </c>
      <c r="CV93" s="38">
        <v>157</v>
      </c>
      <c r="CW93" s="38">
        <v>45</v>
      </c>
      <c r="CX93" s="38">
        <v>236</v>
      </c>
      <c r="CY93" s="12">
        <v>100</v>
      </c>
      <c r="CZ93" s="38">
        <v>56299</v>
      </c>
      <c r="DA93" s="38">
        <v>52138</v>
      </c>
      <c r="DB93" s="38">
        <v>3062</v>
      </c>
      <c r="DC93" s="38">
        <v>3218</v>
      </c>
      <c r="DD93" s="12">
        <v>133</v>
      </c>
      <c r="DE93" s="12">
        <v>19849</v>
      </c>
      <c r="DF93" s="12">
        <v>43</v>
      </c>
      <c r="DG93" s="12">
        <v>65493</v>
      </c>
      <c r="DH93" s="1">
        <v>66</v>
      </c>
      <c r="DI93" s="1">
        <v>297</v>
      </c>
      <c r="DJ93" s="1">
        <v>130</v>
      </c>
      <c r="DK93" s="1">
        <v>74</v>
      </c>
      <c r="DL93" s="1">
        <v>7</v>
      </c>
      <c r="DM93" s="1">
        <v>3</v>
      </c>
      <c r="DN93" s="1">
        <v>0</v>
      </c>
      <c r="DO93" s="1">
        <v>577</v>
      </c>
    </row>
    <row r="94" spans="1:119" x14ac:dyDescent="0.2">
      <c r="A94" s="3" t="s">
        <v>141</v>
      </c>
      <c r="B94" s="3">
        <v>2022</v>
      </c>
      <c r="C94" s="81"/>
      <c r="D94" s="81"/>
      <c r="E94" s="81"/>
      <c r="F94" s="19">
        <v>1355</v>
      </c>
      <c r="G94" s="19">
        <v>1357</v>
      </c>
      <c r="H94" s="19">
        <v>2729</v>
      </c>
      <c r="I94" s="19">
        <v>0</v>
      </c>
      <c r="J94" s="19">
        <v>210</v>
      </c>
      <c r="K94" s="19">
        <v>113</v>
      </c>
      <c r="L94" s="19">
        <v>89</v>
      </c>
      <c r="M94" s="19">
        <v>90</v>
      </c>
      <c r="N94" s="19">
        <v>5505</v>
      </c>
      <c r="O94" s="19">
        <v>4995</v>
      </c>
      <c r="P94" s="19">
        <v>1712</v>
      </c>
      <c r="Q94" s="19">
        <v>1819</v>
      </c>
      <c r="R94" s="19">
        <v>363</v>
      </c>
      <c r="S94" s="19">
        <v>394</v>
      </c>
      <c r="T94" s="19"/>
      <c r="U94" s="19"/>
      <c r="V94" s="19"/>
      <c r="W94" s="19"/>
      <c r="X94" s="19"/>
      <c r="Y94" s="19"/>
      <c r="Z94" s="19"/>
      <c r="AA94" s="19"/>
      <c r="AB94" s="19"/>
      <c r="AC94" s="48" t="s">
        <v>5</v>
      </c>
      <c r="AD94" s="48" t="s">
        <v>13</v>
      </c>
      <c r="AE94" s="48" t="s">
        <v>5</v>
      </c>
      <c r="AF94" s="48" t="s">
        <v>13</v>
      </c>
      <c r="AG94" s="48" t="s">
        <v>13</v>
      </c>
      <c r="AH94" s="48" t="s">
        <v>13</v>
      </c>
      <c r="AI94" s="48" t="s">
        <v>13</v>
      </c>
      <c r="AJ94" s="48" t="s">
        <v>13</v>
      </c>
      <c r="AK94" s="48" t="s">
        <v>13</v>
      </c>
      <c r="AL94" s="48" t="s">
        <v>13</v>
      </c>
      <c r="AM94" s="48" t="s">
        <v>9</v>
      </c>
      <c r="AN94" s="48" t="s">
        <v>9</v>
      </c>
      <c r="AO94" s="48" t="s">
        <v>9</v>
      </c>
      <c r="AP94" s="48" t="s">
        <v>15</v>
      </c>
      <c r="AQ94" s="48" t="s">
        <v>15</v>
      </c>
      <c r="AR94" s="48" t="s">
        <v>9</v>
      </c>
      <c r="AS94" s="48" t="s">
        <v>9</v>
      </c>
      <c r="AT94" s="48" t="s">
        <v>9</v>
      </c>
      <c r="AU94" s="173" t="s">
        <v>9</v>
      </c>
      <c r="AV94" s="1"/>
      <c r="AW94" s="28" t="s">
        <v>10</v>
      </c>
      <c r="AX94" s="2" t="s">
        <v>7</v>
      </c>
      <c r="AY94" s="19">
        <v>39</v>
      </c>
      <c r="AZ94" s="19"/>
      <c r="BA94" s="12">
        <v>660</v>
      </c>
      <c r="BB94" s="12">
        <v>730</v>
      </c>
      <c r="BC94" s="19">
        <v>670</v>
      </c>
      <c r="BD94" s="19">
        <v>750</v>
      </c>
      <c r="BE94" s="12">
        <v>1350</v>
      </c>
      <c r="BF94" s="12">
        <v>1460</v>
      </c>
      <c r="BG94" s="12">
        <v>53</v>
      </c>
      <c r="BH94" s="131">
        <v>10.88</v>
      </c>
      <c r="BI94" s="183">
        <v>22.15</v>
      </c>
      <c r="BJ94" s="195">
        <v>3.56</v>
      </c>
      <c r="BK94" s="12" t="s">
        <v>7</v>
      </c>
      <c r="BL94" s="12" t="s">
        <v>7</v>
      </c>
      <c r="BM94" s="12">
        <v>835</v>
      </c>
      <c r="BN94" s="12">
        <v>362</v>
      </c>
      <c r="BO94" s="12" t="s">
        <v>10</v>
      </c>
      <c r="BP94" s="19"/>
      <c r="BQ94" s="19"/>
      <c r="BR94" s="19"/>
      <c r="BS94" s="19"/>
      <c r="BT94" s="3">
        <v>182</v>
      </c>
      <c r="BU94" s="3">
        <v>47</v>
      </c>
      <c r="BV94" s="3">
        <v>19</v>
      </c>
      <c r="BW94" s="3" t="s">
        <v>7</v>
      </c>
      <c r="BX94" s="3" t="s">
        <v>7</v>
      </c>
      <c r="BY94" s="3" t="s">
        <v>7</v>
      </c>
      <c r="BZ94" s="115" t="s">
        <v>410</v>
      </c>
      <c r="CA94" s="141" t="s">
        <v>410</v>
      </c>
      <c r="CB94" s="3" t="s">
        <v>7</v>
      </c>
      <c r="CC94" s="3" t="s">
        <v>10</v>
      </c>
      <c r="CD94" s="3" t="s">
        <v>7</v>
      </c>
      <c r="CE94" s="3" t="s">
        <v>7</v>
      </c>
      <c r="CF94" s="3" t="s">
        <v>10</v>
      </c>
      <c r="CG94" s="19">
        <v>81</v>
      </c>
      <c r="CH94" s="19">
        <v>24</v>
      </c>
      <c r="CI94" s="19">
        <v>30</v>
      </c>
      <c r="CJ94" s="19">
        <v>100</v>
      </c>
      <c r="CK94" s="19">
        <v>93</v>
      </c>
      <c r="CL94" s="19">
        <v>61482</v>
      </c>
      <c r="CM94" s="19"/>
      <c r="CN94" s="19"/>
      <c r="CO94" s="19"/>
      <c r="CP94" s="19">
        <v>1092</v>
      </c>
      <c r="CQ94" s="19">
        <v>18640</v>
      </c>
      <c r="CR94" s="12">
        <v>462</v>
      </c>
      <c r="CS94" s="12">
        <v>235</v>
      </c>
      <c r="CT94" s="12">
        <v>235</v>
      </c>
      <c r="CU94" s="12">
        <v>229</v>
      </c>
      <c r="CV94" s="12">
        <v>154</v>
      </c>
      <c r="CW94" s="12">
        <v>53</v>
      </c>
      <c r="CX94" s="12">
        <v>235</v>
      </c>
      <c r="CY94" s="12">
        <v>100</v>
      </c>
      <c r="CZ94" s="12">
        <v>53455</v>
      </c>
      <c r="DA94" s="12">
        <v>48662</v>
      </c>
      <c r="DB94" s="12">
        <v>3171</v>
      </c>
      <c r="DC94" s="12">
        <v>3312</v>
      </c>
      <c r="DD94" s="12">
        <v>108</v>
      </c>
      <c r="DE94" s="12">
        <v>22752</v>
      </c>
      <c r="DF94" s="12">
        <v>45</v>
      </c>
      <c r="DG94" s="12">
        <v>47170</v>
      </c>
      <c r="DO94" s="159"/>
    </row>
    <row r="95" spans="1:119" x14ac:dyDescent="0.2">
      <c r="A95" s="3" t="s">
        <v>141</v>
      </c>
      <c r="B95" s="3">
        <v>2021</v>
      </c>
      <c r="C95" s="80"/>
      <c r="D95" s="80"/>
      <c r="E95" s="80"/>
      <c r="F95" s="19">
        <v>1383</v>
      </c>
      <c r="G95" s="19">
        <v>1323</v>
      </c>
      <c r="H95" s="19">
        <v>2725</v>
      </c>
      <c r="I95" s="19">
        <v>0</v>
      </c>
      <c r="J95" s="19">
        <v>214</v>
      </c>
      <c r="K95" s="19">
        <v>113</v>
      </c>
      <c r="L95" s="12">
        <v>88</v>
      </c>
      <c r="M95" s="19">
        <v>91</v>
      </c>
      <c r="N95" s="19">
        <v>4238</v>
      </c>
      <c r="O95" s="19">
        <v>4024</v>
      </c>
      <c r="P95" s="19">
        <v>1678</v>
      </c>
      <c r="Q95" s="19">
        <v>1688</v>
      </c>
      <c r="R95" s="19">
        <v>413</v>
      </c>
      <c r="S95" s="19">
        <v>369</v>
      </c>
      <c r="T95" s="19"/>
      <c r="U95" s="19"/>
      <c r="V95" s="19"/>
      <c r="W95" s="19"/>
      <c r="X95" s="19"/>
      <c r="Y95" s="19"/>
      <c r="Z95" s="19"/>
      <c r="AA95" s="19"/>
      <c r="AB95" s="19"/>
      <c r="AC95" s="28"/>
      <c r="AD95" s="28"/>
      <c r="AE95" s="28"/>
      <c r="AF95" s="2" t="s">
        <v>13</v>
      </c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19"/>
      <c r="AV95" s="28"/>
      <c r="AW95" s="28" t="s">
        <v>10</v>
      </c>
      <c r="AX95" s="2" t="s">
        <v>7</v>
      </c>
      <c r="AY95" s="19">
        <v>28</v>
      </c>
      <c r="AZ95" s="19"/>
      <c r="BA95" s="19">
        <v>640</v>
      </c>
      <c r="BB95" s="19">
        <v>720</v>
      </c>
      <c r="BC95" s="19">
        <v>660</v>
      </c>
      <c r="BD95" s="19">
        <v>740</v>
      </c>
      <c r="BE95" s="12">
        <v>1330</v>
      </c>
      <c r="BF95" s="12">
        <v>1440</v>
      </c>
      <c r="BG95" s="12">
        <v>45</v>
      </c>
      <c r="BH95" s="131">
        <v>9.49</v>
      </c>
      <c r="BI95" s="183">
        <v>22.05</v>
      </c>
      <c r="BJ95" s="195">
        <v>3.53</v>
      </c>
      <c r="BK95" s="12" t="s">
        <v>7</v>
      </c>
      <c r="BL95" s="12" t="s">
        <v>7</v>
      </c>
      <c r="BM95" s="12">
        <v>617</v>
      </c>
      <c r="BN95" s="12">
        <v>330</v>
      </c>
      <c r="BO95" s="12" t="s">
        <v>10</v>
      </c>
      <c r="BP95" s="19"/>
      <c r="BQ95" s="19"/>
      <c r="BR95" s="19"/>
      <c r="BS95" s="19"/>
      <c r="BT95" s="3">
        <v>156</v>
      </c>
      <c r="BU95" s="3">
        <v>40</v>
      </c>
      <c r="BV95" s="3">
        <v>17</v>
      </c>
      <c r="BW95" s="3"/>
      <c r="BX95" s="3"/>
      <c r="BY95" s="3"/>
      <c r="BZ95" s="3"/>
      <c r="CA95" s="108"/>
      <c r="CB95" s="3"/>
      <c r="CC95" s="3"/>
      <c r="CD95" s="3"/>
      <c r="CE95" s="3"/>
      <c r="CF95" s="3"/>
      <c r="CG95" s="19">
        <v>81</v>
      </c>
      <c r="CH95" s="19">
        <v>21</v>
      </c>
      <c r="CI95" s="19">
        <v>27</v>
      </c>
      <c r="CJ95" s="19">
        <v>100</v>
      </c>
      <c r="CK95" s="19">
        <v>93</v>
      </c>
      <c r="CL95" s="19"/>
      <c r="CM95" s="19"/>
      <c r="CN95" s="19"/>
      <c r="CO95" s="19"/>
      <c r="CP95" s="19"/>
      <c r="CQ95" s="19"/>
      <c r="CR95" s="12"/>
      <c r="CT95" s="12"/>
      <c r="CU95" s="12"/>
      <c r="CV95" s="12"/>
      <c r="CW95" s="12"/>
      <c r="CX95" s="12"/>
      <c r="CZ95" s="12"/>
      <c r="DA95" s="12"/>
      <c r="DB95" s="12"/>
      <c r="DC95" s="12"/>
      <c r="DD95" s="12"/>
      <c r="DO95" s="159"/>
    </row>
    <row r="96" spans="1:119" x14ac:dyDescent="0.2">
      <c r="A96" s="3" t="s">
        <v>141</v>
      </c>
      <c r="B96" s="3">
        <v>2020</v>
      </c>
      <c r="C96" s="80"/>
      <c r="D96" s="80"/>
      <c r="E96" s="80"/>
      <c r="F96" s="19">
        <v>1213</v>
      </c>
      <c r="G96" s="19">
        <v>1244</v>
      </c>
      <c r="H96" s="19">
        <v>2514</v>
      </c>
      <c r="I96" s="19">
        <v>0</v>
      </c>
      <c r="J96" s="19">
        <v>224</v>
      </c>
      <c r="K96" s="19">
        <v>111</v>
      </c>
      <c r="L96" s="12">
        <v>90</v>
      </c>
      <c r="M96" s="19">
        <v>87</v>
      </c>
      <c r="N96" s="19">
        <v>4315</v>
      </c>
      <c r="O96" s="19">
        <v>3900</v>
      </c>
      <c r="P96" s="19">
        <v>1447</v>
      </c>
      <c r="Q96" s="19">
        <v>1475</v>
      </c>
      <c r="R96" s="19">
        <v>303</v>
      </c>
      <c r="S96" s="19">
        <v>303</v>
      </c>
      <c r="T96" s="19"/>
      <c r="U96" s="19"/>
      <c r="V96" s="19"/>
      <c r="W96" s="19"/>
      <c r="X96" s="19"/>
      <c r="Y96" s="19"/>
      <c r="Z96" s="19"/>
      <c r="AA96" s="19"/>
      <c r="AB96" s="19"/>
      <c r="AC96" s="28"/>
      <c r="AD96" s="28"/>
      <c r="AE96" s="28"/>
      <c r="AF96" s="2" t="s">
        <v>13</v>
      </c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19"/>
      <c r="AV96" s="28"/>
      <c r="AW96" s="28" t="s">
        <v>10</v>
      </c>
      <c r="AX96" s="2" t="s">
        <v>7</v>
      </c>
      <c r="AY96" s="19">
        <v>75</v>
      </c>
      <c r="AZ96" s="19"/>
      <c r="BA96" s="19">
        <v>620</v>
      </c>
      <c r="BB96" s="19">
        <v>710</v>
      </c>
      <c r="BC96" s="19">
        <v>630</v>
      </c>
      <c r="BD96" s="19">
        <v>730</v>
      </c>
      <c r="BE96" s="12">
        <v>1270</v>
      </c>
      <c r="BF96" s="12">
        <v>1420</v>
      </c>
      <c r="BG96" s="12">
        <v>61</v>
      </c>
      <c r="BH96" s="131">
        <v>12.23</v>
      </c>
      <c r="BI96" s="183">
        <v>20.329999999999998</v>
      </c>
      <c r="BJ96" s="195">
        <v>3.53</v>
      </c>
      <c r="BK96" s="12" t="s">
        <v>7</v>
      </c>
      <c r="BL96" s="12" t="s">
        <v>7</v>
      </c>
      <c r="BM96" s="12">
        <v>708</v>
      </c>
      <c r="BN96" s="12">
        <v>362</v>
      </c>
      <c r="BO96" s="12" t="s">
        <v>10</v>
      </c>
      <c r="BP96" s="19"/>
      <c r="BQ96" s="19"/>
      <c r="BR96" s="19"/>
      <c r="BS96" s="19"/>
      <c r="BT96" s="3">
        <v>159</v>
      </c>
      <c r="BU96" s="3">
        <v>24</v>
      </c>
      <c r="BV96" s="3">
        <v>7</v>
      </c>
      <c r="BW96" s="3"/>
      <c r="BX96" s="3"/>
      <c r="BY96" s="3"/>
      <c r="BZ96" s="3"/>
      <c r="CA96" s="108"/>
      <c r="CB96" s="3"/>
      <c r="CC96" s="3"/>
      <c r="CD96" s="3"/>
      <c r="CE96" s="3"/>
      <c r="CF96" s="3"/>
      <c r="CG96" s="19">
        <v>81</v>
      </c>
      <c r="CH96" s="19">
        <v>17</v>
      </c>
      <c r="CI96" s="19">
        <v>26</v>
      </c>
      <c r="CJ96" s="19">
        <v>4</v>
      </c>
      <c r="CK96" s="19">
        <v>16</v>
      </c>
      <c r="CL96" s="19"/>
      <c r="CM96" s="19"/>
      <c r="CN96" s="19"/>
      <c r="CO96" s="19"/>
      <c r="CP96" s="19"/>
      <c r="CQ96" s="19"/>
      <c r="CR96" s="12"/>
      <c r="CT96" s="12"/>
      <c r="CU96" s="12"/>
      <c r="CV96" s="12"/>
      <c r="CW96" s="12"/>
      <c r="CX96" s="12"/>
      <c r="CZ96" s="12"/>
      <c r="DA96" s="12"/>
      <c r="DB96" s="12"/>
      <c r="DC96" s="12"/>
      <c r="DD96" s="12"/>
    </row>
    <row r="97" spans="1:119" x14ac:dyDescent="0.2">
      <c r="A97" s="3" t="s">
        <v>141</v>
      </c>
      <c r="B97" s="3">
        <v>2019</v>
      </c>
      <c r="C97" s="80"/>
      <c r="D97" s="80"/>
      <c r="E97" s="80"/>
      <c r="F97" s="19">
        <v>1291</v>
      </c>
      <c r="G97" s="19">
        <v>1342</v>
      </c>
      <c r="H97" s="19">
        <v>2662</v>
      </c>
      <c r="I97" s="19">
        <v>0</v>
      </c>
      <c r="J97" s="19">
        <v>254</v>
      </c>
      <c r="K97" s="19">
        <v>116</v>
      </c>
      <c r="L97" s="12">
        <v>88</v>
      </c>
      <c r="M97" s="19">
        <v>94</v>
      </c>
      <c r="N97" s="19">
        <v>4677</v>
      </c>
      <c r="O97" s="19">
        <v>3844</v>
      </c>
      <c r="P97" s="19">
        <v>1309</v>
      </c>
      <c r="Q97" s="19">
        <v>1373</v>
      </c>
      <c r="R97" s="19">
        <v>357</v>
      </c>
      <c r="S97" s="19">
        <v>341</v>
      </c>
      <c r="T97" s="19"/>
      <c r="U97" s="19"/>
      <c r="V97" s="19"/>
      <c r="W97" s="19"/>
      <c r="X97" s="19"/>
      <c r="Y97" s="19"/>
      <c r="Z97" s="19"/>
      <c r="AA97" s="19"/>
      <c r="AB97" s="19"/>
      <c r="AC97" s="28"/>
      <c r="AD97" s="28"/>
      <c r="AE97" s="28"/>
      <c r="AF97" s="2" t="s">
        <v>13</v>
      </c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19"/>
      <c r="AV97" s="28"/>
      <c r="AW97" s="28" t="s">
        <v>10</v>
      </c>
      <c r="AX97" s="2" t="s">
        <v>7</v>
      </c>
      <c r="AY97" s="19">
        <v>71</v>
      </c>
      <c r="AZ97" s="19"/>
      <c r="BA97" s="19">
        <v>620</v>
      </c>
      <c r="BB97" s="19">
        <v>700</v>
      </c>
      <c r="BC97" s="19">
        <v>630</v>
      </c>
      <c r="BD97" s="19">
        <v>740</v>
      </c>
      <c r="BE97" s="12">
        <v>1280</v>
      </c>
      <c r="BF97" s="12">
        <v>1430</v>
      </c>
      <c r="BG97" s="12">
        <v>54</v>
      </c>
      <c r="BH97" s="131">
        <v>7.93</v>
      </c>
      <c r="BI97" s="183">
        <v>20.89</v>
      </c>
      <c r="BJ97" s="195">
        <v>3.52</v>
      </c>
      <c r="BK97" s="12" t="s">
        <v>7</v>
      </c>
      <c r="BL97" s="12" t="s">
        <v>7</v>
      </c>
      <c r="BM97" s="12">
        <v>716</v>
      </c>
      <c r="BN97" s="12">
        <v>364</v>
      </c>
      <c r="BO97" s="12" t="s">
        <v>10</v>
      </c>
      <c r="BP97" s="19"/>
      <c r="BQ97" s="19"/>
      <c r="BR97" s="19"/>
      <c r="BS97" s="19"/>
      <c r="BT97" s="119">
        <v>151</v>
      </c>
      <c r="BU97" s="119">
        <v>44</v>
      </c>
      <c r="BV97" s="119">
        <v>18</v>
      </c>
      <c r="BW97" s="3"/>
      <c r="BX97" s="3"/>
      <c r="BY97" s="3"/>
      <c r="BZ97" s="3"/>
      <c r="CA97" s="108"/>
      <c r="CB97" s="3"/>
      <c r="CC97" s="3"/>
      <c r="CD97" s="3"/>
      <c r="CE97" s="3"/>
      <c r="CF97" s="3"/>
      <c r="CG97" s="19">
        <v>81</v>
      </c>
      <c r="CH97" s="19">
        <v>26</v>
      </c>
      <c r="CI97" s="19">
        <v>33</v>
      </c>
      <c r="CJ97" s="19">
        <v>100</v>
      </c>
      <c r="CK97" s="19">
        <v>93</v>
      </c>
      <c r="CL97" s="19"/>
      <c r="CM97" s="19"/>
      <c r="CN97" s="19"/>
      <c r="CO97" s="19"/>
      <c r="CP97" s="19"/>
      <c r="CQ97" s="19"/>
      <c r="CR97" s="12"/>
      <c r="CT97" s="12"/>
      <c r="CU97" s="12"/>
      <c r="CV97" s="12"/>
      <c r="CW97" s="12"/>
      <c r="CX97" s="12"/>
      <c r="CZ97" s="12"/>
      <c r="DA97" s="12"/>
      <c r="DB97" s="12"/>
      <c r="DC97" s="12"/>
      <c r="DD97" s="12"/>
    </row>
    <row r="98" spans="1:119" x14ac:dyDescent="0.2">
      <c r="A98" s="3" t="s">
        <v>141</v>
      </c>
      <c r="B98" s="3">
        <v>2018</v>
      </c>
      <c r="C98" s="80"/>
      <c r="D98" s="80"/>
      <c r="E98" s="80"/>
      <c r="F98" s="19">
        <v>1237</v>
      </c>
      <c r="G98" s="19">
        <v>1366</v>
      </c>
      <c r="H98" s="19">
        <v>2642</v>
      </c>
      <c r="I98" s="19">
        <v>0</v>
      </c>
      <c r="J98" s="19">
        <v>249</v>
      </c>
      <c r="K98" s="19">
        <v>111</v>
      </c>
      <c r="L98" s="12">
        <v>87</v>
      </c>
      <c r="M98" s="19">
        <v>93</v>
      </c>
      <c r="N98" s="19">
        <v>4924</v>
      </c>
      <c r="O98" s="19">
        <v>4313</v>
      </c>
      <c r="P98" s="19">
        <v>1296</v>
      </c>
      <c r="Q98" s="19">
        <v>1419</v>
      </c>
      <c r="R98" s="19">
        <v>365</v>
      </c>
      <c r="S98" s="19">
        <v>368</v>
      </c>
      <c r="T98" s="19"/>
      <c r="U98" s="19"/>
      <c r="V98" s="19"/>
      <c r="W98" s="19"/>
      <c r="X98" s="19"/>
      <c r="Y98" s="19"/>
      <c r="Z98" s="19"/>
      <c r="AA98" s="19"/>
      <c r="AB98" s="19"/>
      <c r="AC98" s="28"/>
      <c r="AD98" s="28"/>
      <c r="AE98" s="28"/>
      <c r="AF98" s="2" t="s">
        <v>13</v>
      </c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19"/>
      <c r="AV98" s="28"/>
      <c r="AW98" s="28" t="s">
        <v>10</v>
      </c>
      <c r="AX98" s="2" t="s">
        <v>7</v>
      </c>
      <c r="AY98" s="19">
        <v>70</v>
      </c>
      <c r="AZ98" s="19"/>
      <c r="BA98" s="19">
        <v>620</v>
      </c>
      <c r="BB98" s="19">
        <v>700</v>
      </c>
      <c r="BC98" s="19">
        <v>630</v>
      </c>
      <c r="BD98" s="19">
        <v>735</v>
      </c>
      <c r="BG98" s="12">
        <v>52</v>
      </c>
      <c r="BK98" s="12" t="s">
        <v>7</v>
      </c>
      <c r="BL98" s="12" t="s">
        <v>7</v>
      </c>
      <c r="BM98" s="12">
        <v>772</v>
      </c>
      <c r="BN98" s="12">
        <v>398</v>
      </c>
      <c r="BO98" s="12" t="s">
        <v>10</v>
      </c>
      <c r="BP98" s="19"/>
      <c r="BQ98" s="19"/>
      <c r="BR98" s="19"/>
      <c r="BS98" s="19"/>
      <c r="BT98" s="3">
        <v>197</v>
      </c>
      <c r="BU98" s="3">
        <v>28</v>
      </c>
      <c r="BV98" s="3">
        <v>10</v>
      </c>
      <c r="BW98" s="3"/>
      <c r="BX98" s="3"/>
      <c r="BY98" s="3"/>
      <c r="BZ98" s="3"/>
      <c r="CA98" s="108"/>
      <c r="CB98" s="3"/>
      <c r="CC98" s="3"/>
      <c r="CD98" s="3"/>
      <c r="CE98" s="3"/>
      <c r="CF98" s="3"/>
      <c r="CG98" s="19">
        <v>81</v>
      </c>
      <c r="CH98" s="19">
        <v>24</v>
      </c>
      <c r="CI98" s="19">
        <v>34</v>
      </c>
      <c r="CJ98" s="19">
        <v>100</v>
      </c>
      <c r="CK98" s="19">
        <v>92</v>
      </c>
      <c r="CL98" s="19"/>
      <c r="CM98" s="19"/>
      <c r="CN98" s="19"/>
      <c r="CO98" s="19"/>
      <c r="CP98" s="19"/>
      <c r="CQ98" s="19"/>
      <c r="CR98" s="12"/>
      <c r="CT98" s="12"/>
      <c r="CU98" s="12"/>
      <c r="CV98" s="12"/>
      <c r="CW98" s="12"/>
      <c r="CX98" s="12"/>
      <c r="CZ98" s="12"/>
      <c r="DA98" s="12"/>
      <c r="DB98" s="12"/>
      <c r="DC98" s="12"/>
      <c r="DD98" s="12"/>
    </row>
    <row r="99" spans="1:119" x14ac:dyDescent="0.2">
      <c r="A99" s="3" t="s">
        <v>141</v>
      </c>
      <c r="B99" s="3">
        <v>2017</v>
      </c>
      <c r="C99" s="80"/>
      <c r="D99" s="80"/>
      <c r="E99" s="80"/>
      <c r="F99" s="19">
        <v>1227</v>
      </c>
      <c r="G99" s="19">
        <v>1324</v>
      </c>
      <c r="H99" s="19">
        <v>2594</v>
      </c>
      <c r="I99" s="19">
        <v>0</v>
      </c>
      <c r="J99" s="19">
        <v>260</v>
      </c>
      <c r="K99" s="19">
        <v>111</v>
      </c>
      <c r="L99" s="12">
        <v>90</v>
      </c>
      <c r="M99" s="19">
        <v>95</v>
      </c>
      <c r="N99" s="19">
        <v>4445</v>
      </c>
      <c r="O99" s="19">
        <v>4024</v>
      </c>
      <c r="P99" s="19">
        <v>1213</v>
      </c>
      <c r="Q99" s="19">
        <v>1396</v>
      </c>
      <c r="R99" s="19">
        <v>320</v>
      </c>
      <c r="S99" s="19">
        <v>360</v>
      </c>
      <c r="T99" s="19"/>
      <c r="U99" s="19"/>
      <c r="V99" s="19"/>
      <c r="W99" s="19"/>
      <c r="X99" s="19"/>
      <c r="Y99" s="19"/>
      <c r="Z99" s="19"/>
      <c r="AA99" s="19"/>
      <c r="AB99" s="19"/>
      <c r="AC99" s="28"/>
      <c r="AD99" s="28"/>
      <c r="AE99" s="28"/>
      <c r="AF99" s="2" t="s">
        <v>13</v>
      </c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9"/>
      <c r="AV99" s="28"/>
      <c r="AW99" s="28" t="s">
        <v>10</v>
      </c>
      <c r="AX99" s="2" t="s">
        <v>7</v>
      </c>
      <c r="AY99" s="19">
        <v>57</v>
      </c>
      <c r="AZ99" s="19"/>
      <c r="BA99" s="19">
        <v>630</v>
      </c>
      <c r="BB99" s="19">
        <v>710</v>
      </c>
      <c r="BC99" s="19">
        <v>630</v>
      </c>
      <c r="BD99" s="19">
        <v>730</v>
      </c>
      <c r="BG99" s="12">
        <v>58</v>
      </c>
      <c r="BK99" s="12" t="s">
        <v>7</v>
      </c>
      <c r="BL99" s="12" t="s">
        <v>7</v>
      </c>
      <c r="BM99" s="12">
        <v>726</v>
      </c>
      <c r="BN99" s="12">
        <v>335</v>
      </c>
      <c r="BO99" s="12" t="s">
        <v>10</v>
      </c>
      <c r="BP99" s="19"/>
      <c r="BQ99" s="19"/>
      <c r="BR99" s="19"/>
      <c r="BS99" s="19"/>
      <c r="BT99" s="3">
        <v>167</v>
      </c>
      <c r="BU99" s="3">
        <v>38</v>
      </c>
      <c r="BV99" s="3">
        <v>16</v>
      </c>
      <c r="BW99" s="3"/>
      <c r="BX99" s="3"/>
      <c r="BY99" s="3"/>
      <c r="BZ99" s="3"/>
      <c r="CA99" s="108"/>
      <c r="CB99" s="3"/>
      <c r="CC99" s="3"/>
      <c r="CD99" s="3"/>
      <c r="CE99" s="3"/>
      <c r="CF99" s="3"/>
      <c r="CG99" s="19">
        <v>81</v>
      </c>
      <c r="CH99" s="19">
        <v>22</v>
      </c>
      <c r="CI99" s="19">
        <v>34</v>
      </c>
      <c r="CJ99" s="19">
        <v>100</v>
      </c>
      <c r="CK99" s="19">
        <v>93</v>
      </c>
      <c r="CL99" s="19"/>
      <c r="CM99" s="19"/>
      <c r="CN99" s="19"/>
      <c r="CO99" s="19"/>
      <c r="CP99" s="19"/>
      <c r="CQ99" s="19"/>
      <c r="CR99" s="12"/>
      <c r="CT99" s="12"/>
      <c r="CU99" s="12"/>
      <c r="CV99" s="12"/>
      <c r="CW99" s="12"/>
      <c r="CX99" s="12"/>
      <c r="CZ99" s="12"/>
      <c r="DA99" s="12"/>
      <c r="DB99" s="12"/>
      <c r="DC99" s="12"/>
      <c r="DD99" s="12"/>
    </row>
    <row r="100" spans="1:119" x14ac:dyDescent="0.2">
      <c r="A100" s="4" t="s">
        <v>117</v>
      </c>
      <c r="B100" s="3">
        <v>2022</v>
      </c>
      <c r="C100" s="81" t="s">
        <v>169</v>
      </c>
      <c r="D100" t="s">
        <v>497</v>
      </c>
      <c r="E100">
        <v>1</v>
      </c>
      <c r="F100" s="19">
        <v>1284</v>
      </c>
      <c r="G100" s="19">
        <v>1464</v>
      </c>
      <c r="H100" s="19">
        <v>2773</v>
      </c>
      <c r="I100" s="19">
        <v>70</v>
      </c>
      <c r="J100" s="12">
        <v>331</v>
      </c>
      <c r="K100" s="12">
        <v>200</v>
      </c>
      <c r="L100" s="12">
        <v>94</v>
      </c>
      <c r="M100" s="12">
        <v>95</v>
      </c>
      <c r="N100" s="19">
        <v>5404</v>
      </c>
      <c r="O100" s="19">
        <v>7548</v>
      </c>
      <c r="P100" s="19">
        <v>745</v>
      </c>
      <c r="Q100" s="19">
        <v>899</v>
      </c>
      <c r="R100" s="19">
        <v>291</v>
      </c>
      <c r="S100" s="19">
        <v>348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48" t="s">
        <v>5</v>
      </c>
      <c r="AD100" s="48" t="s">
        <v>5</v>
      </c>
      <c r="AE100" s="48" t="s">
        <v>5</v>
      </c>
      <c r="AF100" s="48" t="s">
        <v>13</v>
      </c>
      <c r="AG100" s="48" t="s">
        <v>13</v>
      </c>
      <c r="AH100" s="48" t="s">
        <v>13</v>
      </c>
      <c r="AI100" s="48" t="s">
        <v>15</v>
      </c>
      <c r="AJ100" s="48" t="s">
        <v>5</v>
      </c>
      <c r="AK100" s="48" t="s">
        <v>5</v>
      </c>
      <c r="AL100" s="48" t="s">
        <v>5</v>
      </c>
      <c r="AM100" s="48" t="s">
        <v>9</v>
      </c>
      <c r="AN100" s="48" t="s">
        <v>9</v>
      </c>
      <c r="AO100" s="48" t="s">
        <v>9</v>
      </c>
      <c r="AP100" s="48" t="s">
        <v>15</v>
      </c>
      <c r="AQ100" s="48" t="s">
        <v>15</v>
      </c>
      <c r="AR100" s="48" t="s">
        <v>13</v>
      </c>
      <c r="AS100" s="48" t="s">
        <v>9</v>
      </c>
      <c r="AT100" s="48" t="s">
        <v>9</v>
      </c>
      <c r="AU100" s="173" t="s">
        <v>9</v>
      </c>
      <c r="AV100" s="1"/>
      <c r="AW100" s="28"/>
      <c r="AX100" s="28"/>
      <c r="AY100" s="19">
        <v>31</v>
      </c>
      <c r="AZ100" s="19"/>
      <c r="BA100" s="19">
        <v>700</v>
      </c>
      <c r="BB100" s="19">
        <v>760</v>
      </c>
      <c r="BC100" s="19">
        <v>710</v>
      </c>
      <c r="BD100" s="19">
        <v>780</v>
      </c>
      <c r="BE100" s="19">
        <v>1420</v>
      </c>
      <c r="BF100" s="19">
        <v>1520</v>
      </c>
      <c r="BM100" s="12">
        <v>1039</v>
      </c>
      <c r="BN100" s="12">
        <v>439</v>
      </c>
      <c r="BO100" s="19"/>
      <c r="BP100" s="19"/>
      <c r="BQ100" s="19"/>
      <c r="BR100" s="19"/>
      <c r="BS100" s="19"/>
      <c r="BT100" s="3">
        <v>350</v>
      </c>
      <c r="BU100" s="3">
        <v>28</v>
      </c>
      <c r="BV100" s="3">
        <v>6</v>
      </c>
      <c r="BW100" s="40" t="s">
        <v>10</v>
      </c>
      <c r="BX100" s="40" t="s">
        <v>7</v>
      </c>
      <c r="BY100" s="40" t="s">
        <v>7</v>
      </c>
      <c r="BZ100" s="115" t="s">
        <v>410</v>
      </c>
      <c r="CA100" s="141" t="s">
        <v>410</v>
      </c>
      <c r="CB100" s="40" t="s">
        <v>7</v>
      </c>
      <c r="CC100" s="40" t="s">
        <v>10</v>
      </c>
      <c r="CD100" s="40" t="s">
        <v>7</v>
      </c>
      <c r="CE100" s="40" t="s">
        <v>7</v>
      </c>
      <c r="CF100" s="40" t="s">
        <v>7</v>
      </c>
      <c r="CG100" s="19">
        <v>95</v>
      </c>
      <c r="CH100" s="19">
        <v>0</v>
      </c>
      <c r="CI100" s="19">
        <v>0</v>
      </c>
      <c r="CJ100" s="19">
        <v>100</v>
      </c>
      <c r="CK100" s="19">
        <v>95</v>
      </c>
      <c r="CL100" s="12">
        <v>64800</v>
      </c>
      <c r="CP100" s="12">
        <v>480</v>
      </c>
      <c r="CQ100" s="12">
        <v>18600</v>
      </c>
      <c r="CR100" s="12">
        <v>428</v>
      </c>
      <c r="CS100" s="12">
        <v>365</v>
      </c>
      <c r="CT100" s="12">
        <v>365</v>
      </c>
      <c r="CU100" s="12">
        <v>348</v>
      </c>
      <c r="CV100" s="12">
        <v>301</v>
      </c>
      <c r="CW100" s="12">
        <v>0</v>
      </c>
      <c r="CX100" s="12">
        <v>348</v>
      </c>
      <c r="CY100" s="12">
        <v>100</v>
      </c>
      <c r="CZ100" s="12">
        <v>61562</v>
      </c>
      <c r="DA100" s="12">
        <v>60444</v>
      </c>
      <c r="DB100" s="12">
        <v>4577</v>
      </c>
      <c r="DC100" s="12">
        <v>2958</v>
      </c>
      <c r="DD100" s="12">
        <v>5</v>
      </c>
      <c r="DE100" s="12">
        <v>17272</v>
      </c>
      <c r="DF100" s="12">
        <v>0</v>
      </c>
      <c r="DG100" s="12">
        <v>0</v>
      </c>
      <c r="DH100" s="1">
        <v>75</v>
      </c>
      <c r="DI100" s="1">
        <v>240</v>
      </c>
      <c r="DJ100" s="1">
        <v>114</v>
      </c>
      <c r="DK100" s="1">
        <v>78</v>
      </c>
      <c r="DL100" s="1">
        <v>22</v>
      </c>
      <c r="DM100" s="1">
        <v>7</v>
      </c>
      <c r="DN100" s="1">
        <v>0</v>
      </c>
      <c r="DO100" s="1">
        <v>536</v>
      </c>
    </row>
    <row r="101" spans="1:119" x14ac:dyDescent="0.2">
      <c r="A101" s="3" t="s">
        <v>117</v>
      </c>
      <c r="B101" s="3">
        <v>2021</v>
      </c>
      <c r="F101" s="19">
        <v>1319</v>
      </c>
      <c r="G101" s="19">
        <v>1516</v>
      </c>
      <c r="H101" s="19">
        <v>2858</v>
      </c>
      <c r="I101" s="19">
        <v>79</v>
      </c>
      <c r="J101" s="12">
        <v>331</v>
      </c>
      <c r="K101" s="12">
        <v>206</v>
      </c>
      <c r="L101" s="12">
        <v>91</v>
      </c>
      <c r="M101" s="12">
        <v>94</v>
      </c>
      <c r="N101" s="19">
        <v>5149</v>
      </c>
      <c r="O101" s="19">
        <v>6757</v>
      </c>
      <c r="P101" s="19">
        <v>761</v>
      </c>
      <c r="Q101" s="19">
        <v>840</v>
      </c>
      <c r="R101" s="12">
        <v>322</v>
      </c>
      <c r="S101" s="12">
        <v>358</v>
      </c>
      <c r="AC101" s="28"/>
      <c r="AD101" s="28"/>
      <c r="AE101" s="28"/>
      <c r="AF101" s="2" t="s">
        <v>13</v>
      </c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9"/>
      <c r="AV101" s="28"/>
      <c r="AW101" s="28"/>
      <c r="AX101" s="28"/>
      <c r="AY101" s="19">
        <v>31</v>
      </c>
      <c r="AZ101" s="19"/>
      <c r="BA101" s="19">
        <v>690</v>
      </c>
      <c r="BB101" s="19">
        <v>750</v>
      </c>
      <c r="BC101" s="19">
        <v>690</v>
      </c>
      <c r="BD101" s="19">
        <v>780</v>
      </c>
      <c r="BE101" s="19">
        <v>1400</v>
      </c>
      <c r="BF101" s="19">
        <v>1520</v>
      </c>
      <c r="BM101" s="12">
        <v>943</v>
      </c>
      <c r="BN101" s="12">
        <v>425</v>
      </c>
      <c r="BO101" s="19"/>
      <c r="BP101" s="19"/>
      <c r="BQ101" s="19"/>
      <c r="BR101" s="19"/>
      <c r="BS101" s="19"/>
      <c r="BT101" s="3">
        <v>250</v>
      </c>
      <c r="BU101" s="3">
        <v>22</v>
      </c>
      <c r="BV101" s="3">
        <v>8</v>
      </c>
      <c r="BW101" s="3"/>
      <c r="BX101" s="3"/>
      <c r="BY101" s="3"/>
      <c r="BZ101" s="3"/>
      <c r="CA101" s="108"/>
      <c r="CB101" s="3"/>
      <c r="CC101" s="3"/>
      <c r="CD101" s="3"/>
      <c r="CE101" s="3"/>
      <c r="CF101" s="3"/>
      <c r="CG101" s="19">
        <v>95</v>
      </c>
      <c r="CH101" s="19">
        <v>0</v>
      </c>
      <c r="CI101" s="19">
        <v>0</v>
      </c>
      <c r="CJ101" s="19">
        <v>100</v>
      </c>
      <c r="CK101" s="19">
        <v>95</v>
      </c>
      <c r="CL101" s="12"/>
      <c r="CR101" s="12"/>
      <c r="CT101" s="12"/>
      <c r="CU101" s="12"/>
      <c r="CV101" s="12"/>
      <c r="CW101" s="12"/>
      <c r="CX101" s="12"/>
      <c r="CZ101" s="12"/>
      <c r="DA101" s="12"/>
      <c r="DB101" s="12"/>
      <c r="DC101" s="12"/>
      <c r="DD101" s="12"/>
      <c r="DO101" s="159"/>
    </row>
    <row r="102" spans="1:119" x14ac:dyDescent="0.2">
      <c r="A102" s="3" t="s">
        <v>117</v>
      </c>
      <c r="B102" s="3">
        <v>2020</v>
      </c>
      <c r="F102" s="19">
        <v>1185</v>
      </c>
      <c r="G102" s="19">
        <v>1367</v>
      </c>
      <c r="H102" s="19">
        <v>2580</v>
      </c>
      <c r="I102" s="19">
        <v>86</v>
      </c>
      <c r="J102" s="12">
        <v>260</v>
      </c>
      <c r="K102" s="12">
        <v>208</v>
      </c>
      <c r="L102" s="12">
        <v>94</v>
      </c>
      <c r="M102" s="12">
        <v>89</v>
      </c>
      <c r="N102" s="19">
        <v>4098</v>
      </c>
      <c r="O102" s="19">
        <v>5076</v>
      </c>
      <c r="P102" s="12">
        <v>909</v>
      </c>
      <c r="Q102" s="19">
        <v>1113</v>
      </c>
      <c r="R102" s="19">
        <v>281</v>
      </c>
      <c r="S102" s="12">
        <v>321</v>
      </c>
      <c r="AC102" s="28"/>
      <c r="AD102" s="28"/>
      <c r="AE102" s="28"/>
      <c r="AF102" s="2" t="s">
        <v>13</v>
      </c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9"/>
      <c r="AV102" s="28"/>
      <c r="AW102" s="28"/>
      <c r="AX102" s="28"/>
      <c r="AY102" s="19">
        <v>63</v>
      </c>
      <c r="AZ102" s="19"/>
      <c r="BA102" s="19">
        <v>670</v>
      </c>
      <c r="BB102" s="19">
        <v>750</v>
      </c>
      <c r="BC102" s="19">
        <v>670</v>
      </c>
      <c r="BD102" s="19">
        <v>770</v>
      </c>
      <c r="BE102" s="19"/>
      <c r="BF102" s="19"/>
      <c r="BM102" s="12">
        <v>838</v>
      </c>
      <c r="BN102" s="12">
        <v>392</v>
      </c>
      <c r="BO102" s="19"/>
      <c r="BP102" s="19"/>
      <c r="BQ102" s="19"/>
      <c r="BR102" s="19"/>
      <c r="BS102" s="19"/>
      <c r="BT102" s="3">
        <v>211</v>
      </c>
      <c r="BU102" s="3">
        <v>35</v>
      </c>
      <c r="BV102" s="3">
        <v>5</v>
      </c>
      <c r="BW102" s="40" t="s">
        <v>156</v>
      </c>
      <c r="BX102" s="40" t="s">
        <v>7</v>
      </c>
      <c r="BY102" s="40" t="s">
        <v>7</v>
      </c>
      <c r="BZ102" s="115" t="s">
        <v>410</v>
      </c>
      <c r="CA102" s="141" t="s">
        <v>410</v>
      </c>
      <c r="CB102" s="40" t="s">
        <v>7</v>
      </c>
      <c r="CC102" s="40" t="s">
        <v>10</v>
      </c>
      <c r="CD102" s="40" t="s">
        <v>7</v>
      </c>
      <c r="CE102" s="40" t="s">
        <v>7</v>
      </c>
      <c r="CF102" s="40" t="s">
        <v>7</v>
      </c>
      <c r="CG102" s="19">
        <v>96</v>
      </c>
      <c r="CH102" s="19">
        <v>0</v>
      </c>
      <c r="CI102" s="19">
        <v>0</v>
      </c>
      <c r="CJ102" s="19">
        <v>100</v>
      </c>
      <c r="CK102" s="19">
        <v>95</v>
      </c>
      <c r="CL102" s="12"/>
      <c r="CR102" s="12"/>
      <c r="CT102" s="12"/>
      <c r="CU102" s="12"/>
      <c r="CV102" s="12"/>
      <c r="CW102" s="12"/>
      <c r="CX102" s="12"/>
      <c r="CZ102" s="12"/>
      <c r="DA102" s="12"/>
      <c r="DB102" s="12"/>
      <c r="DC102" s="12"/>
      <c r="DD102" s="12"/>
    </row>
    <row r="103" spans="1:119" x14ac:dyDescent="0.2">
      <c r="A103" s="3" t="s">
        <v>117</v>
      </c>
      <c r="B103" s="3">
        <v>2019</v>
      </c>
      <c r="F103" s="19">
        <v>1204</v>
      </c>
      <c r="G103" s="19">
        <v>1351</v>
      </c>
      <c r="H103" s="19">
        <v>2580</v>
      </c>
      <c r="I103" s="19">
        <v>77</v>
      </c>
      <c r="J103" s="12">
        <v>278</v>
      </c>
      <c r="K103" s="12">
        <v>184</v>
      </c>
      <c r="L103" s="12">
        <v>93</v>
      </c>
      <c r="M103" s="12">
        <v>94</v>
      </c>
      <c r="N103" s="19">
        <v>4325</v>
      </c>
      <c r="O103" s="19">
        <v>5429</v>
      </c>
      <c r="P103" s="12">
        <v>709</v>
      </c>
      <c r="Q103" s="19">
        <v>789</v>
      </c>
      <c r="R103" s="19">
        <v>275</v>
      </c>
      <c r="S103" s="12">
        <v>330</v>
      </c>
      <c r="AC103" s="28"/>
      <c r="AD103" s="28"/>
      <c r="AE103" s="28"/>
      <c r="AF103" s="2" t="s">
        <v>13</v>
      </c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9"/>
      <c r="AV103" s="28"/>
      <c r="AW103" s="28"/>
      <c r="AX103" s="28"/>
      <c r="AY103" s="19">
        <v>62</v>
      </c>
      <c r="AZ103" s="19"/>
      <c r="BA103" s="19">
        <v>670</v>
      </c>
      <c r="BB103" s="19">
        <v>750</v>
      </c>
      <c r="BC103" s="19">
        <v>690</v>
      </c>
      <c r="BD103" s="19">
        <v>780</v>
      </c>
      <c r="BE103" s="19"/>
      <c r="BF103" s="19"/>
      <c r="BM103" s="12">
        <v>831</v>
      </c>
      <c r="BN103" s="12">
        <v>372</v>
      </c>
      <c r="BO103" s="19"/>
      <c r="BP103" s="19"/>
      <c r="BQ103" s="19"/>
      <c r="BR103" s="19"/>
      <c r="BS103" s="19"/>
      <c r="BT103" s="3">
        <v>240</v>
      </c>
      <c r="BU103" s="3">
        <v>30</v>
      </c>
      <c r="BV103" s="3">
        <v>6</v>
      </c>
      <c r="BW103" s="3"/>
      <c r="BX103" s="3"/>
      <c r="BY103" s="3"/>
      <c r="BZ103" s="3"/>
      <c r="CA103" s="108"/>
      <c r="CB103" s="3"/>
      <c r="CC103" s="3"/>
      <c r="CD103" s="3"/>
      <c r="CE103" s="3"/>
      <c r="CF103" s="3"/>
      <c r="CG103" s="19">
        <v>95</v>
      </c>
      <c r="CH103" s="19">
        <v>0</v>
      </c>
      <c r="CI103" s="19">
        <v>0</v>
      </c>
      <c r="CJ103" s="19">
        <v>100</v>
      </c>
      <c r="CK103" s="19">
        <v>95</v>
      </c>
      <c r="CL103" s="12"/>
      <c r="CR103" s="12"/>
      <c r="CT103" s="12"/>
      <c r="CU103" s="12"/>
      <c r="CV103" s="12"/>
      <c r="CW103" s="12"/>
      <c r="CX103" s="12"/>
      <c r="CZ103" s="12"/>
      <c r="DA103" s="12"/>
      <c r="DB103" s="12"/>
      <c r="DC103" s="12"/>
      <c r="DD103" s="12"/>
    </row>
    <row r="104" spans="1:119" x14ac:dyDescent="0.2">
      <c r="A104" s="3" t="s">
        <v>117</v>
      </c>
      <c r="B104" s="3">
        <v>2018</v>
      </c>
      <c r="F104" s="19">
        <v>1201</v>
      </c>
      <c r="G104" s="19">
        <v>1350</v>
      </c>
      <c r="H104" s="19">
        <v>2579</v>
      </c>
      <c r="I104" s="19">
        <v>47</v>
      </c>
      <c r="J104" s="12">
        <v>274</v>
      </c>
      <c r="K104" s="12">
        <v>180</v>
      </c>
      <c r="L104" s="12">
        <v>91</v>
      </c>
      <c r="M104" s="12">
        <v>96</v>
      </c>
      <c r="N104" s="19">
        <v>3979</v>
      </c>
      <c r="O104" s="19">
        <v>5248</v>
      </c>
      <c r="P104" s="12">
        <v>721</v>
      </c>
      <c r="Q104" s="19">
        <v>821</v>
      </c>
      <c r="R104" s="19">
        <v>292</v>
      </c>
      <c r="S104" s="19">
        <v>336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28"/>
      <c r="AD104" s="28"/>
      <c r="AE104" s="28"/>
      <c r="AF104" s="2" t="s">
        <v>13</v>
      </c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19"/>
      <c r="AV104" s="28"/>
      <c r="AW104" s="28"/>
      <c r="AX104" s="28"/>
      <c r="AY104" s="19">
        <v>56</v>
      </c>
      <c r="AZ104" s="19"/>
      <c r="BA104" s="19">
        <v>660</v>
      </c>
      <c r="BB104" s="19">
        <v>730</v>
      </c>
      <c r="BC104" s="19">
        <v>670</v>
      </c>
      <c r="BD104" s="19">
        <v>770</v>
      </c>
      <c r="BE104" s="19"/>
      <c r="BF104" s="19"/>
      <c r="BM104" s="12">
        <v>853</v>
      </c>
      <c r="BN104" s="12">
        <v>399</v>
      </c>
      <c r="BO104" s="19"/>
      <c r="BP104" s="19"/>
      <c r="BQ104" s="19"/>
      <c r="BR104" s="19"/>
      <c r="BS104" s="19"/>
      <c r="BT104" s="3">
        <v>263</v>
      </c>
      <c r="BU104" s="3">
        <v>24</v>
      </c>
      <c r="BV104" s="3">
        <v>6</v>
      </c>
      <c r="BW104" s="3"/>
      <c r="BX104" s="3"/>
      <c r="BY104" s="3"/>
      <c r="BZ104" s="3"/>
      <c r="CA104" s="108"/>
      <c r="CB104" s="3"/>
      <c r="CC104" s="3"/>
      <c r="CD104" s="3"/>
      <c r="CE104" s="3"/>
      <c r="CF104" s="3"/>
      <c r="CG104" s="19">
        <v>94</v>
      </c>
      <c r="CH104" s="19">
        <v>0</v>
      </c>
      <c r="CI104" s="19">
        <v>0</v>
      </c>
      <c r="CJ104" s="19">
        <v>100</v>
      </c>
      <c r="CK104" s="19">
        <v>95</v>
      </c>
      <c r="CL104" s="12"/>
      <c r="CR104" s="12"/>
      <c r="CT104" s="12"/>
      <c r="CU104" s="12"/>
      <c r="CV104" s="12"/>
      <c r="CW104" s="12"/>
      <c r="CX104" s="12"/>
      <c r="CZ104" s="12"/>
      <c r="DA104" s="12"/>
      <c r="DB104" s="12"/>
      <c r="DC104" s="12"/>
      <c r="DD104" s="12"/>
    </row>
    <row r="105" spans="1:119" x14ac:dyDescent="0.2">
      <c r="A105" s="3" t="s">
        <v>117</v>
      </c>
      <c r="B105" s="3">
        <v>2017</v>
      </c>
      <c r="F105" s="19">
        <v>1221</v>
      </c>
      <c r="G105" s="19">
        <v>1309</v>
      </c>
      <c r="H105" s="19">
        <v>2561</v>
      </c>
      <c r="I105" s="19">
        <v>42</v>
      </c>
      <c r="J105" s="12">
        <v>278</v>
      </c>
      <c r="K105" s="12">
        <v>162</v>
      </c>
      <c r="L105" s="12">
        <v>95</v>
      </c>
      <c r="M105" s="12">
        <v>96</v>
      </c>
      <c r="N105" s="19">
        <v>3917</v>
      </c>
      <c r="O105" s="19">
        <v>4991</v>
      </c>
      <c r="P105" s="19">
        <v>741</v>
      </c>
      <c r="Q105" s="19">
        <v>781</v>
      </c>
      <c r="R105" s="19">
        <v>315</v>
      </c>
      <c r="S105" s="19">
        <v>319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28"/>
      <c r="AD105" s="28"/>
      <c r="AE105" s="28"/>
      <c r="AF105" s="2" t="s">
        <v>13</v>
      </c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19"/>
      <c r="AV105" s="28"/>
      <c r="AW105" s="28"/>
      <c r="AX105" s="28"/>
      <c r="AY105" s="19">
        <v>49</v>
      </c>
      <c r="AZ105" s="19"/>
      <c r="BA105" s="19">
        <v>660</v>
      </c>
      <c r="BB105" s="19">
        <v>750</v>
      </c>
      <c r="BC105" s="19">
        <v>660</v>
      </c>
      <c r="BD105" s="19">
        <v>760</v>
      </c>
      <c r="BE105" s="19"/>
      <c r="BF105" s="19"/>
      <c r="BM105" s="12">
        <v>834</v>
      </c>
      <c r="BN105" s="12">
        <v>403</v>
      </c>
      <c r="BO105" s="19"/>
      <c r="BP105" s="19"/>
      <c r="BQ105" s="19"/>
      <c r="BR105" s="19"/>
      <c r="BS105" s="19"/>
      <c r="BT105" s="3">
        <v>326</v>
      </c>
      <c r="BU105" s="3">
        <v>31</v>
      </c>
      <c r="BV105" s="3">
        <v>9</v>
      </c>
      <c r="BW105" s="3"/>
      <c r="BX105" s="3"/>
      <c r="BY105" s="3"/>
      <c r="BZ105" s="3"/>
      <c r="CA105" s="108"/>
      <c r="CB105" s="3"/>
      <c r="CC105" s="3"/>
      <c r="CD105" s="3"/>
      <c r="CE105" s="3"/>
      <c r="CF105" s="3"/>
      <c r="CG105" s="19">
        <v>94</v>
      </c>
      <c r="CH105" s="19">
        <v>0</v>
      </c>
      <c r="CI105" s="19">
        <v>0</v>
      </c>
      <c r="CJ105" s="19">
        <v>100</v>
      </c>
      <c r="CK105" s="19">
        <v>95</v>
      </c>
      <c r="CL105" s="12"/>
      <c r="CR105" s="12"/>
      <c r="CT105" s="12"/>
      <c r="CU105" s="12"/>
      <c r="CV105" s="12"/>
      <c r="CW105" s="12"/>
      <c r="CX105" s="12"/>
      <c r="CZ105" s="12"/>
      <c r="DA105" s="12"/>
      <c r="DB105" s="12"/>
      <c r="DC105" s="12"/>
      <c r="DD105" s="12"/>
    </row>
    <row r="106" spans="1:119" x14ac:dyDescent="0.2">
      <c r="A106" s="10" t="s">
        <v>3</v>
      </c>
      <c r="B106" s="1">
        <v>2022</v>
      </c>
      <c r="C106" s="79" t="s">
        <v>174</v>
      </c>
      <c r="D106" t="s">
        <v>498</v>
      </c>
      <c r="E106">
        <v>1</v>
      </c>
      <c r="F106" s="12">
        <v>9456</v>
      </c>
      <c r="G106" s="12">
        <v>11500</v>
      </c>
      <c r="H106" s="12">
        <v>20980</v>
      </c>
      <c r="I106" s="12">
        <v>15826</v>
      </c>
      <c r="J106" s="12">
        <v>2966</v>
      </c>
      <c r="K106" s="12">
        <v>4011</v>
      </c>
      <c r="L106" s="12">
        <v>91.2</v>
      </c>
      <c r="M106" s="12">
        <v>97.2</v>
      </c>
      <c r="N106" s="12">
        <v>39035</v>
      </c>
      <c r="O106" s="12">
        <v>51965</v>
      </c>
      <c r="P106" s="12">
        <v>2259</v>
      </c>
      <c r="Q106" s="12">
        <v>3932</v>
      </c>
      <c r="R106" s="12">
        <v>903</v>
      </c>
      <c r="S106" s="12">
        <v>1616</v>
      </c>
      <c r="AC106" s="48" t="s">
        <v>5</v>
      </c>
      <c r="AD106" s="48" t="s">
        <v>9</v>
      </c>
      <c r="AE106" s="48" t="s">
        <v>5</v>
      </c>
      <c r="AF106" s="48" t="s">
        <v>5</v>
      </c>
      <c r="AG106" s="48" t="s">
        <v>5</v>
      </c>
      <c r="AH106" s="48" t="s">
        <v>5</v>
      </c>
      <c r="AI106" s="48" t="s">
        <v>15</v>
      </c>
      <c r="AJ106" s="48" t="s">
        <v>13</v>
      </c>
      <c r="AK106" s="48" t="s">
        <v>13</v>
      </c>
      <c r="AL106" s="48" t="s">
        <v>13</v>
      </c>
      <c r="AM106" s="48" t="s">
        <v>9</v>
      </c>
      <c r="AN106" s="48" t="s">
        <v>15</v>
      </c>
      <c r="AO106" s="48" t="s">
        <v>9</v>
      </c>
      <c r="AP106" s="48" t="s">
        <v>15</v>
      </c>
      <c r="AQ106" s="48" t="s">
        <v>15</v>
      </c>
      <c r="AR106" s="48" t="s">
        <v>9</v>
      </c>
      <c r="AS106" s="48" t="s">
        <v>13</v>
      </c>
      <c r="AT106" s="48" t="s">
        <v>13</v>
      </c>
      <c r="AU106" s="173" t="s">
        <v>9</v>
      </c>
      <c r="AV106" s="1"/>
      <c r="AX106" s="2" t="s">
        <v>7</v>
      </c>
      <c r="AY106" s="12">
        <v>33</v>
      </c>
      <c r="BA106" s="12">
        <v>700</v>
      </c>
      <c r="BB106" s="12">
        <v>760</v>
      </c>
      <c r="BC106" s="12">
        <v>740</v>
      </c>
      <c r="BD106" s="12">
        <v>790</v>
      </c>
      <c r="BE106" s="12">
        <v>1450</v>
      </c>
      <c r="BF106" s="12">
        <v>1535</v>
      </c>
      <c r="BG106" s="12">
        <v>76.47</v>
      </c>
      <c r="BK106" s="12" t="s">
        <v>7</v>
      </c>
      <c r="BL106" s="12" t="s">
        <v>7</v>
      </c>
      <c r="BM106" s="12">
        <v>2707</v>
      </c>
      <c r="BN106" s="12">
        <v>890</v>
      </c>
      <c r="BO106" s="12" t="s">
        <v>7</v>
      </c>
      <c r="BP106" s="12" t="s">
        <v>10</v>
      </c>
      <c r="BT106" s="120">
        <v>3644</v>
      </c>
      <c r="BU106" s="120">
        <v>1105</v>
      </c>
      <c r="BV106" s="71">
        <v>702</v>
      </c>
      <c r="BW106" s="1" t="s">
        <v>7</v>
      </c>
      <c r="BX106" s="1" t="s">
        <v>7</v>
      </c>
      <c r="BY106" s="1" t="s">
        <v>7</v>
      </c>
      <c r="BZ106" s="115" t="s">
        <v>410</v>
      </c>
      <c r="CA106" s="143" t="s">
        <v>385</v>
      </c>
      <c r="CB106" s="1" t="s">
        <v>7</v>
      </c>
      <c r="CC106" s="1" t="s">
        <v>7</v>
      </c>
      <c r="CD106" s="1" t="s">
        <v>7</v>
      </c>
      <c r="CE106" s="1" t="s">
        <v>7</v>
      </c>
      <c r="CF106" s="1" t="s">
        <v>7</v>
      </c>
      <c r="CG106" s="12">
        <v>73</v>
      </c>
      <c r="CH106" s="12">
        <v>10</v>
      </c>
      <c r="CI106" s="12">
        <v>15</v>
      </c>
      <c r="CJ106" s="12">
        <v>99</v>
      </c>
      <c r="CK106" s="12">
        <v>47</v>
      </c>
      <c r="CL106" s="12">
        <v>62000</v>
      </c>
      <c r="CP106" s="12">
        <v>1141</v>
      </c>
      <c r="CQ106" s="12">
        <v>20880</v>
      </c>
      <c r="CR106" s="12">
        <v>1861</v>
      </c>
      <c r="CS106" s="12">
        <v>1208</v>
      </c>
      <c r="CT106" s="12">
        <v>1208</v>
      </c>
      <c r="CU106" s="12">
        <v>1192</v>
      </c>
      <c r="CV106" s="12">
        <v>960</v>
      </c>
      <c r="CW106" s="12">
        <v>428</v>
      </c>
      <c r="CX106" s="12">
        <v>1208</v>
      </c>
      <c r="CY106" s="12">
        <v>100</v>
      </c>
      <c r="CZ106" s="66">
        <v>55160</v>
      </c>
      <c r="DA106" s="66">
        <v>52846</v>
      </c>
      <c r="DB106" s="66">
        <v>3792</v>
      </c>
      <c r="DC106" s="66">
        <v>2157</v>
      </c>
      <c r="DD106" s="12">
        <v>598</v>
      </c>
      <c r="DE106" s="66">
        <v>21095</v>
      </c>
      <c r="DF106" s="12">
        <v>60</v>
      </c>
      <c r="DG106" s="66">
        <v>49158</v>
      </c>
      <c r="DH106" s="158">
        <v>348</v>
      </c>
      <c r="DI106" s="158">
        <v>1768</v>
      </c>
      <c r="DJ106" s="158">
        <v>256</v>
      </c>
      <c r="DK106" s="158">
        <v>309</v>
      </c>
      <c r="DL106" s="158">
        <v>328</v>
      </c>
      <c r="DM106" s="158">
        <v>143</v>
      </c>
      <c r="DN106" s="158">
        <v>65</v>
      </c>
      <c r="DO106" s="158">
        <v>3217</v>
      </c>
    </row>
    <row r="107" spans="1:119" x14ac:dyDescent="0.2">
      <c r="A107" s="1" t="s">
        <v>3</v>
      </c>
      <c r="B107" s="1">
        <v>2021</v>
      </c>
      <c r="C107" s="80"/>
      <c r="D107" s="80"/>
      <c r="E107" s="80"/>
      <c r="F107" s="12">
        <v>9494</v>
      </c>
      <c r="G107" s="12">
        <v>10807</v>
      </c>
      <c r="H107" s="12">
        <v>20337</v>
      </c>
      <c r="I107" s="12">
        <v>13339</v>
      </c>
      <c r="J107" s="12">
        <v>3004</v>
      </c>
      <c r="K107" s="12">
        <v>3619</v>
      </c>
      <c r="L107" s="12">
        <v>90.6</v>
      </c>
      <c r="M107" s="12">
        <v>96.8</v>
      </c>
      <c r="N107" s="12">
        <v>32535</v>
      </c>
      <c r="O107" s="12">
        <v>42109</v>
      </c>
      <c r="P107" s="12">
        <v>5351</v>
      </c>
      <c r="Q107" s="12">
        <v>8478</v>
      </c>
      <c r="R107" s="12">
        <v>1777</v>
      </c>
      <c r="S107" s="12">
        <v>2727</v>
      </c>
      <c r="AF107" s="2" t="s">
        <v>13</v>
      </c>
      <c r="AR107" s="2"/>
      <c r="AX107" s="2" t="s">
        <v>10</v>
      </c>
      <c r="AY107" s="12">
        <v>28</v>
      </c>
      <c r="BA107" s="12">
        <v>700</v>
      </c>
      <c r="BB107" s="12">
        <v>760</v>
      </c>
      <c r="BC107" s="12">
        <v>730</v>
      </c>
      <c r="BD107" s="12">
        <v>790</v>
      </c>
      <c r="BE107" s="12">
        <v>1440</v>
      </c>
      <c r="BF107" s="12">
        <v>1530</v>
      </c>
      <c r="BG107" s="12">
        <v>71</v>
      </c>
      <c r="BK107" s="12" t="s">
        <v>7</v>
      </c>
      <c r="BL107" s="12" t="s">
        <v>7</v>
      </c>
      <c r="BM107" s="12">
        <v>1979</v>
      </c>
      <c r="BN107" s="12">
        <v>1014</v>
      </c>
      <c r="BO107" s="12" t="s">
        <v>7</v>
      </c>
      <c r="BP107" s="12" t="s">
        <v>10</v>
      </c>
      <c r="BT107" s="120">
        <v>3248</v>
      </c>
      <c r="BU107" s="71">
        <v>662</v>
      </c>
      <c r="BV107" s="71">
        <v>384</v>
      </c>
      <c r="BZ107" s="1"/>
      <c r="CA107" s="107"/>
      <c r="CG107" s="12">
        <v>76</v>
      </c>
      <c r="CH107" s="12">
        <v>9</v>
      </c>
      <c r="CI107" s="12">
        <v>16</v>
      </c>
      <c r="CJ107" s="12">
        <v>98</v>
      </c>
      <c r="CK107" s="12">
        <v>47</v>
      </c>
      <c r="CL107" s="12"/>
      <c r="CR107" s="12"/>
      <c r="CT107" s="12"/>
      <c r="CU107" s="12"/>
      <c r="CV107" s="12"/>
      <c r="CW107" s="12"/>
      <c r="CX107" s="12"/>
      <c r="CZ107" s="66"/>
      <c r="DA107" s="66"/>
      <c r="DB107" s="66"/>
      <c r="DC107" s="66"/>
      <c r="DD107" s="12"/>
      <c r="DE107" s="66"/>
      <c r="DG107" s="66"/>
      <c r="DH107" s="158"/>
      <c r="DI107" s="158"/>
      <c r="DJ107" s="158"/>
      <c r="DK107" s="158"/>
      <c r="DL107" s="158"/>
      <c r="DM107" s="158"/>
      <c r="DN107" s="158"/>
      <c r="DO107" s="159"/>
    </row>
    <row r="108" spans="1:119" x14ac:dyDescent="0.2">
      <c r="A108" s="1" t="s">
        <v>3</v>
      </c>
      <c r="B108" s="1">
        <v>2020</v>
      </c>
      <c r="C108" s="80"/>
      <c r="D108" s="80"/>
      <c r="E108" s="80"/>
      <c r="F108" s="12">
        <v>9232</v>
      </c>
      <c r="G108" s="12">
        <v>9747</v>
      </c>
      <c r="H108" s="12">
        <v>19004</v>
      </c>
      <c r="I108" s="12">
        <v>8598</v>
      </c>
      <c r="J108" s="12">
        <v>3023</v>
      </c>
      <c r="K108" s="12">
        <v>3192</v>
      </c>
      <c r="L108" s="12">
        <v>89.8</v>
      </c>
      <c r="M108" s="12">
        <v>96.79</v>
      </c>
      <c r="N108" s="12">
        <v>29534</v>
      </c>
      <c r="O108" s="12">
        <v>34925</v>
      </c>
      <c r="P108" s="12">
        <v>6149</v>
      </c>
      <c r="Q108" s="12">
        <v>7050</v>
      </c>
      <c r="R108" s="12">
        <v>1474</v>
      </c>
      <c r="S108" s="12">
        <v>1654</v>
      </c>
      <c r="AF108" s="2" t="s">
        <v>13</v>
      </c>
      <c r="AR108" s="2"/>
      <c r="AX108" s="2" t="s">
        <v>10</v>
      </c>
      <c r="AY108" s="12">
        <v>54</v>
      </c>
      <c r="BA108" s="12">
        <v>690</v>
      </c>
      <c r="BB108" s="12">
        <v>750</v>
      </c>
      <c r="BC108" s="12">
        <v>720</v>
      </c>
      <c r="BD108" s="12">
        <v>790</v>
      </c>
      <c r="BE108" s="12">
        <v>1430</v>
      </c>
      <c r="BF108" s="12">
        <v>1540</v>
      </c>
      <c r="BG108" s="12">
        <v>76</v>
      </c>
      <c r="BK108" s="12" t="s">
        <v>7</v>
      </c>
      <c r="BL108" s="12" t="s">
        <v>7</v>
      </c>
      <c r="BM108" s="12">
        <v>1882</v>
      </c>
      <c r="BN108" s="12">
        <v>709</v>
      </c>
      <c r="BO108" s="12" t="s">
        <v>7</v>
      </c>
      <c r="BP108" s="12" t="s">
        <v>10</v>
      </c>
      <c r="BT108" s="120">
        <v>3099</v>
      </c>
      <c r="BU108" s="120">
        <v>1499</v>
      </c>
      <c r="BV108" s="71">
        <v>642</v>
      </c>
      <c r="BW108" s="71"/>
      <c r="BZ108" s="1"/>
      <c r="CA108" s="107"/>
      <c r="CG108" s="12">
        <v>71</v>
      </c>
      <c r="CH108" s="12">
        <v>10</v>
      </c>
      <c r="CI108" s="12">
        <v>18</v>
      </c>
      <c r="CJ108" s="12">
        <v>79</v>
      </c>
      <c r="CK108" s="12">
        <v>33</v>
      </c>
      <c r="CL108" s="12"/>
      <c r="CR108" s="12"/>
      <c r="CT108" s="12"/>
      <c r="CU108" s="12"/>
      <c r="CV108" s="12"/>
      <c r="CW108" s="12"/>
      <c r="CX108" s="12"/>
      <c r="CZ108" s="66"/>
      <c r="DA108" s="66"/>
      <c r="DB108" s="66"/>
      <c r="DC108" s="66"/>
      <c r="DD108" s="12"/>
      <c r="DE108" s="66"/>
      <c r="DG108" s="66"/>
      <c r="DH108" s="158"/>
      <c r="DI108" s="158"/>
      <c r="DJ108" s="158"/>
      <c r="DK108" s="158"/>
      <c r="DL108" s="158"/>
      <c r="DM108" s="158"/>
      <c r="DN108" s="158"/>
      <c r="DO108" s="158"/>
    </row>
    <row r="109" spans="1:119" x14ac:dyDescent="0.2">
      <c r="A109" s="1" t="s">
        <v>3</v>
      </c>
      <c r="B109" s="1">
        <v>2019</v>
      </c>
      <c r="C109" s="80"/>
      <c r="D109" s="80"/>
      <c r="E109" s="80"/>
      <c r="F109" s="12">
        <v>8991</v>
      </c>
      <c r="G109" s="12">
        <v>9322</v>
      </c>
      <c r="H109" s="12">
        <v>18359</v>
      </c>
      <c r="I109" s="12">
        <v>9032</v>
      </c>
      <c r="J109" s="12">
        <v>3187</v>
      </c>
      <c r="K109" s="12">
        <v>2621</v>
      </c>
      <c r="L109" s="12">
        <v>89.1</v>
      </c>
      <c r="M109" s="12">
        <v>96.24</v>
      </c>
      <c r="N109" s="12">
        <v>28736</v>
      </c>
      <c r="O109" s="12">
        <v>33527</v>
      </c>
      <c r="P109" s="12">
        <v>5273</v>
      </c>
      <c r="Q109" s="12">
        <v>5967</v>
      </c>
      <c r="R109" s="12">
        <v>1466</v>
      </c>
      <c r="S109" s="12">
        <v>1530</v>
      </c>
      <c r="AF109" s="2" t="s">
        <v>5</v>
      </c>
      <c r="AR109" s="2"/>
      <c r="AX109" s="2" t="s">
        <v>7</v>
      </c>
      <c r="AY109" s="12">
        <v>55</v>
      </c>
      <c r="BA109" s="12">
        <v>680</v>
      </c>
      <c r="BB109" s="12">
        <v>750</v>
      </c>
      <c r="BC109" s="12">
        <v>710</v>
      </c>
      <c r="BD109" s="12">
        <v>790</v>
      </c>
      <c r="BG109" s="12">
        <v>75</v>
      </c>
      <c r="BK109" s="12" t="s">
        <v>7</v>
      </c>
      <c r="BL109" s="12" t="s">
        <v>7</v>
      </c>
      <c r="BM109" s="12">
        <v>1478</v>
      </c>
      <c r="BN109" s="12">
        <v>550</v>
      </c>
      <c r="BO109" s="12" t="s">
        <v>7</v>
      </c>
      <c r="BP109" s="12" t="s">
        <v>10</v>
      </c>
      <c r="BT109" s="120">
        <v>2967</v>
      </c>
      <c r="BU109" s="71">
        <v>480</v>
      </c>
      <c r="BV109" s="71">
        <v>302</v>
      </c>
      <c r="BZ109" s="1"/>
      <c r="CA109" s="107"/>
      <c r="CG109" s="12">
        <v>73</v>
      </c>
      <c r="CH109" s="12">
        <v>10</v>
      </c>
      <c r="CI109" s="12">
        <v>17</v>
      </c>
      <c r="CJ109" s="12">
        <v>99</v>
      </c>
      <c r="CK109" s="12">
        <v>47</v>
      </c>
      <c r="CL109" s="12"/>
      <c r="CR109" s="12"/>
      <c r="CT109" s="12"/>
      <c r="CU109" s="12"/>
      <c r="CV109" s="12"/>
      <c r="CW109" s="12"/>
      <c r="CX109" s="12"/>
      <c r="CZ109" s="66"/>
      <c r="DA109" s="66"/>
      <c r="DB109" s="66"/>
      <c r="DC109" s="66"/>
      <c r="DD109" s="12"/>
      <c r="DE109" s="66"/>
      <c r="DG109" s="66"/>
      <c r="DH109" s="158"/>
      <c r="DI109" s="158"/>
      <c r="DJ109" s="158"/>
      <c r="DK109" s="158"/>
      <c r="DL109" s="158"/>
      <c r="DM109" s="158"/>
      <c r="DN109" s="158"/>
      <c r="DO109" s="158"/>
    </row>
    <row r="110" spans="1:119" x14ac:dyDescent="0.2">
      <c r="A110" s="1" t="s">
        <v>3</v>
      </c>
      <c r="B110" s="1">
        <v>2018</v>
      </c>
      <c r="C110" s="80"/>
      <c r="D110" s="80"/>
      <c r="E110" s="80"/>
      <c r="F110" s="12">
        <v>8984</v>
      </c>
      <c r="G110" s="12">
        <v>9419</v>
      </c>
      <c r="H110" s="12">
        <v>18448</v>
      </c>
      <c r="I110" s="12">
        <v>8685</v>
      </c>
      <c r="J110" s="12">
        <v>3330</v>
      </c>
      <c r="K110" s="12">
        <v>2521</v>
      </c>
      <c r="L110" s="12">
        <v>88.1</v>
      </c>
      <c r="M110" s="12">
        <v>96.9</v>
      </c>
      <c r="N110" s="12">
        <v>28711</v>
      </c>
      <c r="O110" s="12">
        <v>33561</v>
      </c>
      <c r="P110" s="12">
        <v>5436</v>
      </c>
      <c r="Q110" s="12">
        <v>6606</v>
      </c>
      <c r="R110" s="12">
        <v>1306</v>
      </c>
      <c r="S110" s="12">
        <v>1440</v>
      </c>
      <c r="AF110" s="2" t="s">
        <v>13</v>
      </c>
      <c r="AR110" s="2"/>
      <c r="AX110" s="2" t="s">
        <v>10</v>
      </c>
      <c r="AY110" s="12">
        <v>39</v>
      </c>
      <c r="BA110" s="12">
        <v>670</v>
      </c>
      <c r="BB110" s="12">
        <v>750</v>
      </c>
      <c r="BC110" s="12">
        <v>690</v>
      </c>
      <c r="BD110" s="12">
        <v>790</v>
      </c>
      <c r="BG110" s="12">
        <v>77</v>
      </c>
      <c r="BK110" s="12" t="s">
        <v>7</v>
      </c>
      <c r="BL110" s="12" t="s">
        <v>7</v>
      </c>
      <c r="BM110" s="12">
        <v>1107</v>
      </c>
      <c r="BN110" s="12">
        <v>454</v>
      </c>
      <c r="BO110" s="12" t="s">
        <v>7</v>
      </c>
      <c r="BP110" s="12" t="s">
        <v>10</v>
      </c>
      <c r="BT110" s="120">
        <v>3538</v>
      </c>
      <c r="BU110" s="120">
        <v>1101</v>
      </c>
      <c r="BV110" s="71">
        <v>451</v>
      </c>
      <c r="BZ110" s="1"/>
      <c r="CA110" s="107"/>
      <c r="CG110" s="12">
        <v>73</v>
      </c>
      <c r="CH110" s="12">
        <v>10</v>
      </c>
      <c r="CI110" s="12">
        <v>17</v>
      </c>
      <c r="CJ110" s="12">
        <v>99</v>
      </c>
      <c r="CK110" s="12">
        <v>49</v>
      </c>
      <c r="CL110" s="12"/>
      <c r="CR110" s="12"/>
      <c r="CT110" s="12"/>
      <c r="CU110" s="12"/>
      <c r="CV110" s="12"/>
      <c r="CW110" s="12"/>
      <c r="CX110" s="12"/>
      <c r="CZ110" s="66"/>
      <c r="DA110" s="66"/>
      <c r="DB110" s="66"/>
      <c r="DC110" s="66"/>
      <c r="DD110" s="12"/>
      <c r="DE110" s="66"/>
      <c r="DG110" s="66"/>
      <c r="DH110" s="158"/>
      <c r="DI110" s="158"/>
      <c r="DJ110" s="158"/>
      <c r="DK110" s="158"/>
      <c r="DL110" s="158"/>
      <c r="DM110" s="158"/>
      <c r="DN110" s="158"/>
      <c r="DO110" s="158"/>
    </row>
    <row r="111" spans="1:119" x14ac:dyDescent="0.2">
      <c r="A111" s="1" t="s">
        <v>3</v>
      </c>
      <c r="B111" s="1">
        <v>2017</v>
      </c>
      <c r="C111" s="80"/>
      <c r="D111" s="80"/>
      <c r="E111" s="80"/>
      <c r="F111" s="12">
        <v>8928</v>
      </c>
      <c r="G111" s="12">
        <v>9302</v>
      </c>
      <c r="H111" s="12">
        <v>18269</v>
      </c>
      <c r="I111" s="12">
        <v>8391</v>
      </c>
      <c r="J111" s="12">
        <v>3459</v>
      </c>
      <c r="K111" s="12">
        <v>2386</v>
      </c>
      <c r="L111" s="12">
        <v>87.1</v>
      </c>
      <c r="M111" s="12">
        <v>97</v>
      </c>
      <c r="N111" s="12">
        <v>24993</v>
      </c>
      <c r="O111" s="12">
        <v>29216</v>
      </c>
      <c r="P111" s="12">
        <v>6786</v>
      </c>
      <c r="Q111" s="12">
        <v>8090</v>
      </c>
      <c r="R111" s="12">
        <v>1501</v>
      </c>
      <c r="S111" s="12">
        <v>1607</v>
      </c>
      <c r="AF111" s="2" t="s">
        <v>13</v>
      </c>
      <c r="AR111" s="2"/>
      <c r="AX111" s="2" t="s">
        <v>10</v>
      </c>
      <c r="AY111" s="12">
        <v>33</v>
      </c>
      <c r="BA111" s="12">
        <v>680</v>
      </c>
      <c r="BB111" s="12">
        <v>750</v>
      </c>
      <c r="BC111" s="12">
        <v>680</v>
      </c>
      <c r="BD111" s="12">
        <v>770</v>
      </c>
      <c r="BG111" s="12">
        <v>75</v>
      </c>
      <c r="BK111" s="12" t="s">
        <v>7</v>
      </c>
      <c r="BL111" s="12" t="s">
        <v>7</v>
      </c>
      <c r="BM111" s="12">
        <v>953</v>
      </c>
      <c r="BN111" s="12">
        <v>361</v>
      </c>
      <c r="BO111" s="12" t="s">
        <v>7</v>
      </c>
      <c r="BP111" s="12" t="s">
        <v>10</v>
      </c>
      <c r="BT111" s="120">
        <v>3519</v>
      </c>
      <c r="BU111" s="71">
        <v>920</v>
      </c>
      <c r="BV111" s="71">
        <v>412</v>
      </c>
      <c r="BZ111" s="1"/>
      <c r="CA111" s="107"/>
      <c r="CG111" s="12">
        <v>73</v>
      </c>
      <c r="CH111" s="12">
        <v>10</v>
      </c>
      <c r="CI111" s="12">
        <v>16</v>
      </c>
      <c r="CJ111" s="12">
        <v>99</v>
      </c>
      <c r="CK111" s="12">
        <v>49</v>
      </c>
      <c r="CL111" s="12"/>
      <c r="CR111" s="12"/>
      <c r="CT111" s="12"/>
      <c r="CU111" s="12"/>
      <c r="CV111" s="12"/>
      <c r="CW111" s="12"/>
      <c r="CX111" s="12"/>
      <c r="CZ111" s="66"/>
      <c r="DA111" s="66"/>
      <c r="DB111" s="66"/>
      <c r="DC111" s="66"/>
      <c r="DD111" s="12"/>
      <c r="DE111" s="66"/>
      <c r="DG111" s="66"/>
      <c r="DH111" s="158"/>
      <c r="DI111" s="158"/>
      <c r="DJ111" s="158"/>
      <c r="DK111" s="158"/>
      <c r="DL111" s="158"/>
      <c r="DM111" s="158"/>
      <c r="DN111" s="158"/>
      <c r="DO111" s="158"/>
    </row>
    <row r="112" spans="1:119" x14ac:dyDescent="0.2">
      <c r="A112" s="1" t="s">
        <v>3</v>
      </c>
      <c r="B112" s="1">
        <v>2016</v>
      </c>
      <c r="C112" s="80"/>
      <c r="D112" s="80"/>
      <c r="E112" s="80"/>
      <c r="F112" s="12">
        <v>8818</v>
      </c>
      <c r="G112" s="12">
        <v>9076</v>
      </c>
      <c r="H112" s="12">
        <v>17923</v>
      </c>
      <c r="I112" s="12">
        <v>7543</v>
      </c>
      <c r="J112" s="12">
        <v>3516</v>
      </c>
      <c r="K112" s="12">
        <v>2237</v>
      </c>
      <c r="L112" s="12">
        <v>86</v>
      </c>
      <c r="M112" s="12">
        <v>97</v>
      </c>
      <c r="N112" s="12">
        <v>23578</v>
      </c>
      <c r="O112" s="12">
        <v>27485</v>
      </c>
      <c r="P112" s="12">
        <v>6869</v>
      </c>
      <c r="Q112" s="12">
        <v>7878</v>
      </c>
      <c r="R112" s="12">
        <v>1320</v>
      </c>
      <c r="S112" s="12">
        <v>1356</v>
      </c>
      <c r="AF112" s="2" t="s">
        <v>5</v>
      </c>
      <c r="AR112" s="2"/>
      <c r="AX112" s="2" t="s">
        <v>7</v>
      </c>
      <c r="AY112" s="12">
        <v>40</v>
      </c>
      <c r="BA112" s="12">
        <v>650</v>
      </c>
      <c r="BB112" s="12">
        <v>740</v>
      </c>
      <c r="BC112" s="12">
        <v>680</v>
      </c>
      <c r="BD112" s="12">
        <v>770</v>
      </c>
      <c r="BG112" s="12">
        <v>76</v>
      </c>
      <c r="BK112" s="12" t="s">
        <v>7</v>
      </c>
      <c r="BL112" s="12" t="s">
        <v>7</v>
      </c>
      <c r="BM112" s="12">
        <v>889</v>
      </c>
      <c r="BN112" s="12">
        <v>237</v>
      </c>
      <c r="BO112" s="12" t="s">
        <v>7</v>
      </c>
      <c r="BP112" s="12" t="s">
        <v>10</v>
      </c>
      <c r="BZ112" s="1"/>
      <c r="CA112" s="107"/>
      <c r="CL112" s="12"/>
      <c r="CR112" s="12"/>
      <c r="CT112" s="12"/>
      <c r="CU112" s="12"/>
      <c r="CV112" s="12"/>
      <c r="CW112" s="12"/>
      <c r="CX112" s="12"/>
      <c r="CZ112" s="66"/>
      <c r="DA112" s="66"/>
      <c r="DB112" s="66"/>
      <c r="DC112" s="66"/>
      <c r="DD112" s="12"/>
      <c r="DE112" s="66"/>
      <c r="DG112" s="66"/>
      <c r="DH112" s="158"/>
      <c r="DI112" s="158"/>
      <c r="DJ112" s="158"/>
      <c r="DK112" s="158"/>
      <c r="DL112" s="158"/>
      <c r="DM112" s="158"/>
      <c r="DN112" s="158"/>
      <c r="DO112" s="158"/>
    </row>
    <row r="113" spans="1:119" x14ac:dyDescent="0.2">
      <c r="A113" s="1" t="s">
        <v>3</v>
      </c>
      <c r="B113" s="1">
        <v>2015</v>
      </c>
      <c r="C113" s="82"/>
      <c r="D113" s="82"/>
      <c r="E113" s="82"/>
      <c r="F113" s="12">
        <v>8874</v>
      </c>
      <c r="G113" s="12">
        <v>9039</v>
      </c>
      <c r="H113" s="12">
        <v>17990</v>
      </c>
      <c r="I113" s="12">
        <v>6594</v>
      </c>
      <c r="J113" s="12">
        <v>3443</v>
      </c>
      <c r="K113" s="12">
        <v>2105</v>
      </c>
      <c r="L113" s="12">
        <v>84</v>
      </c>
      <c r="M113" s="12">
        <v>96.7</v>
      </c>
      <c r="N113" s="12">
        <v>23475</v>
      </c>
      <c r="O113" s="12">
        <v>27048</v>
      </c>
      <c r="P113" s="12">
        <v>6804</v>
      </c>
      <c r="Q113" s="12">
        <v>7584</v>
      </c>
      <c r="R113" s="12">
        <v>1420</v>
      </c>
      <c r="S113" s="12">
        <v>1377</v>
      </c>
      <c r="AF113" s="2" t="s">
        <v>13</v>
      </c>
      <c r="AR113" s="2"/>
      <c r="AX113" s="2" t="s">
        <v>10</v>
      </c>
      <c r="AY113" s="12">
        <v>42</v>
      </c>
      <c r="BA113" s="12">
        <v>660</v>
      </c>
      <c r="BB113" s="12">
        <v>740</v>
      </c>
      <c r="BC113" s="12">
        <v>680</v>
      </c>
      <c r="BD113" s="12">
        <v>770</v>
      </c>
      <c r="BG113" s="12">
        <v>69.7</v>
      </c>
      <c r="BK113" s="12" t="s">
        <v>7</v>
      </c>
      <c r="BL113" s="12" t="s">
        <v>7</v>
      </c>
      <c r="BM113" s="12">
        <v>773</v>
      </c>
      <c r="BN113" s="12">
        <v>239</v>
      </c>
      <c r="BO113" s="12" t="s">
        <v>7</v>
      </c>
      <c r="BP113" s="12" t="s">
        <v>10</v>
      </c>
      <c r="BZ113" s="1"/>
      <c r="CA113" s="107"/>
      <c r="CL113" s="12"/>
      <c r="CR113" s="12"/>
      <c r="CT113" s="12"/>
      <c r="CU113" s="12"/>
      <c r="CV113" s="12"/>
      <c r="CW113" s="12"/>
      <c r="CX113" s="12"/>
      <c r="CZ113" s="66"/>
      <c r="DA113" s="66"/>
      <c r="DB113" s="66"/>
      <c r="DC113" s="66"/>
      <c r="DD113" s="12"/>
      <c r="DE113" s="66"/>
      <c r="DG113" s="66"/>
      <c r="DH113" s="158"/>
      <c r="DI113" s="158"/>
      <c r="DJ113" s="158"/>
      <c r="DK113" s="158"/>
      <c r="DL113" s="158"/>
      <c r="DM113" s="158"/>
      <c r="DN113" s="158"/>
      <c r="DO113" s="158"/>
    </row>
    <row r="114" spans="1:119" s="3" customFormat="1" ht="14" x14ac:dyDescent="0.2">
      <c r="A114" s="1" t="s">
        <v>3</v>
      </c>
      <c r="B114" s="1">
        <v>2014</v>
      </c>
      <c r="C114" s="80"/>
      <c r="D114" s="80"/>
      <c r="E114" s="80"/>
      <c r="F114" s="12">
        <v>8654</v>
      </c>
      <c r="G114" s="12">
        <v>8727</v>
      </c>
      <c r="H114" s="12">
        <v>17400</v>
      </c>
      <c r="I114" s="12">
        <v>6855</v>
      </c>
      <c r="J114" s="12">
        <v>3095</v>
      </c>
      <c r="K114" s="12">
        <v>1870</v>
      </c>
      <c r="L114" s="12">
        <v>82</v>
      </c>
      <c r="M114" s="12">
        <v>96</v>
      </c>
      <c r="N114" s="12">
        <v>23131</v>
      </c>
      <c r="O114" s="12">
        <v>26688</v>
      </c>
      <c r="P114" s="12">
        <v>7420</v>
      </c>
      <c r="Q114" s="12">
        <v>8632</v>
      </c>
      <c r="R114" s="12">
        <v>1521</v>
      </c>
      <c r="S114" s="12">
        <v>1423</v>
      </c>
      <c r="T114" s="12"/>
      <c r="U114" s="12"/>
      <c r="V114" s="12"/>
      <c r="W114" s="12"/>
      <c r="X114" s="12"/>
      <c r="Y114" s="12"/>
      <c r="Z114" s="12"/>
      <c r="AA114" s="12"/>
      <c r="AB114" s="12"/>
      <c r="AC114" s="2"/>
      <c r="AD114" s="2"/>
      <c r="AE114" s="2"/>
      <c r="AF114" s="2" t="s">
        <v>13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12"/>
      <c r="AV114" s="2"/>
      <c r="AW114" s="2"/>
      <c r="AX114" s="2" t="s">
        <v>10</v>
      </c>
      <c r="AY114" s="12">
        <v>48</v>
      </c>
      <c r="AZ114" s="12"/>
      <c r="BA114" s="12">
        <v>660</v>
      </c>
      <c r="BB114" s="12">
        <v>740</v>
      </c>
      <c r="BC114" s="12">
        <v>680</v>
      </c>
      <c r="BD114" s="12">
        <v>760</v>
      </c>
      <c r="BE114" s="12"/>
      <c r="BF114" s="12"/>
      <c r="BG114" s="12">
        <v>66</v>
      </c>
      <c r="BH114" s="131"/>
      <c r="BI114" s="183"/>
      <c r="BJ114" s="195"/>
      <c r="BK114" s="12" t="s">
        <v>7</v>
      </c>
      <c r="BL114" s="12" t="s">
        <v>7</v>
      </c>
      <c r="BM114" s="12"/>
      <c r="BN114" s="12"/>
      <c r="BO114" s="12" t="s">
        <v>7</v>
      </c>
      <c r="BP114" s="12" t="s">
        <v>10</v>
      </c>
      <c r="BQ114" s="12"/>
      <c r="BR114" s="12"/>
      <c r="BS114" s="12"/>
      <c r="BT114" s="1"/>
      <c r="BU114" s="1"/>
      <c r="BV114" s="1"/>
      <c r="BW114" s="1"/>
      <c r="BX114" s="1"/>
      <c r="BY114" s="1"/>
      <c r="BZ114" s="1"/>
      <c r="CA114" s="107"/>
      <c r="CB114" s="1"/>
      <c r="CC114" s="1"/>
      <c r="CD114" s="1"/>
      <c r="CE114" s="1"/>
      <c r="CF114" s="1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66"/>
      <c r="DA114" s="66"/>
      <c r="DB114" s="66"/>
      <c r="DC114" s="66"/>
      <c r="DD114" s="12"/>
      <c r="DE114" s="66"/>
      <c r="DF114" s="12"/>
      <c r="DG114" s="66"/>
      <c r="DH114" s="158"/>
      <c r="DI114" s="158"/>
      <c r="DJ114" s="158"/>
      <c r="DK114" s="158"/>
      <c r="DL114" s="158"/>
      <c r="DM114" s="158"/>
      <c r="DN114" s="158"/>
      <c r="DO114" s="158"/>
    </row>
    <row r="115" spans="1:119" s="3" customFormat="1" x14ac:dyDescent="0.2">
      <c r="A115" s="10" t="s">
        <v>131</v>
      </c>
      <c r="B115" s="1">
        <v>2021</v>
      </c>
      <c r="C115" s="81" t="s">
        <v>186</v>
      </c>
      <c r="D115" t="s">
        <v>499</v>
      </c>
      <c r="E115">
        <v>1</v>
      </c>
      <c r="F115" s="12">
        <v>1212</v>
      </c>
      <c r="G115" s="12">
        <v>1693</v>
      </c>
      <c r="H115" s="12">
        <v>2942</v>
      </c>
      <c r="I115" s="12">
        <v>13</v>
      </c>
      <c r="J115" s="12">
        <v>320</v>
      </c>
      <c r="K115" s="12">
        <v>133</v>
      </c>
      <c r="L115" s="12">
        <v>82</v>
      </c>
      <c r="M115" s="12"/>
      <c r="N115" s="26">
        <f>3794+652</f>
        <v>4446</v>
      </c>
      <c r="O115" s="27">
        <f>5449+702</f>
        <v>6151</v>
      </c>
      <c r="P115" s="27">
        <v>1358</v>
      </c>
      <c r="Q115" s="27">
        <v>2281</v>
      </c>
      <c r="R115" s="27">
        <v>369</v>
      </c>
      <c r="S115" s="27">
        <v>495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48" t="s">
        <v>5</v>
      </c>
      <c r="AD115" s="48" t="s">
        <v>5</v>
      </c>
      <c r="AE115" s="48" t="s">
        <v>5</v>
      </c>
      <c r="AF115" s="48" t="s">
        <v>5</v>
      </c>
      <c r="AG115" s="48" t="s">
        <v>13</v>
      </c>
      <c r="AH115" s="48" t="s">
        <v>13</v>
      </c>
      <c r="AI115" s="48" t="s">
        <v>9</v>
      </c>
      <c r="AJ115" s="48" t="s">
        <v>9</v>
      </c>
      <c r="AK115" s="48" t="s">
        <v>13</v>
      </c>
      <c r="AL115" s="48" t="s">
        <v>13</v>
      </c>
      <c r="AM115" s="48" t="s">
        <v>13</v>
      </c>
      <c r="AN115" s="48" t="s">
        <v>13</v>
      </c>
      <c r="AO115" s="48" t="s">
        <v>15</v>
      </c>
      <c r="AP115" s="48" t="s">
        <v>15</v>
      </c>
      <c r="AQ115" s="48" t="s">
        <v>15</v>
      </c>
      <c r="AR115" s="48" t="s">
        <v>9</v>
      </c>
      <c r="AS115" s="48" t="s">
        <v>9</v>
      </c>
      <c r="AT115" s="48" t="s">
        <v>9</v>
      </c>
      <c r="AU115" s="173" t="s">
        <v>9</v>
      </c>
      <c r="AV115" s="1"/>
      <c r="AW115" s="28"/>
      <c r="AX115" s="2"/>
      <c r="AY115" s="12">
        <v>34</v>
      </c>
      <c r="AZ115" s="12"/>
      <c r="BA115" s="27">
        <v>680</v>
      </c>
      <c r="BB115" s="27">
        <v>750</v>
      </c>
      <c r="BC115" s="27">
        <v>658</v>
      </c>
      <c r="BD115" s="27">
        <v>710</v>
      </c>
      <c r="BE115" s="12"/>
      <c r="BF115" s="12"/>
      <c r="BG115" s="12">
        <v>54</v>
      </c>
      <c r="BH115" s="131">
        <v>11</v>
      </c>
      <c r="BI115" s="183">
        <v>37.9</v>
      </c>
      <c r="BJ115" s="195">
        <v>3.67</v>
      </c>
      <c r="BK115" s="12" t="s">
        <v>7</v>
      </c>
      <c r="BL115" s="12" t="s">
        <v>7</v>
      </c>
      <c r="BM115" s="72">
        <f>366+127</f>
        <v>493</v>
      </c>
      <c r="BN115" s="72">
        <v>219</v>
      </c>
      <c r="BO115" s="19" t="s">
        <v>10</v>
      </c>
      <c r="BP115" s="12"/>
      <c r="BQ115" s="12"/>
      <c r="BR115" s="12"/>
      <c r="BS115" s="12"/>
      <c r="BT115" s="121">
        <v>237</v>
      </c>
      <c r="BU115" s="121">
        <v>55</v>
      </c>
      <c r="BV115" s="121">
        <v>19</v>
      </c>
      <c r="BW115" s="1" t="s">
        <v>10</v>
      </c>
      <c r="BX115" s="1" t="s">
        <v>7</v>
      </c>
      <c r="BY115" s="1" t="s">
        <v>10</v>
      </c>
      <c r="BZ115" s="1"/>
      <c r="CA115" s="107"/>
      <c r="CB115" s="1" t="s">
        <v>10</v>
      </c>
      <c r="CC115" s="1" t="s">
        <v>10</v>
      </c>
      <c r="CD115" s="1" t="s">
        <v>7</v>
      </c>
      <c r="CE115" s="1" t="s">
        <v>7</v>
      </c>
      <c r="CF115" s="1" t="s">
        <v>7</v>
      </c>
      <c r="CG115" s="12">
        <v>93</v>
      </c>
      <c r="CH115" s="12">
        <v>0</v>
      </c>
      <c r="CI115" s="12">
        <v>0</v>
      </c>
      <c r="CJ115" s="12">
        <v>100</v>
      </c>
      <c r="CK115" s="12">
        <v>91</v>
      </c>
      <c r="CL115" s="70">
        <v>59384</v>
      </c>
      <c r="CM115" s="70"/>
      <c r="CN115" s="12"/>
      <c r="CO115" s="12"/>
      <c r="CP115" s="12">
        <v>859</v>
      </c>
      <c r="CQ115" s="12">
        <v>17854</v>
      </c>
      <c r="CR115" s="98">
        <v>622</v>
      </c>
      <c r="CS115" s="98">
        <v>509</v>
      </c>
      <c r="CT115" s="98">
        <v>509</v>
      </c>
      <c r="CU115" s="98">
        <v>505</v>
      </c>
      <c r="CV115" s="98">
        <v>416</v>
      </c>
      <c r="CW115" s="98">
        <v>494</v>
      </c>
      <c r="CX115" s="98">
        <v>509</v>
      </c>
      <c r="CY115" s="99">
        <v>100</v>
      </c>
      <c r="CZ115" s="100">
        <v>49620</v>
      </c>
      <c r="DA115" s="100">
        <v>42661</v>
      </c>
      <c r="DB115" s="100">
        <v>4719</v>
      </c>
      <c r="DC115" s="100">
        <v>3546</v>
      </c>
      <c r="DD115" s="12">
        <v>354</v>
      </c>
      <c r="DE115" s="38">
        <v>21288</v>
      </c>
      <c r="DF115" s="12">
        <v>0</v>
      </c>
      <c r="DG115" s="38">
        <v>0</v>
      </c>
      <c r="DH115" s="160">
        <v>407</v>
      </c>
      <c r="DI115" s="160">
        <v>381</v>
      </c>
      <c r="DJ115" s="160">
        <v>114</v>
      </c>
      <c r="DK115" s="160">
        <v>71</v>
      </c>
      <c r="DL115" s="160">
        <v>35</v>
      </c>
      <c r="DM115" s="160">
        <v>8</v>
      </c>
      <c r="DN115" s="160">
        <v>4</v>
      </c>
      <c r="DO115" s="160">
        <f>SUM(DH115:DN115)</f>
        <v>1020</v>
      </c>
    </row>
    <row r="116" spans="1:119" s="3" customFormat="1" ht="14" x14ac:dyDescent="0.2">
      <c r="A116" s="1" t="s">
        <v>131</v>
      </c>
      <c r="B116" s="1">
        <v>2020</v>
      </c>
      <c r="C116" s="80"/>
      <c r="D116" s="80"/>
      <c r="E116" s="80"/>
      <c r="F116" s="12">
        <v>910</v>
      </c>
      <c r="G116" s="12">
        <v>1256</v>
      </c>
      <c r="H116" s="12">
        <v>2195</v>
      </c>
      <c r="I116" s="12">
        <v>11</v>
      </c>
      <c r="J116" s="12">
        <v>302</v>
      </c>
      <c r="K116" s="12">
        <v>105</v>
      </c>
      <c r="L116" s="12">
        <v>86</v>
      </c>
      <c r="M116" s="12">
        <v>83</v>
      </c>
      <c r="N116" s="11">
        <f>3343+638</f>
        <v>3981</v>
      </c>
      <c r="O116" s="19">
        <f>4576+752</f>
        <v>5328</v>
      </c>
      <c r="P116" s="19">
        <v>1295</v>
      </c>
      <c r="Q116" s="19">
        <v>1997</v>
      </c>
      <c r="R116" s="19">
        <v>268</v>
      </c>
      <c r="S116" s="19">
        <v>412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2"/>
      <c r="AD116" s="2"/>
      <c r="AE116" s="2"/>
      <c r="AF116" s="2" t="s">
        <v>5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12"/>
      <c r="AV116" s="2"/>
      <c r="AW116" s="28"/>
      <c r="AX116" s="2"/>
      <c r="AY116" s="12">
        <v>63</v>
      </c>
      <c r="AZ116" s="12"/>
      <c r="BA116" s="19">
        <v>650</v>
      </c>
      <c r="BB116" s="19">
        <v>690</v>
      </c>
      <c r="BC116" s="19">
        <v>620</v>
      </c>
      <c r="BD116" s="19">
        <v>670</v>
      </c>
      <c r="BE116" s="73">
        <f>BA116+BC116</f>
        <v>1270</v>
      </c>
      <c r="BF116" s="73">
        <f>BB116+BD116</f>
        <v>1360</v>
      </c>
      <c r="BG116" s="12">
        <v>51</v>
      </c>
      <c r="BH116" s="131">
        <v>41.8</v>
      </c>
      <c r="BI116" s="183">
        <v>24.8</v>
      </c>
      <c r="BJ116" s="195">
        <v>3.6</v>
      </c>
      <c r="BK116" s="12" t="s">
        <v>7</v>
      </c>
      <c r="BL116" s="12" t="s">
        <v>7</v>
      </c>
      <c r="BM116" s="12">
        <f>413+175</f>
        <v>588</v>
      </c>
      <c r="BN116" s="12">
        <v>260</v>
      </c>
      <c r="BO116" s="19" t="s">
        <v>10</v>
      </c>
      <c r="BP116" s="12"/>
      <c r="BQ116" s="12"/>
      <c r="BR116" s="12"/>
      <c r="BS116" s="12"/>
      <c r="BT116" s="1">
        <v>223</v>
      </c>
      <c r="BU116" s="1">
        <v>63</v>
      </c>
      <c r="BV116" s="1">
        <v>19</v>
      </c>
      <c r="BW116" s="1"/>
      <c r="BX116" s="1"/>
      <c r="BY116" s="1"/>
      <c r="BZ116" s="1"/>
      <c r="CA116" s="107"/>
      <c r="CB116" s="1"/>
      <c r="CC116" s="1"/>
      <c r="CD116" s="1"/>
      <c r="CE116" s="1"/>
      <c r="CF116" s="1"/>
      <c r="CG116" s="12">
        <v>94</v>
      </c>
      <c r="CH116" s="12">
        <v>0</v>
      </c>
      <c r="CI116" s="12">
        <v>0</v>
      </c>
      <c r="CJ116" s="12">
        <v>100</v>
      </c>
      <c r="CK116" s="12">
        <v>87</v>
      </c>
      <c r="CL116" s="70"/>
      <c r="CM116" s="70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38"/>
      <c r="DA116" s="38"/>
      <c r="DB116" s="38"/>
      <c r="DC116" s="38"/>
      <c r="DD116" s="12"/>
      <c r="DE116" s="38"/>
      <c r="DF116" s="12"/>
      <c r="DG116" s="38"/>
      <c r="DH116" s="157"/>
      <c r="DI116" s="157"/>
      <c r="DJ116" s="157"/>
      <c r="DK116" s="157"/>
      <c r="DL116" s="157"/>
      <c r="DM116" s="157"/>
      <c r="DN116" s="157"/>
      <c r="DO116" s="159"/>
    </row>
    <row r="117" spans="1:119" s="3" customFormat="1" x14ac:dyDescent="0.2">
      <c r="A117" s="4" t="s">
        <v>132</v>
      </c>
      <c r="B117" s="3">
        <v>2022</v>
      </c>
      <c r="C117" s="81" t="s">
        <v>187</v>
      </c>
      <c r="D117" t="s">
        <v>500</v>
      </c>
      <c r="E117">
        <v>1</v>
      </c>
      <c r="F117" s="3">
        <v>10186</v>
      </c>
      <c r="G117" s="3">
        <v>9659</v>
      </c>
      <c r="H117" s="3">
        <v>28905</v>
      </c>
      <c r="I117" s="3">
        <v>5387</v>
      </c>
      <c r="J117" s="3">
        <v>1193</v>
      </c>
      <c r="K117" s="3">
        <v>2454</v>
      </c>
      <c r="N117" s="3">
        <v>11800</v>
      </c>
      <c r="O117" s="3">
        <v>13851</v>
      </c>
      <c r="P117" s="3">
        <v>9486</v>
      </c>
      <c r="Q117" s="3">
        <v>11683</v>
      </c>
      <c r="R117" s="3">
        <v>2029</v>
      </c>
      <c r="S117" s="3">
        <v>2036</v>
      </c>
      <c r="AC117" s="48" t="s">
        <v>13</v>
      </c>
      <c r="AD117" s="48" t="s">
        <v>9</v>
      </c>
      <c r="AE117" s="48" t="s">
        <v>5</v>
      </c>
      <c r="AF117" s="48" t="s">
        <v>9</v>
      </c>
      <c r="AG117" s="48" t="s">
        <v>13</v>
      </c>
      <c r="AH117" s="48" t="s">
        <v>9</v>
      </c>
      <c r="AI117" s="48" t="s">
        <v>15</v>
      </c>
      <c r="AJ117" s="48" t="s">
        <v>9</v>
      </c>
      <c r="AK117" s="48" t="s">
        <v>13</v>
      </c>
      <c r="AL117" s="48" t="s">
        <v>13</v>
      </c>
      <c r="AM117" s="48" t="s">
        <v>15</v>
      </c>
      <c r="AN117" s="48" t="s">
        <v>15</v>
      </c>
      <c r="AO117" s="48" t="s">
        <v>15</v>
      </c>
      <c r="AP117" s="48" t="s">
        <v>15</v>
      </c>
      <c r="AQ117" s="48" t="s">
        <v>15</v>
      </c>
      <c r="AR117" s="48" t="s">
        <v>15</v>
      </c>
      <c r="AS117" s="48" t="s">
        <v>13</v>
      </c>
      <c r="AT117" s="48" t="s">
        <v>13</v>
      </c>
      <c r="AU117" s="173" t="s">
        <v>9</v>
      </c>
      <c r="AV117" s="1"/>
      <c r="AW117" s="28" t="s">
        <v>10</v>
      </c>
      <c r="AX117" s="2" t="s">
        <v>10</v>
      </c>
      <c r="AY117" s="12">
        <v>15</v>
      </c>
      <c r="AZ117" s="12"/>
      <c r="BA117" s="19">
        <v>570</v>
      </c>
      <c r="BB117" s="19">
        <v>690</v>
      </c>
      <c r="BC117" s="19">
        <v>560</v>
      </c>
      <c r="BD117" s="19">
        <v>690</v>
      </c>
      <c r="BE117" s="19"/>
      <c r="BF117" s="19"/>
      <c r="BG117" s="12">
        <v>27</v>
      </c>
      <c r="BH117" s="131">
        <v>13</v>
      </c>
      <c r="BI117" s="183">
        <v>34</v>
      </c>
      <c r="BJ117" s="195">
        <v>3.64</v>
      </c>
      <c r="BK117" s="12" t="s">
        <v>7</v>
      </c>
      <c r="BL117" s="12" t="s">
        <v>10</v>
      </c>
      <c r="BM117" s="1"/>
      <c r="BN117" s="1"/>
      <c r="BO117" s="12" t="s">
        <v>7</v>
      </c>
      <c r="BP117" s="12"/>
      <c r="BQ117" s="12"/>
      <c r="BR117" s="12"/>
      <c r="BS117" s="12"/>
      <c r="BT117" s="3">
        <v>5163</v>
      </c>
      <c r="BU117" s="3">
        <v>4250</v>
      </c>
      <c r="BV117" s="3">
        <v>2306</v>
      </c>
      <c r="BW117" s="1" t="s">
        <v>7</v>
      </c>
      <c r="BX117" s="1" t="s">
        <v>7</v>
      </c>
      <c r="BY117" s="1" t="s">
        <v>7</v>
      </c>
      <c r="BZ117" s="115" t="s">
        <v>410</v>
      </c>
      <c r="CA117" s="144" t="s">
        <v>372</v>
      </c>
      <c r="CB117" s="1" t="s">
        <v>7</v>
      </c>
      <c r="CC117" s="1" t="s">
        <v>7</v>
      </c>
      <c r="CD117" s="1" t="s">
        <v>10</v>
      </c>
      <c r="CE117" s="1" t="s">
        <v>7</v>
      </c>
      <c r="CF117" s="1" t="s">
        <v>7</v>
      </c>
      <c r="CG117" s="19">
        <v>43</v>
      </c>
      <c r="CH117" s="19">
        <v>8</v>
      </c>
      <c r="CI117" s="19">
        <v>8</v>
      </c>
      <c r="CJ117" s="19">
        <v>88</v>
      </c>
      <c r="CK117" s="19">
        <v>18</v>
      </c>
      <c r="CL117" s="70"/>
      <c r="CM117" s="70">
        <v>11145</v>
      </c>
      <c r="CN117" s="12">
        <v>11145</v>
      </c>
      <c r="CO117" s="12">
        <v>33315</v>
      </c>
      <c r="CP117" s="12">
        <v>2349</v>
      </c>
      <c r="CQ117" s="12">
        <f>11400+4680</f>
        <v>16080</v>
      </c>
      <c r="CR117" s="12">
        <v>3524</v>
      </c>
      <c r="CS117" s="12">
        <v>2074</v>
      </c>
      <c r="CT117" s="12">
        <v>2021</v>
      </c>
      <c r="CU117" s="12">
        <v>1971</v>
      </c>
      <c r="CV117" s="12">
        <v>1169</v>
      </c>
      <c r="CW117" s="12">
        <v>527</v>
      </c>
      <c r="CX117" s="12">
        <v>300</v>
      </c>
      <c r="CY117" s="12">
        <v>62.6</v>
      </c>
      <c r="CZ117" s="38">
        <v>15274</v>
      </c>
      <c r="DA117" s="38">
        <v>12219</v>
      </c>
      <c r="DB117" s="38">
        <v>3853</v>
      </c>
      <c r="DC117" s="38">
        <v>3180</v>
      </c>
      <c r="DD117" s="12">
        <v>1635</v>
      </c>
      <c r="DE117" s="38">
        <v>7969</v>
      </c>
      <c r="DF117" s="12">
        <v>104</v>
      </c>
      <c r="DG117" s="38">
        <v>21516</v>
      </c>
      <c r="DH117" s="157">
        <v>99</v>
      </c>
      <c r="DI117" s="157">
        <v>338</v>
      </c>
      <c r="DJ117" s="157">
        <v>504</v>
      </c>
      <c r="DK117" s="157">
        <v>181</v>
      </c>
      <c r="DL117" s="157">
        <v>123</v>
      </c>
      <c r="DM117" s="157">
        <v>162</v>
      </c>
      <c r="DN117" s="157">
        <v>169</v>
      </c>
      <c r="DO117" s="157">
        <v>1576</v>
      </c>
    </row>
    <row r="118" spans="1:119" s="3" customFormat="1" ht="14" x14ac:dyDescent="0.2">
      <c r="A118" s="3" t="s">
        <v>132</v>
      </c>
      <c r="B118" s="3">
        <v>2021</v>
      </c>
      <c r="C118" s="81"/>
      <c r="D118" s="81"/>
      <c r="E118" s="81"/>
      <c r="F118" s="3">
        <v>9935</v>
      </c>
      <c r="G118" s="3">
        <v>8916</v>
      </c>
      <c r="H118" s="3">
        <v>27562</v>
      </c>
      <c r="I118" s="3">
        <v>5631</v>
      </c>
      <c r="J118" s="3">
        <v>1411</v>
      </c>
      <c r="K118" s="3">
        <v>2214</v>
      </c>
      <c r="M118" s="3">
        <v>86.8</v>
      </c>
      <c r="N118" s="3">
        <v>10583</v>
      </c>
      <c r="O118" s="3">
        <v>12616</v>
      </c>
      <c r="P118" s="3">
        <v>9220</v>
      </c>
      <c r="Q118" s="3">
        <v>11460</v>
      </c>
      <c r="R118" s="3">
        <v>1855</v>
      </c>
      <c r="S118" s="3">
        <v>1748</v>
      </c>
      <c r="AC118" s="2"/>
      <c r="AD118" s="2"/>
      <c r="AE118" s="2"/>
      <c r="AF118" s="2" t="s">
        <v>9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12"/>
      <c r="AV118" s="2"/>
      <c r="AW118" s="28" t="s">
        <v>10</v>
      </c>
      <c r="AX118" s="2" t="s">
        <v>10</v>
      </c>
      <c r="AY118" s="12">
        <v>13</v>
      </c>
      <c r="AZ118" s="12"/>
      <c r="BA118" s="19">
        <v>540</v>
      </c>
      <c r="BB118" s="19">
        <v>670</v>
      </c>
      <c r="BC118" s="19">
        <v>540</v>
      </c>
      <c r="BD118" s="19">
        <v>670</v>
      </c>
      <c r="BE118" s="19">
        <v>1040</v>
      </c>
      <c r="BF118" s="19">
        <v>1310</v>
      </c>
      <c r="BG118" s="12">
        <v>30</v>
      </c>
      <c r="BH118" s="131">
        <v>12</v>
      </c>
      <c r="BI118" s="183">
        <v>35</v>
      </c>
      <c r="BJ118" s="195">
        <v>3.63</v>
      </c>
      <c r="BK118" s="12" t="s">
        <v>7</v>
      </c>
      <c r="BL118" s="12" t="s">
        <v>10</v>
      </c>
      <c r="BM118" s="1"/>
      <c r="BN118" s="1"/>
      <c r="BO118" s="12" t="s">
        <v>7</v>
      </c>
      <c r="BP118" s="12"/>
      <c r="BQ118" s="12"/>
      <c r="BR118" s="12"/>
      <c r="BS118" s="12"/>
      <c r="BT118" s="3">
        <v>6047</v>
      </c>
      <c r="BU118" s="3">
        <v>5259</v>
      </c>
      <c r="BV118" s="3">
        <v>2465</v>
      </c>
      <c r="BW118" s="1"/>
      <c r="BX118" s="1"/>
      <c r="BY118" s="1"/>
      <c r="BZ118" s="1"/>
      <c r="CA118" s="107"/>
      <c r="CB118" s="1"/>
      <c r="CC118" s="1"/>
      <c r="CD118" s="1"/>
      <c r="CE118" s="1"/>
      <c r="CF118" s="1"/>
      <c r="CG118" s="19">
        <v>40</v>
      </c>
      <c r="CH118" s="19">
        <v>8</v>
      </c>
      <c r="CI118" s="19">
        <v>9</v>
      </c>
      <c r="CJ118" s="19">
        <v>84</v>
      </c>
      <c r="CK118" s="19">
        <v>17</v>
      </c>
      <c r="CL118" s="70"/>
      <c r="CM118" s="70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38"/>
      <c r="DA118" s="38"/>
      <c r="DB118" s="38"/>
      <c r="DC118" s="38"/>
      <c r="DD118" s="12"/>
      <c r="DE118" s="38"/>
      <c r="DF118" s="12"/>
      <c r="DG118" s="38"/>
      <c r="DH118" s="157"/>
      <c r="DI118" s="157"/>
      <c r="DJ118" s="157"/>
      <c r="DK118" s="157"/>
      <c r="DL118" s="157"/>
      <c r="DM118" s="157"/>
      <c r="DN118" s="157"/>
      <c r="DO118" s="159"/>
    </row>
    <row r="119" spans="1:119" s="3" customFormat="1" ht="14" x14ac:dyDescent="0.2">
      <c r="A119" s="3" t="s">
        <v>132</v>
      </c>
      <c r="B119" s="3">
        <v>2020</v>
      </c>
      <c r="C119" s="81"/>
      <c r="D119" s="81"/>
      <c r="E119" s="81"/>
      <c r="F119" s="3">
        <v>9559</v>
      </c>
      <c r="G119" s="3">
        <v>8525</v>
      </c>
      <c r="H119" s="3">
        <v>26644</v>
      </c>
      <c r="I119" s="3">
        <v>5668</v>
      </c>
      <c r="J119" s="3">
        <v>1657</v>
      </c>
      <c r="K119" s="3">
        <v>2041</v>
      </c>
      <c r="M119" s="3">
        <v>84.5</v>
      </c>
      <c r="N119" s="3">
        <v>8317</v>
      </c>
      <c r="O119" s="3">
        <v>9183</v>
      </c>
      <c r="P119" s="3">
        <v>6758</v>
      </c>
      <c r="Q119" s="3">
        <v>7873</v>
      </c>
      <c r="R119" s="3">
        <v>1612</v>
      </c>
      <c r="S119" s="3">
        <v>1513</v>
      </c>
      <c r="AC119" s="2"/>
      <c r="AD119" s="2"/>
      <c r="AE119" s="2"/>
      <c r="AF119" s="2" t="s">
        <v>9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12"/>
      <c r="AV119" s="2"/>
      <c r="AW119" s="28" t="s">
        <v>10</v>
      </c>
      <c r="AX119" s="2" t="s">
        <v>10</v>
      </c>
      <c r="AY119" s="12">
        <v>88</v>
      </c>
      <c r="AZ119" s="12"/>
      <c r="BA119" s="19">
        <v>540</v>
      </c>
      <c r="BB119" s="19">
        <v>650</v>
      </c>
      <c r="BC119" s="19">
        <v>540</v>
      </c>
      <c r="BD119" s="19">
        <v>660</v>
      </c>
      <c r="BE119" s="19"/>
      <c r="BF119" s="19"/>
      <c r="BG119" s="12">
        <v>28</v>
      </c>
      <c r="BH119" s="131">
        <v>12.67</v>
      </c>
      <c r="BI119" s="183">
        <v>36.14</v>
      </c>
      <c r="BJ119" s="195">
        <v>3.64</v>
      </c>
      <c r="BK119" s="12" t="s">
        <v>7</v>
      </c>
      <c r="BL119" s="12" t="s">
        <v>10</v>
      </c>
      <c r="BM119" s="1"/>
      <c r="BN119" s="1"/>
      <c r="BO119" s="12" t="s">
        <v>7</v>
      </c>
      <c r="BP119" s="12"/>
      <c r="BQ119" s="12"/>
      <c r="BR119" s="12"/>
      <c r="BS119" s="12"/>
      <c r="BT119" s="3">
        <v>5542</v>
      </c>
      <c r="BU119" s="3">
        <v>4103</v>
      </c>
      <c r="BV119" s="3">
        <v>2336</v>
      </c>
      <c r="BW119" s="1"/>
      <c r="BX119" s="1"/>
      <c r="BY119" s="1"/>
      <c r="BZ119" s="1"/>
      <c r="CA119" s="107"/>
      <c r="CB119" s="1"/>
      <c r="CC119" s="1"/>
      <c r="CD119" s="1"/>
      <c r="CE119" s="1"/>
      <c r="CF119" s="1"/>
      <c r="CG119" s="19">
        <v>37</v>
      </c>
      <c r="CH119" s="19">
        <v>8</v>
      </c>
      <c r="CI119" s="19">
        <v>11</v>
      </c>
      <c r="CJ119" s="19">
        <v>52</v>
      </c>
      <c r="CK119" s="19">
        <v>9</v>
      </c>
      <c r="CL119" s="70"/>
      <c r="CM119" s="70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38"/>
      <c r="DA119" s="38"/>
      <c r="DB119" s="38"/>
      <c r="DC119" s="38"/>
      <c r="DD119" s="12"/>
      <c r="DE119" s="38"/>
      <c r="DF119" s="12"/>
      <c r="DG119" s="38"/>
      <c r="DH119" s="157"/>
      <c r="DI119" s="157"/>
      <c r="DJ119" s="157"/>
      <c r="DK119" s="157"/>
      <c r="DL119" s="157"/>
      <c r="DM119" s="157"/>
      <c r="DN119" s="157"/>
      <c r="DO119" s="157"/>
    </row>
    <row r="120" spans="1:119" s="3" customFormat="1" ht="14" x14ac:dyDescent="0.2">
      <c r="A120" s="3" t="s">
        <v>132</v>
      </c>
      <c r="B120" s="3">
        <v>2019</v>
      </c>
      <c r="C120" s="80"/>
      <c r="D120" s="80"/>
      <c r="E120" s="80"/>
      <c r="F120" s="3">
        <v>9979</v>
      </c>
      <c r="G120" s="3">
        <v>8575</v>
      </c>
      <c r="H120" s="3">
        <v>26247</v>
      </c>
      <c r="I120" s="3">
        <v>5472</v>
      </c>
      <c r="J120" s="3">
        <v>2124</v>
      </c>
      <c r="K120" s="3">
        <v>1991</v>
      </c>
      <c r="L120" s="3">
        <v>67.099999999999994</v>
      </c>
      <c r="N120" s="3">
        <v>7581</v>
      </c>
      <c r="O120" s="3">
        <v>8205</v>
      </c>
      <c r="P120" s="3">
        <v>6248</v>
      </c>
      <c r="Q120" s="3">
        <v>6948</v>
      </c>
      <c r="R120" s="3">
        <v>1559</v>
      </c>
      <c r="S120" s="3">
        <v>1483</v>
      </c>
      <c r="AC120" s="28"/>
      <c r="AD120" s="28"/>
      <c r="AE120" s="28"/>
      <c r="AF120" s="2" t="s">
        <v>9</v>
      </c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19"/>
      <c r="AV120" s="28"/>
      <c r="AW120" s="28" t="s">
        <v>10</v>
      </c>
      <c r="AX120" s="2" t="s">
        <v>10</v>
      </c>
      <c r="AY120" s="19">
        <v>72</v>
      </c>
      <c r="AZ120" s="19"/>
      <c r="BA120" s="19">
        <v>550</v>
      </c>
      <c r="BB120" s="19">
        <v>660</v>
      </c>
      <c r="BC120" s="19">
        <v>530</v>
      </c>
      <c r="BD120" s="19">
        <v>660</v>
      </c>
      <c r="BE120" s="19">
        <v>1085</v>
      </c>
      <c r="BF120" s="19">
        <v>1310</v>
      </c>
      <c r="BG120" s="19">
        <v>27</v>
      </c>
      <c r="BH120" s="131">
        <v>10.64</v>
      </c>
      <c r="BI120" s="183">
        <v>33.020000000000003</v>
      </c>
      <c r="BJ120" s="195">
        <v>3.62</v>
      </c>
      <c r="BK120" s="12" t="s">
        <v>7</v>
      </c>
      <c r="BL120" s="12" t="s">
        <v>10</v>
      </c>
      <c r="BM120" s="1"/>
      <c r="BN120" s="1"/>
      <c r="BO120" s="12" t="s">
        <v>7</v>
      </c>
      <c r="BP120" s="19"/>
      <c r="BQ120" s="19"/>
      <c r="BR120" s="19"/>
      <c r="BS120" s="19"/>
      <c r="BT120" s="3">
        <v>4794</v>
      </c>
      <c r="BU120" s="3">
        <v>3473</v>
      </c>
      <c r="BV120" s="3">
        <v>2177</v>
      </c>
      <c r="BW120" s="1" t="s">
        <v>7</v>
      </c>
      <c r="BX120" s="1" t="s">
        <v>7</v>
      </c>
      <c r="BY120" s="1" t="s">
        <v>7</v>
      </c>
      <c r="BZ120" s="115" t="s">
        <v>410</v>
      </c>
      <c r="CA120" s="141" t="s">
        <v>410</v>
      </c>
      <c r="CB120" s="1" t="s">
        <v>7</v>
      </c>
      <c r="CC120" s="1" t="s">
        <v>7</v>
      </c>
      <c r="CD120" s="1" t="s">
        <v>10</v>
      </c>
      <c r="CE120" s="1" t="s">
        <v>7</v>
      </c>
      <c r="CF120" s="1" t="s">
        <v>7</v>
      </c>
      <c r="CG120" s="12">
        <v>33</v>
      </c>
      <c r="CH120" s="12">
        <v>11</v>
      </c>
      <c r="CI120" s="12">
        <v>13</v>
      </c>
      <c r="CJ120" s="12">
        <v>91</v>
      </c>
      <c r="CK120" s="12">
        <v>17</v>
      </c>
      <c r="CL120" s="19"/>
      <c r="CM120" s="19"/>
      <c r="CN120" s="19">
        <v>9840</v>
      </c>
      <c r="CO120" s="19">
        <v>29445</v>
      </c>
      <c r="CP120" s="19">
        <v>1869</v>
      </c>
      <c r="CQ120" s="19">
        <v>13485</v>
      </c>
      <c r="CR120" s="12">
        <v>2897</v>
      </c>
      <c r="CS120" s="12">
        <v>1853</v>
      </c>
      <c r="CT120" s="12">
        <v>1825</v>
      </c>
      <c r="CU120" s="12"/>
      <c r="CV120" s="12"/>
      <c r="CW120" s="12"/>
      <c r="CX120" s="12"/>
      <c r="CY120" s="12">
        <v>66</v>
      </c>
      <c r="CZ120" s="12">
        <v>12508</v>
      </c>
      <c r="DA120" s="12"/>
      <c r="DB120" s="12"/>
      <c r="DC120" s="12"/>
      <c r="DD120" s="12">
        <v>933</v>
      </c>
      <c r="DE120" s="12">
        <v>5210</v>
      </c>
      <c r="DF120" s="12">
        <v>152</v>
      </c>
      <c r="DG120" s="12">
        <v>12697</v>
      </c>
      <c r="DH120" s="1"/>
      <c r="DI120" s="1"/>
      <c r="DJ120" s="1"/>
      <c r="DK120" s="1"/>
      <c r="DL120" s="1"/>
      <c r="DM120" s="1"/>
      <c r="DN120" s="1"/>
      <c r="DO120" s="1"/>
    </row>
    <row r="121" spans="1:119" s="3" customFormat="1" x14ac:dyDescent="0.2">
      <c r="A121" s="10" t="s">
        <v>255</v>
      </c>
      <c r="B121" s="1">
        <v>2022</v>
      </c>
      <c r="C121" s="79" t="s">
        <v>254</v>
      </c>
      <c r="D121" t="s">
        <v>501</v>
      </c>
      <c r="E121">
        <v>1</v>
      </c>
      <c r="F121" s="3">
        <v>21315</v>
      </c>
      <c r="G121" s="3">
        <v>19070</v>
      </c>
      <c r="H121" s="3">
        <v>41745</v>
      </c>
      <c r="I121" s="3">
        <v>7020</v>
      </c>
      <c r="J121" s="3">
        <v>4599</v>
      </c>
      <c r="K121" s="3">
        <v>2924</v>
      </c>
      <c r="L121" s="3">
        <v>85</v>
      </c>
      <c r="M121" s="3">
        <v>91</v>
      </c>
      <c r="N121" s="3">
        <v>39364</v>
      </c>
      <c r="O121" s="3">
        <v>46114</v>
      </c>
      <c r="P121" s="3">
        <v>20723</v>
      </c>
      <c r="Q121" s="3">
        <v>26476</v>
      </c>
      <c r="R121" s="3">
        <v>4668</v>
      </c>
      <c r="S121" s="3">
        <v>4471</v>
      </c>
      <c r="AC121" s="48" t="s">
        <v>13</v>
      </c>
      <c r="AD121" s="48" t="s">
        <v>15</v>
      </c>
      <c r="AE121" s="48" t="s">
        <v>5</v>
      </c>
      <c r="AF121" s="48" t="s">
        <v>9</v>
      </c>
      <c r="AG121" s="48" t="s">
        <v>15</v>
      </c>
      <c r="AH121" s="48" t="s">
        <v>15</v>
      </c>
      <c r="AI121" s="48" t="s">
        <v>15</v>
      </c>
      <c r="AJ121" s="48" t="s">
        <v>15</v>
      </c>
      <c r="AK121" s="48" t="s">
        <v>9</v>
      </c>
      <c r="AL121" s="48" t="s">
        <v>15</v>
      </c>
      <c r="AM121" s="48" t="s">
        <v>15</v>
      </c>
      <c r="AN121" s="48" t="s">
        <v>9</v>
      </c>
      <c r="AO121" s="48" t="s">
        <v>9</v>
      </c>
      <c r="AP121" s="48" t="s">
        <v>9</v>
      </c>
      <c r="AQ121" s="48" t="s">
        <v>15</v>
      </c>
      <c r="AR121" s="48" t="s">
        <v>9</v>
      </c>
      <c r="AS121" s="48" t="s">
        <v>15</v>
      </c>
      <c r="AT121" s="48" t="s">
        <v>15</v>
      </c>
      <c r="AU121" s="173" t="s">
        <v>15</v>
      </c>
      <c r="AV121" s="1"/>
      <c r="AW121" s="28" t="s">
        <v>7</v>
      </c>
      <c r="AX121" s="28" t="s">
        <v>7</v>
      </c>
      <c r="AY121" s="3">
        <v>38</v>
      </c>
      <c r="BA121" s="3">
        <v>600</v>
      </c>
      <c r="BB121" s="3">
        <v>680</v>
      </c>
      <c r="BC121" s="3">
        <v>610</v>
      </c>
      <c r="BD121" s="3">
        <v>710</v>
      </c>
      <c r="BE121" s="3">
        <v>1220</v>
      </c>
      <c r="BF121" s="3">
        <v>1380</v>
      </c>
      <c r="BG121" s="3">
        <v>33</v>
      </c>
      <c r="BH121" s="186"/>
      <c r="BI121" s="187"/>
      <c r="BJ121" s="197"/>
      <c r="BK121" s="12" t="s">
        <v>7</v>
      </c>
      <c r="BL121" s="12" t="s">
        <v>10</v>
      </c>
      <c r="BM121" s="1"/>
      <c r="BN121" s="1"/>
      <c r="BO121" s="12" t="s">
        <v>7</v>
      </c>
      <c r="BT121" s="3">
        <v>1696</v>
      </c>
      <c r="BU121" s="3">
        <v>962</v>
      </c>
      <c r="BV121" s="3">
        <v>432</v>
      </c>
      <c r="BW121" s="1" t="s">
        <v>7</v>
      </c>
      <c r="BX121" s="1" t="s">
        <v>7</v>
      </c>
      <c r="BY121" s="1" t="s">
        <v>7</v>
      </c>
      <c r="BZ121" s="115">
        <v>300</v>
      </c>
      <c r="CA121" s="144" t="s">
        <v>373</v>
      </c>
      <c r="CB121" s="1" t="s">
        <v>7</v>
      </c>
      <c r="CC121" s="1" t="s">
        <v>7</v>
      </c>
      <c r="CD121" s="1" t="s">
        <v>7</v>
      </c>
      <c r="CE121" s="1" t="s">
        <v>7</v>
      </c>
      <c r="CF121" s="1" t="s">
        <v>7</v>
      </c>
      <c r="CG121" s="19">
        <v>47</v>
      </c>
      <c r="CH121" s="19"/>
      <c r="CI121" s="19"/>
      <c r="CJ121" s="19"/>
      <c r="CK121" s="19">
        <v>34</v>
      </c>
      <c r="CM121" s="3">
        <v>19286</v>
      </c>
      <c r="CN121" s="3">
        <v>19286</v>
      </c>
      <c r="CO121" s="3">
        <v>38102</v>
      </c>
      <c r="CP121" s="3">
        <v>549.48</v>
      </c>
      <c r="CQ121" s="3">
        <v>12984</v>
      </c>
      <c r="CR121" s="1">
        <v>6971</v>
      </c>
      <c r="CS121" s="1">
        <v>4115</v>
      </c>
      <c r="CT121" s="1">
        <v>3704</v>
      </c>
      <c r="CU121" s="1">
        <v>1445</v>
      </c>
      <c r="CV121" s="1">
        <v>2859</v>
      </c>
      <c r="CW121" s="1">
        <v>2230</v>
      </c>
      <c r="CX121" s="1">
        <v>1248</v>
      </c>
      <c r="CY121" s="1">
        <v>62.2</v>
      </c>
      <c r="CZ121" s="1">
        <v>10885</v>
      </c>
      <c r="DA121" s="1">
        <v>7445</v>
      </c>
      <c r="DB121" s="1">
        <v>3457</v>
      </c>
      <c r="DC121" s="1">
        <v>3442</v>
      </c>
      <c r="DD121" s="1">
        <v>431</v>
      </c>
      <c r="DE121" s="1">
        <v>5266</v>
      </c>
      <c r="DF121" s="1">
        <v>125</v>
      </c>
      <c r="DG121" s="1">
        <v>28454.95</v>
      </c>
      <c r="DH121" s="1">
        <v>488</v>
      </c>
      <c r="DI121" s="1">
        <v>955</v>
      </c>
      <c r="DJ121" s="1">
        <v>1457</v>
      </c>
      <c r="DK121" s="1">
        <v>548</v>
      </c>
      <c r="DL121" s="1">
        <v>559</v>
      </c>
      <c r="DM121" s="1">
        <v>425</v>
      </c>
      <c r="DN121" s="1">
        <v>344</v>
      </c>
      <c r="DO121" s="1">
        <v>4776</v>
      </c>
    </row>
    <row r="122" spans="1:119" s="3" customFormat="1" ht="14" x14ac:dyDescent="0.2">
      <c r="A122" s="1" t="s">
        <v>255</v>
      </c>
      <c r="B122" s="1">
        <v>2021</v>
      </c>
      <c r="C122" s="28"/>
      <c r="D122" s="28"/>
      <c r="E122" s="28"/>
      <c r="F122" s="3">
        <v>20743</v>
      </c>
      <c r="G122" s="3">
        <v>18649</v>
      </c>
      <c r="H122" s="3">
        <v>40600</v>
      </c>
      <c r="I122" s="3">
        <v>6960</v>
      </c>
      <c r="J122" s="3">
        <v>4063</v>
      </c>
      <c r="K122" s="3">
        <v>2732</v>
      </c>
      <c r="L122" s="3">
        <v>85</v>
      </c>
      <c r="M122" s="3">
        <v>93</v>
      </c>
      <c r="N122" s="3">
        <v>35945</v>
      </c>
      <c r="O122" s="3">
        <v>42563</v>
      </c>
      <c r="P122" s="3">
        <v>19837</v>
      </c>
      <c r="Q122" s="3">
        <v>25396</v>
      </c>
      <c r="R122" s="3">
        <v>4331</v>
      </c>
      <c r="S122" s="3">
        <v>4219</v>
      </c>
      <c r="AF122" s="2" t="s">
        <v>9</v>
      </c>
      <c r="AU122" s="19"/>
      <c r="AW122" s="28" t="s">
        <v>7</v>
      </c>
      <c r="AX122" s="28" t="s">
        <v>7</v>
      </c>
      <c r="AY122" s="3">
        <v>37</v>
      </c>
      <c r="BA122" s="3">
        <v>600</v>
      </c>
      <c r="BB122" s="3">
        <v>690</v>
      </c>
      <c r="BC122" s="3">
        <v>600</v>
      </c>
      <c r="BD122" s="3">
        <v>710</v>
      </c>
      <c r="BH122" s="186"/>
      <c r="BI122" s="187"/>
      <c r="BJ122" s="197"/>
      <c r="BK122" s="12" t="s">
        <v>7</v>
      </c>
      <c r="BL122" s="12" t="s">
        <v>10</v>
      </c>
      <c r="BM122" s="1"/>
      <c r="BN122" s="1"/>
      <c r="BO122" s="12" t="s">
        <v>7</v>
      </c>
      <c r="BT122" s="3">
        <v>1725</v>
      </c>
      <c r="BU122" s="3">
        <v>1041</v>
      </c>
      <c r="BV122" s="3">
        <v>414</v>
      </c>
      <c r="CA122" s="108"/>
      <c r="CG122" s="19">
        <v>34</v>
      </c>
      <c r="CH122" s="19"/>
      <c r="CI122" s="19"/>
      <c r="CJ122" s="19"/>
      <c r="CK122" s="19">
        <v>25</v>
      </c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59"/>
    </row>
    <row r="123" spans="1:119" s="3" customFormat="1" ht="14" x14ac:dyDescent="0.2">
      <c r="A123" s="1" t="s">
        <v>255</v>
      </c>
      <c r="B123" s="1">
        <v>2020</v>
      </c>
      <c r="C123" s="28"/>
      <c r="D123" s="28"/>
      <c r="E123" s="28"/>
      <c r="F123" s="3">
        <v>20026</v>
      </c>
      <c r="G123" s="3">
        <v>18283</v>
      </c>
      <c r="H123" s="3">
        <v>39809</v>
      </c>
      <c r="I123" s="3">
        <v>6504</v>
      </c>
      <c r="J123" s="3">
        <v>4571</v>
      </c>
      <c r="K123" s="3">
        <v>2517</v>
      </c>
      <c r="L123" s="3">
        <v>86.3</v>
      </c>
      <c r="M123" s="3">
        <v>92.2</v>
      </c>
      <c r="N123" s="3">
        <v>35451</v>
      </c>
      <c r="O123" s="3">
        <v>38410</v>
      </c>
      <c r="P123" s="3">
        <v>18408</v>
      </c>
      <c r="Q123" s="3">
        <v>21623</v>
      </c>
      <c r="R123" s="3">
        <v>4158</v>
      </c>
      <c r="S123" s="3">
        <v>4240</v>
      </c>
      <c r="AF123" s="2" t="s">
        <v>9</v>
      </c>
      <c r="AU123" s="19"/>
      <c r="AW123" s="28" t="s">
        <v>7</v>
      </c>
      <c r="AX123" s="28" t="s">
        <v>7</v>
      </c>
      <c r="AY123" s="3">
        <v>77</v>
      </c>
      <c r="BA123" s="3">
        <v>570</v>
      </c>
      <c r="BB123" s="3">
        <v>660</v>
      </c>
      <c r="BC123" s="3">
        <v>580</v>
      </c>
      <c r="BD123" s="3">
        <v>680</v>
      </c>
      <c r="BH123" s="186"/>
      <c r="BI123" s="187"/>
      <c r="BJ123" s="197"/>
      <c r="BK123" s="12" t="s">
        <v>7</v>
      </c>
      <c r="BL123" s="12" t="s">
        <v>10</v>
      </c>
      <c r="BM123" s="1"/>
      <c r="BN123" s="1"/>
      <c r="BO123" s="12" t="s">
        <v>7</v>
      </c>
      <c r="BT123" s="3">
        <v>2141</v>
      </c>
      <c r="BU123" s="3">
        <v>982</v>
      </c>
      <c r="BV123" s="3">
        <v>374</v>
      </c>
      <c r="CA123" s="108"/>
      <c r="CG123" s="19">
        <v>33</v>
      </c>
      <c r="CH123" s="19"/>
      <c r="CI123" s="19"/>
      <c r="CJ123" s="19"/>
      <c r="CK123" s="19">
        <v>26</v>
      </c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</row>
    <row r="124" spans="1:119" s="3" customFormat="1" x14ac:dyDescent="0.2">
      <c r="A124" s="4" t="s">
        <v>137</v>
      </c>
      <c r="B124" s="3">
        <v>2022</v>
      </c>
      <c r="C124" s="81" t="s">
        <v>188</v>
      </c>
      <c r="D124" t="s">
        <v>502</v>
      </c>
      <c r="E124">
        <v>1</v>
      </c>
      <c r="F124" s="19">
        <v>1013</v>
      </c>
      <c r="G124" s="19">
        <v>2610</v>
      </c>
      <c r="H124" s="19">
        <v>3702</v>
      </c>
      <c r="I124" s="19">
        <v>1560</v>
      </c>
      <c r="J124" s="19">
        <v>1199</v>
      </c>
      <c r="K124" s="19">
        <v>589</v>
      </c>
      <c r="L124" s="19">
        <v>76</v>
      </c>
      <c r="M124" s="19">
        <v>89</v>
      </c>
      <c r="N124" s="19">
        <v>2091</v>
      </c>
      <c r="O124" s="19">
        <v>6187</v>
      </c>
      <c r="P124" s="19">
        <v>871</v>
      </c>
      <c r="Q124" s="19">
        <v>2843</v>
      </c>
      <c r="R124" s="19">
        <v>205</v>
      </c>
      <c r="S124" s="19">
        <v>529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48" t="s">
        <v>13</v>
      </c>
      <c r="AD124" s="48" t="s">
        <v>15</v>
      </c>
      <c r="AE124" s="48" t="s">
        <v>5</v>
      </c>
      <c r="AF124" s="48" t="s">
        <v>9</v>
      </c>
      <c r="AG124" s="48" t="s">
        <v>13</v>
      </c>
      <c r="AH124" s="48" t="s">
        <v>13</v>
      </c>
      <c r="AI124" s="48" t="s">
        <v>9</v>
      </c>
      <c r="AJ124" s="48" t="s">
        <v>9</v>
      </c>
      <c r="AK124" s="48" t="s">
        <v>5</v>
      </c>
      <c r="AL124" s="48" t="s">
        <v>13</v>
      </c>
      <c r="AM124" s="48" t="s">
        <v>15</v>
      </c>
      <c r="AN124" s="48" t="s">
        <v>15</v>
      </c>
      <c r="AO124" s="48" t="s">
        <v>15</v>
      </c>
      <c r="AP124" s="48" t="s">
        <v>15</v>
      </c>
      <c r="AQ124" s="48" t="s">
        <v>15</v>
      </c>
      <c r="AR124" s="48" t="s">
        <v>15</v>
      </c>
      <c r="AS124" s="48" t="s">
        <v>9</v>
      </c>
      <c r="AT124" s="48" t="s">
        <v>9</v>
      </c>
      <c r="AU124" s="173" t="s">
        <v>13</v>
      </c>
      <c r="AV124" s="1"/>
      <c r="AW124" s="28" t="s">
        <v>10</v>
      </c>
      <c r="AX124" s="28" t="s">
        <v>7</v>
      </c>
      <c r="AY124" s="19">
        <v>18</v>
      </c>
      <c r="AZ124" s="19"/>
      <c r="BA124" s="19">
        <v>610</v>
      </c>
      <c r="BB124" s="19">
        <v>710</v>
      </c>
      <c r="BC124" s="19">
        <v>580</v>
      </c>
      <c r="BD124" s="19">
        <v>730</v>
      </c>
      <c r="BE124" s="19">
        <v>1200</v>
      </c>
      <c r="BF124" s="19">
        <v>1400</v>
      </c>
      <c r="BG124" s="19"/>
      <c r="BH124" s="131">
        <v>45</v>
      </c>
      <c r="BI124" s="183">
        <v>23</v>
      </c>
      <c r="BJ124" s="195">
        <v>3.78</v>
      </c>
      <c r="BK124" s="12" t="s">
        <v>7</v>
      </c>
      <c r="BL124" s="12" t="s">
        <v>10</v>
      </c>
      <c r="BM124" s="12"/>
      <c r="BN124" s="12"/>
      <c r="BO124" s="12" t="s">
        <v>7</v>
      </c>
      <c r="BP124" s="19"/>
      <c r="BQ124" s="19"/>
      <c r="BR124" s="19"/>
      <c r="BS124" s="19"/>
      <c r="BT124" s="3">
        <v>697</v>
      </c>
      <c r="BU124" s="3">
        <v>216</v>
      </c>
      <c r="BV124" s="3">
        <v>66</v>
      </c>
      <c r="BW124" s="3" t="s">
        <v>10</v>
      </c>
      <c r="BX124" s="3" t="s">
        <v>10</v>
      </c>
      <c r="BY124" s="3" t="s">
        <v>10</v>
      </c>
      <c r="CA124" s="108"/>
      <c r="CB124" s="3" t="s">
        <v>7</v>
      </c>
      <c r="CC124" s="3" t="s">
        <v>10</v>
      </c>
      <c r="CD124" s="3" t="s">
        <v>10</v>
      </c>
      <c r="CE124" s="3" t="s">
        <v>7</v>
      </c>
      <c r="CF124" s="3" t="s">
        <v>7</v>
      </c>
      <c r="CG124" s="19">
        <v>73</v>
      </c>
      <c r="CH124" s="19"/>
      <c r="CI124" s="19"/>
      <c r="CJ124" s="19">
        <v>84</v>
      </c>
      <c r="CK124" s="19">
        <v>49</v>
      </c>
      <c r="CL124" s="19">
        <v>57659</v>
      </c>
      <c r="CM124" s="19"/>
      <c r="CN124" s="19"/>
      <c r="CO124" s="19"/>
      <c r="CP124" s="19">
        <v>2024</v>
      </c>
      <c r="CQ124" s="19">
        <v>16710</v>
      </c>
      <c r="CR124" s="12">
        <v>530</v>
      </c>
      <c r="CS124" s="12">
        <v>403</v>
      </c>
      <c r="CT124" s="12">
        <v>403</v>
      </c>
      <c r="CU124" s="12">
        <v>146</v>
      </c>
      <c r="CV124" s="12">
        <v>353</v>
      </c>
      <c r="CW124" s="12">
        <v>401</v>
      </c>
      <c r="CX124" s="12">
        <v>62</v>
      </c>
      <c r="CY124" s="12">
        <v>62</v>
      </c>
      <c r="CZ124" s="12">
        <v>35380</v>
      </c>
      <c r="DA124" s="12">
        <v>8765</v>
      </c>
      <c r="DB124" s="12">
        <v>10288</v>
      </c>
      <c r="DC124" s="12">
        <v>7832</v>
      </c>
      <c r="DD124" s="12">
        <v>420</v>
      </c>
      <c r="DE124" s="12">
        <v>21726</v>
      </c>
      <c r="DF124" s="12">
        <v>0</v>
      </c>
      <c r="DG124" s="12">
        <v>0</v>
      </c>
      <c r="DH124" s="1">
        <v>242</v>
      </c>
      <c r="DI124" s="1">
        <v>962</v>
      </c>
      <c r="DJ124" s="1">
        <v>355</v>
      </c>
      <c r="DK124" s="1">
        <v>44</v>
      </c>
      <c r="DL124" s="1">
        <v>3</v>
      </c>
      <c r="DM124" s="1">
        <v>6</v>
      </c>
      <c r="DN124" s="1">
        <v>13</v>
      </c>
      <c r="DO124" s="1">
        <v>1625</v>
      </c>
    </row>
    <row r="125" spans="1:119" s="3" customFormat="1" ht="14" x14ac:dyDescent="0.2">
      <c r="A125" s="3" t="s">
        <v>137</v>
      </c>
      <c r="B125" s="3">
        <v>2021</v>
      </c>
      <c r="C125" s="83"/>
      <c r="D125" s="83"/>
      <c r="E125" s="83"/>
      <c r="F125" s="19">
        <v>979</v>
      </c>
      <c r="G125" s="19">
        <v>2578</v>
      </c>
      <c r="H125" s="19">
        <v>3675</v>
      </c>
      <c r="I125" s="19">
        <v>1462</v>
      </c>
      <c r="J125" s="19">
        <v>1188</v>
      </c>
      <c r="K125" s="19">
        <v>573</v>
      </c>
      <c r="L125" s="19">
        <v>71</v>
      </c>
      <c r="M125" s="19">
        <v>88</v>
      </c>
      <c r="N125" s="19">
        <v>1675</v>
      </c>
      <c r="O125" s="19">
        <v>4897</v>
      </c>
      <c r="P125" s="19">
        <v>946</v>
      </c>
      <c r="Q125" s="19">
        <v>3137</v>
      </c>
      <c r="R125" s="19">
        <v>238</v>
      </c>
      <c r="S125" s="19">
        <v>712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2"/>
      <c r="AD125" s="2"/>
      <c r="AE125" s="2"/>
      <c r="AF125" s="2" t="s">
        <v>9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12"/>
      <c r="AV125" s="2"/>
      <c r="AW125" s="28" t="s">
        <v>10</v>
      </c>
      <c r="AX125" s="28" t="s">
        <v>7</v>
      </c>
      <c r="AY125" s="19">
        <v>28</v>
      </c>
      <c r="AZ125" s="19"/>
      <c r="BA125" s="19">
        <v>620</v>
      </c>
      <c r="BB125" s="19">
        <v>700</v>
      </c>
      <c r="BC125" s="19">
        <v>610</v>
      </c>
      <c r="BD125" s="19">
        <v>720</v>
      </c>
      <c r="BE125" s="19">
        <v>1270</v>
      </c>
      <c r="BF125" s="19">
        <v>1400</v>
      </c>
      <c r="BG125" s="19"/>
      <c r="BH125" s="131">
        <v>45</v>
      </c>
      <c r="BI125" s="183">
        <v>21</v>
      </c>
      <c r="BJ125" s="195">
        <v>3.86</v>
      </c>
      <c r="BK125" s="12" t="s">
        <v>7</v>
      </c>
      <c r="BL125" s="12" t="s">
        <v>10</v>
      </c>
      <c r="BM125" s="12"/>
      <c r="BN125" s="12"/>
      <c r="BO125" s="12" t="s">
        <v>7</v>
      </c>
      <c r="BP125" s="19"/>
      <c r="BQ125" s="19"/>
      <c r="BR125" s="19"/>
      <c r="BS125" s="19"/>
      <c r="BT125" s="3">
        <v>760</v>
      </c>
      <c r="BU125" s="3">
        <v>439</v>
      </c>
      <c r="BV125" s="3">
        <v>141</v>
      </c>
      <c r="CA125" s="108"/>
      <c r="CG125" s="19">
        <v>73</v>
      </c>
      <c r="CH125" s="19"/>
      <c r="CI125" s="19"/>
      <c r="CJ125" s="19">
        <v>79</v>
      </c>
      <c r="CK125" s="19">
        <v>46</v>
      </c>
      <c r="CL125" s="19"/>
      <c r="CM125" s="19"/>
      <c r="CN125" s="19"/>
      <c r="CO125" s="19"/>
      <c r="CP125" s="19"/>
      <c r="CQ125" s="19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"/>
      <c r="DI125" s="1"/>
      <c r="DJ125" s="1"/>
      <c r="DK125" s="1"/>
      <c r="DL125" s="1"/>
      <c r="DM125" s="1"/>
      <c r="DN125" s="1"/>
      <c r="DO125" s="159"/>
    </row>
    <row r="126" spans="1:119" s="3" customFormat="1" ht="14" x14ac:dyDescent="0.2">
      <c r="A126" s="3" t="s">
        <v>137</v>
      </c>
      <c r="B126" s="3">
        <v>2020</v>
      </c>
      <c r="C126" s="83"/>
      <c r="D126" s="83"/>
      <c r="E126" s="83"/>
      <c r="F126" s="19">
        <v>819</v>
      </c>
      <c r="G126" s="19">
        <v>1985</v>
      </c>
      <c r="H126" s="19">
        <v>2927</v>
      </c>
      <c r="I126" s="19">
        <v>1231</v>
      </c>
      <c r="J126" s="19">
        <v>958</v>
      </c>
      <c r="K126" s="19">
        <v>434</v>
      </c>
      <c r="L126" s="19">
        <v>72</v>
      </c>
      <c r="M126" s="19">
        <v>75</v>
      </c>
      <c r="N126" s="19">
        <v>1715</v>
      </c>
      <c r="O126" s="19">
        <v>4725</v>
      </c>
      <c r="P126" s="19">
        <v>945</v>
      </c>
      <c r="Q126" s="19">
        <v>2939</v>
      </c>
      <c r="R126" s="19">
        <v>167</v>
      </c>
      <c r="S126" s="19">
        <v>443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2"/>
      <c r="AD126" s="2"/>
      <c r="AE126" s="2"/>
      <c r="AF126" s="2" t="s">
        <v>9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12"/>
      <c r="AV126" s="2"/>
      <c r="AW126" s="28" t="s">
        <v>10</v>
      </c>
      <c r="AX126" s="28" t="s">
        <v>7</v>
      </c>
      <c r="AY126" s="19">
        <v>70</v>
      </c>
      <c r="AZ126" s="19"/>
      <c r="BA126" s="19">
        <v>590</v>
      </c>
      <c r="BB126" s="19">
        <v>660</v>
      </c>
      <c r="BC126" s="19">
        <v>580</v>
      </c>
      <c r="BD126" s="19">
        <v>700</v>
      </c>
      <c r="BE126" s="19">
        <v>1190</v>
      </c>
      <c r="BF126" s="19">
        <v>1350</v>
      </c>
      <c r="BG126" s="19"/>
      <c r="BH126" s="131">
        <v>37</v>
      </c>
      <c r="BI126" s="183">
        <v>25</v>
      </c>
      <c r="BJ126" s="195">
        <v>3.82</v>
      </c>
      <c r="BK126" s="12" t="s">
        <v>7</v>
      </c>
      <c r="BL126" s="12" t="s">
        <v>10</v>
      </c>
      <c r="BM126" s="12"/>
      <c r="BN126" s="12"/>
      <c r="BO126" s="12" t="s">
        <v>7</v>
      </c>
      <c r="BP126" s="19"/>
      <c r="BQ126" s="19"/>
      <c r="BR126" s="19"/>
      <c r="BS126" s="19"/>
      <c r="BT126" s="3">
        <v>736</v>
      </c>
      <c r="BU126" s="3">
        <v>430</v>
      </c>
      <c r="BV126" s="3">
        <v>103</v>
      </c>
      <c r="CA126" s="108"/>
      <c r="CG126" s="19">
        <v>72</v>
      </c>
      <c r="CH126" s="19"/>
      <c r="CI126" s="19"/>
      <c r="CJ126" s="19">
        <v>0</v>
      </c>
      <c r="CK126" s="132">
        <v>0</v>
      </c>
      <c r="CL126" s="19"/>
      <c r="CM126" s="19"/>
      <c r="CN126" s="19"/>
      <c r="CO126" s="19"/>
      <c r="CP126" s="19"/>
      <c r="CQ126" s="19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"/>
      <c r="DI126" s="1"/>
      <c r="DJ126" s="1"/>
      <c r="DK126" s="1"/>
      <c r="DL126" s="1"/>
      <c r="DM126" s="1"/>
      <c r="DN126" s="1"/>
      <c r="DO126" s="1"/>
    </row>
    <row r="127" spans="1:119" s="3" customFormat="1" ht="14" x14ac:dyDescent="0.2">
      <c r="A127" s="3" t="s">
        <v>137</v>
      </c>
      <c r="B127" s="3">
        <v>2019</v>
      </c>
      <c r="C127" s="83"/>
      <c r="D127" s="83"/>
      <c r="E127" s="83"/>
      <c r="F127" s="19">
        <v>981</v>
      </c>
      <c r="G127" s="19">
        <v>2395</v>
      </c>
      <c r="H127" s="19">
        <v>3483</v>
      </c>
      <c r="I127" s="19">
        <v>1392</v>
      </c>
      <c r="J127" s="19">
        <v>1193</v>
      </c>
      <c r="K127" s="19">
        <v>460</v>
      </c>
      <c r="L127" s="19">
        <v>70</v>
      </c>
      <c r="M127" s="19">
        <v>89</v>
      </c>
      <c r="N127" s="19">
        <v>1815</v>
      </c>
      <c r="O127" s="19">
        <v>5275</v>
      </c>
      <c r="P127" s="19">
        <v>833</v>
      </c>
      <c r="Q127" s="19">
        <v>2621</v>
      </c>
      <c r="R127" s="19">
        <v>168</v>
      </c>
      <c r="S127" s="19">
        <v>480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2"/>
      <c r="AD127" s="2"/>
      <c r="AE127" s="2"/>
      <c r="AF127" s="2" t="s">
        <v>5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12"/>
      <c r="AV127" s="2"/>
      <c r="AW127" s="28" t="s">
        <v>10</v>
      </c>
      <c r="AX127" s="28" t="s">
        <v>7</v>
      </c>
      <c r="AY127" s="19">
        <v>69</v>
      </c>
      <c r="AZ127" s="19"/>
      <c r="BA127" s="19">
        <v>590</v>
      </c>
      <c r="BB127" s="19">
        <v>680</v>
      </c>
      <c r="BC127" s="19">
        <v>600</v>
      </c>
      <c r="BD127" s="19">
        <v>730</v>
      </c>
      <c r="BE127" s="19">
        <v>1230</v>
      </c>
      <c r="BF127" s="19">
        <v>1370</v>
      </c>
      <c r="BG127" s="19"/>
      <c r="BH127" s="131">
        <v>40</v>
      </c>
      <c r="BI127" s="183">
        <v>24</v>
      </c>
      <c r="BJ127" s="195">
        <v>3.85</v>
      </c>
      <c r="BK127" s="12" t="s">
        <v>7</v>
      </c>
      <c r="BL127" s="12" t="s">
        <v>10</v>
      </c>
      <c r="BM127" s="12"/>
      <c r="BN127" s="12"/>
      <c r="BO127" s="12" t="s">
        <v>7</v>
      </c>
      <c r="BP127" s="19"/>
      <c r="BQ127" s="19"/>
      <c r="BR127" s="19"/>
      <c r="BS127" s="19"/>
      <c r="BT127" s="3">
        <v>742</v>
      </c>
      <c r="BU127" s="3">
        <v>372</v>
      </c>
      <c r="BV127" s="3">
        <v>108</v>
      </c>
      <c r="CA127" s="108"/>
      <c r="CG127" s="19">
        <v>74</v>
      </c>
      <c r="CH127" s="19"/>
      <c r="CI127" s="19"/>
      <c r="CJ127" s="19">
        <v>89</v>
      </c>
      <c r="CK127" s="19">
        <v>50</v>
      </c>
      <c r="CL127" s="19"/>
      <c r="CM127" s="19"/>
      <c r="CN127" s="19"/>
      <c r="CO127" s="19"/>
      <c r="CP127" s="19"/>
      <c r="CQ127" s="19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"/>
      <c r="DI127" s="1"/>
      <c r="DJ127" s="1"/>
      <c r="DK127" s="1"/>
      <c r="DL127" s="1"/>
      <c r="DM127" s="1"/>
      <c r="DN127" s="1"/>
      <c r="DO127" s="1"/>
    </row>
    <row r="128" spans="1:119" s="3" customFormat="1" ht="14" x14ac:dyDescent="0.2">
      <c r="A128" s="3" t="s">
        <v>137</v>
      </c>
      <c r="B128" s="3">
        <v>2018</v>
      </c>
      <c r="C128" s="83"/>
      <c r="D128" s="83"/>
      <c r="E128" s="83"/>
      <c r="F128" s="19">
        <v>999</v>
      </c>
      <c r="G128" s="19">
        <v>2339</v>
      </c>
      <c r="H128" s="19">
        <v>3435</v>
      </c>
      <c r="I128" s="19">
        <v>1381</v>
      </c>
      <c r="J128" s="19">
        <v>1104</v>
      </c>
      <c r="K128" s="19">
        <v>424</v>
      </c>
      <c r="L128" s="19">
        <v>70</v>
      </c>
      <c r="M128" s="19">
        <v>87</v>
      </c>
      <c r="N128" s="19">
        <v>2179</v>
      </c>
      <c r="O128" s="19">
        <v>5762</v>
      </c>
      <c r="P128" s="19">
        <v>789</v>
      </c>
      <c r="Q128" s="19">
        <v>2271</v>
      </c>
      <c r="R128" s="19">
        <v>201</v>
      </c>
      <c r="S128" s="19">
        <v>530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2"/>
      <c r="AD128" s="2"/>
      <c r="AE128" s="2"/>
      <c r="AF128" s="2" t="s">
        <v>5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12"/>
      <c r="AV128" s="2"/>
      <c r="AW128" s="28" t="s">
        <v>10</v>
      </c>
      <c r="AX128" s="28" t="s">
        <v>7</v>
      </c>
      <c r="AY128" s="19">
        <v>64</v>
      </c>
      <c r="AZ128" s="19"/>
      <c r="BA128" s="19">
        <v>540</v>
      </c>
      <c r="BB128" s="19">
        <v>630</v>
      </c>
      <c r="BC128" s="19">
        <v>570</v>
      </c>
      <c r="BD128" s="19">
        <v>700</v>
      </c>
      <c r="BE128" s="19"/>
      <c r="BF128" s="19"/>
      <c r="BG128" s="19"/>
      <c r="BH128" s="131"/>
      <c r="BI128" s="183"/>
      <c r="BJ128" s="195"/>
      <c r="BK128" s="12" t="s">
        <v>7</v>
      </c>
      <c r="BL128" s="12" t="s">
        <v>10</v>
      </c>
      <c r="BM128" s="12"/>
      <c r="BN128" s="12"/>
      <c r="BO128" s="12" t="s">
        <v>7</v>
      </c>
      <c r="BP128" s="19"/>
      <c r="BQ128" s="19"/>
      <c r="BR128" s="19"/>
      <c r="BS128" s="19"/>
      <c r="BT128" s="3">
        <v>921</v>
      </c>
      <c r="BU128" s="3">
        <v>394</v>
      </c>
      <c r="BV128" s="3">
        <v>106</v>
      </c>
      <c r="CA128" s="108"/>
      <c r="CG128" s="19">
        <v>73</v>
      </c>
      <c r="CH128" s="19"/>
      <c r="CI128" s="19"/>
      <c r="CJ128" s="19">
        <v>89</v>
      </c>
      <c r="CK128" s="19">
        <v>53</v>
      </c>
      <c r="CL128" s="19"/>
      <c r="CM128" s="19"/>
      <c r="CN128" s="19"/>
      <c r="CO128" s="19"/>
      <c r="CP128" s="19"/>
      <c r="CQ128" s="19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"/>
      <c r="DI128" s="1"/>
      <c r="DJ128" s="1"/>
      <c r="DK128" s="1"/>
      <c r="DL128" s="1"/>
      <c r="DM128" s="1"/>
      <c r="DN128" s="1"/>
      <c r="DO128" s="1"/>
    </row>
    <row r="129" spans="1:119" s="3" customFormat="1" ht="14" x14ac:dyDescent="0.2">
      <c r="A129" s="3" t="s">
        <v>137</v>
      </c>
      <c r="B129" s="3">
        <v>2017</v>
      </c>
      <c r="C129" s="2"/>
      <c r="D129" s="2"/>
      <c r="E129" s="2"/>
      <c r="F129" s="19">
        <v>1010</v>
      </c>
      <c r="G129" s="19">
        <v>2321</v>
      </c>
      <c r="H129" s="19">
        <v>3439</v>
      </c>
      <c r="I129" s="19">
        <v>1390</v>
      </c>
      <c r="J129" s="19">
        <v>1024</v>
      </c>
      <c r="K129" s="19">
        <v>455</v>
      </c>
      <c r="L129" s="19">
        <v>70</v>
      </c>
      <c r="M129" s="19">
        <v>88</v>
      </c>
      <c r="N129" s="19">
        <v>1636</v>
      </c>
      <c r="O129" s="19">
        <v>4408</v>
      </c>
      <c r="P129" s="19">
        <v>831</v>
      </c>
      <c r="Q129" s="19">
        <v>2187</v>
      </c>
      <c r="R129" s="19">
        <v>212</v>
      </c>
      <c r="S129" s="19">
        <v>479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2"/>
      <c r="AD129" s="2"/>
      <c r="AE129" s="2"/>
      <c r="AF129" s="2" t="s">
        <v>5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12"/>
      <c r="AV129" s="2"/>
      <c r="AW129" s="28" t="s">
        <v>10</v>
      </c>
      <c r="AX129" s="28" t="s">
        <v>7</v>
      </c>
      <c r="AY129" s="19">
        <v>59</v>
      </c>
      <c r="AZ129" s="19"/>
      <c r="BA129" s="19">
        <v>530</v>
      </c>
      <c r="BB129" s="19">
        <v>630</v>
      </c>
      <c r="BC129" s="19">
        <v>560</v>
      </c>
      <c r="BD129" s="19">
        <v>680</v>
      </c>
      <c r="BE129" s="19"/>
      <c r="BF129" s="19"/>
      <c r="BG129" s="19"/>
      <c r="BH129" s="131"/>
      <c r="BI129" s="183"/>
      <c r="BJ129" s="195"/>
      <c r="BK129" s="12" t="s">
        <v>7</v>
      </c>
      <c r="BL129" s="12" t="s">
        <v>10</v>
      </c>
      <c r="BM129" s="12"/>
      <c r="BN129" s="12"/>
      <c r="BO129" s="12" t="s">
        <v>7</v>
      </c>
      <c r="BP129" s="19"/>
      <c r="BQ129" s="19"/>
      <c r="BR129" s="19"/>
      <c r="BS129" s="19"/>
      <c r="BT129" s="3">
        <v>888</v>
      </c>
      <c r="BU129" s="3">
        <v>433</v>
      </c>
      <c r="BV129" s="3">
        <v>126</v>
      </c>
      <c r="CA129" s="108"/>
      <c r="CG129" s="19">
        <v>72</v>
      </c>
      <c r="CH129" s="19"/>
      <c r="CI129" s="19"/>
      <c r="CJ129" s="19">
        <v>90</v>
      </c>
      <c r="CK129" s="19">
        <v>53</v>
      </c>
      <c r="CL129" s="19"/>
      <c r="CM129" s="19"/>
      <c r="CN129" s="19"/>
      <c r="CO129" s="19"/>
      <c r="CP129" s="19"/>
      <c r="CQ129" s="19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"/>
      <c r="DI129" s="1"/>
      <c r="DJ129" s="1"/>
      <c r="DK129" s="1"/>
      <c r="DL129" s="1"/>
      <c r="DM129" s="1"/>
      <c r="DN129" s="1"/>
      <c r="DO129" s="1"/>
    </row>
    <row r="130" spans="1:119" x14ac:dyDescent="0.2">
      <c r="A130" s="15" t="s">
        <v>125</v>
      </c>
      <c r="B130" s="1">
        <v>2022</v>
      </c>
      <c r="C130" s="79" t="s">
        <v>280</v>
      </c>
      <c r="D130" t="s">
        <v>503</v>
      </c>
      <c r="E130">
        <v>1</v>
      </c>
      <c r="R130" s="12">
        <v>619</v>
      </c>
      <c r="S130" s="12">
        <v>671</v>
      </c>
      <c r="AR130" s="2"/>
      <c r="BN130" s="69"/>
      <c r="BZ130" s="1"/>
      <c r="CA130" s="107"/>
      <c r="CL130" s="69">
        <v>59710</v>
      </c>
      <c r="CP130" s="12">
        <v>0</v>
      </c>
      <c r="CQ130" s="12">
        <v>19380</v>
      </c>
      <c r="CR130" s="38">
        <v>1073</v>
      </c>
      <c r="CS130" s="12">
        <v>907</v>
      </c>
      <c r="CT130" s="38">
        <v>907</v>
      </c>
      <c r="CU130" s="38">
        <v>907</v>
      </c>
      <c r="CV130" s="38">
        <v>274</v>
      </c>
      <c r="CW130" s="38">
        <v>0</v>
      </c>
      <c r="CX130" s="38">
        <v>907</v>
      </c>
      <c r="CY130" s="12">
        <v>100</v>
      </c>
      <c r="CZ130" s="38">
        <v>62844</v>
      </c>
      <c r="DA130" s="38">
        <v>62844</v>
      </c>
      <c r="DB130" s="38">
        <v>3192</v>
      </c>
      <c r="DC130" s="38">
        <v>3131</v>
      </c>
      <c r="DD130" s="12">
        <v>0</v>
      </c>
      <c r="DE130" s="12">
        <v>0</v>
      </c>
      <c r="DF130" s="12">
        <v>0</v>
      </c>
      <c r="DG130" s="12">
        <v>0</v>
      </c>
    </row>
    <row r="131" spans="1:119" s="3" customFormat="1" x14ac:dyDescent="0.2">
      <c r="A131" s="10" t="s">
        <v>138</v>
      </c>
      <c r="B131" s="3">
        <v>2022</v>
      </c>
      <c r="C131" s="81" t="s">
        <v>243</v>
      </c>
      <c r="D131" t="s">
        <v>504</v>
      </c>
      <c r="E131">
        <v>1</v>
      </c>
      <c r="F131" s="12">
        <v>630</v>
      </c>
      <c r="G131" s="12">
        <v>862</v>
      </c>
      <c r="H131" s="12">
        <v>1523</v>
      </c>
      <c r="I131" s="12">
        <v>11</v>
      </c>
      <c r="J131" s="12">
        <v>130</v>
      </c>
      <c r="K131" s="12">
        <v>115</v>
      </c>
      <c r="L131" s="12">
        <v>80</v>
      </c>
      <c r="M131" s="12">
        <v>86</v>
      </c>
      <c r="N131" s="19">
        <v>3302</v>
      </c>
      <c r="O131" s="12">
        <v>5010</v>
      </c>
      <c r="P131" s="12">
        <v>828</v>
      </c>
      <c r="Q131" s="12">
        <v>1700</v>
      </c>
      <c r="R131" s="12">
        <v>131</v>
      </c>
      <c r="S131" s="12">
        <v>207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48" t="s">
        <v>5</v>
      </c>
      <c r="AD131" s="48" t="s">
        <v>13</v>
      </c>
      <c r="AE131" s="48" t="s">
        <v>5</v>
      </c>
      <c r="AF131" s="48" t="s">
        <v>15</v>
      </c>
      <c r="AG131" s="48" t="s">
        <v>5</v>
      </c>
      <c r="AH131" s="48" t="s">
        <v>13</v>
      </c>
      <c r="AI131" s="48" t="s">
        <v>13</v>
      </c>
      <c r="AJ131" s="48" t="s">
        <v>9</v>
      </c>
      <c r="AK131" s="48" t="s">
        <v>9</v>
      </c>
      <c r="AL131" s="48" t="s">
        <v>13</v>
      </c>
      <c r="AM131" s="48" t="s">
        <v>9</v>
      </c>
      <c r="AN131" s="48" t="s">
        <v>9</v>
      </c>
      <c r="AO131" s="48" t="s">
        <v>9</v>
      </c>
      <c r="AP131" s="48" t="s">
        <v>15</v>
      </c>
      <c r="AQ131" s="48" t="s">
        <v>15</v>
      </c>
      <c r="AR131" s="48" t="s">
        <v>9</v>
      </c>
      <c r="AS131" s="48" t="s">
        <v>9</v>
      </c>
      <c r="AT131" s="48" t="s">
        <v>9</v>
      </c>
      <c r="AU131" s="173" t="s">
        <v>9</v>
      </c>
      <c r="AV131" s="1"/>
      <c r="AW131" s="28" t="s">
        <v>10</v>
      </c>
      <c r="AX131" s="28" t="s">
        <v>10</v>
      </c>
      <c r="AY131" s="12">
        <v>47</v>
      </c>
      <c r="AZ131" s="12">
        <v>27</v>
      </c>
      <c r="BA131" s="12">
        <v>690</v>
      </c>
      <c r="BB131" s="12">
        <v>750</v>
      </c>
      <c r="BC131" s="12">
        <v>630</v>
      </c>
      <c r="BD131" s="12">
        <v>750</v>
      </c>
      <c r="BE131" s="12">
        <v>1320</v>
      </c>
      <c r="BF131" s="12">
        <v>1500</v>
      </c>
      <c r="BG131" s="12">
        <v>62</v>
      </c>
      <c r="BH131" s="131">
        <v>54.8</v>
      </c>
      <c r="BI131" s="183">
        <v>27.3</v>
      </c>
      <c r="BJ131" s="200">
        <v>4</v>
      </c>
      <c r="BK131" s="12" t="s">
        <v>7</v>
      </c>
      <c r="BL131" s="12" t="s">
        <v>7</v>
      </c>
      <c r="BM131" s="12">
        <v>370</v>
      </c>
      <c r="BN131" s="12">
        <v>123</v>
      </c>
      <c r="BO131" s="12" t="s">
        <v>7</v>
      </c>
      <c r="BP131" s="12"/>
      <c r="BQ131" s="12"/>
      <c r="BR131" s="12"/>
      <c r="BS131" s="12"/>
      <c r="BT131" s="3">
        <v>245</v>
      </c>
      <c r="BU131" s="1">
        <v>59</v>
      </c>
      <c r="BV131" s="1">
        <v>14</v>
      </c>
      <c r="BW131" s="3" t="s">
        <v>7</v>
      </c>
      <c r="BX131" s="3" t="s">
        <v>7</v>
      </c>
      <c r="BY131" s="3" t="s">
        <v>10</v>
      </c>
      <c r="CA131" s="108"/>
      <c r="CB131" s="3" t="s">
        <v>7</v>
      </c>
      <c r="CC131" s="3" t="s">
        <v>7</v>
      </c>
      <c r="CD131" s="3" t="s">
        <v>7</v>
      </c>
      <c r="CE131" s="3" t="s">
        <v>7</v>
      </c>
      <c r="CF131" s="3" t="s">
        <v>10</v>
      </c>
      <c r="CG131" s="19">
        <v>93</v>
      </c>
      <c r="CH131" s="19">
        <v>0</v>
      </c>
      <c r="CI131" s="19">
        <v>0</v>
      </c>
      <c r="CJ131" s="19">
        <v>100</v>
      </c>
      <c r="CK131" s="19">
        <v>67</v>
      </c>
      <c r="CL131" s="12">
        <v>66710</v>
      </c>
      <c r="CM131" s="12"/>
      <c r="CN131" s="12"/>
      <c r="CO131" s="12"/>
      <c r="CP131" s="12">
        <v>310</v>
      </c>
      <c r="CQ131" s="12">
        <v>16440</v>
      </c>
      <c r="CR131" s="38">
        <v>258</v>
      </c>
      <c r="CS131" s="12">
        <v>209</v>
      </c>
      <c r="CT131" s="38">
        <v>209</v>
      </c>
      <c r="CU131" s="38">
        <v>209</v>
      </c>
      <c r="CV131" s="38">
        <v>166</v>
      </c>
      <c r="CW131" s="38">
        <v>0</v>
      </c>
      <c r="CX131" s="38">
        <v>209</v>
      </c>
      <c r="CY131" s="12">
        <v>100</v>
      </c>
      <c r="CZ131" s="38">
        <v>50677</v>
      </c>
      <c r="DA131" s="38">
        <v>47265</v>
      </c>
      <c r="DB131" s="38">
        <v>3672</v>
      </c>
      <c r="DC131" s="38">
        <v>3103</v>
      </c>
      <c r="DD131" s="12">
        <v>0</v>
      </c>
      <c r="DE131" s="12">
        <v>0</v>
      </c>
      <c r="DF131" s="12">
        <v>0</v>
      </c>
      <c r="DG131" s="12">
        <v>0</v>
      </c>
      <c r="DH131" s="1">
        <v>61</v>
      </c>
      <c r="DI131" s="1">
        <v>156</v>
      </c>
      <c r="DJ131" s="1">
        <v>88</v>
      </c>
      <c r="DK131" s="1">
        <v>5</v>
      </c>
      <c r="DL131" s="1">
        <v>1</v>
      </c>
      <c r="DM131" s="1">
        <v>3</v>
      </c>
      <c r="DN131" s="1">
        <v>1</v>
      </c>
      <c r="DO131" s="1">
        <v>315</v>
      </c>
    </row>
    <row r="132" spans="1:119" s="3" customFormat="1" ht="14" x14ac:dyDescent="0.2">
      <c r="A132" s="1" t="s">
        <v>138</v>
      </c>
      <c r="B132" s="3">
        <v>2021</v>
      </c>
      <c r="C132" s="2"/>
      <c r="D132" s="2"/>
      <c r="E132" s="2"/>
      <c r="F132" s="12">
        <v>631</v>
      </c>
      <c r="G132" s="12">
        <v>884</v>
      </c>
      <c r="H132" s="12">
        <v>1548</v>
      </c>
      <c r="I132" s="12">
        <v>18</v>
      </c>
      <c r="J132" s="12">
        <v>137</v>
      </c>
      <c r="K132" s="12">
        <v>124</v>
      </c>
      <c r="L132" s="12">
        <v>73</v>
      </c>
      <c r="M132" s="12">
        <v>87</v>
      </c>
      <c r="N132" s="12">
        <v>2545</v>
      </c>
      <c r="O132" s="12">
        <v>4028</v>
      </c>
      <c r="P132" s="12">
        <v>999</v>
      </c>
      <c r="Q132" s="12">
        <v>1874</v>
      </c>
      <c r="R132" s="12">
        <v>160</v>
      </c>
      <c r="S132" s="12">
        <v>284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2"/>
      <c r="AD132" s="2"/>
      <c r="AE132" s="2"/>
      <c r="AF132" s="48" t="s">
        <v>15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12"/>
      <c r="AV132" s="2"/>
      <c r="AW132" s="28" t="s">
        <v>10</v>
      </c>
      <c r="AX132" s="28" t="s">
        <v>10</v>
      </c>
      <c r="AY132" s="12">
        <v>39</v>
      </c>
      <c r="AZ132" s="12">
        <v>28</v>
      </c>
      <c r="BA132" s="12">
        <v>690</v>
      </c>
      <c r="BB132" s="12">
        <v>150</v>
      </c>
      <c r="BC132" s="12">
        <v>630</v>
      </c>
      <c r="BD132" s="12">
        <v>760</v>
      </c>
      <c r="BE132" s="12">
        <v>1330</v>
      </c>
      <c r="BF132" s="12">
        <v>1500</v>
      </c>
      <c r="BG132" s="12">
        <v>51</v>
      </c>
      <c r="BH132" s="131">
        <v>54</v>
      </c>
      <c r="BI132" s="183">
        <v>25</v>
      </c>
      <c r="BJ132" s="200">
        <v>4.01</v>
      </c>
      <c r="BK132" s="12" t="s">
        <v>7</v>
      </c>
      <c r="BL132" s="12" t="s">
        <v>7</v>
      </c>
      <c r="BM132" s="12">
        <v>281</v>
      </c>
      <c r="BN132" s="69">
        <v>122</v>
      </c>
      <c r="BO132" s="12" t="s">
        <v>7</v>
      </c>
      <c r="BP132" s="12"/>
      <c r="BQ132" s="12"/>
      <c r="BR132" s="12"/>
      <c r="BS132" s="12"/>
      <c r="BT132" s="3">
        <v>265</v>
      </c>
      <c r="BU132" s="1">
        <v>41</v>
      </c>
      <c r="BV132" s="1">
        <v>15</v>
      </c>
      <c r="BW132" s="1"/>
      <c r="BX132" s="1"/>
      <c r="BY132" s="1"/>
      <c r="BZ132" s="1"/>
      <c r="CA132" s="107"/>
      <c r="CB132" s="1"/>
      <c r="CC132" s="1"/>
      <c r="CD132" s="1"/>
      <c r="CE132" s="1"/>
      <c r="CF132" s="1"/>
      <c r="CG132" s="12">
        <v>90</v>
      </c>
      <c r="CH132" s="12">
        <v>0</v>
      </c>
      <c r="CI132" s="12">
        <v>0</v>
      </c>
      <c r="CJ132" s="12">
        <v>99</v>
      </c>
      <c r="CK132" s="12">
        <v>70</v>
      </c>
      <c r="CL132" s="12"/>
      <c r="CM132" s="12"/>
      <c r="CN132" s="12"/>
      <c r="CO132" s="12"/>
      <c r="CP132" s="12"/>
      <c r="CQ132" s="12"/>
      <c r="CR132" s="38"/>
      <c r="CS132" s="12"/>
      <c r="CT132" s="38"/>
      <c r="CU132" s="38"/>
      <c r="CV132" s="38"/>
      <c r="CW132" s="38"/>
      <c r="CX132" s="38"/>
      <c r="CY132" s="12"/>
      <c r="CZ132" s="38"/>
      <c r="DA132" s="38"/>
      <c r="DB132" s="38"/>
      <c r="DC132" s="38"/>
      <c r="DD132" s="12"/>
      <c r="DE132" s="12"/>
      <c r="DF132" s="12"/>
      <c r="DG132" s="12"/>
      <c r="DH132" s="1"/>
      <c r="DI132" s="1"/>
      <c r="DJ132" s="1"/>
      <c r="DK132" s="1"/>
      <c r="DL132" s="1"/>
      <c r="DM132" s="1"/>
      <c r="DN132" s="1"/>
      <c r="DO132" s="159"/>
    </row>
    <row r="133" spans="1:119" s="3" customFormat="1" ht="14" x14ac:dyDescent="0.2">
      <c r="A133" s="1" t="s">
        <v>138</v>
      </c>
      <c r="B133" s="3">
        <v>2020</v>
      </c>
      <c r="C133" s="2"/>
      <c r="D133" s="2"/>
      <c r="E133" s="2"/>
      <c r="F133" s="12">
        <v>623</v>
      </c>
      <c r="G133" s="12">
        <v>715</v>
      </c>
      <c r="H133" s="12">
        <v>1366</v>
      </c>
      <c r="I133" s="12">
        <v>19</v>
      </c>
      <c r="J133" s="12">
        <v>145</v>
      </c>
      <c r="K133" s="12">
        <v>93</v>
      </c>
      <c r="L133" s="12">
        <v>77</v>
      </c>
      <c r="M133" s="12">
        <v>83</v>
      </c>
      <c r="N133" s="12">
        <v>2195</v>
      </c>
      <c r="O133" s="12">
        <v>3452</v>
      </c>
      <c r="P133" s="12">
        <v>884</v>
      </c>
      <c r="Q133" s="12">
        <v>1507</v>
      </c>
      <c r="R133" s="12">
        <v>158</v>
      </c>
      <c r="S133" s="12">
        <v>207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2"/>
      <c r="AD133" s="2"/>
      <c r="AE133" s="2"/>
      <c r="AF133" s="48" t="s">
        <v>13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12"/>
      <c r="AV133" s="2"/>
      <c r="AW133" s="28" t="s">
        <v>10</v>
      </c>
      <c r="AX133" s="28" t="s">
        <v>10</v>
      </c>
      <c r="AY133" s="12">
        <v>72</v>
      </c>
      <c r="AZ133" s="12">
        <v>36</v>
      </c>
      <c r="BA133" s="12">
        <v>665</v>
      </c>
      <c r="BB133" s="12">
        <v>740</v>
      </c>
      <c r="BC133" s="12">
        <v>640</v>
      </c>
      <c r="BD133" s="12">
        <v>750</v>
      </c>
      <c r="BE133" s="12"/>
      <c r="BF133" s="12"/>
      <c r="BG133" s="12">
        <v>43</v>
      </c>
      <c r="BH133" s="131"/>
      <c r="BI133" s="183"/>
      <c r="BJ133" s="195"/>
      <c r="BK133" s="12" t="s">
        <v>7</v>
      </c>
      <c r="BL133" s="12" t="s">
        <v>7</v>
      </c>
      <c r="BM133" s="12">
        <v>225</v>
      </c>
      <c r="BN133" s="69">
        <v>119</v>
      </c>
      <c r="BO133" s="12" t="s">
        <v>7</v>
      </c>
      <c r="BP133" s="12"/>
      <c r="BQ133" s="12"/>
      <c r="BR133" s="12"/>
      <c r="BS133" s="12"/>
      <c r="BT133" s="3">
        <v>235</v>
      </c>
      <c r="BU133" s="1">
        <v>70</v>
      </c>
      <c r="BV133" s="1">
        <v>18</v>
      </c>
      <c r="BW133" s="1"/>
      <c r="BX133" s="1"/>
      <c r="BY133" s="1"/>
      <c r="BZ133" s="1"/>
      <c r="CA133" s="107"/>
      <c r="CB133" s="1"/>
      <c r="CC133" s="1"/>
      <c r="CD133" s="1"/>
      <c r="CE133" s="1"/>
      <c r="CF133" s="1"/>
      <c r="CG133" s="12">
        <v>93</v>
      </c>
      <c r="CH133" s="12">
        <v>0</v>
      </c>
      <c r="CI133" s="12">
        <v>0</v>
      </c>
      <c r="CJ133" s="12">
        <v>87</v>
      </c>
      <c r="CK133" s="12">
        <v>50</v>
      </c>
      <c r="CL133" s="12"/>
      <c r="CM133" s="12"/>
      <c r="CN133" s="12"/>
      <c r="CO133" s="12"/>
      <c r="CP133" s="12"/>
      <c r="CQ133" s="12"/>
      <c r="CR133" s="38"/>
      <c r="CS133" s="12"/>
      <c r="CT133" s="38"/>
      <c r="CU133" s="38"/>
      <c r="CV133" s="38"/>
      <c r="CW133" s="38"/>
      <c r="CX133" s="38"/>
      <c r="CY133" s="12"/>
      <c r="CZ133" s="38"/>
      <c r="DA133" s="38"/>
      <c r="DB133" s="38"/>
      <c r="DC133" s="38"/>
      <c r="DD133" s="12"/>
      <c r="DE133" s="12"/>
      <c r="DF133" s="12"/>
      <c r="DG133" s="12"/>
      <c r="DH133" s="1"/>
      <c r="DI133" s="1"/>
      <c r="DJ133" s="1"/>
      <c r="DK133" s="1"/>
      <c r="DL133" s="1"/>
      <c r="DM133" s="1"/>
      <c r="DN133" s="1"/>
      <c r="DO133" s="1"/>
    </row>
    <row r="134" spans="1:119" s="3" customFormat="1" ht="14" x14ac:dyDescent="0.2">
      <c r="A134" s="1" t="s">
        <v>138</v>
      </c>
      <c r="B134" s="3">
        <v>2019</v>
      </c>
      <c r="C134" s="2"/>
      <c r="D134" s="2"/>
      <c r="E134" s="2"/>
      <c r="F134" s="12">
        <v>670</v>
      </c>
      <c r="G134" s="12">
        <v>750</v>
      </c>
      <c r="H134" s="12">
        <v>1457</v>
      </c>
      <c r="I134" s="12">
        <v>14</v>
      </c>
      <c r="J134" s="12">
        <v>173</v>
      </c>
      <c r="K134" s="12">
        <v>112</v>
      </c>
      <c r="L134" s="12">
        <v>76</v>
      </c>
      <c r="M134" s="12">
        <v>91</v>
      </c>
      <c r="N134" s="12">
        <v>2247</v>
      </c>
      <c r="O134" s="12">
        <v>35568</v>
      </c>
      <c r="P134" s="12">
        <v>858</v>
      </c>
      <c r="Q134" s="12">
        <v>1437</v>
      </c>
      <c r="R134" s="12">
        <v>185</v>
      </c>
      <c r="S134" s="12">
        <v>209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2"/>
      <c r="AD134" s="2"/>
      <c r="AE134" s="2"/>
      <c r="AF134" s="48" t="s">
        <v>13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12"/>
      <c r="AV134" s="2"/>
      <c r="AW134" s="28" t="s">
        <v>10</v>
      </c>
      <c r="AX134" s="28" t="s">
        <v>10</v>
      </c>
      <c r="AY134" s="12">
        <v>70</v>
      </c>
      <c r="AZ134" s="12">
        <v>42</v>
      </c>
      <c r="BA134" s="12">
        <v>670</v>
      </c>
      <c r="BB134" s="12">
        <v>750</v>
      </c>
      <c r="BC134" s="12">
        <v>655</v>
      </c>
      <c r="BD134" s="12">
        <v>770</v>
      </c>
      <c r="BE134" s="12"/>
      <c r="BF134" s="12"/>
      <c r="BG134" s="12">
        <v>57</v>
      </c>
      <c r="BH134" s="131"/>
      <c r="BI134" s="183"/>
      <c r="BJ134" s="195"/>
      <c r="BK134" s="12" t="s">
        <v>7</v>
      </c>
      <c r="BL134" s="12" t="s">
        <v>7</v>
      </c>
      <c r="BM134" s="12">
        <v>225</v>
      </c>
      <c r="BN134" s="69">
        <v>108</v>
      </c>
      <c r="BO134" s="12" t="s">
        <v>7</v>
      </c>
      <c r="BP134" s="12"/>
      <c r="BQ134" s="12"/>
      <c r="BR134" s="12"/>
      <c r="BS134" s="12"/>
      <c r="BT134" s="3">
        <v>304</v>
      </c>
      <c r="BU134" s="1">
        <v>64</v>
      </c>
      <c r="BV134" s="1">
        <v>14</v>
      </c>
      <c r="BW134" s="1"/>
      <c r="BX134" s="1"/>
      <c r="BY134" s="1"/>
      <c r="BZ134" s="1"/>
      <c r="CA134" s="107"/>
      <c r="CB134" s="1"/>
      <c r="CC134" s="1"/>
      <c r="CD134" s="1"/>
      <c r="CE134" s="1"/>
      <c r="CF134" s="1"/>
      <c r="CG134" s="12"/>
      <c r="CH134" s="12">
        <v>0</v>
      </c>
      <c r="CI134" s="12">
        <v>0</v>
      </c>
      <c r="CJ134" s="12">
        <v>100</v>
      </c>
      <c r="CK134" s="12">
        <v>68</v>
      </c>
      <c r="CL134" s="12"/>
      <c r="CM134" s="12"/>
      <c r="CN134" s="12"/>
      <c r="CO134" s="12"/>
      <c r="CP134" s="12"/>
      <c r="CQ134" s="12"/>
      <c r="CR134" s="38"/>
      <c r="CS134" s="12"/>
      <c r="CT134" s="38"/>
      <c r="CU134" s="38"/>
      <c r="CV134" s="38"/>
      <c r="CW134" s="38"/>
      <c r="CX134" s="38"/>
      <c r="CY134" s="12"/>
      <c r="CZ134" s="38"/>
      <c r="DA134" s="38"/>
      <c r="DB134" s="38"/>
      <c r="DC134" s="38"/>
      <c r="DD134" s="12"/>
      <c r="DE134" s="12"/>
      <c r="DF134" s="12"/>
      <c r="DG134" s="12"/>
      <c r="DH134" s="1"/>
      <c r="DI134" s="1"/>
      <c r="DJ134" s="1"/>
      <c r="DK134" s="1"/>
      <c r="DL134" s="1"/>
      <c r="DM134" s="1"/>
      <c r="DN134" s="1"/>
      <c r="DO134" s="1"/>
    </row>
    <row r="135" spans="1:119" s="3" customFormat="1" ht="14" x14ac:dyDescent="0.2">
      <c r="A135" s="1" t="s">
        <v>138</v>
      </c>
      <c r="B135" s="3">
        <v>2018</v>
      </c>
      <c r="C135" s="2"/>
      <c r="D135" s="2"/>
      <c r="E135" s="2"/>
      <c r="F135" s="12">
        <v>671</v>
      </c>
      <c r="G135" s="12">
        <v>762</v>
      </c>
      <c r="H135" s="12">
        <v>1483</v>
      </c>
      <c r="I135" s="12">
        <v>20</v>
      </c>
      <c r="J135" s="12">
        <v>155</v>
      </c>
      <c r="K135" s="12">
        <v>106</v>
      </c>
      <c r="L135" s="12">
        <v>81</v>
      </c>
      <c r="M135" s="12">
        <v>88</v>
      </c>
      <c r="N135" s="12">
        <v>2414</v>
      </c>
      <c r="O135" s="12">
        <v>3543</v>
      </c>
      <c r="P135" s="12">
        <v>812</v>
      </c>
      <c r="Q135" s="12">
        <v>1275</v>
      </c>
      <c r="R135" s="12">
        <v>160</v>
      </c>
      <c r="S135" s="12">
        <v>203</v>
      </c>
      <c r="T135" s="12"/>
      <c r="U135" s="12"/>
      <c r="V135" s="12"/>
      <c r="W135" s="12"/>
      <c r="X135" s="12"/>
      <c r="Y135" s="12"/>
      <c r="Z135" s="12"/>
      <c r="AA135" s="12"/>
      <c r="AB135" s="12"/>
      <c r="AC135" s="2"/>
      <c r="AD135" s="2"/>
      <c r="AE135" s="2"/>
      <c r="AF135" s="48" t="s">
        <v>13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12"/>
      <c r="AV135" s="2"/>
      <c r="AW135" s="28" t="s">
        <v>10</v>
      </c>
      <c r="AX135" s="28" t="s">
        <v>10</v>
      </c>
      <c r="AY135" s="12">
        <v>61</v>
      </c>
      <c r="AZ135" s="12">
        <v>51</v>
      </c>
      <c r="BA135" s="12">
        <v>670</v>
      </c>
      <c r="BB135" s="12">
        <v>750</v>
      </c>
      <c r="BC135" s="12">
        <v>640</v>
      </c>
      <c r="BD135" s="12">
        <v>770</v>
      </c>
      <c r="BE135" s="12"/>
      <c r="BF135" s="12"/>
      <c r="BG135" s="12">
        <v>55</v>
      </c>
      <c r="BH135" s="131"/>
      <c r="BI135" s="183"/>
      <c r="BJ135" s="195"/>
      <c r="BK135" s="12" t="s">
        <v>7</v>
      </c>
      <c r="BL135" s="12" t="s">
        <v>7</v>
      </c>
      <c r="BM135" s="12">
        <v>235</v>
      </c>
      <c r="BN135" s="69">
        <v>123</v>
      </c>
      <c r="BO135" s="12" t="s">
        <v>7</v>
      </c>
      <c r="BP135" s="12"/>
      <c r="BQ135" s="12"/>
      <c r="BR135" s="12"/>
      <c r="BS135" s="12"/>
      <c r="BT135" s="3">
        <v>334</v>
      </c>
      <c r="BU135" s="1">
        <v>76</v>
      </c>
      <c r="BV135" s="1">
        <v>30</v>
      </c>
      <c r="BW135" s="1"/>
      <c r="BX135" s="1"/>
      <c r="BY135" s="1"/>
      <c r="BZ135" s="1"/>
      <c r="CA135" s="107"/>
      <c r="CB135" s="1"/>
      <c r="CC135" s="1"/>
      <c r="CD135" s="1"/>
      <c r="CE135" s="1"/>
      <c r="CF135" s="1"/>
      <c r="CG135" s="12">
        <v>93</v>
      </c>
      <c r="CH135" s="12">
        <v>0</v>
      </c>
      <c r="CI135" s="12">
        <v>0</v>
      </c>
      <c r="CJ135" s="12">
        <v>99</v>
      </c>
      <c r="CK135" s="12">
        <v>62</v>
      </c>
      <c r="CL135" s="12"/>
      <c r="CM135" s="12"/>
      <c r="CN135" s="12"/>
      <c r="CO135" s="12"/>
      <c r="CP135" s="12"/>
      <c r="CQ135" s="12"/>
      <c r="CR135" s="38"/>
      <c r="CS135" s="12"/>
      <c r="CT135" s="38"/>
      <c r="CU135" s="38"/>
      <c r="CV135" s="38"/>
      <c r="CW135" s="38"/>
      <c r="CX135" s="38"/>
      <c r="CY135" s="12"/>
      <c r="CZ135" s="38"/>
      <c r="DA135" s="38"/>
      <c r="DB135" s="38"/>
      <c r="DC135" s="38"/>
      <c r="DD135" s="12"/>
      <c r="DE135" s="12"/>
      <c r="DF135" s="12"/>
      <c r="DG135" s="12"/>
      <c r="DH135" s="1"/>
      <c r="DI135" s="1"/>
      <c r="DJ135" s="1"/>
      <c r="DK135" s="1"/>
      <c r="DL135" s="1"/>
      <c r="DM135" s="1"/>
      <c r="DN135" s="1"/>
      <c r="DO135" s="1"/>
    </row>
    <row r="136" spans="1:119" s="3" customFormat="1" ht="14" x14ac:dyDescent="0.2">
      <c r="A136" s="1" t="s">
        <v>138</v>
      </c>
      <c r="B136" s="3">
        <v>2017</v>
      </c>
      <c r="C136" s="2"/>
      <c r="D136" s="2"/>
      <c r="E136" s="2"/>
      <c r="F136" s="12">
        <v>649</v>
      </c>
      <c r="G136" s="12">
        <v>759</v>
      </c>
      <c r="H136" s="12">
        <v>1447</v>
      </c>
      <c r="I136" s="12">
        <v>23</v>
      </c>
      <c r="J136" s="12">
        <v>160</v>
      </c>
      <c r="K136" s="12">
        <v>89</v>
      </c>
      <c r="L136" s="12">
        <v>80</v>
      </c>
      <c r="M136" s="12">
        <v>88</v>
      </c>
      <c r="N136" s="19">
        <v>2262</v>
      </c>
      <c r="O136" s="19">
        <v>3390</v>
      </c>
      <c r="P136" s="19">
        <v>817</v>
      </c>
      <c r="Q136" s="19">
        <v>1197</v>
      </c>
      <c r="R136" s="19">
        <v>197</v>
      </c>
      <c r="S136" s="19">
        <v>216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28"/>
      <c r="AD136" s="28"/>
      <c r="AE136" s="28"/>
      <c r="AF136" s="48" t="s">
        <v>13</v>
      </c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19"/>
      <c r="AV136" s="28"/>
      <c r="AW136" s="28" t="s">
        <v>10</v>
      </c>
      <c r="AX136" s="28" t="s">
        <v>10</v>
      </c>
      <c r="AY136" s="12">
        <v>61</v>
      </c>
      <c r="AZ136" s="12">
        <v>56</v>
      </c>
      <c r="BA136" s="12">
        <v>670</v>
      </c>
      <c r="BB136" s="12">
        <v>740</v>
      </c>
      <c r="BC136" s="12">
        <v>640</v>
      </c>
      <c r="BD136" s="12">
        <v>760</v>
      </c>
      <c r="BE136" s="12"/>
      <c r="BF136" s="12"/>
      <c r="BG136" s="12">
        <v>59</v>
      </c>
      <c r="BH136" s="131"/>
      <c r="BI136" s="183"/>
      <c r="BJ136" s="195"/>
      <c r="BK136" s="12" t="s">
        <v>7</v>
      </c>
      <c r="BL136" s="12" t="s">
        <v>7</v>
      </c>
      <c r="BM136" s="12">
        <v>310</v>
      </c>
      <c r="BN136" s="69">
        <v>178</v>
      </c>
      <c r="BO136" s="12" t="s">
        <v>7</v>
      </c>
      <c r="BP136" s="12"/>
      <c r="BQ136" s="12"/>
      <c r="BR136" s="12"/>
      <c r="BS136" s="12"/>
      <c r="BT136" s="3">
        <v>308</v>
      </c>
      <c r="BU136" s="1">
        <v>52</v>
      </c>
      <c r="BV136" s="1">
        <v>17</v>
      </c>
      <c r="BW136" s="1"/>
      <c r="BX136" s="1"/>
      <c r="BY136" s="1"/>
      <c r="BZ136" s="1"/>
      <c r="CA136" s="107"/>
      <c r="CB136" s="1"/>
      <c r="CC136" s="1"/>
      <c r="CD136" s="1"/>
      <c r="CE136" s="1"/>
      <c r="CF136" s="1"/>
      <c r="CG136" s="12">
        <v>93</v>
      </c>
      <c r="CH136" s="12">
        <v>0</v>
      </c>
      <c r="CI136" s="12">
        <v>0</v>
      </c>
      <c r="CJ136" s="12">
        <v>99</v>
      </c>
      <c r="CK136" s="12">
        <v>65</v>
      </c>
      <c r="CL136" s="12"/>
      <c r="CM136" s="12"/>
      <c r="CN136" s="12"/>
      <c r="CO136" s="12"/>
      <c r="CP136" s="12"/>
      <c r="CQ136" s="12"/>
      <c r="CR136" s="38"/>
      <c r="CS136" s="12"/>
      <c r="CT136" s="38"/>
      <c r="CU136" s="38"/>
      <c r="CV136" s="38"/>
      <c r="CW136" s="38"/>
      <c r="CX136" s="38"/>
      <c r="CY136" s="12"/>
      <c r="CZ136" s="38"/>
      <c r="DA136" s="38"/>
      <c r="DB136" s="38"/>
      <c r="DC136" s="38"/>
      <c r="DD136" s="12"/>
      <c r="DE136" s="12"/>
      <c r="DF136" s="12"/>
      <c r="DG136" s="12"/>
      <c r="DH136" s="1"/>
      <c r="DI136" s="1"/>
      <c r="DJ136" s="1"/>
      <c r="DK136" s="1"/>
      <c r="DL136" s="1"/>
      <c r="DM136" s="1"/>
      <c r="DN136" s="1"/>
      <c r="DO136" s="1"/>
    </row>
    <row r="137" spans="1:119" s="3" customFormat="1" x14ac:dyDescent="0.2">
      <c r="A137" s="10" t="s">
        <v>115</v>
      </c>
      <c r="B137" s="3">
        <v>2022</v>
      </c>
      <c r="C137" s="79" t="s">
        <v>189</v>
      </c>
      <c r="D137" t="s">
        <v>505</v>
      </c>
      <c r="E137">
        <v>1</v>
      </c>
      <c r="F137" s="12">
        <v>1127</v>
      </c>
      <c r="G137" s="12">
        <v>1598</v>
      </c>
      <c r="H137" s="12">
        <v>2758</v>
      </c>
      <c r="I137" s="12">
        <v>0</v>
      </c>
      <c r="J137" s="12">
        <v>250</v>
      </c>
      <c r="K137" s="12">
        <v>152</v>
      </c>
      <c r="L137" s="12">
        <v>84</v>
      </c>
      <c r="M137" s="12">
        <v>88</v>
      </c>
      <c r="N137" s="12">
        <v>5213</v>
      </c>
      <c r="O137" s="22">
        <v>7970</v>
      </c>
      <c r="P137" s="22">
        <v>1270</v>
      </c>
      <c r="Q137" s="22">
        <v>2097</v>
      </c>
      <c r="R137" s="12">
        <v>300</v>
      </c>
      <c r="S137" s="12">
        <v>481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48" t="s">
        <v>5</v>
      </c>
      <c r="AD137" s="48" t="s">
        <v>13</v>
      </c>
      <c r="AE137" s="48" t="s">
        <v>13</v>
      </c>
      <c r="AF137" s="48" t="s">
        <v>9</v>
      </c>
      <c r="AG137" s="48" t="s">
        <v>13</v>
      </c>
      <c r="AH137" s="48" t="s">
        <v>13</v>
      </c>
      <c r="AI137" s="48" t="s">
        <v>9</v>
      </c>
      <c r="AJ137" s="48" t="s">
        <v>13</v>
      </c>
      <c r="AK137" s="48" t="s">
        <v>13</v>
      </c>
      <c r="AL137" s="48" t="s">
        <v>13</v>
      </c>
      <c r="AM137" s="48" t="s">
        <v>9</v>
      </c>
      <c r="AN137" s="48" t="s">
        <v>9</v>
      </c>
      <c r="AO137" s="48" t="s">
        <v>9</v>
      </c>
      <c r="AP137" s="48" t="s">
        <v>15</v>
      </c>
      <c r="AQ137" s="48" t="s">
        <v>15</v>
      </c>
      <c r="AR137" s="48" t="s">
        <v>9</v>
      </c>
      <c r="AS137" s="48" t="s">
        <v>13</v>
      </c>
      <c r="AT137" s="48" t="s">
        <v>13</v>
      </c>
      <c r="AU137" s="173" t="s">
        <v>13</v>
      </c>
      <c r="AV137" s="1"/>
      <c r="AW137" s="2" t="s">
        <v>7</v>
      </c>
      <c r="AX137" s="2" t="s">
        <v>7</v>
      </c>
      <c r="AY137" s="12">
        <v>26</v>
      </c>
      <c r="AZ137" s="12"/>
      <c r="BA137" s="12">
        <v>650</v>
      </c>
      <c r="BB137" s="12">
        <v>740</v>
      </c>
      <c r="BC137" s="12">
        <v>650</v>
      </c>
      <c r="BD137" s="12">
        <v>720</v>
      </c>
      <c r="BE137" s="12">
        <v>1320</v>
      </c>
      <c r="BF137" s="12">
        <v>1440</v>
      </c>
      <c r="BG137" s="22">
        <v>36</v>
      </c>
      <c r="BH137" s="188"/>
      <c r="BI137" s="189"/>
      <c r="BJ137" s="198"/>
      <c r="BK137" s="22" t="s">
        <v>7</v>
      </c>
      <c r="BL137" s="22" t="s">
        <v>7</v>
      </c>
      <c r="BM137" s="22">
        <v>804</v>
      </c>
      <c r="BN137" s="22">
        <v>409</v>
      </c>
      <c r="BO137" s="12" t="s">
        <v>10</v>
      </c>
      <c r="BP137" s="12"/>
      <c r="BQ137" s="12"/>
      <c r="BR137" s="12"/>
      <c r="BS137" s="12"/>
      <c r="BT137" s="3">
        <v>230</v>
      </c>
      <c r="BU137" s="1">
        <v>67</v>
      </c>
      <c r="BV137" s="1">
        <v>15</v>
      </c>
      <c r="BW137" s="1" t="s">
        <v>7</v>
      </c>
      <c r="BX137" s="1" t="s">
        <v>7</v>
      </c>
      <c r="BY137" s="1" t="s">
        <v>7</v>
      </c>
      <c r="BZ137" s="115" t="s">
        <v>410</v>
      </c>
      <c r="CA137" s="141" t="s">
        <v>410</v>
      </c>
      <c r="CB137" s="1" t="s">
        <v>7</v>
      </c>
      <c r="CC137" s="1" t="s">
        <v>7</v>
      </c>
      <c r="CD137" s="1" t="s">
        <v>7</v>
      </c>
      <c r="CE137" s="1" t="s">
        <v>7</v>
      </c>
      <c r="CF137" s="1" t="s">
        <v>7</v>
      </c>
      <c r="CG137" s="12">
        <v>66</v>
      </c>
      <c r="CH137" s="12">
        <v>0</v>
      </c>
      <c r="CI137" s="12">
        <v>0</v>
      </c>
      <c r="CJ137" s="12">
        <v>99</v>
      </c>
      <c r="CK137" s="12">
        <v>87</v>
      </c>
      <c r="CL137" s="22">
        <v>61132</v>
      </c>
      <c r="CM137" s="12"/>
      <c r="CN137" s="22"/>
      <c r="CO137" s="12"/>
      <c r="CP137" s="12">
        <v>1266</v>
      </c>
      <c r="CQ137" s="12">
        <v>16632</v>
      </c>
      <c r="CR137" s="12">
        <v>433</v>
      </c>
      <c r="CS137" s="12">
        <v>384</v>
      </c>
      <c r="CT137" s="12">
        <v>384</v>
      </c>
      <c r="CU137" s="12">
        <v>384</v>
      </c>
      <c r="CV137" s="12">
        <v>346</v>
      </c>
      <c r="CW137" s="12">
        <v>18</v>
      </c>
      <c r="CX137" s="12">
        <v>384</v>
      </c>
      <c r="CY137" s="12">
        <v>100</v>
      </c>
      <c r="CZ137" s="12">
        <v>54000</v>
      </c>
      <c r="DA137" s="12">
        <v>49300</v>
      </c>
      <c r="DB137" s="12">
        <v>5200</v>
      </c>
      <c r="DC137" s="12">
        <v>1975</v>
      </c>
      <c r="DD137" s="12">
        <v>3</v>
      </c>
      <c r="DE137" s="12">
        <v>15000</v>
      </c>
      <c r="DF137" s="12">
        <v>0</v>
      </c>
      <c r="DG137" s="12">
        <v>0</v>
      </c>
      <c r="DH137" s="1">
        <v>157</v>
      </c>
      <c r="DI137" s="1">
        <v>403</v>
      </c>
      <c r="DJ137" s="1">
        <v>154</v>
      </c>
      <c r="DK137" s="1">
        <v>8</v>
      </c>
      <c r="DL137" s="1">
        <v>4</v>
      </c>
      <c r="DM137" s="1">
        <v>2</v>
      </c>
      <c r="DN137" s="1">
        <v>1</v>
      </c>
      <c r="DO137" s="1">
        <v>729</v>
      </c>
    </row>
    <row r="138" spans="1:119" s="3" customFormat="1" ht="14" x14ac:dyDescent="0.2">
      <c r="A138" s="1" t="s">
        <v>115</v>
      </c>
      <c r="B138" s="3">
        <v>2021</v>
      </c>
      <c r="C138" s="28"/>
      <c r="D138" s="28"/>
      <c r="E138" s="28"/>
      <c r="F138" s="19">
        <v>1083</v>
      </c>
      <c r="G138" s="19">
        <v>1572</v>
      </c>
      <c r="H138" s="12">
        <v>2686</v>
      </c>
      <c r="I138" s="12">
        <v>0</v>
      </c>
      <c r="J138" s="12">
        <v>245</v>
      </c>
      <c r="K138" s="12">
        <v>152</v>
      </c>
      <c r="L138" s="12">
        <v>84</v>
      </c>
      <c r="M138" s="12">
        <v>90</v>
      </c>
      <c r="N138" s="12">
        <v>4488</v>
      </c>
      <c r="O138" s="22">
        <v>6688</v>
      </c>
      <c r="P138" s="22">
        <v>1279</v>
      </c>
      <c r="Q138" s="22">
        <v>2140</v>
      </c>
      <c r="R138" s="12">
        <v>311</v>
      </c>
      <c r="S138" s="12">
        <v>406</v>
      </c>
      <c r="T138" s="12"/>
      <c r="U138" s="12"/>
      <c r="V138" s="12"/>
      <c r="W138" s="12"/>
      <c r="X138" s="12"/>
      <c r="Y138" s="12"/>
      <c r="Z138" s="12"/>
      <c r="AA138" s="12"/>
      <c r="AB138" s="12"/>
      <c r="AC138" s="2"/>
      <c r="AD138" s="2"/>
      <c r="AE138" s="2"/>
      <c r="AF138" s="2" t="s">
        <v>9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12"/>
      <c r="AV138" s="2"/>
      <c r="AW138" s="2" t="s">
        <v>7</v>
      </c>
      <c r="AX138" s="2" t="s">
        <v>7</v>
      </c>
      <c r="AY138" s="12">
        <v>26</v>
      </c>
      <c r="AZ138" s="12"/>
      <c r="BA138" s="12">
        <v>630</v>
      </c>
      <c r="BB138" s="12">
        <v>720</v>
      </c>
      <c r="BC138" s="12">
        <v>640</v>
      </c>
      <c r="BD138" s="12">
        <v>720</v>
      </c>
      <c r="BE138" s="12">
        <v>1300</v>
      </c>
      <c r="BF138" s="12">
        <v>1420</v>
      </c>
      <c r="BG138" s="22">
        <v>28</v>
      </c>
      <c r="BH138" s="188"/>
      <c r="BI138" s="189"/>
      <c r="BJ138" s="198"/>
      <c r="BK138" s="22" t="s">
        <v>7</v>
      </c>
      <c r="BL138" s="22" t="s">
        <v>7</v>
      </c>
      <c r="BM138" s="22">
        <v>733</v>
      </c>
      <c r="BN138" s="22">
        <v>388</v>
      </c>
      <c r="BO138" s="12"/>
      <c r="BP138" s="12"/>
      <c r="BQ138" s="12"/>
      <c r="BR138" s="12"/>
      <c r="BS138" s="12"/>
      <c r="BT138" s="3">
        <v>212</v>
      </c>
      <c r="BU138" s="1">
        <v>66</v>
      </c>
      <c r="BV138" s="1">
        <v>20</v>
      </c>
      <c r="BW138" s="1"/>
      <c r="BX138" s="1"/>
      <c r="BY138" s="1"/>
      <c r="BZ138" s="1"/>
      <c r="CA138" s="107"/>
      <c r="CB138" s="1"/>
      <c r="CC138" s="1"/>
      <c r="CD138" s="1"/>
      <c r="CE138" s="1"/>
      <c r="CF138" s="1"/>
      <c r="CG138" s="12">
        <v>65</v>
      </c>
      <c r="CH138" s="12">
        <v>0</v>
      </c>
      <c r="CI138" s="12">
        <v>0</v>
      </c>
      <c r="CJ138" s="12">
        <v>99</v>
      </c>
      <c r="CK138" s="12">
        <v>87</v>
      </c>
      <c r="CL138" s="22"/>
      <c r="CM138" s="12"/>
      <c r="CN138" s="2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"/>
      <c r="DI138" s="1"/>
      <c r="DJ138" s="1"/>
      <c r="DK138" s="1"/>
      <c r="DL138" s="1"/>
      <c r="DM138" s="1"/>
      <c r="DN138" s="1"/>
      <c r="DO138" s="159"/>
    </row>
    <row r="139" spans="1:119" s="3" customFormat="1" ht="14" x14ac:dyDescent="0.2">
      <c r="A139" s="1" t="s">
        <v>115</v>
      </c>
      <c r="B139" s="3">
        <v>2020</v>
      </c>
      <c r="C139" s="28"/>
      <c r="D139" s="28"/>
      <c r="E139" s="28"/>
      <c r="F139" s="19">
        <v>1016</v>
      </c>
      <c r="G139" s="19">
        <v>1494</v>
      </c>
      <c r="H139" s="12">
        <v>2582</v>
      </c>
      <c r="I139" s="12">
        <v>0</v>
      </c>
      <c r="J139" s="12">
        <v>258</v>
      </c>
      <c r="K139" s="12">
        <v>140</v>
      </c>
      <c r="L139" s="12">
        <v>87</v>
      </c>
      <c r="M139" s="12">
        <v>88</v>
      </c>
      <c r="N139" s="12">
        <v>4111</v>
      </c>
      <c r="O139" s="22">
        <v>6322</v>
      </c>
      <c r="P139" s="22">
        <v>1223</v>
      </c>
      <c r="Q139" s="22">
        <v>2133</v>
      </c>
      <c r="R139" s="12">
        <v>296</v>
      </c>
      <c r="S139" s="12">
        <v>422</v>
      </c>
      <c r="T139" s="12"/>
      <c r="U139" s="12"/>
      <c r="V139" s="12"/>
      <c r="W139" s="12"/>
      <c r="X139" s="12"/>
      <c r="Y139" s="12"/>
      <c r="Z139" s="12"/>
      <c r="AA139" s="12"/>
      <c r="AB139" s="12"/>
      <c r="AC139" s="2"/>
      <c r="AD139" s="2"/>
      <c r="AE139" s="2"/>
      <c r="AF139" s="2" t="s">
        <v>9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12"/>
      <c r="AV139" s="2"/>
      <c r="AW139" s="2" t="s">
        <v>7</v>
      </c>
      <c r="AX139" s="2" t="s">
        <v>7</v>
      </c>
      <c r="AY139" s="12">
        <v>49</v>
      </c>
      <c r="AZ139" s="12"/>
      <c r="BA139" s="12">
        <v>610</v>
      </c>
      <c r="BB139" s="12">
        <v>700</v>
      </c>
      <c r="BC139" s="12">
        <v>610</v>
      </c>
      <c r="BD139" s="12">
        <v>702.5</v>
      </c>
      <c r="BE139" s="12">
        <v>1250</v>
      </c>
      <c r="BF139" s="12">
        <v>1390</v>
      </c>
      <c r="BG139" s="22">
        <v>33</v>
      </c>
      <c r="BH139" s="188"/>
      <c r="BI139" s="189"/>
      <c r="BJ139" s="198"/>
      <c r="BK139" s="22" t="s">
        <v>7</v>
      </c>
      <c r="BL139" s="22" t="s">
        <v>7</v>
      </c>
      <c r="BM139" s="22">
        <v>685</v>
      </c>
      <c r="BN139" s="22">
        <v>411</v>
      </c>
      <c r="BO139" s="12"/>
      <c r="BP139" s="12"/>
      <c r="BQ139" s="12"/>
      <c r="BR139" s="12"/>
      <c r="BS139" s="12"/>
      <c r="BT139" s="3">
        <v>166</v>
      </c>
      <c r="BU139" s="1">
        <v>71</v>
      </c>
      <c r="BV139" s="1">
        <v>18</v>
      </c>
      <c r="BW139" s="1"/>
      <c r="BX139" s="1"/>
      <c r="BY139" s="1"/>
      <c r="BZ139" s="1"/>
      <c r="CA139" s="107"/>
      <c r="CB139" s="1"/>
      <c r="CC139" s="1"/>
      <c r="CD139" s="1"/>
      <c r="CE139" s="1"/>
      <c r="CF139" s="1"/>
      <c r="CG139" s="12">
        <v>65</v>
      </c>
      <c r="CH139" s="12">
        <v>0</v>
      </c>
      <c r="CI139" s="12">
        <v>0</v>
      </c>
      <c r="CJ139" s="12">
        <v>88</v>
      </c>
      <c r="CK139" s="12">
        <v>68</v>
      </c>
      <c r="CL139" s="22"/>
      <c r="CM139" s="12"/>
      <c r="CN139" s="2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"/>
      <c r="DI139" s="1"/>
      <c r="DJ139" s="1"/>
      <c r="DK139" s="1"/>
      <c r="DL139" s="1"/>
      <c r="DM139" s="1"/>
      <c r="DN139" s="1"/>
      <c r="DO139" s="1"/>
    </row>
    <row r="140" spans="1:119" s="3" customFormat="1" ht="14" x14ac:dyDescent="0.2">
      <c r="A140" s="1" t="s">
        <v>115</v>
      </c>
      <c r="B140" s="3">
        <v>2019</v>
      </c>
      <c r="C140" s="28"/>
      <c r="D140" s="28"/>
      <c r="E140" s="28"/>
      <c r="F140" s="19">
        <v>1062</v>
      </c>
      <c r="G140" s="19">
        <v>1560</v>
      </c>
      <c r="H140" s="12">
        <v>2662</v>
      </c>
      <c r="I140" s="12">
        <v>0</v>
      </c>
      <c r="J140" s="12">
        <v>284</v>
      </c>
      <c r="K140" s="12">
        <v>150</v>
      </c>
      <c r="L140" s="12">
        <v>89</v>
      </c>
      <c r="M140" s="12">
        <v>91</v>
      </c>
      <c r="N140" s="12">
        <v>4165</v>
      </c>
      <c r="O140" s="22">
        <v>6937</v>
      </c>
      <c r="P140" s="22">
        <v>1240</v>
      </c>
      <c r="Q140" s="22">
        <v>2096</v>
      </c>
      <c r="R140" s="12">
        <v>316</v>
      </c>
      <c r="S140" s="12">
        <v>417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2"/>
      <c r="AD140" s="2"/>
      <c r="AE140" s="2"/>
      <c r="AF140" s="2" t="s">
        <v>9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12"/>
      <c r="AV140" s="2"/>
      <c r="AW140" s="2" t="s">
        <v>7</v>
      </c>
      <c r="AX140" s="2" t="s">
        <v>7</v>
      </c>
      <c r="AY140" s="12">
        <v>53</v>
      </c>
      <c r="AZ140" s="12"/>
      <c r="BA140" s="12">
        <v>610</v>
      </c>
      <c r="BB140" s="12">
        <v>700</v>
      </c>
      <c r="BC140" s="12">
        <v>610</v>
      </c>
      <c r="BD140" s="12">
        <v>700</v>
      </c>
      <c r="BE140" s="12">
        <v>1230</v>
      </c>
      <c r="BF140" s="12">
        <v>1390</v>
      </c>
      <c r="BG140" s="22">
        <v>32</v>
      </c>
      <c r="BH140" s="188"/>
      <c r="BI140" s="189"/>
      <c r="BJ140" s="198"/>
      <c r="BK140" s="22" t="s">
        <v>7</v>
      </c>
      <c r="BL140" s="22" t="s">
        <v>7</v>
      </c>
      <c r="BM140" s="22">
        <v>631</v>
      </c>
      <c r="BN140" s="22">
        <v>364</v>
      </c>
      <c r="BO140" s="12"/>
      <c r="BP140" s="12"/>
      <c r="BQ140" s="12"/>
      <c r="BR140" s="12"/>
      <c r="BS140" s="12"/>
      <c r="BT140" s="3">
        <v>200</v>
      </c>
      <c r="BU140" s="1">
        <v>74</v>
      </c>
      <c r="BV140" s="1">
        <v>29</v>
      </c>
      <c r="BW140" s="1"/>
      <c r="BX140" s="1"/>
      <c r="BY140" s="1"/>
      <c r="BZ140" s="1"/>
      <c r="CA140" s="107"/>
      <c r="CB140" s="1"/>
      <c r="CC140" s="1"/>
      <c r="CD140" s="1"/>
      <c r="CE140" s="1"/>
      <c r="CF140" s="1"/>
      <c r="CG140" s="12">
        <v>66</v>
      </c>
      <c r="CH140" s="12">
        <v>0</v>
      </c>
      <c r="CI140" s="12">
        <v>0</v>
      </c>
      <c r="CJ140" s="12">
        <v>100</v>
      </c>
      <c r="CK140" s="12">
        <v>89</v>
      </c>
      <c r="CL140" s="22"/>
      <c r="CM140" s="12"/>
      <c r="CN140" s="2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"/>
      <c r="DI140" s="1"/>
      <c r="DJ140" s="1"/>
      <c r="DK140" s="1"/>
      <c r="DL140" s="1"/>
      <c r="DM140" s="1"/>
      <c r="DN140" s="1"/>
      <c r="DO140" s="1"/>
    </row>
    <row r="141" spans="1:119" s="3" customFormat="1" ht="14" x14ac:dyDescent="0.2">
      <c r="A141" s="1" t="s">
        <v>115</v>
      </c>
      <c r="B141" s="3">
        <v>2018</v>
      </c>
      <c r="C141" s="28"/>
      <c r="D141" s="28"/>
      <c r="E141" s="28"/>
      <c r="F141" s="19">
        <v>1002</v>
      </c>
      <c r="G141" s="19">
        <v>1583</v>
      </c>
      <c r="H141" s="12">
        <v>2612</v>
      </c>
      <c r="I141" s="12">
        <v>0</v>
      </c>
      <c r="J141" s="12">
        <v>301</v>
      </c>
      <c r="K141" s="12">
        <v>130</v>
      </c>
      <c r="L141" s="12">
        <v>86</v>
      </c>
      <c r="M141" s="12">
        <v>91</v>
      </c>
      <c r="N141" s="12">
        <v>4120</v>
      </c>
      <c r="O141" s="22">
        <v>6676</v>
      </c>
      <c r="P141" s="22">
        <v>1103</v>
      </c>
      <c r="Q141" s="22">
        <v>1804</v>
      </c>
      <c r="R141" s="12">
        <v>245</v>
      </c>
      <c r="S141" s="12">
        <v>433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2"/>
      <c r="AD141" s="2"/>
      <c r="AE141" s="2"/>
      <c r="AF141" s="2" t="s">
        <v>9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12"/>
      <c r="AV141" s="2"/>
      <c r="AW141" s="2" t="s">
        <v>7</v>
      </c>
      <c r="AX141" s="2" t="s">
        <v>7</v>
      </c>
      <c r="AY141" s="12">
        <v>48</v>
      </c>
      <c r="AZ141" s="12"/>
      <c r="BA141" s="12">
        <v>613</v>
      </c>
      <c r="BB141" s="12">
        <v>700</v>
      </c>
      <c r="BC141" s="12">
        <v>610</v>
      </c>
      <c r="BD141" s="12">
        <v>700</v>
      </c>
      <c r="BE141" s="12">
        <v>1250</v>
      </c>
      <c r="BF141" s="12">
        <v>1320</v>
      </c>
      <c r="BG141" s="22">
        <v>38</v>
      </c>
      <c r="BH141" s="188"/>
      <c r="BI141" s="189"/>
      <c r="BJ141" s="198"/>
      <c r="BK141" s="22" t="s">
        <v>7</v>
      </c>
      <c r="BL141" s="22" t="s">
        <v>7</v>
      </c>
      <c r="BM141" s="22">
        <v>705</v>
      </c>
      <c r="BN141" s="22">
        <v>358</v>
      </c>
      <c r="BO141" s="12"/>
      <c r="BP141" s="12"/>
      <c r="BQ141" s="12"/>
      <c r="BR141" s="12"/>
      <c r="BS141" s="12"/>
      <c r="BT141" s="3">
        <v>215</v>
      </c>
      <c r="BU141" s="1">
        <v>90</v>
      </c>
      <c r="BV141" s="1">
        <v>36</v>
      </c>
      <c r="BW141" s="1"/>
      <c r="BX141" s="1"/>
      <c r="BY141" s="1"/>
      <c r="BZ141" s="1"/>
      <c r="CA141" s="107"/>
      <c r="CB141" s="1"/>
      <c r="CC141" s="1"/>
      <c r="CD141" s="1"/>
      <c r="CE141" s="1"/>
      <c r="CF141" s="1"/>
      <c r="CG141" s="12">
        <v>65</v>
      </c>
      <c r="CH141" s="12">
        <v>0</v>
      </c>
      <c r="CI141" s="12">
        <v>0</v>
      </c>
      <c r="CJ141" s="12">
        <v>100</v>
      </c>
      <c r="CK141" s="12">
        <v>90</v>
      </c>
      <c r="CL141" s="22"/>
      <c r="CM141" s="12"/>
      <c r="CN141" s="2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"/>
      <c r="DI141" s="1"/>
      <c r="DJ141" s="1"/>
      <c r="DK141" s="1"/>
      <c r="DL141" s="1"/>
      <c r="DM141" s="1"/>
      <c r="DN141" s="1"/>
      <c r="DO141" s="1"/>
    </row>
    <row r="142" spans="1:119" s="3" customFormat="1" ht="14" x14ac:dyDescent="0.2">
      <c r="A142" s="1" t="s">
        <v>115</v>
      </c>
      <c r="B142" s="3">
        <v>2017</v>
      </c>
      <c r="C142" s="28"/>
      <c r="D142" s="28"/>
      <c r="E142" s="28"/>
      <c r="F142" s="19">
        <v>1063</v>
      </c>
      <c r="G142" s="19">
        <v>1573</v>
      </c>
      <c r="H142" s="12">
        <v>2680</v>
      </c>
      <c r="I142" s="12">
        <v>0</v>
      </c>
      <c r="J142" s="12">
        <v>303</v>
      </c>
      <c r="K142" s="12">
        <v>131</v>
      </c>
      <c r="L142" s="12">
        <v>87</v>
      </c>
      <c r="M142" s="12">
        <v>93</v>
      </c>
      <c r="N142" s="12">
        <v>3860</v>
      </c>
      <c r="O142" s="22">
        <v>6193</v>
      </c>
      <c r="P142" s="22">
        <v>974</v>
      </c>
      <c r="Q142" s="22">
        <v>1491</v>
      </c>
      <c r="R142" s="12">
        <v>274</v>
      </c>
      <c r="S142" s="12">
        <v>387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2"/>
      <c r="AD142" s="2"/>
      <c r="AE142" s="2"/>
      <c r="AF142" s="2" t="s">
        <v>9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12"/>
      <c r="AV142" s="2"/>
      <c r="AW142" s="2" t="s">
        <v>7</v>
      </c>
      <c r="AX142" s="2" t="s">
        <v>7</v>
      </c>
      <c r="AY142" s="12">
        <v>42</v>
      </c>
      <c r="AZ142" s="12"/>
      <c r="BA142" s="12">
        <v>610</v>
      </c>
      <c r="BB142" s="12">
        <v>700</v>
      </c>
      <c r="BC142" s="12">
        <v>595</v>
      </c>
      <c r="BD142" s="12">
        <v>700</v>
      </c>
      <c r="BE142" s="12">
        <v>1230</v>
      </c>
      <c r="BF142" s="12">
        <v>1310</v>
      </c>
      <c r="BG142" s="22">
        <v>29</v>
      </c>
      <c r="BH142" s="188"/>
      <c r="BI142" s="189"/>
      <c r="BJ142" s="198"/>
      <c r="BK142" s="22" t="s">
        <v>7</v>
      </c>
      <c r="BL142" s="22" t="s">
        <v>7</v>
      </c>
      <c r="BM142" s="22">
        <v>629</v>
      </c>
      <c r="BN142" s="22">
        <v>345</v>
      </c>
      <c r="BO142" s="12"/>
      <c r="BP142" s="12"/>
      <c r="BQ142" s="12"/>
      <c r="BR142" s="12"/>
      <c r="BS142" s="12"/>
      <c r="BT142" s="3">
        <v>180</v>
      </c>
      <c r="BU142" s="1">
        <v>76</v>
      </c>
      <c r="BV142" s="1">
        <v>31</v>
      </c>
      <c r="BW142" s="1"/>
      <c r="BX142" s="1"/>
      <c r="BY142" s="1"/>
      <c r="BZ142" s="1"/>
      <c r="CA142" s="107"/>
      <c r="CB142" s="1"/>
      <c r="CC142" s="1"/>
      <c r="CD142" s="1"/>
      <c r="CE142" s="1"/>
      <c r="CF142" s="1"/>
      <c r="CG142" s="12">
        <v>66</v>
      </c>
      <c r="CH142" s="12">
        <v>0</v>
      </c>
      <c r="CI142" s="12">
        <v>0</v>
      </c>
      <c r="CJ142" s="12">
        <v>100</v>
      </c>
      <c r="CK142" s="12">
        <v>89</v>
      </c>
      <c r="CL142" s="22"/>
      <c r="CM142" s="12"/>
      <c r="CN142" s="2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"/>
      <c r="DI142" s="1"/>
      <c r="DJ142" s="1"/>
      <c r="DK142" s="1"/>
      <c r="DL142" s="1"/>
      <c r="DM142" s="1"/>
      <c r="DN142" s="1"/>
      <c r="DO142" s="1"/>
    </row>
    <row r="143" spans="1:119" s="3" customFormat="1" x14ac:dyDescent="0.2">
      <c r="A143" s="4" t="s">
        <v>2</v>
      </c>
      <c r="B143" s="3">
        <v>2022</v>
      </c>
      <c r="C143" s="78" t="s">
        <v>190</v>
      </c>
      <c r="D143" t="s">
        <v>506</v>
      </c>
      <c r="E143">
        <v>1</v>
      </c>
      <c r="F143" s="19"/>
      <c r="G143" s="19">
        <v>2517</v>
      </c>
      <c r="H143" s="19">
        <v>2523</v>
      </c>
      <c r="I143" s="19">
        <v>350</v>
      </c>
      <c r="J143" s="19">
        <v>361</v>
      </c>
      <c r="K143" s="19">
        <v>241</v>
      </c>
      <c r="L143" s="12">
        <v>88.5</v>
      </c>
      <c r="M143" s="12">
        <v>90.83</v>
      </c>
      <c r="N143" s="12"/>
      <c r="O143" s="12">
        <v>7269</v>
      </c>
      <c r="P143" s="12"/>
      <c r="Q143" s="12">
        <v>1662</v>
      </c>
      <c r="R143" s="12"/>
      <c r="S143" s="12">
        <v>619</v>
      </c>
      <c r="T143" s="12"/>
      <c r="U143" s="12"/>
      <c r="V143" s="12"/>
      <c r="W143" s="12"/>
      <c r="X143" s="12"/>
      <c r="Y143" s="12"/>
      <c r="Z143" s="12"/>
      <c r="AA143" s="12"/>
      <c r="AB143" s="12"/>
      <c r="AC143" s="48" t="s">
        <v>5</v>
      </c>
      <c r="AD143" s="48" t="s">
        <v>13</v>
      </c>
      <c r="AE143" s="48" t="s">
        <v>5</v>
      </c>
      <c r="AF143" s="48" t="s">
        <v>9</v>
      </c>
      <c r="AG143" s="48" t="s">
        <v>5</v>
      </c>
      <c r="AH143" s="48" t="s">
        <v>5</v>
      </c>
      <c r="AI143" s="48" t="s">
        <v>13</v>
      </c>
      <c r="AJ143" s="48" t="s">
        <v>13</v>
      </c>
      <c r="AK143" s="48" t="s">
        <v>13</v>
      </c>
      <c r="AL143" s="48" t="s">
        <v>5</v>
      </c>
      <c r="AM143" s="48" t="s">
        <v>9</v>
      </c>
      <c r="AN143" s="48" t="s">
        <v>9</v>
      </c>
      <c r="AO143" s="48" t="s">
        <v>9</v>
      </c>
      <c r="AP143" s="48" t="s">
        <v>15</v>
      </c>
      <c r="AQ143" s="48" t="s">
        <v>15</v>
      </c>
      <c r="AR143" s="48" t="s">
        <v>9</v>
      </c>
      <c r="AS143" s="48" t="s">
        <v>9</v>
      </c>
      <c r="AT143" s="48" t="s">
        <v>9</v>
      </c>
      <c r="AU143" s="173" t="s">
        <v>15</v>
      </c>
      <c r="AV143" s="1"/>
      <c r="AW143" s="28"/>
      <c r="AX143" s="28" t="s">
        <v>10</v>
      </c>
      <c r="AY143" s="19">
        <v>33</v>
      </c>
      <c r="AZ143" s="19"/>
      <c r="BA143" s="19">
        <v>700</v>
      </c>
      <c r="BB143" s="19">
        <v>760</v>
      </c>
      <c r="BC143" s="19">
        <v>670</v>
      </c>
      <c r="BD143" s="19">
        <v>760</v>
      </c>
      <c r="BE143" s="19">
        <v>1390</v>
      </c>
      <c r="BF143" s="19">
        <v>1500</v>
      </c>
      <c r="BG143" s="12">
        <v>73</v>
      </c>
      <c r="BH143" s="131">
        <v>79.3</v>
      </c>
      <c r="BI143" s="183">
        <v>13.2</v>
      </c>
      <c r="BJ143" s="200">
        <v>4</v>
      </c>
      <c r="BK143" s="12" t="s">
        <v>7</v>
      </c>
      <c r="BL143" s="12" t="s">
        <v>7</v>
      </c>
      <c r="BM143" s="12">
        <v>707</v>
      </c>
      <c r="BN143" s="12">
        <v>348</v>
      </c>
      <c r="BO143" s="12" t="s">
        <v>10</v>
      </c>
      <c r="BP143" s="12"/>
      <c r="BQ143" s="12"/>
      <c r="BR143" s="12"/>
      <c r="BS143" s="12"/>
      <c r="BT143" s="3">
        <v>312</v>
      </c>
      <c r="BU143" s="1">
        <v>64</v>
      </c>
      <c r="BV143" s="1">
        <v>32</v>
      </c>
      <c r="BW143" s="1" t="s">
        <v>7</v>
      </c>
      <c r="BX143" s="1" t="s">
        <v>7</v>
      </c>
      <c r="BY143" s="1" t="s">
        <v>7</v>
      </c>
      <c r="BZ143" s="115" t="s">
        <v>410</v>
      </c>
      <c r="CA143" s="141" t="s">
        <v>410</v>
      </c>
      <c r="CB143" s="1" t="s">
        <v>7</v>
      </c>
      <c r="CC143" s="1" t="s">
        <v>10</v>
      </c>
      <c r="CD143" s="1" t="s">
        <v>7</v>
      </c>
      <c r="CE143" s="1" t="s">
        <v>7</v>
      </c>
      <c r="CF143" s="1" t="s">
        <v>7</v>
      </c>
      <c r="CG143" s="12">
        <v>82</v>
      </c>
      <c r="CH143" s="12">
        <v>0</v>
      </c>
      <c r="CI143" s="12">
        <v>0</v>
      </c>
      <c r="CJ143" s="12">
        <v>100</v>
      </c>
      <c r="CK143" s="12">
        <v>96</v>
      </c>
      <c r="CL143" s="12">
        <v>61260</v>
      </c>
      <c r="CM143" s="12"/>
      <c r="CN143" s="12"/>
      <c r="CO143" s="12"/>
      <c r="CP143" s="12">
        <f>308</f>
        <v>308</v>
      </c>
      <c r="CQ143" s="12">
        <v>21310</v>
      </c>
      <c r="CR143" s="12">
        <v>463</v>
      </c>
      <c r="CS143" s="12">
        <v>379</v>
      </c>
      <c r="CT143" s="12">
        <v>379</v>
      </c>
      <c r="CU143" s="12">
        <v>378</v>
      </c>
      <c r="CV143" s="12">
        <v>299</v>
      </c>
      <c r="CW143" s="12">
        <v>10</v>
      </c>
      <c r="CX143" s="12">
        <v>379</v>
      </c>
      <c r="CY143" s="12">
        <v>100</v>
      </c>
      <c r="CZ143" s="66">
        <v>59570</v>
      </c>
      <c r="DA143" s="66">
        <v>58272</v>
      </c>
      <c r="DB143" s="66">
        <v>2795</v>
      </c>
      <c r="DC143" s="66">
        <v>2848</v>
      </c>
      <c r="DD143" s="12">
        <v>41</v>
      </c>
      <c r="DE143" s="66">
        <v>19325</v>
      </c>
      <c r="DF143" s="12">
        <v>0</v>
      </c>
      <c r="DG143" s="66">
        <v>0</v>
      </c>
      <c r="DH143" s="158">
        <v>115</v>
      </c>
      <c r="DI143" s="158">
        <v>310</v>
      </c>
      <c r="DJ143" s="158">
        <v>125</v>
      </c>
      <c r="DK143" s="158">
        <v>39</v>
      </c>
      <c r="DL143" s="158">
        <v>11</v>
      </c>
      <c r="DM143" s="158">
        <v>15</v>
      </c>
      <c r="DN143" s="158">
        <v>1</v>
      </c>
      <c r="DO143" s="158">
        <v>616</v>
      </c>
    </row>
    <row r="144" spans="1:119" s="3" customFormat="1" ht="14" x14ac:dyDescent="0.2">
      <c r="A144" s="3" t="s">
        <v>2</v>
      </c>
      <c r="B144" s="3">
        <v>2021</v>
      </c>
      <c r="C144" s="28"/>
      <c r="D144" s="28"/>
      <c r="E144" s="28"/>
      <c r="F144" s="19"/>
      <c r="G144" s="19">
        <v>2553</v>
      </c>
      <c r="H144" s="19">
        <v>2842</v>
      </c>
      <c r="I144" s="19">
        <v>360</v>
      </c>
      <c r="J144" s="19">
        <v>363</v>
      </c>
      <c r="K144" s="19">
        <v>254</v>
      </c>
      <c r="L144" s="12">
        <v>90.91</v>
      </c>
      <c r="M144" s="12">
        <v>95.45</v>
      </c>
      <c r="N144" s="12"/>
      <c r="O144" s="12">
        <v>6064</v>
      </c>
      <c r="P144" s="12"/>
      <c r="Q144" s="12">
        <v>1814</v>
      </c>
      <c r="R144" s="12"/>
      <c r="S144" s="12">
        <v>676</v>
      </c>
      <c r="T144" s="12"/>
      <c r="U144" s="12"/>
      <c r="V144" s="12"/>
      <c r="W144" s="12"/>
      <c r="X144" s="12"/>
      <c r="Y144" s="12"/>
      <c r="Z144" s="12"/>
      <c r="AA144" s="12"/>
      <c r="AB144" s="12"/>
      <c r="AC144" s="28"/>
      <c r="AD144" s="28"/>
      <c r="AE144" s="28"/>
      <c r="AF144" s="2" t="s">
        <v>9</v>
      </c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19"/>
      <c r="AV144" s="28"/>
      <c r="AW144" s="28"/>
      <c r="AX144" s="28" t="s">
        <v>10</v>
      </c>
      <c r="AY144" s="19">
        <v>34</v>
      </c>
      <c r="AZ144" s="19"/>
      <c r="BA144" s="19">
        <v>690</v>
      </c>
      <c r="BB144" s="19">
        <v>760</v>
      </c>
      <c r="BC144" s="19">
        <v>680</v>
      </c>
      <c r="BD144" s="19">
        <v>770</v>
      </c>
      <c r="BE144" s="19">
        <v>1390</v>
      </c>
      <c r="BF144" s="19">
        <v>1510</v>
      </c>
      <c r="BG144" s="12">
        <v>74</v>
      </c>
      <c r="BH144" s="131">
        <v>74</v>
      </c>
      <c r="BI144" s="183">
        <v>15</v>
      </c>
      <c r="BJ144" s="200">
        <v>4</v>
      </c>
      <c r="BK144" s="12" t="s">
        <v>7</v>
      </c>
      <c r="BL144" s="12" t="s">
        <v>7</v>
      </c>
      <c r="BM144" s="12">
        <v>513</v>
      </c>
      <c r="BN144" s="12">
        <v>295</v>
      </c>
      <c r="BO144" s="12" t="s">
        <v>10</v>
      </c>
      <c r="BP144" s="12"/>
      <c r="BQ144" s="12"/>
      <c r="BR144" s="12"/>
      <c r="BS144" s="12"/>
      <c r="BT144" s="3">
        <v>222</v>
      </c>
      <c r="BU144" s="1">
        <v>74</v>
      </c>
      <c r="BV144" s="1">
        <v>40</v>
      </c>
      <c r="BW144" s="1"/>
      <c r="BX144" s="1"/>
      <c r="BY144" s="1"/>
      <c r="BZ144" s="1"/>
      <c r="CA144" s="107"/>
      <c r="CB144" s="1"/>
      <c r="CC144" s="1"/>
      <c r="CD144" s="1"/>
      <c r="CE144" s="1"/>
      <c r="CF144" s="1"/>
      <c r="CG144" s="12">
        <v>82</v>
      </c>
      <c r="CH144" s="12">
        <v>0</v>
      </c>
      <c r="CI144" s="12">
        <v>0</v>
      </c>
      <c r="CJ144" s="12">
        <v>100</v>
      </c>
      <c r="CK144" s="12">
        <v>95</v>
      </c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66"/>
      <c r="DA144" s="66"/>
      <c r="DB144" s="66"/>
      <c r="DC144" s="66"/>
      <c r="DD144" s="12"/>
      <c r="DE144" s="66"/>
      <c r="DF144" s="12"/>
      <c r="DG144" s="66"/>
      <c r="DH144" s="158"/>
      <c r="DI144" s="158"/>
      <c r="DJ144" s="158"/>
      <c r="DK144" s="158"/>
      <c r="DL144" s="158"/>
      <c r="DM144" s="158"/>
      <c r="DN144" s="158"/>
      <c r="DO144" s="159"/>
    </row>
    <row r="145" spans="1:119" s="3" customFormat="1" ht="14" x14ac:dyDescent="0.2">
      <c r="A145" s="3" t="s">
        <v>2</v>
      </c>
      <c r="B145" s="3">
        <v>2020</v>
      </c>
      <c r="C145" s="28"/>
      <c r="D145" s="28"/>
      <c r="E145" s="28"/>
      <c r="F145" s="19"/>
      <c r="G145" s="19">
        <v>2160</v>
      </c>
      <c r="H145" s="19">
        <v>2183</v>
      </c>
      <c r="I145" s="19">
        <v>321</v>
      </c>
      <c r="J145" s="19">
        <v>317</v>
      </c>
      <c r="K145" s="19">
        <v>222</v>
      </c>
      <c r="L145" s="12">
        <v>86.5</v>
      </c>
      <c r="M145" s="12">
        <v>77</v>
      </c>
      <c r="N145" s="12"/>
      <c r="O145" s="12">
        <v>5249</v>
      </c>
      <c r="P145" s="12"/>
      <c r="Q145" s="12">
        <v>1917</v>
      </c>
      <c r="R145" s="12"/>
      <c r="S145" s="12">
        <v>527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28"/>
      <c r="AD145" s="28"/>
      <c r="AE145" s="28"/>
      <c r="AF145" s="2" t="s">
        <v>9</v>
      </c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19"/>
      <c r="AV145" s="28"/>
      <c r="AW145" s="28"/>
      <c r="AX145" s="28" t="s">
        <v>10</v>
      </c>
      <c r="AY145" s="19">
        <v>54</v>
      </c>
      <c r="AZ145" s="19"/>
      <c r="BA145" s="19">
        <v>670</v>
      </c>
      <c r="BB145" s="19">
        <v>740</v>
      </c>
      <c r="BC145" s="19">
        <v>655</v>
      </c>
      <c r="BD145" s="19">
        <v>770</v>
      </c>
      <c r="BE145" s="19">
        <v>1350</v>
      </c>
      <c r="BF145" s="19">
        <v>1490</v>
      </c>
      <c r="BG145" s="12">
        <v>72</v>
      </c>
      <c r="BH145" s="131">
        <v>67</v>
      </c>
      <c r="BI145" s="183">
        <v>17</v>
      </c>
      <c r="BJ145" s="200">
        <v>4</v>
      </c>
      <c r="BK145" s="12" t="s">
        <v>7</v>
      </c>
      <c r="BL145" s="12" t="s">
        <v>7</v>
      </c>
      <c r="BM145" s="12">
        <v>441</v>
      </c>
      <c r="BN145" s="12">
        <v>285</v>
      </c>
      <c r="BO145" s="12" t="s">
        <v>10</v>
      </c>
      <c r="BP145" s="12"/>
      <c r="BQ145" s="12"/>
      <c r="BR145" s="12"/>
      <c r="BS145" s="12"/>
      <c r="BT145" s="3">
        <v>201</v>
      </c>
      <c r="BU145" s="1">
        <v>83</v>
      </c>
      <c r="BV145" s="1">
        <v>28</v>
      </c>
      <c r="BW145" s="1"/>
      <c r="BX145" s="1"/>
      <c r="BY145" s="1"/>
      <c r="BZ145" s="1"/>
      <c r="CA145" s="107"/>
      <c r="CB145" s="1"/>
      <c r="CC145" s="1"/>
      <c r="CD145" s="1"/>
      <c r="CE145" s="1"/>
      <c r="CF145" s="1"/>
      <c r="CG145" s="12">
        <v>80</v>
      </c>
      <c r="CH145" s="12">
        <v>0</v>
      </c>
      <c r="CI145" s="12">
        <v>0</v>
      </c>
      <c r="CJ145" s="12">
        <v>1</v>
      </c>
      <c r="CK145" s="12">
        <v>5</v>
      </c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66"/>
      <c r="DA145" s="66"/>
      <c r="DB145" s="66"/>
      <c r="DC145" s="66"/>
      <c r="DD145" s="12"/>
      <c r="DE145" s="66"/>
      <c r="DF145" s="12"/>
      <c r="DG145" s="66"/>
      <c r="DH145" s="158"/>
      <c r="DI145" s="158"/>
      <c r="DJ145" s="158"/>
      <c r="DK145" s="158"/>
      <c r="DL145" s="158"/>
      <c r="DM145" s="158"/>
      <c r="DN145" s="158"/>
      <c r="DO145" s="158"/>
    </row>
    <row r="146" spans="1:119" s="3" customFormat="1" ht="14" x14ac:dyDescent="0.2">
      <c r="A146" s="3" t="s">
        <v>2</v>
      </c>
      <c r="B146" s="3">
        <v>2019</v>
      </c>
      <c r="C146" s="28"/>
      <c r="D146" s="28"/>
      <c r="E146" s="28"/>
      <c r="F146" s="19"/>
      <c r="G146" s="19">
        <v>2518</v>
      </c>
      <c r="H146" s="19">
        <v>2531</v>
      </c>
      <c r="I146" s="19">
        <v>363</v>
      </c>
      <c r="J146" s="19">
        <v>354</v>
      </c>
      <c r="K146" s="19">
        <v>243</v>
      </c>
      <c r="L146" s="12">
        <v>88.94</v>
      </c>
      <c r="M146" s="12">
        <v>94.29</v>
      </c>
      <c r="N146" s="12"/>
      <c r="O146" s="12">
        <v>5597</v>
      </c>
      <c r="P146" s="12"/>
      <c r="Q146" s="12">
        <v>1817</v>
      </c>
      <c r="R146" s="12"/>
      <c r="S146" s="12">
        <v>633</v>
      </c>
      <c r="T146" s="12"/>
      <c r="U146" s="12"/>
      <c r="V146" s="12"/>
      <c r="W146" s="12"/>
      <c r="X146" s="12"/>
      <c r="Y146" s="12"/>
      <c r="Z146" s="12"/>
      <c r="AA146" s="12"/>
      <c r="AB146" s="12"/>
      <c r="AC146" s="28"/>
      <c r="AD146" s="28"/>
      <c r="AE146" s="28"/>
      <c r="AF146" s="2" t="s">
        <v>9</v>
      </c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19"/>
      <c r="AV146" s="28"/>
      <c r="AW146" s="28"/>
      <c r="AX146" s="28" t="s">
        <v>10</v>
      </c>
      <c r="AY146" s="19">
        <v>54</v>
      </c>
      <c r="AZ146" s="19"/>
      <c r="BA146" s="19">
        <v>670</v>
      </c>
      <c r="BB146" s="19">
        <v>740</v>
      </c>
      <c r="BC146" s="19">
        <v>660</v>
      </c>
      <c r="BD146" s="19">
        <v>780</v>
      </c>
      <c r="BE146" s="19">
        <v>1330</v>
      </c>
      <c r="BF146" s="19">
        <v>1500</v>
      </c>
      <c r="BG146" s="12">
        <v>75</v>
      </c>
      <c r="BH146" s="131">
        <v>68</v>
      </c>
      <c r="BI146" s="183">
        <v>16</v>
      </c>
      <c r="BJ146" s="200">
        <v>4</v>
      </c>
      <c r="BK146" s="12" t="s">
        <v>7</v>
      </c>
      <c r="BL146" s="12" t="s">
        <v>7</v>
      </c>
      <c r="BM146" s="12">
        <v>501</v>
      </c>
      <c r="BN146" s="12">
        <v>307</v>
      </c>
      <c r="BO146" s="12" t="s">
        <v>10</v>
      </c>
      <c r="BP146" s="12"/>
      <c r="BQ146" s="12"/>
      <c r="BR146" s="12"/>
      <c r="BS146" s="12"/>
      <c r="BT146" s="3">
        <v>248</v>
      </c>
      <c r="BU146" s="1">
        <v>111</v>
      </c>
      <c r="BV146" s="1">
        <v>47</v>
      </c>
      <c r="BW146" s="1"/>
      <c r="BX146" s="1"/>
      <c r="BY146" s="1"/>
      <c r="BZ146" s="1"/>
      <c r="CA146" s="107"/>
      <c r="CB146" s="1"/>
      <c r="CC146" s="1"/>
      <c r="CD146" s="1"/>
      <c r="CE146" s="1"/>
      <c r="CF146" s="1"/>
      <c r="CG146" s="12">
        <v>81</v>
      </c>
      <c r="CH146" s="12">
        <v>0</v>
      </c>
      <c r="CI146" s="12">
        <v>0</v>
      </c>
      <c r="CJ146" s="12">
        <v>100</v>
      </c>
      <c r="CK146" s="12">
        <v>94</v>
      </c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66"/>
      <c r="DA146" s="66"/>
      <c r="DB146" s="66"/>
      <c r="DC146" s="66"/>
      <c r="DD146" s="12"/>
      <c r="DE146" s="66"/>
      <c r="DF146" s="12"/>
      <c r="DG146" s="66"/>
      <c r="DH146" s="158"/>
      <c r="DI146" s="158"/>
      <c r="DJ146" s="158"/>
      <c r="DK146" s="158"/>
      <c r="DL146" s="158"/>
      <c r="DM146" s="158"/>
      <c r="DN146" s="158"/>
      <c r="DO146" s="158"/>
    </row>
    <row r="147" spans="1:119" s="3" customFormat="1" ht="14" x14ac:dyDescent="0.2">
      <c r="A147" s="3" t="s">
        <v>2</v>
      </c>
      <c r="B147" s="3">
        <v>2018</v>
      </c>
      <c r="C147" s="28"/>
      <c r="D147" s="28"/>
      <c r="E147" s="28"/>
      <c r="F147" s="19"/>
      <c r="G147" s="19">
        <v>2490</v>
      </c>
      <c r="H147" s="19">
        <v>2502</v>
      </c>
      <c r="I147" s="19">
        <v>401</v>
      </c>
      <c r="J147" s="19">
        <v>348</v>
      </c>
      <c r="K147" s="19">
        <v>233</v>
      </c>
      <c r="L147" s="12">
        <v>89</v>
      </c>
      <c r="M147" s="12">
        <v>93</v>
      </c>
      <c r="N147" s="12"/>
      <c r="O147" s="12">
        <v>5780</v>
      </c>
      <c r="P147" s="12"/>
      <c r="Q147" s="12">
        <v>1789</v>
      </c>
      <c r="R147" s="12"/>
      <c r="S147" s="12">
        <v>613</v>
      </c>
      <c r="T147" s="12"/>
      <c r="U147" s="12"/>
      <c r="V147" s="12"/>
      <c r="W147" s="12"/>
      <c r="X147" s="12"/>
      <c r="Y147" s="12"/>
      <c r="Z147" s="12"/>
      <c r="AA147" s="12"/>
      <c r="AB147" s="12"/>
      <c r="AC147" s="28"/>
      <c r="AD147" s="28"/>
      <c r="AE147" s="28"/>
      <c r="AF147" s="2" t="s">
        <v>9</v>
      </c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19"/>
      <c r="AV147" s="28"/>
      <c r="AW147" s="28"/>
      <c r="AX147" s="28" t="s">
        <v>10</v>
      </c>
      <c r="AY147" s="19">
        <v>43</v>
      </c>
      <c r="AZ147" s="19"/>
      <c r="BA147" s="19">
        <v>670</v>
      </c>
      <c r="BB147" s="19">
        <v>750</v>
      </c>
      <c r="BC147" s="19">
        <v>670</v>
      </c>
      <c r="BD147" s="19">
        <v>770</v>
      </c>
      <c r="BE147" s="19"/>
      <c r="BF147" s="19"/>
      <c r="BG147" s="12">
        <v>72</v>
      </c>
      <c r="BH147" s="131">
        <v>83.95</v>
      </c>
      <c r="BI147" s="183"/>
      <c r="BJ147" s="195"/>
      <c r="BK147" s="12" t="s">
        <v>7</v>
      </c>
      <c r="BL147" s="12" t="s">
        <v>7</v>
      </c>
      <c r="BM147" s="12">
        <v>578</v>
      </c>
      <c r="BN147" s="12">
        <v>286</v>
      </c>
      <c r="BO147" s="12" t="s">
        <v>10</v>
      </c>
      <c r="BP147" s="12"/>
      <c r="BQ147" s="12"/>
      <c r="BR147" s="12"/>
      <c r="BS147" s="12"/>
      <c r="BT147" s="3">
        <v>283</v>
      </c>
      <c r="BU147" s="1">
        <v>92</v>
      </c>
      <c r="BV147" s="1">
        <v>39</v>
      </c>
      <c r="BW147" s="1"/>
      <c r="BX147" s="1"/>
      <c r="BY147" s="1"/>
      <c r="BZ147" s="1"/>
      <c r="CA147" s="107"/>
      <c r="CB147" s="1"/>
      <c r="CC147" s="1"/>
      <c r="CD147" s="1"/>
      <c r="CE147" s="1"/>
      <c r="CF147" s="1"/>
      <c r="CG147" s="12">
        <v>81</v>
      </c>
      <c r="CH147" s="12">
        <v>0</v>
      </c>
      <c r="CI147" s="12">
        <v>0</v>
      </c>
      <c r="CJ147" s="12">
        <v>100</v>
      </c>
      <c r="CK147" s="12">
        <v>95</v>
      </c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66"/>
      <c r="DA147" s="66"/>
      <c r="DB147" s="66"/>
      <c r="DC147" s="66"/>
      <c r="DD147" s="12"/>
      <c r="DE147" s="66"/>
      <c r="DF147" s="12"/>
      <c r="DG147" s="66"/>
      <c r="DH147" s="158"/>
      <c r="DI147" s="158"/>
      <c r="DJ147" s="158"/>
      <c r="DK147" s="158"/>
      <c r="DL147" s="158"/>
      <c r="DM147" s="158"/>
      <c r="DN147" s="158"/>
      <c r="DO147" s="158"/>
    </row>
    <row r="148" spans="1:119" s="3" customFormat="1" ht="14" x14ac:dyDescent="0.2">
      <c r="A148" s="3" t="s">
        <v>2</v>
      </c>
      <c r="B148" s="3">
        <v>2017</v>
      </c>
      <c r="C148" s="28"/>
      <c r="D148" s="28"/>
      <c r="E148" s="28"/>
      <c r="F148" s="19"/>
      <c r="G148" s="19">
        <v>2504</v>
      </c>
      <c r="H148" s="19">
        <v>2521</v>
      </c>
      <c r="I148" s="19">
        <v>397</v>
      </c>
      <c r="J148" s="20">
        <v>350</v>
      </c>
      <c r="K148" s="20">
        <v>275</v>
      </c>
      <c r="L148" s="12">
        <v>88</v>
      </c>
      <c r="M148" s="12">
        <v>93</v>
      </c>
      <c r="N148" s="12"/>
      <c r="O148" s="12">
        <v>5432</v>
      </c>
      <c r="P148" s="12"/>
      <c r="Q148" s="12">
        <v>1731</v>
      </c>
      <c r="R148" s="12"/>
      <c r="S148" s="12">
        <v>639</v>
      </c>
      <c r="T148" s="12"/>
      <c r="U148" s="12"/>
      <c r="V148" s="12"/>
      <c r="W148" s="12"/>
      <c r="X148" s="12"/>
      <c r="Y148" s="12"/>
      <c r="Z148" s="12"/>
      <c r="AA148" s="12"/>
      <c r="AB148" s="12"/>
      <c r="AC148" s="28"/>
      <c r="AD148" s="28"/>
      <c r="AE148" s="28"/>
      <c r="AF148" s="2" t="s">
        <v>9</v>
      </c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19"/>
      <c r="AV148" s="28"/>
      <c r="AW148" s="28"/>
      <c r="AX148" s="28" t="s">
        <v>10</v>
      </c>
      <c r="AY148" s="19">
        <v>50</v>
      </c>
      <c r="AZ148" s="19"/>
      <c r="BA148" s="19">
        <v>650</v>
      </c>
      <c r="BB148" s="19">
        <v>740</v>
      </c>
      <c r="BC148" s="19">
        <v>640</v>
      </c>
      <c r="BD148" s="19">
        <v>750</v>
      </c>
      <c r="BE148" s="19"/>
      <c r="BF148" s="19"/>
      <c r="BG148" s="12">
        <v>72</v>
      </c>
      <c r="BH148" s="131">
        <v>72.760000000000005</v>
      </c>
      <c r="BI148" s="183"/>
      <c r="BJ148" s="195"/>
      <c r="BK148" s="12" t="s">
        <v>7</v>
      </c>
      <c r="BL148" s="12" t="s">
        <v>7</v>
      </c>
      <c r="BM148" s="12">
        <v>538</v>
      </c>
      <c r="BN148" s="12">
        <v>293</v>
      </c>
      <c r="BO148" s="12" t="s">
        <v>10</v>
      </c>
      <c r="BP148" s="12"/>
      <c r="BQ148" s="12"/>
      <c r="BR148" s="12"/>
      <c r="BS148" s="12"/>
      <c r="BT148" s="3">
        <v>276</v>
      </c>
      <c r="BU148" s="1">
        <v>90</v>
      </c>
      <c r="BV148" s="1">
        <v>46</v>
      </c>
      <c r="BW148" s="1"/>
      <c r="BX148" s="1"/>
      <c r="BY148" s="1"/>
      <c r="BZ148" s="1"/>
      <c r="CA148" s="107"/>
      <c r="CB148" s="1"/>
      <c r="CC148" s="1"/>
      <c r="CD148" s="1"/>
      <c r="CE148" s="1"/>
      <c r="CF148" s="1"/>
      <c r="CG148" s="12">
        <v>79</v>
      </c>
      <c r="CH148" s="12">
        <v>0</v>
      </c>
      <c r="CI148" s="12">
        <v>0</v>
      </c>
      <c r="CJ148" s="12">
        <v>100</v>
      </c>
      <c r="CK148" s="12">
        <v>95</v>
      </c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66"/>
      <c r="DA148" s="66"/>
      <c r="DB148" s="66"/>
      <c r="DC148" s="66"/>
      <c r="DD148" s="12"/>
      <c r="DE148" s="66"/>
      <c r="DF148" s="12"/>
      <c r="DG148" s="66"/>
      <c r="DH148" s="158"/>
      <c r="DI148" s="158"/>
      <c r="DJ148" s="158"/>
      <c r="DK148" s="158"/>
      <c r="DL148" s="158"/>
      <c r="DM148" s="158"/>
      <c r="DN148" s="158"/>
      <c r="DO148" s="158"/>
    </row>
    <row r="149" spans="1:119" s="3" customFormat="1" ht="14" x14ac:dyDescent="0.2">
      <c r="A149" s="3" t="s">
        <v>2</v>
      </c>
      <c r="B149" s="3">
        <v>2016</v>
      </c>
      <c r="C149" s="28"/>
      <c r="D149" s="28"/>
      <c r="E149" s="28"/>
      <c r="F149" s="19"/>
      <c r="G149" s="19">
        <v>2501</v>
      </c>
      <c r="H149" s="19">
        <v>2514</v>
      </c>
      <c r="I149" s="19">
        <v>382</v>
      </c>
      <c r="J149" s="19">
        <v>362</v>
      </c>
      <c r="K149" s="19">
        <v>290</v>
      </c>
      <c r="L149" s="12">
        <v>89</v>
      </c>
      <c r="M149" s="12">
        <v>94</v>
      </c>
      <c r="N149" s="12"/>
      <c r="O149" s="12">
        <v>5254</v>
      </c>
      <c r="P149" s="12"/>
      <c r="Q149" s="12">
        <v>1956</v>
      </c>
      <c r="R149" s="12"/>
      <c r="S149" s="12">
        <v>654</v>
      </c>
      <c r="T149" s="12"/>
      <c r="U149" s="12"/>
      <c r="V149" s="12"/>
      <c r="W149" s="12"/>
      <c r="X149" s="12"/>
      <c r="Y149" s="12"/>
      <c r="Z149" s="12"/>
      <c r="AA149" s="12"/>
      <c r="AB149" s="12"/>
      <c r="AC149" s="28"/>
      <c r="AD149" s="28"/>
      <c r="AE149" s="28"/>
      <c r="AF149" s="2" t="s">
        <v>9</v>
      </c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19"/>
      <c r="AV149" s="28"/>
      <c r="AW149" s="28"/>
      <c r="AX149" s="28" t="s">
        <v>10</v>
      </c>
      <c r="AY149" s="19">
        <v>55</v>
      </c>
      <c r="AZ149" s="19"/>
      <c r="BA149" s="19">
        <v>630</v>
      </c>
      <c r="BB149" s="19">
        <v>740</v>
      </c>
      <c r="BC149" s="19">
        <v>600</v>
      </c>
      <c r="BD149" s="19">
        <v>740</v>
      </c>
      <c r="BE149" s="19"/>
      <c r="BF149" s="19"/>
      <c r="BG149" s="12">
        <v>71</v>
      </c>
      <c r="BH149" s="131">
        <v>61.49</v>
      </c>
      <c r="BI149" s="183"/>
      <c r="BJ149" s="195"/>
      <c r="BK149" s="12" t="s">
        <v>7</v>
      </c>
      <c r="BL149" s="12" t="s">
        <v>7</v>
      </c>
      <c r="BM149" s="12">
        <v>460</v>
      </c>
      <c r="BN149" s="12">
        <v>260</v>
      </c>
      <c r="BO149" s="12" t="s">
        <v>10</v>
      </c>
      <c r="BP149" s="12"/>
      <c r="BQ149" s="12"/>
      <c r="BR149" s="12"/>
      <c r="BS149" s="12"/>
      <c r="BT149" s="1"/>
      <c r="BU149" s="1"/>
      <c r="BV149" s="1"/>
      <c r="BW149" s="1"/>
      <c r="BX149" s="1"/>
      <c r="BY149" s="1"/>
      <c r="BZ149" s="1"/>
      <c r="CA149" s="107"/>
      <c r="CB149" s="1"/>
      <c r="CC149" s="1"/>
      <c r="CD149" s="1"/>
      <c r="CE149" s="1"/>
      <c r="CF149" s="1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66"/>
      <c r="DA149" s="66"/>
      <c r="DB149" s="66"/>
      <c r="DC149" s="66"/>
      <c r="DD149" s="12"/>
      <c r="DE149" s="66"/>
      <c r="DF149" s="12"/>
      <c r="DG149" s="66"/>
      <c r="DH149" s="158"/>
      <c r="DI149" s="158"/>
      <c r="DJ149" s="158"/>
      <c r="DK149" s="158"/>
      <c r="DL149" s="158"/>
      <c r="DM149" s="158"/>
      <c r="DN149" s="158"/>
      <c r="DO149" s="158"/>
    </row>
    <row r="150" spans="1:119" s="3" customFormat="1" ht="14" x14ac:dyDescent="0.2">
      <c r="A150" s="3" t="s">
        <v>2</v>
      </c>
      <c r="B150" s="3">
        <v>2015</v>
      </c>
      <c r="C150" s="28"/>
      <c r="D150" s="28"/>
      <c r="E150" s="28"/>
      <c r="F150" s="19"/>
      <c r="G150" s="19">
        <v>2459</v>
      </c>
      <c r="H150" s="19">
        <v>2478</v>
      </c>
      <c r="I150" s="19">
        <v>396</v>
      </c>
      <c r="J150" s="19">
        <v>349</v>
      </c>
      <c r="K150" s="19">
        <v>291</v>
      </c>
      <c r="L150" s="12">
        <v>87</v>
      </c>
      <c r="M150" s="12">
        <v>90</v>
      </c>
      <c r="N150" s="12"/>
      <c r="O150" s="12">
        <v>5006</v>
      </c>
      <c r="P150" s="12"/>
      <c r="Q150" s="12">
        <v>1897</v>
      </c>
      <c r="R150" s="12"/>
      <c r="S150" s="12">
        <v>609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28"/>
      <c r="AD150" s="28"/>
      <c r="AE150" s="28"/>
      <c r="AF150" s="2" t="s">
        <v>9</v>
      </c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19"/>
      <c r="AV150" s="28"/>
      <c r="AW150" s="28"/>
      <c r="AX150" s="28" t="s">
        <v>10</v>
      </c>
      <c r="AY150" s="19">
        <v>54</v>
      </c>
      <c r="AZ150" s="19"/>
      <c r="BA150" s="19">
        <v>620</v>
      </c>
      <c r="BB150" s="19">
        <v>740</v>
      </c>
      <c r="BC150" s="19">
        <v>620</v>
      </c>
      <c r="BD150" s="19">
        <v>720</v>
      </c>
      <c r="BE150" s="19"/>
      <c r="BF150" s="19"/>
      <c r="BG150" s="12">
        <v>62</v>
      </c>
      <c r="BH150" s="131">
        <v>64.650000000000006</v>
      </c>
      <c r="BI150" s="183"/>
      <c r="BJ150" s="195"/>
      <c r="BK150" s="12" t="s">
        <v>7</v>
      </c>
      <c r="BL150" s="12" t="s">
        <v>7</v>
      </c>
      <c r="BM150" s="12">
        <v>409</v>
      </c>
      <c r="BN150" s="12">
        <v>233</v>
      </c>
      <c r="BO150" s="12" t="s">
        <v>10</v>
      </c>
      <c r="BP150" s="12"/>
      <c r="BQ150" s="12"/>
      <c r="BR150" s="12"/>
      <c r="BS150" s="12"/>
      <c r="BT150" s="1"/>
      <c r="BU150" s="1"/>
      <c r="BV150" s="1"/>
      <c r="BW150" s="1"/>
      <c r="BX150" s="1"/>
      <c r="BY150" s="1"/>
      <c r="BZ150" s="1"/>
      <c r="CA150" s="107"/>
      <c r="CB150" s="1"/>
      <c r="CC150" s="1"/>
      <c r="CD150" s="1"/>
      <c r="CE150" s="1"/>
      <c r="CF150" s="1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66"/>
      <c r="DA150" s="66"/>
      <c r="DB150" s="66"/>
      <c r="DC150" s="66"/>
      <c r="DD150" s="12"/>
      <c r="DE150" s="66"/>
      <c r="DF150" s="12"/>
      <c r="DG150" s="66"/>
      <c r="DH150" s="158"/>
      <c r="DI150" s="158"/>
      <c r="DJ150" s="158"/>
      <c r="DK150" s="158"/>
      <c r="DL150" s="158"/>
      <c r="DM150" s="158"/>
      <c r="DN150" s="158"/>
      <c r="DO150" s="158"/>
    </row>
    <row r="151" spans="1:119" s="3" customFormat="1" ht="14" x14ac:dyDescent="0.2">
      <c r="A151" s="3" t="s">
        <v>2</v>
      </c>
      <c r="B151" s="3">
        <v>2014</v>
      </c>
      <c r="C151" s="28"/>
      <c r="D151" s="28"/>
      <c r="E151" s="28"/>
      <c r="F151" s="19"/>
      <c r="G151" s="19">
        <v>2544</v>
      </c>
      <c r="H151" s="19">
        <v>2563</v>
      </c>
      <c r="I151" s="19">
        <v>426</v>
      </c>
      <c r="J151" s="19">
        <v>360</v>
      </c>
      <c r="K151" s="19">
        <v>334</v>
      </c>
      <c r="L151" s="12">
        <v>87</v>
      </c>
      <c r="M151" s="12">
        <v>94</v>
      </c>
      <c r="N151" s="12"/>
      <c r="O151" s="12">
        <v>4466</v>
      </c>
      <c r="P151" s="12"/>
      <c r="Q151" s="12">
        <v>1885</v>
      </c>
      <c r="R151" s="12"/>
      <c r="S151" s="12">
        <v>616</v>
      </c>
      <c r="T151" s="12"/>
      <c r="U151" s="12"/>
      <c r="V151" s="12"/>
      <c r="W151" s="12"/>
      <c r="X151" s="12"/>
      <c r="Y151" s="12"/>
      <c r="Z151" s="12"/>
      <c r="AA151" s="12"/>
      <c r="AB151" s="12"/>
      <c r="AC151" s="28"/>
      <c r="AD151" s="28"/>
      <c r="AE151" s="28"/>
      <c r="AF151" s="2" t="s">
        <v>9</v>
      </c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19"/>
      <c r="AV151" s="28"/>
      <c r="AW151" s="28"/>
      <c r="AX151" s="28" t="s">
        <v>10</v>
      </c>
      <c r="AY151" s="19">
        <v>59</v>
      </c>
      <c r="AZ151" s="19"/>
      <c r="BA151" s="19">
        <v>620</v>
      </c>
      <c r="BB151" s="19">
        <v>730</v>
      </c>
      <c r="BC151" s="19">
        <v>620</v>
      </c>
      <c r="BD151" s="19">
        <v>740</v>
      </c>
      <c r="BE151" s="19"/>
      <c r="BF151" s="19"/>
      <c r="BG151" s="12">
        <v>62</v>
      </c>
      <c r="BH151" s="131">
        <v>63.49</v>
      </c>
      <c r="BI151" s="183"/>
      <c r="BJ151" s="195"/>
      <c r="BK151" s="12" t="s">
        <v>7</v>
      </c>
      <c r="BL151" s="12" t="s">
        <v>7</v>
      </c>
      <c r="BM151" s="12">
        <v>346</v>
      </c>
      <c r="BN151" s="12">
        <v>201</v>
      </c>
      <c r="BO151" s="12" t="s">
        <v>10</v>
      </c>
      <c r="BP151" s="12"/>
      <c r="BQ151" s="12"/>
      <c r="BR151" s="12"/>
      <c r="BS151" s="12"/>
      <c r="BT151" s="1"/>
      <c r="BU151" s="1"/>
      <c r="BV151" s="1"/>
      <c r="BW151" s="1"/>
      <c r="BX151" s="1"/>
      <c r="BY151" s="1"/>
      <c r="BZ151" s="1"/>
      <c r="CA151" s="107"/>
      <c r="CB151" s="1"/>
      <c r="CC151" s="1"/>
      <c r="CD151" s="1"/>
      <c r="CE151" s="1"/>
      <c r="CF151" s="1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66"/>
      <c r="DA151" s="66"/>
      <c r="DB151" s="66"/>
      <c r="DC151" s="66"/>
      <c r="DD151" s="12"/>
      <c r="DE151" s="66"/>
      <c r="DF151" s="12"/>
      <c r="DG151" s="66"/>
      <c r="DH151" s="158"/>
      <c r="DI151" s="158"/>
      <c r="DJ151" s="158"/>
      <c r="DK151" s="158"/>
      <c r="DL151" s="158"/>
      <c r="DM151" s="158"/>
      <c r="DN151" s="158"/>
      <c r="DO151" s="158"/>
    </row>
    <row r="152" spans="1:119" s="3" customFormat="1" x14ac:dyDescent="0.2">
      <c r="A152" s="4" t="s">
        <v>355</v>
      </c>
      <c r="B152" s="3">
        <v>2022</v>
      </c>
      <c r="C152" s="104" t="s">
        <v>366</v>
      </c>
      <c r="D152" t="s">
        <v>507</v>
      </c>
      <c r="E152">
        <v>1</v>
      </c>
      <c r="F152" s="3">
        <v>8018</v>
      </c>
      <c r="G152" s="3">
        <v>8388</v>
      </c>
      <c r="H152" s="3">
        <v>17509</v>
      </c>
      <c r="I152" s="3">
        <v>8201</v>
      </c>
      <c r="J152" s="3">
        <v>1743</v>
      </c>
      <c r="K152" s="3">
        <v>5891</v>
      </c>
      <c r="L152" s="12">
        <v>78</v>
      </c>
      <c r="M152" s="3">
        <v>87.83</v>
      </c>
      <c r="N152" s="3">
        <v>18093</v>
      </c>
      <c r="O152" s="3">
        <v>22420</v>
      </c>
      <c r="P152" s="3">
        <v>8324</v>
      </c>
      <c r="Q152" s="3">
        <v>11584</v>
      </c>
      <c r="R152" s="3">
        <v>1609</v>
      </c>
      <c r="S152" s="3">
        <v>1733</v>
      </c>
      <c r="AC152" s="49" t="s">
        <v>5</v>
      </c>
      <c r="AD152" s="49" t="s">
        <v>9</v>
      </c>
      <c r="AE152" s="49" t="s">
        <v>5</v>
      </c>
      <c r="AF152" s="49" t="s">
        <v>5</v>
      </c>
      <c r="AG152" s="49" t="s">
        <v>13</v>
      </c>
      <c r="AH152" s="49" t="s">
        <v>13</v>
      </c>
      <c r="AI152" s="49" t="s">
        <v>9</v>
      </c>
      <c r="AJ152" s="49" t="s">
        <v>9</v>
      </c>
      <c r="AK152" s="49" t="s">
        <v>9</v>
      </c>
      <c r="AL152" s="49" t="s">
        <v>9</v>
      </c>
      <c r="AM152" s="49" t="s">
        <v>9</v>
      </c>
      <c r="AN152" s="49" t="s">
        <v>9</v>
      </c>
      <c r="AO152" s="49" t="s">
        <v>9</v>
      </c>
      <c r="AP152" s="49" t="s">
        <v>9</v>
      </c>
      <c r="AQ152" s="49" t="s">
        <v>15</v>
      </c>
      <c r="AR152" s="49" t="s">
        <v>15</v>
      </c>
      <c r="AS152" s="49" t="s">
        <v>9</v>
      </c>
      <c r="AT152" s="49" t="s">
        <v>9</v>
      </c>
      <c r="AU152" s="175" t="s">
        <v>9</v>
      </c>
      <c r="AV152" s="50"/>
      <c r="AW152" s="3" t="s">
        <v>7</v>
      </c>
      <c r="AX152" s="3" t="s">
        <v>7</v>
      </c>
      <c r="AY152" s="3">
        <v>41</v>
      </c>
      <c r="AZ152" s="3">
        <v>5</v>
      </c>
      <c r="BA152" s="3">
        <v>640</v>
      </c>
      <c r="BB152" s="3">
        <v>720</v>
      </c>
      <c r="BC152" s="3">
        <v>680</v>
      </c>
      <c r="BD152" s="3">
        <v>780</v>
      </c>
      <c r="BE152" s="3">
        <v>1320</v>
      </c>
      <c r="BF152" s="3">
        <v>1480</v>
      </c>
      <c r="BG152" s="3">
        <v>47</v>
      </c>
      <c r="BH152" s="186">
        <v>43</v>
      </c>
      <c r="BI152" s="187">
        <v>27.8</v>
      </c>
      <c r="BJ152" s="197"/>
      <c r="BK152" s="3" t="s">
        <v>7</v>
      </c>
      <c r="BL152" s="3" t="s">
        <v>10</v>
      </c>
      <c r="BO152" s="3" t="s">
        <v>10</v>
      </c>
      <c r="BT152" s="3">
        <v>4643</v>
      </c>
      <c r="BU152" s="3">
        <v>2515</v>
      </c>
      <c r="BV152" s="3">
        <v>1179</v>
      </c>
      <c r="BW152" s="3" t="s">
        <v>7</v>
      </c>
      <c r="BX152" s="3" t="s">
        <v>7</v>
      </c>
      <c r="BY152" s="3" t="s">
        <v>7</v>
      </c>
      <c r="BZ152" s="116">
        <v>250</v>
      </c>
      <c r="CA152" s="145" t="s">
        <v>384</v>
      </c>
      <c r="CB152" s="3" t="s">
        <v>7</v>
      </c>
      <c r="CC152" s="3" t="s">
        <v>7</v>
      </c>
      <c r="CD152" s="3" t="s">
        <v>7</v>
      </c>
      <c r="CE152" s="3" t="s">
        <v>7</v>
      </c>
      <c r="CF152" s="3" t="s">
        <v>7</v>
      </c>
      <c r="CG152" s="19">
        <v>7</v>
      </c>
      <c r="CH152" s="19">
        <v>3</v>
      </c>
      <c r="CI152" s="19">
        <v>3</v>
      </c>
      <c r="CJ152" s="19">
        <v>77</v>
      </c>
      <c r="CK152" s="19">
        <v>50</v>
      </c>
      <c r="CN152" s="3">
        <v>7070</v>
      </c>
      <c r="CO152" s="3">
        <v>24990</v>
      </c>
      <c r="CP152" s="3">
        <v>3490</v>
      </c>
      <c r="CQ152" s="3">
        <v>16408</v>
      </c>
      <c r="CR152" s="3">
        <v>3014</v>
      </c>
      <c r="CS152" s="3">
        <v>2200</v>
      </c>
      <c r="CT152" s="3">
        <v>2171</v>
      </c>
      <c r="CU152" s="3">
        <v>1991</v>
      </c>
      <c r="CV152" s="3">
        <v>1971</v>
      </c>
      <c r="CW152" s="3">
        <v>187</v>
      </c>
      <c r="CX152" s="3">
        <v>249</v>
      </c>
      <c r="CY152" s="3">
        <v>65</v>
      </c>
      <c r="CZ152" s="3">
        <v>14712</v>
      </c>
      <c r="DA152" s="3">
        <v>11511</v>
      </c>
      <c r="DB152" s="3">
        <v>3937</v>
      </c>
      <c r="DC152" s="3">
        <v>3636</v>
      </c>
      <c r="DD152" s="3">
        <v>646</v>
      </c>
      <c r="DE152" s="3">
        <v>5150</v>
      </c>
      <c r="DF152" s="3">
        <v>53</v>
      </c>
      <c r="DG152" s="3">
        <v>17534</v>
      </c>
      <c r="DH152" s="161">
        <v>161</v>
      </c>
      <c r="DI152" s="161">
        <v>427</v>
      </c>
      <c r="DJ152" s="161">
        <v>495</v>
      </c>
      <c r="DK152" s="161">
        <v>163</v>
      </c>
      <c r="DL152" s="161">
        <v>82</v>
      </c>
      <c r="DM152" s="161">
        <v>200</v>
      </c>
      <c r="DN152" s="161">
        <v>112</v>
      </c>
      <c r="DO152" s="161">
        <f>SUM(DH152:DN152)</f>
        <v>1640</v>
      </c>
    </row>
    <row r="153" spans="1:119" s="3" customFormat="1" ht="14" x14ac:dyDescent="0.2">
      <c r="A153" s="3" t="s">
        <v>355</v>
      </c>
      <c r="B153" s="3">
        <v>2021</v>
      </c>
      <c r="F153" s="3">
        <v>8140</v>
      </c>
      <c r="G153" s="3">
        <v>8558</v>
      </c>
      <c r="H153" s="3">
        <v>17999</v>
      </c>
      <c r="I153" s="3">
        <v>8609</v>
      </c>
      <c r="J153" s="3">
        <v>1838</v>
      </c>
      <c r="K153" s="3">
        <v>5622</v>
      </c>
      <c r="L153" s="12">
        <v>78</v>
      </c>
      <c r="M153" s="3">
        <v>89</v>
      </c>
      <c r="N153" s="3">
        <v>17177</v>
      </c>
      <c r="O153" s="3">
        <v>21649</v>
      </c>
      <c r="P153" s="3">
        <v>7809</v>
      </c>
      <c r="Q153" s="3">
        <v>10850</v>
      </c>
      <c r="R153" s="3">
        <v>1588</v>
      </c>
      <c r="S153" s="3">
        <v>1819</v>
      </c>
      <c r="AF153" s="49" t="s">
        <v>5</v>
      </c>
      <c r="AU153" s="19"/>
      <c r="AW153" s="3" t="s">
        <v>7</v>
      </c>
      <c r="AX153" s="3" t="s">
        <v>7</v>
      </c>
      <c r="AY153" s="3">
        <v>37</v>
      </c>
      <c r="AZ153" s="3">
        <v>6</v>
      </c>
      <c r="BA153" s="3">
        <v>630</v>
      </c>
      <c r="BB153" s="3">
        <v>710</v>
      </c>
      <c r="BC153" s="3">
        <v>670</v>
      </c>
      <c r="BD153" s="3">
        <v>770</v>
      </c>
      <c r="BE153" s="3">
        <v>1320</v>
      </c>
      <c r="BF153" s="3">
        <v>1460</v>
      </c>
      <c r="BG153" s="3">
        <v>44</v>
      </c>
      <c r="BH153" s="186">
        <v>42.26</v>
      </c>
      <c r="BI153" s="187">
        <v>28.65</v>
      </c>
      <c r="BJ153" s="197">
        <v>3.94</v>
      </c>
      <c r="BK153" s="3" t="s">
        <v>7</v>
      </c>
      <c r="BL153" s="3" t="s">
        <v>10</v>
      </c>
      <c r="BO153" s="3" t="s">
        <v>10</v>
      </c>
      <c r="BT153" s="3">
        <v>4979</v>
      </c>
      <c r="BU153" s="3">
        <v>2948</v>
      </c>
      <c r="BV153" s="3">
        <v>1404</v>
      </c>
      <c r="CA153" s="108"/>
      <c r="CG153" s="19">
        <v>7</v>
      </c>
      <c r="CH153" s="19">
        <v>2</v>
      </c>
      <c r="CI153" s="19">
        <v>2</v>
      </c>
      <c r="CJ153" s="19">
        <v>73</v>
      </c>
      <c r="CK153" s="19">
        <v>47</v>
      </c>
      <c r="DO153" s="159"/>
    </row>
    <row r="154" spans="1:119" s="3" customFormat="1" ht="14" x14ac:dyDescent="0.2">
      <c r="A154" s="3" t="s">
        <v>355</v>
      </c>
      <c r="B154" s="3">
        <v>2020</v>
      </c>
      <c r="F154" s="3">
        <v>8217</v>
      </c>
      <c r="G154" s="3">
        <v>8369</v>
      </c>
      <c r="H154" s="3">
        <v>18010</v>
      </c>
      <c r="I154" s="3">
        <v>8772</v>
      </c>
      <c r="J154" s="3">
        <v>1882</v>
      </c>
      <c r="K154" s="3">
        <v>5318</v>
      </c>
      <c r="L154" s="12">
        <v>76</v>
      </c>
      <c r="M154" s="3">
        <v>90</v>
      </c>
      <c r="N154" s="3">
        <v>17200</v>
      </c>
      <c r="O154" s="3">
        <v>19883</v>
      </c>
      <c r="P154" s="3">
        <v>8551</v>
      </c>
      <c r="Q154" s="3">
        <v>9587</v>
      </c>
      <c r="R154" s="3">
        <v>1719</v>
      </c>
      <c r="S154" s="3">
        <v>1587</v>
      </c>
      <c r="AF154" s="49" t="s">
        <v>5</v>
      </c>
      <c r="AU154" s="19"/>
      <c r="AW154" s="3" t="s">
        <v>7</v>
      </c>
      <c r="AX154" s="3" t="s">
        <v>7</v>
      </c>
      <c r="AY154" s="3">
        <v>88</v>
      </c>
      <c r="AZ154" s="3">
        <v>20</v>
      </c>
      <c r="BA154" s="3">
        <v>600</v>
      </c>
      <c r="BB154" s="3">
        <v>690</v>
      </c>
      <c r="BC154" s="3">
        <v>630</v>
      </c>
      <c r="BD154" s="3">
        <v>750</v>
      </c>
      <c r="BE154" s="3">
        <v>1240</v>
      </c>
      <c r="BF154" s="3">
        <v>1420</v>
      </c>
      <c r="BG154" s="3">
        <v>44</v>
      </c>
      <c r="BH154" s="186">
        <v>38.74</v>
      </c>
      <c r="BI154" s="187">
        <v>27.85</v>
      </c>
      <c r="BJ154" s="197">
        <v>3.9</v>
      </c>
      <c r="BK154" s="3" t="s">
        <v>7</v>
      </c>
      <c r="BL154" s="3" t="s">
        <v>10</v>
      </c>
      <c r="BO154" s="3" t="s">
        <v>10</v>
      </c>
      <c r="BT154" s="3">
        <v>5643</v>
      </c>
      <c r="BU154" s="3">
        <v>3265</v>
      </c>
      <c r="BV154" s="3">
        <v>1596</v>
      </c>
      <c r="CA154" s="108"/>
      <c r="CG154" s="19">
        <v>6</v>
      </c>
      <c r="CH154" s="19">
        <v>3</v>
      </c>
      <c r="CI154" s="19">
        <v>3</v>
      </c>
      <c r="CJ154" s="19">
        <v>37</v>
      </c>
      <c r="CK154" s="19">
        <v>22</v>
      </c>
    </row>
    <row r="155" spans="1:119" x14ac:dyDescent="0.2">
      <c r="A155" s="3" t="s">
        <v>355</v>
      </c>
      <c r="B155" s="3">
        <v>2019</v>
      </c>
      <c r="C155" s="3"/>
      <c r="D155" s="3"/>
      <c r="E155" s="3"/>
      <c r="F155" s="3">
        <v>8419</v>
      </c>
      <c r="G155" s="3">
        <v>8278</v>
      </c>
      <c r="H155" s="3">
        <v>17909</v>
      </c>
      <c r="I155" s="3">
        <v>8905</v>
      </c>
      <c r="J155" s="3">
        <v>2581</v>
      </c>
      <c r="K155" s="3">
        <v>4828</v>
      </c>
      <c r="L155" s="3">
        <v>76</v>
      </c>
      <c r="M155" s="3">
        <v>89</v>
      </c>
      <c r="N155" s="3">
        <v>17409</v>
      </c>
      <c r="O155" s="3">
        <v>19670</v>
      </c>
      <c r="P155" s="3">
        <v>7732</v>
      </c>
      <c r="Q155" s="3">
        <v>8638</v>
      </c>
      <c r="R155" s="3">
        <v>1722</v>
      </c>
      <c r="S155" s="3">
        <v>1647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9" t="s">
        <v>5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19"/>
      <c r="AV155" s="3"/>
      <c r="AW155" s="3" t="s">
        <v>7</v>
      </c>
      <c r="AX155" s="3" t="s">
        <v>7</v>
      </c>
      <c r="AY155" s="3">
        <v>86</v>
      </c>
      <c r="AZ155" s="3">
        <v>20</v>
      </c>
      <c r="BA155" s="3">
        <v>590</v>
      </c>
      <c r="BB155" s="3">
        <v>690</v>
      </c>
      <c r="BC155" s="3">
        <v>640</v>
      </c>
      <c r="BD155" s="3">
        <v>750</v>
      </c>
      <c r="BE155" s="3">
        <v>1250</v>
      </c>
      <c r="BF155" s="3">
        <v>1420</v>
      </c>
      <c r="BG155" s="3">
        <v>51</v>
      </c>
      <c r="BH155" s="186">
        <v>35.79</v>
      </c>
      <c r="BI155" s="187">
        <v>25.35</v>
      </c>
      <c r="BJ155" s="197">
        <v>3.84</v>
      </c>
      <c r="BK155" s="201" t="s">
        <v>7</v>
      </c>
      <c r="BL155" s="3" t="s">
        <v>10</v>
      </c>
      <c r="BM155" s="3"/>
      <c r="BN155" s="3"/>
      <c r="BO155" s="3" t="s">
        <v>10</v>
      </c>
      <c r="BP155" s="3"/>
      <c r="BQ155" s="3"/>
      <c r="BR155" s="3"/>
      <c r="BS155" s="3"/>
      <c r="BT155" s="3">
        <v>5860</v>
      </c>
      <c r="BU155" s="3">
        <v>2912</v>
      </c>
      <c r="BV155" s="3">
        <v>1562</v>
      </c>
      <c r="BW155" s="3"/>
      <c r="BX155" s="3"/>
      <c r="BY155" s="3"/>
      <c r="BZ155" s="3"/>
      <c r="CA155" s="108"/>
      <c r="CB155" s="3"/>
      <c r="CC155" s="3"/>
      <c r="CD155" s="3"/>
      <c r="CE155" s="3"/>
      <c r="CF155" s="3"/>
      <c r="CG155" s="19">
        <v>6</v>
      </c>
      <c r="CH155" s="19">
        <v>13</v>
      </c>
      <c r="CI155" s="19">
        <v>13</v>
      </c>
      <c r="CJ155" s="19">
        <v>82</v>
      </c>
      <c r="CK155" s="19">
        <v>52</v>
      </c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</row>
    <row r="156" spans="1:119" x14ac:dyDescent="0.2">
      <c r="A156" s="3" t="s">
        <v>355</v>
      </c>
      <c r="B156" s="3">
        <v>2018</v>
      </c>
      <c r="C156" s="3"/>
      <c r="D156" s="3"/>
      <c r="E156" s="3"/>
      <c r="F156" s="3">
        <v>8414</v>
      </c>
      <c r="G156" s="3">
        <v>7927</v>
      </c>
      <c r="H156" s="3">
        <v>17522</v>
      </c>
      <c r="I156" s="3">
        <v>8734</v>
      </c>
      <c r="J156" s="3">
        <v>2437</v>
      </c>
      <c r="K156" s="3">
        <v>4520</v>
      </c>
      <c r="L156" s="3">
        <v>73.8</v>
      </c>
      <c r="M156" s="3">
        <v>90</v>
      </c>
      <c r="N156" s="3">
        <v>18046</v>
      </c>
      <c r="O156" s="3">
        <v>19782</v>
      </c>
      <c r="P156" s="3">
        <v>7485</v>
      </c>
      <c r="Q156" s="3">
        <v>8395</v>
      </c>
      <c r="R156" s="3">
        <v>1719</v>
      </c>
      <c r="S156" s="3">
        <v>1656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9" t="s">
        <v>5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19"/>
      <c r="AV156" s="3"/>
      <c r="AW156" s="3" t="s">
        <v>7</v>
      </c>
      <c r="AX156" s="3" t="s">
        <v>7</v>
      </c>
      <c r="AY156" s="3">
        <v>85</v>
      </c>
      <c r="AZ156" s="3">
        <v>25</v>
      </c>
      <c r="BA156" s="3">
        <v>600</v>
      </c>
      <c r="BB156" s="3">
        <v>680</v>
      </c>
      <c r="BC156" s="3">
        <v>630</v>
      </c>
      <c r="BD156" s="3">
        <v>740</v>
      </c>
      <c r="BE156" s="3"/>
      <c r="BF156" s="3"/>
      <c r="BG156" s="3">
        <v>47</v>
      </c>
      <c r="BH156" s="186"/>
      <c r="BI156" s="187"/>
      <c r="BJ156" s="197"/>
      <c r="BK156" s="3" t="s">
        <v>7</v>
      </c>
      <c r="BL156" s="3" t="s">
        <v>10</v>
      </c>
      <c r="BM156" s="3"/>
      <c r="BN156" s="3"/>
      <c r="BO156" s="3" t="s">
        <v>10</v>
      </c>
      <c r="BP156" s="3"/>
      <c r="BQ156" s="3"/>
      <c r="BR156" s="3"/>
      <c r="BS156" s="3"/>
      <c r="BT156" s="3">
        <v>7144</v>
      </c>
      <c r="BU156" s="3">
        <v>3218</v>
      </c>
      <c r="BV156" s="3">
        <v>1624</v>
      </c>
      <c r="BW156" s="3"/>
      <c r="BX156" s="3"/>
      <c r="BY156" s="3"/>
      <c r="BZ156" s="3"/>
      <c r="CA156" s="108"/>
      <c r="CB156" s="3"/>
      <c r="CC156" s="3"/>
      <c r="CD156" s="3"/>
      <c r="CE156" s="3"/>
      <c r="CF156" s="3"/>
      <c r="CG156" s="19">
        <v>6</v>
      </c>
      <c r="CH156" s="19">
        <v>12</v>
      </c>
      <c r="CI156" s="19">
        <v>12</v>
      </c>
      <c r="CJ156" s="19">
        <v>83</v>
      </c>
      <c r="CK156" s="19">
        <v>53</v>
      </c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</row>
    <row r="157" spans="1:119" s="3" customFormat="1" ht="14" x14ac:dyDescent="0.2">
      <c r="A157" s="3" t="s">
        <v>355</v>
      </c>
      <c r="B157" s="3">
        <v>2017</v>
      </c>
      <c r="F157" s="3">
        <v>8630</v>
      </c>
      <c r="G157" s="3">
        <v>7582</v>
      </c>
      <c r="H157" s="3">
        <v>17364</v>
      </c>
      <c r="I157" s="3">
        <v>8625</v>
      </c>
      <c r="J157" s="3">
        <v>2574</v>
      </c>
      <c r="K157" s="3">
        <v>4178</v>
      </c>
      <c r="L157" s="3">
        <v>71.8</v>
      </c>
      <c r="M157" s="3">
        <v>90</v>
      </c>
      <c r="N157" s="3">
        <v>17268</v>
      </c>
      <c r="O157" s="3">
        <v>18045</v>
      </c>
      <c r="P157" s="3">
        <v>7196</v>
      </c>
      <c r="Q157" s="3">
        <v>7703</v>
      </c>
      <c r="R157" s="3">
        <v>1691</v>
      </c>
      <c r="S157" s="3">
        <v>1469</v>
      </c>
      <c r="AF157" s="49" t="s">
        <v>5</v>
      </c>
      <c r="AU157" s="19"/>
      <c r="AW157" s="3" t="s">
        <v>7</v>
      </c>
      <c r="AX157" s="3" t="s">
        <v>7</v>
      </c>
      <c r="AY157" s="3">
        <v>77</v>
      </c>
      <c r="AZ157" s="3">
        <v>38</v>
      </c>
      <c r="BA157" s="3">
        <v>590</v>
      </c>
      <c r="BB157" s="3">
        <v>680</v>
      </c>
      <c r="BC157" s="3">
        <v>620</v>
      </c>
      <c r="BD157" s="3">
        <v>730</v>
      </c>
      <c r="BG157" s="3">
        <v>48</v>
      </c>
      <c r="BH157" s="186"/>
      <c r="BI157" s="187"/>
      <c r="BJ157" s="197"/>
      <c r="BK157" s="3" t="s">
        <v>7</v>
      </c>
      <c r="BL157" s="3" t="s">
        <v>10</v>
      </c>
      <c r="BO157" s="3" t="s">
        <v>10</v>
      </c>
      <c r="BT157" s="3">
        <v>6891</v>
      </c>
      <c r="BU157" s="3">
        <v>2812</v>
      </c>
      <c r="BV157" s="3">
        <v>1511</v>
      </c>
      <c r="CA157" s="108"/>
      <c r="CG157" s="19">
        <v>6</v>
      </c>
      <c r="CH157" s="19">
        <v>12</v>
      </c>
      <c r="CI157" s="19">
        <v>12</v>
      </c>
      <c r="CJ157" s="19">
        <v>83</v>
      </c>
      <c r="CK157" s="19">
        <v>53</v>
      </c>
    </row>
    <row r="158" spans="1:119" s="3" customFormat="1" x14ac:dyDescent="0.2">
      <c r="A158" s="4" t="s">
        <v>119</v>
      </c>
      <c r="B158" s="3">
        <v>2022</v>
      </c>
      <c r="C158" s="78" t="s">
        <v>191</v>
      </c>
      <c r="D158" t="s">
        <v>508</v>
      </c>
      <c r="E158">
        <v>1</v>
      </c>
      <c r="F158" s="19">
        <v>790</v>
      </c>
      <c r="G158" s="19">
        <v>835</v>
      </c>
      <c r="H158" s="19">
        <v>1625</v>
      </c>
      <c r="I158" s="19">
        <v>0</v>
      </c>
      <c r="J158" s="19">
        <v>227</v>
      </c>
      <c r="K158" s="19">
        <v>287</v>
      </c>
      <c r="L158" s="19">
        <v>94</v>
      </c>
      <c r="M158" s="19">
        <v>96</v>
      </c>
      <c r="N158" s="19">
        <v>6047</v>
      </c>
      <c r="O158" s="19">
        <v>8660</v>
      </c>
      <c r="P158" s="19">
        <v>489</v>
      </c>
      <c r="Q158" s="19">
        <v>530</v>
      </c>
      <c r="R158" s="19">
        <v>204</v>
      </c>
      <c r="S158" s="19">
        <v>229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48" t="s">
        <v>5</v>
      </c>
      <c r="AD158" s="48" t="s">
        <v>5</v>
      </c>
      <c r="AE158" s="48" t="s">
        <v>5</v>
      </c>
      <c r="AF158" s="48" t="s">
        <v>9</v>
      </c>
      <c r="AG158" s="48" t="s">
        <v>5</v>
      </c>
      <c r="AH158" s="48" t="s">
        <v>5</v>
      </c>
      <c r="AI158" s="48" t="s">
        <v>9</v>
      </c>
      <c r="AJ158" s="48" t="s">
        <v>9</v>
      </c>
      <c r="AK158" s="48" t="s">
        <v>9</v>
      </c>
      <c r="AL158" s="48" t="s">
        <v>5</v>
      </c>
      <c r="AM158" s="48" t="s">
        <v>9</v>
      </c>
      <c r="AN158" s="48" t="s">
        <v>9</v>
      </c>
      <c r="AO158" s="48" t="s">
        <v>9</v>
      </c>
      <c r="AP158" s="48" t="s">
        <v>9</v>
      </c>
      <c r="AQ158" s="48" t="s">
        <v>9</v>
      </c>
      <c r="AR158" s="48" t="s">
        <v>9</v>
      </c>
      <c r="AS158" s="48" t="s">
        <v>9</v>
      </c>
      <c r="AT158" s="48" t="s">
        <v>9</v>
      </c>
      <c r="AU158" s="173" t="s">
        <v>15</v>
      </c>
      <c r="AV158" s="1"/>
      <c r="AW158" s="28" t="s">
        <v>10</v>
      </c>
      <c r="AX158" s="28" t="s">
        <v>7</v>
      </c>
      <c r="AY158" s="19">
        <v>42</v>
      </c>
      <c r="AZ158" s="19"/>
      <c r="BA158" s="19">
        <v>710</v>
      </c>
      <c r="BB158" s="19">
        <v>770</v>
      </c>
      <c r="BC158" s="19">
        <v>730</v>
      </c>
      <c r="BD158" s="12">
        <v>790</v>
      </c>
      <c r="BE158" s="19">
        <v>1455</v>
      </c>
      <c r="BF158" s="19">
        <v>1500</v>
      </c>
      <c r="BG158" s="12">
        <v>89</v>
      </c>
      <c r="BH158" s="131"/>
      <c r="BI158" s="183"/>
      <c r="BJ158" s="195"/>
      <c r="BK158" s="12" t="s">
        <v>7</v>
      </c>
      <c r="BL158" s="12" t="s">
        <v>7</v>
      </c>
      <c r="BM158" s="12">
        <v>1158</v>
      </c>
      <c r="BN158" s="12">
        <v>222</v>
      </c>
      <c r="BO158" s="19" t="s">
        <v>10</v>
      </c>
      <c r="BP158" s="19"/>
      <c r="BQ158" s="19"/>
      <c r="BR158" s="19"/>
      <c r="BS158" s="19"/>
      <c r="BT158" s="3">
        <v>454</v>
      </c>
      <c r="BU158" s="3">
        <v>11</v>
      </c>
      <c r="BV158" s="3">
        <v>3</v>
      </c>
      <c r="BW158" s="1" t="s">
        <v>7</v>
      </c>
      <c r="BX158" s="1" t="s">
        <v>7</v>
      </c>
      <c r="BY158" s="1" t="s">
        <v>7</v>
      </c>
      <c r="BZ158" s="115" t="s">
        <v>410</v>
      </c>
      <c r="CA158" s="141" t="s">
        <v>410</v>
      </c>
      <c r="CB158" s="1" t="s">
        <v>7</v>
      </c>
      <c r="CC158" s="1" t="s">
        <v>7</v>
      </c>
      <c r="CD158" s="1" t="s">
        <v>7</v>
      </c>
      <c r="CE158" s="1" t="s">
        <v>7</v>
      </c>
      <c r="CF158" s="1" t="s">
        <v>7</v>
      </c>
      <c r="CG158" s="12">
        <v>88</v>
      </c>
      <c r="CH158" s="12">
        <v>0</v>
      </c>
      <c r="CI158" s="12">
        <v>0</v>
      </c>
      <c r="CJ158" s="12">
        <v>100</v>
      </c>
      <c r="CK158" s="12">
        <v>96</v>
      </c>
      <c r="CL158" s="12">
        <v>61992</v>
      </c>
      <c r="CM158" s="12"/>
      <c r="CN158" s="12"/>
      <c r="CO158" s="12"/>
      <c r="CP158" s="12">
        <v>420</v>
      </c>
      <c r="CQ158" s="12">
        <v>18964</v>
      </c>
      <c r="CR158" s="12">
        <v>292</v>
      </c>
      <c r="CS158" s="12">
        <v>227</v>
      </c>
      <c r="CT158" s="12">
        <v>227</v>
      </c>
      <c r="CU158" s="12">
        <v>227</v>
      </c>
      <c r="CV158" s="12">
        <v>217</v>
      </c>
      <c r="CW158" s="12">
        <v>0</v>
      </c>
      <c r="CX158" s="12">
        <v>227</v>
      </c>
      <c r="CY158" s="12">
        <v>100</v>
      </c>
      <c r="CZ158" s="12">
        <v>64615</v>
      </c>
      <c r="DA158" s="12">
        <v>62988</v>
      </c>
      <c r="DB158" s="12">
        <v>1627</v>
      </c>
      <c r="DC158" s="12">
        <v>0</v>
      </c>
      <c r="DD158" s="12">
        <v>3</v>
      </c>
      <c r="DE158" s="12">
        <v>58928</v>
      </c>
      <c r="DF158" s="12">
        <v>0</v>
      </c>
      <c r="DG158" s="12">
        <v>0</v>
      </c>
      <c r="DH158" s="1">
        <v>137</v>
      </c>
      <c r="DI158" s="1">
        <v>154</v>
      </c>
      <c r="DJ158" s="1">
        <v>66</v>
      </c>
      <c r="DK158" s="1">
        <v>42</v>
      </c>
      <c r="DL158" s="1">
        <v>7</v>
      </c>
      <c r="DM158" s="1">
        <v>6</v>
      </c>
      <c r="DN158" s="1">
        <v>3</v>
      </c>
      <c r="DO158" s="1">
        <v>415</v>
      </c>
    </row>
    <row r="159" spans="1:119" s="3" customFormat="1" ht="14" x14ac:dyDescent="0.2">
      <c r="A159" s="3" t="s">
        <v>119</v>
      </c>
      <c r="B159" s="3">
        <v>2021</v>
      </c>
      <c r="C159" s="2"/>
      <c r="D159" s="2"/>
      <c r="E159" s="2"/>
      <c r="F159" s="19">
        <v>820</v>
      </c>
      <c r="G159" s="19">
        <v>829</v>
      </c>
      <c r="H159" s="19">
        <v>1651</v>
      </c>
      <c r="I159" s="19">
        <v>0</v>
      </c>
      <c r="J159" s="19">
        <v>255</v>
      </c>
      <c r="K159" s="19">
        <v>287</v>
      </c>
      <c r="L159" s="19">
        <v>94</v>
      </c>
      <c r="M159" s="19">
        <v>95</v>
      </c>
      <c r="N159" s="19">
        <v>5374</v>
      </c>
      <c r="O159" s="19">
        <v>7638</v>
      </c>
      <c r="P159" s="19">
        <v>480</v>
      </c>
      <c r="Q159" s="19">
        <v>533</v>
      </c>
      <c r="R159" s="19">
        <v>216</v>
      </c>
      <c r="S159" s="19">
        <v>238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28"/>
      <c r="AD159" s="28"/>
      <c r="AE159" s="28"/>
      <c r="AF159" s="2" t="s">
        <v>9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19"/>
      <c r="AV159" s="28"/>
      <c r="AW159" s="28" t="s">
        <v>10</v>
      </c>
      <c r="AX159" s="28" t="s">
        <v>7</v>
      </c>
      <c r="AY159" s="19">
        <v>39</v>
      </c>
      <c r="AZ159" s="19"/>
      <c r="BA159" s="19">
        <v>710</v>
      </c>
      <c r="BB159" s="19">
        <v>770</v>
      </c>
      <c r="BC159" s="19">
        <v>720</v>
      </c>
      <c r="BD159" s="19">
        <v>790</v>
      </c>
      <c r="BE159" s="19">
        <v>1440</v>
      </c>
      <c r="BF159" s="19">
        <v>1540</v>
      </c>
      <c r="BG159" s="12">
        <v>90</v>
      </c>
      <c r="BH159" s="131"/>
      <c r="BI159" s="183"/>
      <c r="BJ159" s="195"/>
      <c r="BK159" s="12" t="s">
        <v>7</v>
      </c>
      <c r="BL159" s="12" t="s">
        <v>7</v>
      </c>
      <c r="BM159" s="12">
        <v>984</v>
      </c>
      <c r="BN159" s="12">
        <v>234</v>
      </c>
      <c r="BO159" s="19" t="s">
        <v>10</v>
      </c>
      <c r="BP159" s="19"/>
      <c r="BQ159" s="19"/>
      <c r="BR159" s="19"/>
      <c r="BS159" s="19"/>
      <c r="BT159" s="1">
        <v>430</v>
      </c>
      <c r="BU159" s="3">
        <v>7</v>
      </c>
      <c r="BV159" s="3">
        <v>7</v>
      </c>
      <c r="CA159" s="108"/>
      <c r="CG159" s="12">
        <v>88</v>
      </c>
      <c r="CH159" s="12">
        <v>0</v>
      </c>
      <c r="CI159" s="12">
        <v>0</v>
      </c>
      <c r="CJ159" s="12">
        <v>100</v>
      </c>
      <c r="CK159" s="12">
        <v>96</v>
      </c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"/>
      <c r="DI159" s="1"/>
      <c r="DJ159" s="1"/>
      <c r="DK159" s="1"/>
      <c r="DL159" s="1"/>
      <c r="DM159" s="1"/>
      <c r="DN159" s="1"/>
      <c r="DO159" s="159"/>
    </row>
    <row r="160" spans="1:119" s="3" customFormat="1" ht="14" x14ac:dyDescent="0.2">
      <c r="A160" s="3" t="s">
        <v>119</v>
      </c>
      <c r="B160" s="3">
        <v>2020</v>
      </c>
      <c r="C160" s="28"/>
      <c r="D160" s="28"/>
      <c r="E160" s="28"/>
      <c r="F160" s="19">
        <v>701</v>
      </c>
      <c r="G160" s="19">
        <v>736</v>
      </c>
      <c r="H160" s="19">
        <v>1437</v>
      </c>
      <c r="I160" s="19">
        <v>0</v>
      </c>
      <c r="J160" s="19">
        <v>216</v>
      </c>
      <c r="K160" s="19">
        <v>256</v>
      </c>
      <c r="L160" s="19">
        <v>97</v>
      </c>
      <c r="M160" s="19">
        <v>86</v>
      </c>
      <c r="N160" s="19">
        <v>4798</v>
      </c>
      <c r="O160" s="19">
        <v>6832</v>
      </c>
      <c r="P160" s="19">
        <v>515</v>
      </c>
      <c r="Q160" s="19">
        <v>539</v>
      </c>
      <c r="R160" s="19">
        <v>187</v>
      </c>
      <c r="S160" s="19">
        <v>187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28"/>
      <c r="AD160" s="28"/>
      <c r="AE160" s="28"/>
      <c r="AF160" s="2" t="s">
        <v>9</v>
      </c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19"/>
      <c r="AV160" s="28"/>
      <c r="AW160" s="28" t="s">
        <v>10</v>
      </c>
      <c r="AX160" s="28" t="s">
        <v>7</v>
      </c>
      <c r="AY160" s="19">
        <v>68</v>
      </c>
      <c r="AZ160" s="19"/>
      <c r="BA160" s="19">
        <v>690</v>
      </c>
      <c r="BB160" s="19">
        <v>750</v>
      </c>
      <c r="BC160" s="19">
        <v>705</v>
      </c>
      <c r="BD160" s="19">
        <v>790</v>
      </c>
      <c r="BE160" s="19">
        <v>1400</v>
      </c>
      <c r="BF160" s="19">
        <v>1530</v>
      </c>
      <c r="BG160" s="12">
        <v>93</v>
      </c>
      <c r="BH160" s="131"/>
      <c r="BI160" s="183"/>
      <c r="BJ160" s="195"/>
      <c r="BK160" s="12" t="s">
        <v>7</v>
      </c>
      <c r="BL160" s="12" t="s">
        <v>7</v>
      </c>
      <c r="BM160" s="12">
        <v>994</v>
      </c>
      <c r="BN160" s="12">
        <v>237</v>
      </c>
      <c r="BO160" s="19" t="s">
        <v>10</v>
      </c>
      <c r="BP160" s="19"/>
      <c r="BQ160" s="19"/>
      <c r="BR160" s="19"/>
      <c r="BS160" s="19"/>
      <c r="BT160" s="3">
        <v>462</v>
      </c>
      <c r="BU160" s="3">
        <v>62</v>
      </c>
      <c r="BV160" s="3">
        <v>24</v>
      </c>
      <c r="CA160" s="108"/>
      <c r="CG160" s="19">
        <v>86</v>
      </c>
      <c r="CH160" s="19">
        <v>0</v>
      </c>
      <c r="CI160" s="19">
        <v>0</v>
      </c>
      <c r="CJ160" s="19"/>
      <c r="CK160" s="19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"/>
      <c r="DI160" s="1"/>
      <c r="DJ160" s="1"/>
      <c r="DK160" s="1"/>
      <c r="DL160" s="1"/>
      <c r="DM160" s="1"/>
      <c r="DN160" s="1"/>
      <c r="DO160" s="1"/>
    </row>
    <row r="161" spans="1:119" s="3" customFormat="1" ht="14" x14ac:dyDescent="0.2">
      <c r="A161" s="3" t="s">
        <v>119</v>
      </c>
      <c r="B161" s="3">
        <v>2019</v>
      </c>
      <c r="C161" s="28"/>
      <c r="D161" s="28"/>
      <c r="E161" s="28"/>
      <c r="F161" s="19">
        <v>809</v>
      </c>
      <c r="G161" s="19">
        <v>855</v>
      </c>
      <c r="H161" s="19">
        <v>1667</v>
      </c>
      <c r="I161" s="19">
        <v>0</v>
      </c>
      <c r="J161" s="19">
        <v>234</v>
      </c>
      <c r="K161" s="19">
        <v>258</v>
      </c>
      <c r="L161" s="19">
        <v>94</v>
      </c>
      <c r="M161" s="19">
        <v>98</v>
      </c>
      <c r="N161" s="19">
        <v>4763</v>
      </c>
      <c r="O161" s="19">
        <v>6679</v>
      </c>
      <c r="P161" s="19">
        <v>478</v>
      </c>
      <c r="Q161" s="19">
        <v>544</v>
      </c>
      <c r="R161" s="19">
        <v>202</v>
      </c>
      <c r="S161" s="19">
        <v>215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28"/>
      <c r="AD161" s="28"/>
      <c r="AE161" s="28"/>
      <c r="AF161" s="2" t="s">
        <v>9</v>
      </c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19"/>
      <c r="AV161" s="28"/>
      <c r="AW161" s="28" t="s">
        <v>10</v>
      </c>
      <c r="AX161" s="28" t="s">
        <v>7</v>
      </c>
      <c r="AY161" s="19">
        <v>68</v>
      </c>
      <c r="AZ161" s="19"/>
      <c r="BA161" s="19">
        <v>680</v>
      </c>
      <c r="BB161" s="19">
        <v>750</v>
      </c>
      <c r="BC161" s="19">
        <v>700</v>
      </c>
      <c r="BD161" s="19">
        <v>790</v>
      </c>
      <c r="BE161" s="19">
        <v>1390</v>
      </c>
      <c r="BF161" s="19">
        <v>1530</v>
      </c>
      <c r="BG161" s="12">
        <v>87</v>
      </c>
      <c r="BH161" s="131"/>
      <c r="BI161" s="183"/>
      <c r="BJ161" s="195"/>
      <c r="BK161" s="12" t="s">
        <v>7</v>
      </c>
      <c r="BL161" s="12" t="s">
        <v>7</v>
      </c>
      <c r="BM161" s="12">
        <v>992</v>
      </c>
      <c r="BN161" s="12">
        <v>235</v>
      </c>
      <c r="BO161" s="19" t="s">
        <v>10</v>
      </c>
      <c r="BP161" s="19"/>
      <c r="BQ161" s="19"/>
      <c r="BR161" s="19"/>
      <c r="BS161" s="19"/>
      <c r="BT161" s="3">
        <v>417</v>
      </c>
      <c r="BU161" s="3">
        <v>61</v>
      </c>
      <c r="BV161" s="3">
        <v>22</v>
      </c>
      <c r="CA161" s="108"/>
      <c r="CG161" s="12">
        <v>88</v>
      </c>
      <c r="CH161" s="12">
        <v>0</v>
      </c>
      <c r="CI161" s="12">
        <v>0</v>
      </c>
      <c r="CJ161" s="12">
        <v>100</v>
      </c>
      <c r="CK161" s="12">
        <v>95</v>
      </c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"/>
      <c r="DI161" s="1"/>
      <c r="DJ161" s="1"/>
      <c r="DK161" s="1"/>
      <c r="DL161" s="1"/>
      <c r="DM161" s="1"/>
      <c r="DN161" s="1"/>
      <c r="DO161" s="1"/>
    </row>
    <row r="162" spans="1:119" s="3" customFormat="1" ht="14" x14ac:dyDescent="0.2">
      <c r="A162" s="3" t="s">
        <v>119</v>
      </c>
      <c r="B162" s="3">
        <v>2018</v>
      </c>
      <c r="C162" s="28"/>
      <c r="D162" s="28"/>
      <c r="E162" s="28"/>
      <c r="F162" s="19">
        <v>802</v>
      </c>
      <c r="G162" s="19">
        <v>840</v>
      </c>
      <c r="H162" s="19">
        <v>1647</v>
      </c>
      <c r="I162" s="19">
        <v>0</v>
      </c>
      <c r="J162" s="19">
        <v>215</v>
      </c>
      <c r="K162" s="19">
        <v>265</v>
      </c>
      <c r="L162" s="19">
        <v>94</v>
      </c>
      <c r="M162" s="19">
        <v>97</v>
      </c>
      <c r="N162" s="19">
        <v>4374</v>
      </c>
      <c r="O162" s="19">
        <v>6375</v>
      </c>
      <c r="P162" s="19">
        <v>489</v>
      </c>
      <c r="Q162" s="19">
        <v>531</v>
      </c>
      <c r="R162" s="19">
        <v>206</v>
      </c>
      <c r="S162" s="19">
        <v>208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28"/>
      <c r="AD162" s="28"/>
      <c r="AE162" s="28"/>
      <c r="AF162" s="2" t="s">
        <v>13</v>
      </c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19"/>
      <c r="AV162" s="28"/>
      <c r="AW162" s="28" t="s">
        <v>10</v>
      </c>
      <c r="AX162" s="28" t="s">
        <v>7</v>
      </c>
      <c r="AY162" s="19">
        <v>62</v>
      </c>
      <c r="AZ162" s="19"/>
      <c r="BA162" s="19">
        <v>680</v>
      </c>
      <c r="BB162" s="19">
        <v>760</v>
      </c>
      <c r="BC162" s="19">
        <v>700</v>
      </c>
      <c r="BD162" s="19">
        <v>790</v>
      </c>
      <c r="BE162" s="19"/>
      <c r="BF162" s="19"/>
      <c r="BG162" s="12">
        <v>90</v>
      </c>
      <c r="BH162" s="131"/>
      <c r="BI162" s="183"/>
      <c r="BJ162" s="195"/>
      <c r="BK162" s="12" t="s">
        <v>7</v>
      </c>
      <c r="BL162" s="12" t="s">
        <v>7</v>
      </c>
      <c r="BM162" s="12">
        <v>860</v>
      </c>
      <c r="BN162" s="12">
        <v>226</v>
      </c>
      <c r="BO162" s="19" t="s">
        <v>10</v>
      </c>
      <c r="BP162" s="19"/>
      <c r="BQ162" s="19"/>
      <c r="BR162" s="19"/>
      <c r="BS162" s="19"/>
      <c r="BT162" s="3">
        <v>302</v>
      </c>
      <c r="BU162" s="3">
        <v>57</v>
      </c>
      <c r="BV162" s="3">
        <v>29</v>
      </c>
      <c r="CA162" s="108"/>
      <c r="CG162" s="19">
        <v>88</v>
      </c>
      <c r="CH162" s="19">
        <v>11</v>
      </c>
      <c r="CI162" s="19">
        <v>3</v>
      </c>
      <c r="CJ162" s="19">
        <v>100</v>
      </c>
      <c r="CK162" s="19">
        <v>96</v>
      </c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"/>
      <c r="DI162" s="1"/>
      <c r="DJ162" s="1"/>
      <c r="DK162" s="1"/>
      <c r="DL162" s="1"/>
      <c r="DM162" s="1"/>
      <c r="DN162" s="1"/>
      <c r="DO162" s="1"/>
    </row>
    <row r="163" spans="1:119" s="3" customFormat="1" ht="14" x14ac:dyDescent="0.2">
      <c r="A163" s="3" t="s">
        <v>119</v>
      </c>
      <c r="B163" s="1">
        <v>2017</v>
      </c>
      <c r="C163" s="28"/>
      <c r="D163" s="28"/>
      <c r="E163" s="28"/>
      <c r="F163" s="19">
        <v>806</v>
      </c>
      <c r="G163" s="19">
        <v>831</v>
      </c>
      <c r="H163" s="19">
        <v>1641</v>
      </c>
      <c r="I163" s="19">
        <v>0</v>
      </c>
      <c r="J163" s="19">
        <v>211</v>
      </c>
      <c r="K163" s="19">
        <v>270</v>
      </c>
      <c r="L163" s="19">
        <v>94</v>
      </c>
      <c r="M163" s="19">
        <v>98</v>
      </c>
      <c r="N163" s="19">
        <v>3908</v>
      </c>
      <c r="O163" s="19">
        <v>5474</v>
      </c>
      <c r="P163" s="19">
        <v>489</v>
      </c>
      <c r="Q163" s="19">
        <v>515</v>
      </c>
      <c r="R163" s="19">
        <v>194</v>
      </c>
      <c r="S163" s="19">
        <v>198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28"/>
      <c r="AD163" s="28"/>
      <c r="AE163" s="28"/>
      <c r="AF163" s="2" t="s">
        <v>13</v>
      </c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19"/>
      <c r="AV163" s="28"/>
      <c r="AW163" s="28" t="s">
        <v>10</v>
      </c>
      <c r="AX163" s="28" t="s">
        <v>7</v>
      </c>
      <c r="AY163" s="19">
        <v>58</v>
      </c>
      <c r="AZ163" s="19"/>
      <c r="BA163" s="19">
        <v>690</v>
      </c>
      <c r="BB163" s="19">
        <v>760</v>
      </c>
      <c r="BC163" s="19">
        <v>690</v>
      </c>
      <c r="BD163" s="19">
        <v>780</v>
      </c>
      <c r="BE163" s="19"/>
      <c r="BF163" s="19"/>
      <c r="BG163" s="12">
        <v>91</v>
      </c>
      <c r="BH163" s="131"/>
      <c r="BI163" s="183"/>
      <c r="BJ163" s="195"/>
      <c r="BK163" s="12" t="s">
        <v>7</v>
      </c>
      <c r="BL163" s="12" t="s">
        <v>7</v>
      </c>
      <c r="BM163" s="12">
        <v>712</v>
      </c>
      <c r="BN163" s="12">
        <v>199</v>
      </c>
      <c r="BO163" s="19" t="s">
        <v>10</v>
      </c>
      <c r="BP163" s="19"/>
      <c r="BQ163" s="19"/>
      <c r="BR163" s="19"/>
      <c r="BS163" s="19"/>
      <c r="BT163" s="3">
        <v>281</v>
      </c>
      <c r="BU163" s="3">
        <v>32</v>
      </c>
      <c r="BV163" s="3">
        <v>13</v>
      </c>
      <c r="CA163" s="108"/>
      <c r="CG163" s="19">
        <v>87</v>
      </c>
      <c r="CH163" s="19">
        <v>9</v>
      </c>
      <c r="CI163" s="19">
        <v>4</v>
      </c>
      <c r="CJ163" s="19">
        <v>100</v>
      </c>
      <c r="CK163" s="19">
        <v>96</v>
      </c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"/>
      <c r="DI163" s="1"/>
      <c r="DJ163" s="1"/>
      <c r="DK163" s="1"/>
      <c r="DL163" s="1"/>
      <c r="DM163" s="1"/>
      <c r="DN163" s="1"/>
      <c r="DO163" s="1"/>
    </row>
    <row r="164" spans="1:119" s="3" customFormat="1" x14ac:dyDescent="0.2">
      <c r="A164" s="4" t="s">
        <v>48</v>
      </c>
      <c r="B164" s="3">
        <v>2022</v>
      </c>
      <c r="C164" s="78" t="s">
        <v>192</v>
      </c>
      <c r="D164" t="s">
        <v>509</v>
      </c>
      <c r="E164">
        <v>1</v>
      </c>
      <c r="F164" s="19">
        <v>2923</v>
      </c>
      <c r="G164" s="19">
        <v>3712</v>
      </c>
      <c r="H164" s="19">
        <v>6815</v>
      </c>
      <c r="I164" s="19">
        <v>6616</v>
      </c>
      <c r="J164" s="19">
        <v>847</v>
      </c>
      <c r="K164" s="19">
        <v>1057</v>
      </c>
      <c r="L164" s="19">
        <v>94</v>
      </c>
      <c r="M164" s="19">
        <v>96</v>
      </c>
      <c r="N164" s="19">
        <v>13898</v>
      </c>
      <c r="O164" s="19">
        <v>19730</v>
      </c>
      <c r="P164" s="19">
        <v>1374</v>
      </c>
      <c r="Q164" s="19">
        <v>1873</v>
      </c>
      <c r="R164" s="19">
        <v>696</v>
      </c>
      <c r="S164" s="19">
        <v>929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48" t="s">
        <v>5</v>
      </c>
      <c r="AD164" s="48" t="s">
        <v>5</v>
      </c>
      <c r="AE164" s="48" t="s">
        <v>5</v>
      </c>
      <c r="AF164" s="48" t="s">
        <v>9</v>
      </c>
      <c r="AG164" s="48" t="s">
        <v>5</v>
      </c>
      <c r="AH164" s="48" t="s">
        <v>5</v>
      </c>
      <c r="AI164" s="48" t="s">
        <v>9</v>
      </c>
      <c r="AJ164" s="48" t="s">
        <v>13</v>
      </c>
      <c r="AK164" s="48" t="s">
        <v>13</v>
      </c>
      <c r="AL164" s="48" t="s">
        <v>5</v>
      </c>
      <c r="AM164" s="48" t="s">
        <v>9</v>
      </c>
      <c r="AN164" s="48" t="s">
        <v>9</v>
      </c>
      <c r="AO164" s="48" t="s">
        <v>9</v>
      </c>
      <c r="AP164" s="48" t="s">
        <v>15</v>
      </c>
      <c r="AQ164" s="48" t="s">
        <v>15</v>
      </c>
      <c r="AR164" s="48" t="s">
        <v>9</v>
      </c>
      <c r="AS164" s="48" t="s">
        <v>9</v>
      </c>
      <c r="AT164" s="48" t="s">
        <v>9</v>
      </c>
      <c r="AU164" s="173" t="s">
        <v>9</v>
      </c>
      <c r="AV164" s="1"/>
      <c r="AW164" s="28" t="s">
        <v>7</v>
      </c>
      <c r="AX164" s="28" t="s">
        <v>7</v>
      </c>
      <c r="AY164" s="19">
        <v>37</v>
      </c>
      <c r="AZ164" s="19"/>
      <c r="BA164" s="19">
        <v>710</v>
      </c>
      <c r="BB164" s="19">
        <v>760</v>
      </c>
      <c r="BC164" s="19">
        <v>740</v>
      </c>
      <c r="BD164" s="19">
        <v>790</v>
      </c>
      <c r="BE164" s="19">
        <v>1460</v>
      </c>
      <c r="BF164" s="19">
        <v>1540</v>
      </c>
      <c r="BG164" s="12">
        <v>87</v>
      </c>
      <c r="BH164" s="131"/>
      <c r="BI164" s="183"/>
      <c r="BJ164" s="195"/>
      <c r="BK164" s="12" t="s">
        <v>7</v>
      </c>
      <c r="BL164" s="12" t="s">
        <v>7</v>
      </c>
      <c r="BM164" s="12"/>
      <c r="BN164" s="12"/>
      <c r="BO164" s="19" t="s">
        <v>10</v>
      </c>
      <c r="BP164" s="19"/>
      <c r="BQ164" s="19"/>
      <c r="BR164" s="19"/>
      <c r="BS164" s="19"/>
      <c r="BT164" s="63">
        <v>1474</v>
      </c>
      <c r="BU164" s="3">
        <v>148</v>
      </c>
      <c r="BV164" s="3">
        <v>57</v>
      </c>
      <c r="BW164" s="1" t="s">
        <v>7</v>
      </c>
      <c r="BX164" s="1" t="s">
        <v>7</v>
      </c>
      <c r="BY164" s="1" t="s">
        <v>10</v>
      </c>
      <c r="BZ164" s="1"/>
      <c r="CA164" s="107"/>
      <c r="CB164" s="1" t="s">
        <v>7</v>
      </c>
      <c r="CC164" s="1" t="s">
        <v>7</v>
      </c>
      <c r="CD164" s="1" t="s">
        <v>7</v>
      </c>
      <c r="CE164" s="1" t="s">
        <v>7</v>
      </c>
      <c r="CF164" s="1" t="s">
        <v>7</v>
      </c>
      <c r="CG164" s="19">
        <v>71</v>
      </c>
      <c r="CH164" s="19">
        <v>8</v>
      </c>
      <c r="CI164" s="19">
        <v>8.5</v>
      </c>
      <c r="CJ164" s="19">
        <v>100</v>
      </c>
      <c r="CK164" s="19">
        <v>61</v>
      </c>
      <c r="CL164" s="12">
        <v>66358</v>
      </c>
      <c r="CM164" s="12"/>
      <c r="CN164" s="12"/>
      <c r="CO164" s="12"/>
      <c r="CP164" s="12">
        <v>1486</v>
      </c>
      <c r="CQ164" s="12">
        <v>17660</v>
      </c>
      <c r="CR164" s="12">
        <v>911</v>
      </c>
      <c r="CS164" s="12">
        <v>684</v>
      </c>
      <c r="CT164" s="12">
        <v>659</v>
      </c>
      <c r="CU164" s="12">
        <v>633</v>
      </c>
      <c r="CV164" s="12">
        <v>579</v>
      </c>
      <c r="CW164" s="12">
        <v>25</v>
      </c>
      <c r="CX164" s="12">
        <v>359</v>
      </c>
      <c r="CY164" s="12">
        <v>100</v>
      </c>
      <c r="CZ164" s="12">
        <v>56540</v>
      </c>
      <c r="DA164" s="12">
        <v>55283</v>
      </c>
      <c r="DB164" s="12">
        <v>3913</v>
      </c>
      <c r="DC164" s="12">
        <v>2017</v>
      </c>
      <c r="DD164" s="12">
        <v>39</v>
      </c>
      <c r="DE164" s="12">
        <v>1000</v>
      </c>
      <c r="DF164" s="12">
        <v>0</v>
      </c>
      <c r="DG164" s="12">
        <v>0</v>
      </c>
      <c r="DH164" s="1">
        <v>165</v>
      </c>
      <c r="DI164" s="1">
        <v>590</v>
      </c>
      <c r="DJ164" s="1">
        <v>221</v>
      </c>
      <c r="DK164" s="1">
        <v>121</v>
      </c>
      <c r="DL164" s="1">
        <v>48</v>
      </c>
      <c r="DM164" s="1">
        <v>63</v>
      </c>
      <c r="DN164" s="1">
        <v>43</v>
      </c>
      <c r="DO164" s="1">
        <v>1251</v>
      </c>
    </row>
    <row r="165" spans="1:119" s="3" customFormat="1" ht="14" x14ac:dyDescent="0.2">
      <c r="A165" s="3" t="s">
        <v>48</v>
      </c>
      <c r="B165" s="3">
        <v>2021</v>
      </c>
      <c r="C165" s="28"/>
      <c r="D165" s="28"/>
      <c r="E165" s="28"/>
      <c r="F165" s="19">
        <v>2904</v>
      </c>
      <c r="G165" s="19">
        <v>3605</v>
      </c>
      <c r="H165" s="19">
        <v>6676</v>
      </c>
      <c r="I165" s="19">
        <v>6617</v>
      </c>
      <c r="J165" s="19">
        <v>757</v>
      </c>
      <c r="K165" s="19">
        <v>1031</v>
      </c>
      <c r="L165" s="12">
        <v>94</v>
      </c>
      <c r="M165" s="12">
        <v>97</v>
      </c>
      <c r="N165" s="19">
        <v>12590</v>
      </c>
      <c r="O165" s="19">
        <v>18608</v>
      </c>
      <c r="P165" s="19">
        <v>1510</v>
      </c>
      <c r="Q165" s="19">
        <v>2056</v>
      </c>
      <c r="R165" s="19">
        <v>784</v>
      </c>
      <c r="S165" s="19">
        <v>1020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28"/>
      <c r="AD165" s="28"/>
      <c r="AE165" s="28"/>
      <c r="AF165" s="2" t="s">
        <v>9</v>
      </c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19"/>
      <c r="AV165" s="28"/>
      <c r="AW165" s="28" t="s">
        <v>7</v>
      </c>
      <c r="AX165" s="28" t="s">
        <v>7</v>
      </c>
      <c r="AY165" s="19">
        <v>31</v>
      </c>
      <c r="AZ165" s="19"/>
      <c r="BA165" s="19">
        <v>710</v>
      </c>
      <c r="BB165" s="19">
        <v>760</v>
      </c>
      <c r="BC165" s="19">
        <v>730</v>
      </c>
      <c r="BD165" s="19">
        <v>790</v>
      </c>
      <c r="BE165" s="19">
        <v>1450</v>
      </c>
      <c r="BF165" s="19">
        <v>1530</v>
      </c>
      <c r="BG165" s="12">
        <v>82</v>
      </c>
      <c r="BH165" s="131"/>
      <c r="BI165" s="183"/>
      <c r="BJ165" s="195"/>
      <c r="BK165" s="12" t="s">
        <v>7</v>
      </c>
      <c r="BL165" s="12" t="s">
        <v>7</v>
      </c>
      <c r="BM165" s="12"/>
      <c r="BN165" s="12"/>
      <c r="BO165" s="19" t="s">
        <v>10</v>
      </c>
      <c r="BP165" s="19"/>
      <c r="BQ165" s="19"/>
      <c r="BR165" s="19"/>
      <c r="BS165" s="19"/>
      <c r="BT165" s="63">
        <v>1237</v>
      </c>
      <c r="BU165" s="3">
        <v>90</v>
      </c>
      <c r="BV165" s="3">
        <v>35</v>
      </c>
      <c r="CA165" s="108"/>
      <c r="CG165" s="12">
        <v>71</v>
      </c>
      <c r="CH165" s="12">
        <v>6.3</v>
      </c>
      <c r="CI165" s="12">
        <v>11.9</v>
      </c>
      <c r="CJ165" s="12">
        <v>99</v>
      </c>
      <c r="CK165" s="12">
        <v>60</v>
      </c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"/>
      <c r="DI165" s="1"/>
      <c r="DJ165" s="1"/>
      <c r="DK165" s="1"/>
      <c r="DL165" s="1"/>
      <c r="DM165" s="1"/>
      <c r="DN165" s="1"/>
      <c r="DO165" s="159"/>
    </row>
    <row r="166" spans="1:119" s="3" customFormat="1" ht="14" x14ac:dyDescent="0.2">
      <c r="A166" s="3" t="s">
        <v>48</v>
      </c>
      <c r="B166" s="3">
        <v>2020</v>
      </c>
      <c r="C166" s="28"/>
      <c r="D166" s="28"/>
      <c r="E166" s="28"/>
      <c r="F166" s="19">
        <v>2711</v>
      </c>
      <c r="G166" s="19">
        <v>3227</v>
      </c>
      <c r="H166" s="19">
        <v>6114</v>
      </c>
      <c r="I166" s="19">
        <v>6105</v>
      </c>
      <c r="J166" s="19">
        <v>655</v>
      </c>
      <c r="K166" s="19">
        <v>921</v>
      </c>
      <c r="L166" s="19">
        <v>94</v>
      </c>
      <c r="M166" s="19">
        <v>92</v>
      </c>
      <c r="N166" s="19">
        <v>9889</v>
      </c>
      <c r="O166" s="19">
        <v>13238</v>
      </c>
      <c r="P166" s="19">
        <v>1678</v>
      </c>
      <c r="Q166" s="19">
        <v>2092</v>
      </c>
      <c r="R166" s="19">
        <v>718</v>
      </c>
      <c r="S166" s="19">
        <v>897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28"/>
      <c r="AD166" s="28"/>
      <c r="AE166" s="28"/>
      <c r="AF166" s="2" t="s">
        <v>9</v>
      </c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19"/>
      <c r="AV166" s="28"/>
      <c r="AW166" s="28" t="s">
        <v>7</v>
      </c>
      <c r="AX166" s="28" t="s">
        <v>7</v>
      </c>
      <c r="AY166" s="19">
        <v>59</v>
      </c>
      <c r="AZ166" s="19"/>
      <c r="BA166" s="19">
        <v>680</v>
      </c>
      <c r="BB166" s="19">
        <v>750</v>
      </c>
      <c r="BC166" s="19">
        <v>700</v>
      </c>
      <c r="BD166" s="19">
        <v>780</v>
      </c>
      <c r="BE166" s="19">
        <v>1400</v>
      </c>
      <c r="BF166" s="19">
        <v>1510</v>
      </c>
      <c r="BG166" s="12">
        <v>84</v>
      </c>
      <c r="BH166" s="131"/>
      <c r="BI166" s="183"/>
      <c r="BJ166" s="195"/>
      <c r="BK166" s="12" t="s">
        <v>7</v>
      </c>
      <c r="BL166" s="12" t="s">
        <v>7</v>
      </c>
      <c r="BM166" s="12"/>
      <c r="BN166" s="12"/>
      <c r="BO166" s="19" t="s">
        <v>10</v>
      </c>
      <c r="BP166" s="19"/>
      <c r="BQ166" s="19"/>
      <c r="BR166" s="19"/>
      <c r="BS166" s="19"/>
      <c r="BT166" s="63">
        <v>1063</v>
      </c>
      <c r="BU166" s="3">
        <v>298</v>
      </c>
      <c r="BV166" s="3">
        <v>123</v>
      </c>
      <c r="CA166" s="108"/>
      <c r="CG166" s="12">
        <v>74</v>
      </c>
      <c r="CH166" s="12">
        <v>9.1999999999999993</v>
      </c>
      <c r="CI166" s="12">
        <v>12.6</v>
      </c>
      <c r="CJ166" s="12">
        <v>87</v>
      </c>
      <c r="CK166" s="12">
        <v>51</v>
      </c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"/>
      <c r="DI166" s="1"/>
      <c r="DJ166" s="1"/>
      <c r="DK166" s="1"/>
      <c r="DL166" s="1"/>
      <c r="DM166" s="1"/>
      <c r="DN166" s="1"/>
      <c r="DO166" s="1"/>
    </row>
    <row r="167" spans="1:119" s="3" customFormat="1" ht="14" x14ac:dyDescent="0.2">
      <c r="A167" s="3" t="s">
        <v>48</v>
      </c>
      <c r="B167" s="3">
        <v>2019</v>
      </c>
      <c r="C167" s="28"/>
      <c r="D167" s="28"/>
      <c r="E167" s="28"/>
      <c r="F167" s="19">
        <v>2686</v>
      </c>
      <c r="G167" s="19">
        <v>3056</v>
      </c>
      <c r="H167" s="19">
        <v>5907</v>
      </c>
      <c r="I167" s="19">
        <v>5971</v>
      </c>
      <c r="J167" s="19">
        <v>636</v>
      </c>
      <c r="K167" s="19">
        <v>845</v>
      </c>
      <c r="L167" s="19">
        <v>94.3</v>
      </c>
      <c r="M167" s="19">
        <v>96.1</v>
      </c>
      <c r="N167" s="19">
        <v>9407</v>
      </c>
      <c r="O167" s="19">
        <v>13359</v>
      </c>
      <c r="P167" s="19">
        <v>1528</v>
      </c>
      <c r="Q167" s="19">
        <v>1876</v>
      </c>
      <c r="R167" s="19">
        <v>740</v>
      </c>
      <c r="S167" s="19">
        <v>872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28"/>
      <c r="AD167" s="28"/>
      <c r="AE167" s="28"/>
      <c r="AF167" s="2" t="s">
        <v>5</v>
      </c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19"/>
      <c r="AV167" s="28"/>
      <c r="AW167" s="28" t="s">
        <v>7</v>
      </c>
      <c r="AX167" s="28" t="s">
        <v>7</v>
      </c>
      <c r="AY167" s="19">
        <v>56</v>
      </c>
      <c r="AZ167" s="19"/>
      <c r="BA167" s="19">
        <v>680</v>
      </c>
      <c r="BB167" s="19">
        <v>750</v>
      </c>
      <c r="BC167" s="19">
        <v>710</v>
      </c>
      <c r="BD167" s="19">
        <v>790</v>
      </c>
      <c r="BE167" s="19"/>
      <c r="BF167" s="19"/>
      <c r="BG167" s="12">
        <v>80</v>
      </c>
      <c r="BH167" s="131"/>
      <c r="BI167" s="183"/>
      <c r="BJ167" s="195"/>
      <c r="BK167" s="12" t="s">
        <v>7</v>
      </c>
      <c r="BL167" s="12" t="s">
        <v>7</v>
      </c>
      <c r="BM167" s="12"/>
      <c r="BN167" s="12"/>
      <c r="BO167" s="19" t="s">
        <v>10</v>
      </c>
      <c r="BP167" s="19"/>
      <c r="BQ167" s="19"/>
      <c r="BR167" s="19"/>
      <c r="BS167" s="19"/>
      <c r="BT167" s="3">
        <v>980</v>
      </c>
      <c r="BU167" s="3">
        <v>185</v>
      </c>
      <c r="BV167" s="3">
        <v>65</v>
      </c>
      <c r="CA167" s="108"/>
      <c r="CG167" s="12">
        <v>74.599999999999994</v>
      </c>
      <c r="CH167" s="12">
        <v>9.6</v>
      </c>
      <c r="CI167" s="12">
        <v>15.4</v>
      </c>
      <c r="CJ167" s="12">
        <v>100</v>
      </c>
      <c r="CK167" s="12">
        <v>65</v>
      </c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"/>
      <c r="DI167" s="1"/>
      <c r="DJ167" s="1"/>
      <c r="DK167" s="1"/>
      <c r="DL167" s="1"/>
      <c r="DM167" s="1"/>
      <c r="DN167" s="1"/>
      <c r="DO167" s="1"/>
    </row>
    <row r="168" spans="1:119" s="3" customFormat="1" ht="14" x14ac:dyDescent="0.2">
      <c r="A168" s="3" t="s">
        <v>48</v>
      </c>
      <c r="B168" s="3">
        <v>2018</v>
      </c>
      <c r="C168" s="28"/>
      <c r="D168" s="28"/>
      <c r="E168" s="28"/>
      <c r="F168" s="19">
        <v>2627</v>
      </c>
      <c r="G168" s="19">
        <v>2881</v>
      </c>
      <c r="H168" s="19">
        <v>5643</v>
      </c>
      <c r="I168" s="19">
        <v>5943</v>
      </c>
      <c r="J168" s="19">
        <v>590</v>
      </c>
      <c r="K168" s="19">
        <v>736</v>
      </c>
      <c r="L168" s="19">
        <v>93</v>
      </c>
      <c r="M168" s="19">
        <v>96</v>
      </c>
      <c r="N168" s="19">
        <v>8933</v>
      </c>
      <c r="O168" s="19">
        <v>12568</v>
      </c>
      <c r="P168" s="19">
        <v>1375</v>
      </c>
      <c r="Q168" s="19">
        <v>1768</v>
      </c>
      <c r="R168" s="19">
        <v>652</v>
      </c>
      <c r="S168" s="19">
        <v>832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28"/>
      <c r="AD168" s="28"/>
      <c r="AE168" s="28"/>
      <c r="AF168" s="2" t="s">
        <v>5</v>
      </c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19"/>
      <c r="AV168" s="28"/>
      <c r="AW168" s="28" t="s">
        <v>7</v>
      </c>
      <c r="AX168" s="28" t="s">
        <v>7</v>
      </c>
      <c r="AY168" s="19">
        <v>43</v>
      </c>
      <c r="AZ168" s="19"/>
      <c r="BA168" s="19">
        <v>680</v>
      </c>
      <c r="BB168" s="19">
        <v>750</v>
      </c>
      <c r="BC168" s="19">
        <v>700</v>
      </c>
      <c r="BD168" s="19">
        <v>780</v>
      </c>
      <c r="BE168" s="19"/>
      <c r="BF168" s="19"/>
      <c r="BG168" s="12">
        <v>78</v>
      </c>
      <c r="BH168" s="131"/>
      <c r="BI168" s="183"/>
      <c r="BJ168" s="195"/>
      <c r="BK168" s="12" t="s">
        <v>7</v>
      </c>
      <c r="BL168" s="12" t="s">
        <v>7</v>
      </c>
      <c r="BM168" s="12">
        <v>2262</v>
      </c>
      <c r="BN168" s="12">
        <v>957</v>
      </c>
      <c r="BO168" s="19" t="s">
        <v>10</v>
      </c>
      <c r="BP168" s="19"/>
      <c r="BQ168" s="19"/>
      <c r="BR168" s="19"/>
      <c r="BS168" s="19"/>
      <c r="BT168" s="63">
        <v>1154</v>
      </c>
      <c r="BU168" s="3">
        <v>167</v>
      </c>
      <c r="BV168" s="3">
        <v>47</v>
      </c>
      <c r="CA168" s="108"/>
      <c r="CG168" s="12">
        <v>75.8</v>
      </c>
      <c r="CH168" s="12">
        <v>11.6</v>
      </c>
      <c r="CI168" s="12">
        <v>14.5</v>
      </c>
      <c r="CJ168" s="12">
        <v>100</v>
      </c>
      <c r="CK168" s="12">
        <v>65</v>
      </c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"/>
      <c r="DI168" s="1"/>
      <c r="DJ168" s="1"/>
      <c r="DK168" s="1"/>
      <c r="DL168" s="1"/>
      <c r="DM168" s="1"/>
      <c r="DN168" s="1"/>
      <c r="DO168" s="1"/>
    </row>
    <row r="169" spans="1:119" s="3" customFormat="1" ht="14" x14ac:dyDescent="0.2">
      <c r="A169" s="3" t="s">
        <v>48</v>
      </c>
      <c r="B169" s="1">
        <v>2017</v>
      </c>
      <c r="C169" s="28"/>
      <c r="D169" s="28"/>
      <c r="E169" s="28"/>
      <c r="F169" s="12">
        <v>2694</v>
      </c>
      <c r="G169" s="12">
        <v>2789</v>
      </c>
      <c r="H169" s="12">
        <v>5541</v>
      </c>
      <c r="I169" s="12">
        <v>5908</v>
      </c>
      <c r="J169" s="12">
        <v>581</v>
      </c>
      <c r="K169" s="12">
        <v>655</v>
      </c>
      <c r="L169" s="12">
        <v>93</v>
      </c>
      <c r="M169" s="12">
        <v>97</v>
      </c>
      <c r="N169" s="12">
        <v>8864</v>
      </c>
      <c r="O169" s="12">
        <v>12237</v>
      </c>
      <c r="P169" s="12">
        <v>1483</v>
      </c>
      <c r="Q169" s="12">
        <v>1644</v>
      </c>
      <c r="R169" s="12">
        <v>672</v>
      </c>
      <c r="S169" s="12">
        <v>738</v>
      </c>
      <c r="T169" s="12"/>
      <c r="U169" s="12"/>
      <c r="V169" s="12"/>
      <c r="W169" s="12"/>
      <c r="X169" s="12"/>
      <c r="Y169" s="12"/>
      <c r="Z169" s="12"/>
      <c r="AA169" s="12"/>
      <c r="AB169" s="12"/>
      <c r="AC169" s="28"/>
      <c r="AD169" s="28"/>
      <c r="AE169" s="28"/>
      <c r="AF169" s="2" t="s">
        <v>5</v>
      </c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19"/>
      <c r="AV169" s="28"/>
      <c r="AW169" s="28" t="s">
        <v>7</v>
      </c>
      <c r="AX169" s="28" t="s">
        <v>7</v>
      </c>
      <c r="AY169" s="12">
        <v>34</v>
      </c>
      <c r="AZ169" s="12"/>
      <c r="BA169" s="12">
        <v>700</v>
      </c>
      <c r="BB169" s="12">
        <v>760</v>
      </c>
      <c r="BC169" s="12">
        <v>710</v>
      </c>
      <c r="BD169" s="12">
        <v>780</v>
      </c>
      <c r="BE169" s="12"/>
      <c r="BF169" s="12"/>
      <c r="BG169" s="12">
        <v>80</v>
      </c>
      <c r="BH169" s="131"/>
      <c r="BI169" s="183"/>
      <c r="BJ169" s="195"/>
      <c r="BK169" s="12" t="s">
        <v>7</v>
      </c>
      <c r="BL169" s="12" t="s">
        <v>7</v>
      </c>
      <c r="BM169" s="12"/>
      <c r="BN169" s="12"/>
      <c r="BO169" s="19" t="s">
        <v>10</v>
      </c>
      <c r="BP169" s="12"/>
      <c r="BQ169" s="12"/>
      <c r="BR169" s="12"/>
      <c r="BS169" s="12"/>
      <c r="BT169" s="63">
        <v>1131</v>
      </c>
      <c r="BU169" s="1">
        <v>109</v>
      </c>
      <c r="BV169" s="1">
        <v>42</v>
      </c>
      <c r="BW169" s="1"/>
      <c r="BX169" s="1"/>
      <c r="BY169" s="1"/>
      <c r="BZ169" s="1"/>
      <c r="CA169" s="107"/>
      <c r="CB169" s="1"/>
      <c r="CC169" s="1"/>
      <c r="CD169" s="1"/>
      <c r="CE169" s="1"/>
      <c r="CF169" s="1"/>
      <c r="CG169" s="12">
        <v>75</v>
      </c>
      <c r="CH169" s="12">
        <v>9.5</v>
      </c>
      <c r="CI169" s="12">
        <v>8.8000000000000007</v>
      </c>
      <c r="CJ169" s="12">
        <v>100</v>
      </c>
      <c r="CK169" s="12">
        <v>63</v>
      </c>
      <c r="CL169" s="12"/>
      <c r="CM169" s="12"/>
      <c r="CN169" s="12"/>
      <c r="CO169" s="12"/>
      <c r="CP169" s="12"/>
      <c r="CQ169" s="12"/>
      <c r="CR169" s="38"/>
      <c r="CS169" s="12"/>
      <c r="CT169" s="38"/>
      <c r="CU169" s="38"/>
      <c r="CV169" s="38"/>
      <c r="CW169" s="38"/>
      <c r="CX169" s="38"/>
      <c r="CY169" s="12"/>
      <c r="CZ169" s="38"/>
      <c r="DA169" s="38"/>
      <c r="DB169" s="38"/>
      <c r="DC169" s="38"/>
      <c r="DD169" s="12"/>
      <c r="DE169" s="12"/>
      <c r="DF169" s="12"/>
      <c r="DG169" s="12"/>
      <c r="DH169" s="1"/>
      <c r="DI169" s="1"/>
      <c r="DJ169" s="1"/>
      <c r="DK169" s="1"/>
      <c r="DL169" s="1"/>
      <c r="DM169" s="1"/>
      <c r="DN169" s="1"/>
      <c r="DO169" s="1"/>
    </row>
    <row r="170" spans="1:119" s="3" customFormat="1" x14ac:dyDescent="0.2">
      <c r="A170" s="4" t="s">
        <v>121</v>
      </c>
      <c r="B170" s="1">
        <v>2023</v>
      </c>
      <c r="C170" s="149" t="s">
        <v>193</v>
      </c>
      <c r="D170" t="s">
        <v>510</v>
      </c>
      <c r="E170">
        <v>1</v>
      </c>
      <c r="F170" s="12">
        <v>2798</v>
      </c>
      <c r="G170" s="12">
        <v>4455</v>
      </c>
      <c r="H170" s="12">
        <v>7295</v>
      </c>
      <c r="I170" s="12">
        <v>4990</v>
      </c>
      <c r="J170" s="12">
        <v>409</v>
      </c>
      <c r="K170" s="12">
        <v>434</v>
      </c>
      <c r="L170" s="12">
        <v>89</v>
      </c>
      <c r="M170" s="12">
        <v>94</v>
      </c>
      <c r="N170" s="12">
        <v>10307</v>
      </c>
      <c r="O170" s="12">
        <v>17629</v>
      </c>
      <c r="P170" s="12">
        <v>1404</v>
      </c>
      <c r="Q170" s="12">
        <v>2673</v>
      </c>
      <c r="R170" s="12">
        <v>677</v>
      </c>
      <c r="S170" s="12">
        <v>1190</v>
      </c>
      <c r="T170" s="12">
        <v>1801</v>
      </c>
      <c r="U170" s="12">
        <v>23000</v>
      </c>
      <c r="V170" s="12">
        <v>3135</v>
      </c>
      <c r="W170" s="12">
        <v>436</v>
      </c>
      <c r="X170" s="12">
        <v>3207</v>
      </c>
      <c r="Y170" s="12">
        <v>434</v>
      </c>
      <c r="Z170" s="12">
        <v>229</v>
      </c>
      <c r="AA170" s="12">
        <v>1525</v>
      </c>
      <c r="AB170" s="12">
        <v>113</v>
      </c>
      <c r="AC170" s="48" t="s">
        <v>5</v>
      </c>
      <c r="AD170" s="48" t="s">
        <v>5</v>
      </c>
      <c r="AE170" s="48" t="s">
        <v>5</v>
      </c>
      <c r="AF170" s="48" t="s">
        <v>13</v>
      </c>
      <c r="AG170" s="48" t="s">
        <v>13</v>
      </c>
      <c r="AH170" s="48" t="s">
        <v>13</v>
      </c>
      <c r="AI170" s="171" t="s">
        <v>15</v>
      </c>
      <c r="AJ170" s="171" t="s">
        <v>13</v>
      </c>
      <c r="AK170" s="171" t="s">
        <v>9</v>
      </c>
      <c r="AL170" s="171" t="s">
        <v>13</v>
      </c>
      <c r="AM170" s="171" t="s">
        <v>13</v>
      </c>
      <c r="AN170" s="48" t="s">
        <v>9</v>
      </c>
      <c r="AO170" s="48" t="s">
        <v>9</v>
      </c>
      <c r="AP170" s="48" t="s">
        <v>9</v>
      </c>
      <c r="AQ170" s="48" t="s">
        <v>15</v>
      </c>
      <c r="AR170" s="167"/>
      <c r="AS170" s="48" t="s">
        <v>13</v>
      </c>
      <c r="AT170" s="48" t="s">
        <v>9</v>
      </c>
      <c r="AU170" s="173" t="s">
        <v>13</v>
      </c>
      <c r="AV170" t="s">
        <v>435</v>
      </c>
      <c r="AW170" s="28" t="s">
        <v>7</v>
      </c>
      <c r="AX170" s="28" t="s">
        <v>7</v>
      </c>
      <c r="AY170" s="12">
        <v>14</v>
      </c>
      <c r="AZ170" s="12">
        <v>31</v>
      </c>
      <c r="BA170" s="12">
        <v>690</v>
      </c>
      <c r="BB170" s="12">
        <v>750</v>
      </c>
      <c r="BC170" s="12">
        <v>700</v>
      </c>
      <c r="BD170" s="12">
        <v>760</v>
      </c>
      <c r="BE170" s="12">
        <v>1400</v>
      </c>
      <c r="BF170" s="12">
        <v>1490</v>
      </c>
      <c r="BG170" s="12">
        <v>51</v>
      </c>
      <c r="BH170" s="131">
        <v>12.9</v>
      </c>
      <c r="BI170" s="183">
        <v>37.4</v>
      </c>
      <c r="BJ170" s="195">
        <v>3.7</v>
      </c>
      <c r="BK170" s="12" t="s">
        <v>7</v>
      </c>
      <c r="BL170" s="12" t="s">
        <v>7</v>
      </c>
      <c r="BM170" s="12">
        <v>1752</v>
      </c>
      <c r="BN170" s="12">
        <v>1193</v>
      </c>
      <c r="BO170" s="19" t="s">
        <v>7</v>
      </c>
      <c r="BP170" s="19" t="s">
        <v>10</v>
      </c>
      <c r="BQ170" s="12">
        <v>15541</v>
      </c>
      <c r="BR170" s="12">
        <v>2614</v>
      </c>
      <c r="BS170" s="12">
        <v>697</v>
      </c>
      <c r="BT170" s="63">
        <v>797</v>
      </c>
      <c r="BU170" s="1">
        <v>383</v>
      </c>
      <c r="BV170" s="1">
        <v>122</v>
      </c>
      <c r="BW170" s="1" t="s">
        <v>7</v>
      </c>
      <c r="BX170" s="1" t="s">
        <v>7</v>
      </c>
      <c r="BY170" s="1" t="s">
        <v>7</v>
      </c>
      <c r="BZ170" s="115" t="s">
        <v>410</v>
      </c>
      <c r="CA170" s="143" t="s">
        <v>386</v>
      </c>
      <c r="CB170" s="1" t="s">
        <v>7</v>
      </c>
      <c r="CC170" s="1" t="s">
        <v>7</v>
      </c>
      <c r="CD170" s="1" t="s">
        <v>7</v>
      </c>
      <c r="CE170" s="1" t="s">
        <v>7</v>
      </c>
      <c r="CF170" s="1" t="s">
        <v>7</v>
      </c>
      <c r="CG170" s="12">
        <v>89</v>
      </c>
      <c r="CH170" s="12"/>
      <c r="CI170" s="12"/>
      <c r="CJ170" s="12">
        <v>98</v>
      </c>
      <c r="CK170" s="12">
        <v>54</v>
      </c>
      <c r="CL170" s="12">
        <v>61306</v>
      </c>
      <c r="CM170" s="12"/>
      <c r="CN170" s="12"/>
      <c r="CO170" s="12"/>
      <c r="CP170" s="12">
        <v>4232</v>
      </c>
      <c r="CQ170" s="12">
        <v>18094</v>
      </c>
      <c r="CR170" s="38">
        <v>1095</v>
      </c>
      <c r="CS170" s="12">
        <v>620</v>
      </c>
      <c r="CT170" s="38">
        <v>620</v>
      </c>
      <c r="CU170" s="38">
        <v>605</v>
      </c>
      <c r="CV170" s="38">
        <v>418</v>
      </c>
      <c r="CW170" s="38">
        <v>245</v>
      </c>
      <c r="CX170" s="38">
        <v>381</v>
      </c>
      <c r="CY170" s="12">
        <v>96</v>
      </c>
      <c r="CZ170" s="38">
        <v>57995</v>
      </c>
      <c r="DA170" s="38">
        <v>47857</v>
      </c>
      <c r="DB170" s="38">
        <v>3561</v>
      </c>
      <c r="DC170" s="38">
        <v>3163</v>
      </c>
      <c r="DD170" s="12">
        <v>502</v>
      </c>
      <c r="DE170" s="12">
        <v>17451</v>
      </c>
      <c r="DF170" s="12">
        <v>35</v>
      </c>
      <c r="DG170" s="12">
        <v>59741</v>
      </c>
      <c r="DH170" s="1">
        <v>338</v>
      </c>
      <c r="DI170" s="1">
        <v>662</v>
      </c>
      <c r="DJ170" s="1">
        <v>248</v>
      </c>
      <c r="DK170" s="1">
        <v>151</v>
      </c>
      <c r="DL170" s="1">
        <v>106</v>
      </c>
      <c r="DM170" s="1">
        <v>110</v>
      </c>
      <c r="DN170" s="1">
        <v>14</v>
      </c>
      <c r="DO170" s="1">
        <v>1629</v>
      </c>
    </row>
    <row r="171" spans="1:119" s="3" customFormat="1" x14ac:dyDescent="0.2">
      <c r="A171" s="3" t="s">
        <v>121</v>
      </c>
      <c r="B171" s="3">
        <v>2022</v>
      </c>
      <c r="C171" s="28"/>
      <c r="D171" s="28"/>
      <c r="E171" s="28"/>
      <c r="F171" s="19">
        <v>2859</v>
      </c>
      <c r="G171" s="19">
        <v>4461</v>
      </c>
      <c r="H171" s="19">
        <v>7350</v>
      </c>
      <c r="I171" s="19">
        <v>5242</v>
      </c>
      <c r="J171" s="19">
        <v>407</v>
      </c>
      <c r="K171" s="19">
        <v>417</v>
      </c>
      <c r="L171" s="12">
        <v>87</v>
      </c>
      <c r="M171" s="12">
        <v>93</v>
      </c>
      <c r="N171" s="19">
        <v>11129</v>
      </c>
      <c r="O171" s="19">
        <v>20486</v>
      </c>
      <c r="P171" s="19">
        <v>1150</v>
      </c>
      <c r="Q171" s="19">
        <v>2471</v>
      </c>
      <c r="R171" s="19">
        <v>619</v>
      </c>
      <c r="S171" s="19">
        <v>1224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48" t="s">
        <v>5</v>
      </c>
      <c r="AD171" s="48" t="s">
        <v>5</v>
      </c>
      <c r="AE171" s="48" t="s">
        <v>5</v>
      </c>
      <c r="AF171" s="48" t="s">
        <v>5</v>
      </c>
      <c r="AG171" s="48" t="s">
        <v>13</v>
      </c>
      <c r="AH171" s="48" t="s">
        <v>13</v>
      </c>
      <c r="AI171" s="48" t="s">
        <v>15</v>
      </c>
      <c r="AJ171" s="48" t="s">
        <v>9</v>
      </c>
      <c r="AK171" s="48" t="s">
        <v>9</v>
      </c>
      <c r="AL171" s="48" t="s">
        <v>13</v>
      </c>
      <c r="AM171" s="48" t="s">
        <v>9</v>
      </c>
      <c r="AN171" s="48" t="s">
        <v>9</v>
      </c>
      <c r="AO171" s="48" t="s">
        <v>9</v>
      </c>
      <c r="AP171" s="48" t="s">
        <v>9</v>
      </c>
      <c r="AQ171" s="48" t="s">
        <v>15</v>
      </c>
      <c r="AR171" s="48" t="s">
        <v>9</v>
      </c>
      <c r="AS171" s="48" t="s">
        <v>13</v>
      </c>
      <c r="AT171" s="48" t="s">
        <v>9</v>
      </c>
      <c r="AU171" s="173" t="s">
        <v>13</v>
      </c>
      <c r="AV171" s="1"/>
      <c r="AW171" s="28" t="s">
        <v>10</v>
      </c>
      <c r="AX171" s="28" t="s">
        <v>7</v>
      </c>
      <c r="AY171" s="19">
        <v>16</v>
      </c>
      <c r="AZ171" s="19"/>
      <c r="BA171" s="19">
        <v>680</v>
      </c>
      <c r="BB171" s="19">
        <v>750</v>
      </c>
      <c r="BC171" s="19">
        <v>690</v>
      </c>
      <c r="BD171" s="19">
        <v>760</v>
      </c>
      <c r="BE171" s="19">
        <v>1400</v>
      </c>
      <c r="BF171" s="19">
        <v>1500</v>
      </c>
      <c r="BG171" s="12">
        <v>52</v>
      </c>
      <c r="BH171" s="131">
        <v>9.6</v>
      </c>
      <c r="BI171" s="183">
        <v>33.1</v>
      </c>
      <c r="BJ171" s="195">
        <v>3.66</v>
      </c>
      <c r="BK171" s="12" t="s">
        <v>7</v>
      </c>
      <c r="BL171" s="12" t="s">
        <v>7</v>
      </c>
      <c r="BM171" s="12">
        <v>1853</v>
      </c>
      <c r="BN171" s="12">
        <v>1258</v>
      </c>
      <c r="BO171" s="19" t="s">
        <v>7</v>
      </c>
      <c r="BP171" s="19" t="s">
        <v>10</v>
      </c>
      <c r="BQ171" s="19"/>
      <c r="BR171" s="19"/>
      <c r="BS171" s="19"/>
      <c r="BT171" s="3">
        <v>638</v>
      </c>
      <c r="BU171" s="3">
        <v>318</v>
      </c>
      <c r="BV171" s="3">
        <v>97</v>
      </c>
      <c r="BW171" s="1" t="s">
        <v>7</v>
      </c>
      <c r="BX171" s="1" t="s">
        <v>7</v>
      </c>
      <c r="BY171" s="1" t="s">
        <v>7</v>
      </c>
      <c r="BZ171" s="115" t="s">
        <v>410</v>
      </c>
      <c r="CA171" s="143" t="s">
        <v>386</v>
      </c>
      <c r="CB171" s="1" t="s">
        <v>7</v>
      </c>
      <c r="CC171" s="1" t="s">
        <v>7</v>
      </c>
      <c r="CD171" s="1" t="s">
        <v>7</v>
      </c>
      <c r="CE171" s="1" t="s">
        <v>7</v>
      </c>
      <c r="CF171" s="1" t="s">
        <v>7</v>
      </c>
      <c r="CG171" s="19">
        <v>90</v>
      </c>
      <c r="CH171" s="19">
        <v>26</v>
      </c>
      <c r="CI171" s="19">
        <v>54</v>
      </c>
      <c r="CJ171" s="19">
        <v>99</v>
      </c>
      <c r="CK171" s="19">
        <v>54</v>
      </c>
      <c r="CL171" s="12">
        <v>58666</v>
      </c>
      <c r="CM171" s="12"/>
      <c r="CN171" s="12"/>
      <c r="CO171" s="12"/>
      <c r="CP171" s="12">
        <v>4178</v>
      </c>
      <c r="CQ171" s="12">
        <v>17346</v>
      </c>
      <c r="CR171" s="12">
        <v>1010</v>
      </c>
      <c r="CS171" s="12">
        <v>541</v>
      </c>
      <c r="CT171" s="12">
        <v>541</v>
      </c>
      <c r="CU171" s="12">
        <v>512</v>
      </c>
      <c r="CV171" s="12">
        <v>325</v>
      </c>
      <c r="CW171" s="12">
        <v>159</v>
      </c>
      <c r="CX171" s="12">
        <v>257</v>
      </c>
      <c r="CY171" s="12">
        <v>91.69</v>
      </c>
      <c r="CZ171" s="12">
        <v>52617</v>
      </c>
      <c r="DA171" s="12">
        <v>43039</v>
      </c>
      <c r="DB171" s="12">
        <v>3200</v>
      </c>
      <c r="DC171" s="12">
        <v>3319</v>
      </c>
      <c r="DD171" s="12">
        <v>587</v>
      </c>
      <c r="DE171" s="12">
        <v>16117</v>
      </c>
      <c r="DF171" s="12">
        <v>25</v>
      </c>
      <c r="DG171" s="12">
        <v>47660</v>
      </c>
      <c r="DH171" s="1"/>
      <c r="DI171" s="1"/>
      <c r="DJ171" s="1"/>
      <c r="DK171" s="1"/>
      <c r="DL171" s="1"/>
      <c r="DM171" s="1"/>
      <c r="DN171" s="1"/>
      <c r="DO171" s="159"/>
    </row>
    <row r="172" spans="1:119" s="3" customFormat="1" ht="14" x14ac:dyDescent="0.2">
      <c r="A172" s="3" t="s">
        <v>121</v>
      </c>
      <c r="B172" s="3">
        <v>2021</v>
      </c>
      <c r="C172" s="28"/>
      <c r="D172" s="28"/>
      <c r="E172" s="28"/>
      <c r="F172" s="19">
        <v>2999</v>
      </c>
      <c r="G172" s="19">
        <v>4747</v>
      </c>
      <c r="H172" s="19">
        <v>7780</v>
      </c>
      <c r="I172" s="19">
        <v>5347</v>
      </c>
      <c r="J172" s="19">
        <v>406</v>
      </c>
      <c r="K172" s="19">
        <v>416</v>
      </c>
      <c r="L172" s="12">
        <v>86</v>
      </c>
      <c r="M172" s="12">
        <v>93.89</v>
      </c>
      <c r="N172" s="19">
        <v>15647</v>
      </c>
      <c r="O172" s="19">
        <v>29878</v>
      </c>
      <c r="P172" s="19">
        <v>1489</v>
      </c>
      <c r="Q172" s="19">
        <v>2896</v>
      </c>
      <c r="R172" s="19">
        <v>726</v>
      </c>
      <c r="S172" s="19">
        <v>1301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28"/>
      <c r="AD172" s="28"/>
      <c r="AE172" s="28"/>
      <c r="AF172" s="48" t="s">
        <v>5</v>
      </c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19"/>
      <c r="AV172" s="28"/>
      <c r="AW172" s="28" t="s">
        <v>10</v>
      </c>
      <c r="AX172" s="28" t="s">
        <v>7</v>
      </c>
      <c r="AY172" s="19">
        <v>15</v>
      </c>
      <c r="AZ172" s="19"/>
      <c r="BA172" s="19">
        <v>680</v>
      </c>
      <c r="BB172" s="19">
        <v>740</v>
      </c>
      <c r="BC172" s="19">
        <v>680</v>
      </c>
      <c r="BD172" s="19">
        <v>770</v>
      </c>
      <c r="BE172" s="19">
        <v>1380</v>
      </c>
      <c r="BF172" s="19">
        <v>1490</v>
      </c>
      <c r="BG172" s="12">
        <v>54.17</v>
      </c>
      <c r="BH172" s="131">
        <v>10.15</v>
      </c>
      <c r="BI172" s="183">
        <v>29.95</v>
      </c>
      <c r="BJ172" s="195">
        <v>3.64</v>
      </c>
      <c r="BK172" s="12" t="s">
        <v>7</v>
      </c>
      <c r="BL172" s="12" t="s">
        <v>7</v>
      </c>
      <c r="BM172" s="12">
        <v>3853</v>
      </c>
      <c r="BN172" s="12">
        <v>1209</v>
      </c>
      <c r="BO172" s="19" t="s">
        <v>7</v>
      </c>
      <c r="BP172" s="19" t="s">
        <v>10</v>
      </c>
      <c r="BQ172" s="19"/>
      <c r="BR172" s="19"/>
      <c r="BS172" s="19"/>
      <c r="BT172" s="3">
        <v>1601</v>
      </c>
      <c r="BU172" s="3">
        <v>288</v>
      </c>
      <c r="BV172" s="3">
        <v>88</v>
      </c>
      <c r="CA172" s="108"/>
      <c r="CG172" s="19">
        <v>90</v>
      </c>
      <c r="CH172" s="19">
        <v>23</v>
      </c>
      <c r="CI172" s="19">
        <v>52</v>
      </c>
      <c r="CJ172" s="19">
        <v>98</v>
      </c>
      <c r="CK172" s="19">
        <v>52</v>
      </c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"/>
      <c r="DI172" s="1"/>
      <c r="DJ172" s="1"/>
      <c r="DK172" s="1"/>
      <c r="DL172" s="1"/>
      <c r="DM172" s="1"/>
      <c r="DN172" s="1"/>
      <c r="DO172" s="159"/>
    </row>
    <row r="173" spans="1:119" s="3" customFormat="1" ht="14" x14ac:dyDescent="0.2">
      <c r="A173" s="3" t="s">
        <v>121</v>
      </c>
      <c r="B173" s="3">
        <v>2020</v>
      </c>
      <c r="C173" s="28"/>
      <c r="D173" s="28"/>
      <c r="E173" s="28"/>
      <c r="F173" s="19">
        <v>2967</v>
      </c>
      <c r="G173" s="19">
        <v>4683</v>
      </c>
      <c r="H173" s="19">
        <v>7700</v>
      </c>
      <c r="I173" s="19">
        <v>5390</v>
      </c>
      <c r="J173" s="19">
        <v>403</v>
      </c>
      <c r="K173" s="19">
        <v>414</v>
      </c>
      <c r="L173" s="12">
        <v>85.77</v>
      </c>
      <c r="M173" s="12">
        <v>91.98</v>
      </c>
      <c r="N173" s="19">
        <v>16241</v>
      </c>
      <c r="O173" s="19">
        <v>27651</v>
      </c>
      <c r="P173" s="19">
        <v>1899</v>
      </c>
      <c r="Q173" s="19">
        <v>2978</v>
      </c>
      <c r="R173" s="19">
        <v>740</v>
      </c>
      <c r="S173" s="19">
        <v>1061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28"/>
      <c r="AD173" s="28"/>
      <c r="AE173" s="28"/>
      <c r="AF173" s="48" t="s">
        <v>5</v>
      </c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19"/>
      <c r="AV173" s="28"/>
      <c r="AW173" s="28" t="s">
        <v>10</v>
      </c>
      <c r="AX173" s="28" t="s">
        <v>7</v>
      </c>
      <c r="AY173" s="19">
        <v>30</v>
      </c>
      <c r="AZ173" s="19"/>
      <c r="BA173" s="19">
        <v>650</v>
      </c>
      <c r="BB173" s="19">
        <v>730</v>
      </c>
      <c r="BC173" s="19">
        <v>690</v>
      </c>
      <c r="BD173" s="19">
        <v>770</v>
      </c>
      <c r="BE173" s="19">
        <v>1360</v>
      </c>
      <c r="BF173" s="19">
        <v>1470</v>
      </c>
      <c r="BG173" s="12">
        <v>63.44</v>
      </c>
      <c r="BH173" s="131">
        <v>8.27</v>
      </c>
      <c r="BI173" s="183">
        <v>24.93</v>
      </c>
      <c r="BJ173" s="202">
        <v>3.55</v>
      </c>
      <c r="BK173" s="12" t="s">
        <v>7</v>
      </c>
      <c r="BL173" s="12" t="s">
        <v>7</v>
      </c>
      <c r="BM173" s="12">
        <v>3976</v>
      </c>
      <c r="BN173" s="12">
        <v>922</v>
      </c>
      <c r="BO173" s="19" t="s">
        <v>7</v>
      </c>
      <c r="BP173" s="19" t="s">
        <v>10</v>
      </c>
      <c r="BQ173" s="19"/>
      <c r="BR173" s="19"/>
      <c r="BS173" s="19"/>
      <c r="BT173" s="3">
        <v>1221</v>
      </c>
      <c r="BU173" s="3">
        <v>315</v>
      </c>
      <c r="BV173" s="3">
        <v>93</v>
      </c>
      <c r="CA173" s="108"/>
      <c r="CG173" s="12">
        <v>82</v>
      </c>
      <c r="CH173" s="12">
        <v>19</v>
      </c>
      <c r="CI173" s="12">
        <v>50</v>
      </c>
      <c r="CJ173" s="12">
        <v>90</v>
      </c>
      <c r="CK173" s="12">
        <v>42</v>
      </c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"/>
      <c r="DI173" s="1"/>
      <c r="DJ173" s="1"/>
      <c r="DK173" s="1"/>
      <c r="DL173" s="1"/>
      <c r="DM173" s="1"/>
      <c r="DN173" s="1"/>
      <c r="DO173" s="1"/>
    </row>
    <row r="174" spans="1:119" s="3" customFormat="1" ht="14" x14ac:dyDescent="0.2">
      <c r="A174" s="3" t="s">
        <v>121</v>
      </c>
      <c r="B174" s="3">
        <v>2019</v>
      </c>
      <c r="C174" s="28"/>
      <c r="D174" s="28"/>
      <c r="E174" s="28"/>
      <c r="F174" s="19">
        <v>2839</v>
      </c>
      <c r="G174" s="19">
        <v>4095</v>
      </c>
      <c r="H174" s="19">
        <v>6968</v>
      </c>
      <c r="I174" s="19">
        <v>4945</v>
      </c>
      <c r="J174" s="19">
        <v>381</v>
      </c>
      <c r="K174" s="19">
        <v>388</v>
      </c>
      <c r="L174" s="12">
        <v>86</v>
      </c>
      <c r="M174" s="12">
        <v>93</v>
      </c>
      <c r="N174" s="19">
        <v>15647</v>
      </c>
      <c r="O174" s="19">
        <v>26538</v>
      </c>
      <c r="P174" s="19">
        <v>1999</v>
      </c>
      <c r="Q174" s="19">
        <v>3432</v>
      </c>
      <c r="R174" s="19">
        <v>721</v>
      </c>
      <c r="S174" s="19">
        <v>1100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28"/>
      <c r="AD174" s="28"/>
      <c r="AE174" s="28"/>
      <c r="AF174" s="48" t="s">
        <v>5</v>
      </c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19"/>
      <c r="AV174" s="28"/>
      <c r="AW174" s="28" t="s">
        <v>10</v>
      </c>
      <c r="AX174" s="28" t="s">
        <v>7</v>
      </c>
      <c r="AY174" s="19">
        <v>26</v>
      </c>
      <c r="AZ174" s="19"/>
      <c r="BA174" s="19">
        <v>660</v>
      </c>
      <c r="BB174" s="19">
        <v>760</v>
      </c>
      <c r="BC174" s="19">
        <v>700</v>
      </c>
      <c r="BD174" s="19">
        <v>770</v>
      </c>
      <c r="BE174" s="19">
        <v>1370</v>
      </c>
      <c r="BF174" s="19">
        <v>1480</v>
      </c>
      <c r="BG174" s="12">
        <v>63.61</v>
      </c>
      <c r="BH174" s="131">
        <v>8.07</v>
      </c>
      <c r="BI174" s="183">
        <v>24.31</v>
      </c>
      <c r="BJ174" s="195">
        <v>3.56</v>
      </c>
      <c r="BK174" s="12" t="s">
        <v>7</v>
      </c>
      <c r="BL174" s="12" t="s">
        <v>7</v>
      </c>
      <c r="BM174" s="12">
        <v>2163</v>
      </c>
      <c r="BN174" s="12">
        <v>720</v>
      </c>
      <c r="BO174" s="19" t="s">
        <v>7</v>
      </c>
      <c r="BP174" s="19" t="s">
        <v>10</v>
      </c>
      <c r="BQ174" s="19"/>
      <c r="BR174" s="19"/>
      <c r="BS174" s="19"/>
      <c r="BT174" s="3">
        <v>1316</v>
      </c>
      <c r="BU174" s="3">
        <v>508</v>
      </c>
      <c r="BV174" s="3">
        <v>151</v>
      </c>
      <c r="CA174" s="108"/>
      <c r="CG174" s="12">
        <v>80</v>
      </c>
      <c r="CH174" s="12">
        <v>21.69</v>
      </c>
      <c r="CI174" s="12">
        <v>50.52</v>
      </c>
      <c r="CJ174" s="12">
        <v>98</v>
      </c>
      <c r="CK174" s="12">
        <v>46</v>
      </c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"/>
      <c r="DI174" s="1"/>
      <c r="DJ174" s="1"/>
      <c r="DK174" s="1"/>
      <c r="DL174" s="1"/>
      <c r="DM174" s="1"/>
      <c r="DN174" s="1"/>
      <c r="DO174" s="1"/>
    </row>
    <row r="175" spans="1:119" s="3" customFormat="1" ht="14" x14ac:dyDescent="0.2">
      <c r="A175" s="3" t="s">
        <v>121</v>
      </c>
      <c r="B175" s="3">
        <v>2018</v>
      </c>
      <c r="C175" s="28"/>
      <c r="D175" s="28"/>
      <c r="E175" s="28"/>
      <c r="F175" s="19">
        <v>2729</v>
      </c>
      <c r="G175" s="19">
        <v>4018</v>
      </c>
      <c r="H175" s="19">
        <v>6773</v>
      </c>
      <c r="I175" s="19">
        <v>4949</v>
      </c>
      <c r="J175" s="19">
        <v>325</v>
      </c>
      <c r="K175" s="19">
        <v>355</v>
      </c>
      <c r="L175" s="12">
        <v>85.36</v>
      </c>
      <c r="M175" s="12">
        <v>94.22</v>
      </c>
      <c r="N175" s="19">
        <v>14621</v>
      </c>
      <c r="O175" s="19">
        <v>24195</v>
      </c>
      <c r="P175" s="19">
        <v>2447</v>
      </c>
      <c r="Q175" s="19">
        <v>4277</v>
      </c>
      <c r="R175" s="19">
        <v>716</v>
      </c>
      <c r="S175" s="19">
        <v>1193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28"/>
      <c r="AD175" s="28"/>
      <c r="AE175" s="28"/>
      <c r="AF175" s="48" t="s">
        <v>5</v>
      </c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19"/>
      <c r="AV175" s="28"/>
      <c r="AW175" s="28" t="s">
        <v>10</v>
      </c>
      <c r="AX175" s="28" t="s">
        <v>7</v>
      </c>
      <c r="AY175" s="19">
        <v>23</v>
      </c>
      <c r="AZ175" s="19"/>
      <c r="BA175" s="19">
        <v>670</v>
      </c>
      <c r="BB175" s="19">
        <v>730</v>
      </c>
      <c r="BC175" s="19">
        <v>680</v>
      </c>
      <c r="BD175" s="19">
        <v>760</v>
      </c>
      <c r="BE175" s="19"/>
      <c r="BF175" s="19"/>
      <c r="BG175" s="12">
        <v>63</v>
      </c>
      <c r="BH175" s="131">
        <v>35</v>
      </c>
      <c r="BI175" s="183"/>
      <c r="BJ175" s="195"/>
      <c r="BK175" s="12" t="s">
        <v>7</v>
      </c>
      <c r="BL175" s="12" t="s">
        <v>7</v>
      </c>
      <c r="BM175" s="12">
        <v>1659</v>
      </c>
      <c r="BN175" s="12">
        <v>535</v>
      </c>
      <c r="BO175" s="19" t="s">
        <v>7</v>
      </c>
      <c r="BP175" s="19" t="s">
        <v>10</v>
      </c>
      <c r="BQ175" s="19"/>
      <c r="BR175" s="19"/>
      <c r="BS175" s="19"/>
      <c r="BT175" s="3">
        <v>1169</v>
      </c>
      <c r="BU175" s="3">
        <v>447</v>
      </c>
      <c r="BV175" s="3">
        <v>116</v>
      </c>
      <c r="CA175" s="108"/>
      <c r="CG175" s="12">
        <v>79</v>
      </c>
      <c r="CH175" s="12">
        <v>24</v>
      </c>
      <c r="CI175" s="12">
        <v>46</v>
      </c>
      <c r="CJ175" s="12">
        <v>99</v>
      </c>
      <c r="CK175" s="12">
        <v>48</v>
      </c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"/>
      <c r="DI175" s="1"/>
      <c r="DJ175" s="1"/>
      <c r="DK175" s="1"/>
      <c r="DL175" s="1"/>
      <c r="DM175" s="1"/>
      <c r="DN175" s="1"/>
      <c r="DO175" s="1"/>
    </row>
    <row r="176" spans="1:119" s="3" customFormat="1" ht="14" x14ac:dyDescent="0.2">
      <c r="A176" s="3" t="s">
        <v>121</v>
      </c>
      <c r="B176" s="3">
        <v>2017</v>
      </c>
      <c r="C176" s="28"/>
      <c r="D176" s="28"/>
      <c r="E176" s="28"/>
      <c r="F176" s="19">
        <v>2672</v>
      </c>
      <c r="G176" s="19">
        <v>3868</v>
      </c>
      <c r="H176" s="19">
        <v>6571</v>
      </c>
      <c r="I176" s="19">
        <v>4677</v>
      </c>
      <c r="J176" s="19">
        <v>274</v>
      </c>
      <c r="K176" s="19">
        <v>328</v>
      </c>
      <c r="L176" s="12">
        <v>83.36</v>
      </c>
      <c r="M176" s="12">
        <v>93.15</v>
      </c>
      <c r="N176" s="19">
        <v>14015</v>
      </c>
      <c r="O176" s="19">
        <v>21607</v>
      </c>
      <c r="P176" s="19">
        <v>2901</v>
      </c>
      <c r="Q176" s="19">
        <v>4756</v>
      </c>
      <c r="R176" s="19">
        <v>713</v>
      </c>
      <c r="S176" s="19">
        <v>1192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28"/>
      <c r="AD176" s="28"/>
      <c r="AE176" s="28"/>
      <c r="AF176" s="48" t="s">
        <v>5</v>
      </c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19"/>
      <c r="AV176" s="28"/>
      <c r="AW176" s="28" t="s">
        <v>10</v>
      </c>
      <c r="AX176" s="28" t="s">
        <v>7</v>
      </c>
      <c r="AY176" s="19">
        <v>19</v>
      </c>
      <c r="AZ176" s="19"/>
      <c r="BA176" s="19">
        <v>670</v>
      </c>
      <c r="BB176" s="19">
        <v>740</v>
      </c>
      <c r="BC176" s="19">
        <v>660</v>
      </c>
      <c r="BD176" s="19">
        <v>750</v>
      </c>
      <c r="BE176" s="19"/>
      <c r="BF176" s="19"/>
      <c r="BG176" s="12">
        <v>62</v>
      </c>
      <c r="BH176" s="131">
        <v>38</v>
      </c>
      <c r="BI176" s="183"/>
      <c r="BJ176" s="195"/>
      <c r="BK176" s="12" t="s">
        <v>7</v>
      </c>
      <c r="BL176" s="12" t="s">
        <v>7</v>
      </c>
      <c r="BM176" s="12">
        <v>1394</v>
      </c>
      <c r="BN176" s="12">
        <v>501</v>
      </c>
      <c r="BO176" s="19" t="s">
        <v>7</v>
      </c>
      <c r="BP176" s="19" t="s">
        <v>10</v>
      </c>
      <c r="BQ176" s="19"/>
      <c r="BR176" s="19"/>
      <c r="BS176" s="19"/>
      <c r="BT176" s="3">
        <v>1149</v>
      </c>
      <c r="BU176" s="3">
        <v>305</v>
      </c>
      <c r="BV176" s="3">
        <v>94</v>
      </c>
      <c r="CA176" s="108"/>
      <c r="CG176" s="12">
        <v>77</v>
      </c>
      <c r="CH176" s="12">
        <v>29</v>
      </c>
      <c r="CI176" s="12">
        <v>50</v>
      </c>
      <c r="CJ176" s="12">
        <v>98</v>
      </c>
      <c r="CK176" s="12">
        <v>48</v>
      </c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"/>
      <c r="DI176" s="1"/>
      <c r="DJ176" s="1"/>
      <c r="DK176" s="1"/>
      <c r="DL176" s="1"/>
      <c r="DM176" s="1"/>
      <c r="DN176" s="1"/>
      <c r="DO176" s="1"/>
    </row>
    <row r="177" spans="1:119" s="3" customFormat="1" x14ac:dyDescent="0.2">
      <c r="A177" s="4" t="s">
        <v>142</v>
      </c>
      <c r="B177" s="3">
        <v>2023</v>
      </c>
      <c r="C177" s="149" t="s">
        <v>195</v>
      </c>
      <c r="D177" t="s">
        <v>511</v>
      </c>
      <c r="E177">
        <v>1</v>
      </c>
      <c r="F177" s="19"/>
      <c r="G177" s="19"/>
      <c r="H177" s="19"/>
      <c r="I177" s="19"/>
      <c r="J177" s="19"/>
      <c r="K177" s="19"/>
      <c r="L177" s="12"/>
      <c r="M177" s="1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28"/>
      <c r="AD177" s="28"/>
      <c r="AE177" s="28"/>
      <c r="AF177" s="48" t="s">
        <v>9</v>
      </c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167"/>
      <c r="AS177" s="28"/>
      <c r="AT177" s="28"/>
      <c r="AU177" s="19"/>
      <c r="AV177" t="s">
        <v>435</v>
      </c>
      <c r="AW177" s="28"/>
      <c r="AX177" s="28"/>
      <c r="AY177" s="19"/>
      <c r="AZ177" s="19"/>
      <c r="BA177" s="19"/>
      <c r="BB177" s="19"/>
      <c r="BC177" s="19"/>
      <c r="BD177" s="19"/>
      <c r="BE177" s="19"/>
      <c r="BF177" s="19"/>
      <c r="BG177" s="12">
        <v>48</v>
      </c>
      <c r="BH177" s="131">
        <v>67</v>
      </c>
      <c r="BI177" s="183">
        <v>17</v>
      </c>
      <c r="BJ177" s="195">
        <v>4.13</v>
      </c>
      <c r="BK177" s="12"/>
      <c r="BL177" s="12"/>
      <c r="BM177" s="12"/>
      <c r="BN177" s="12"/>
      <c r="BO177" s="19"/>
      <c r="BP177" s="19"/>
      <c r="BQ177" s="19"/>
      <c r="BR177" s="19"/>
      <c r="BS177" s="19"/>
      <c r="CA177" s="108"/>
      <c r="CG177" s="12"/>
      <c r="CH177" s="12"/>
      <c r="CI177" s="12"/>
      <c r="CJ177" s="12"/>
      <c r="CK177" s="12"/>
      <c r="CL177" s="179"/>
      <c r="CM177" s="179">
        <v>20154</v>
      </c>
      <c r="CN177" s="179">
        <v>20154</v>
      </c>
      <c r="CO177" s="179">
        <v>38520</v>
      </c>
      <c r="CP177" s="179">
        <v>1370</v>
      </c>
      <c r="CQ177" s="179">
        <v>13420</v>
      </c>
      <c r="CR177" s="12">
        <v>3692</v>
      </c>
      <c r="CS177" s="12">
        <v>2940</v>
      </c>
      <c r="CT177" s="12">
        <v>2939</v>
      </c>
      <c r="CU177" s="12">
        <v>2842</v>
      </c>
      <c r="CV177" s="12">
        <v>1246</v>
      </c>
      <c r="CW177" s="12">
        <v>117</v>
      </c>
      <c r="CX177" s="12">
        <v>837</v>
      </c>
      <c r="CY177" s="12">
        <v>84.5</v>
      </c>
      <c r="CZ177" s="3">
        <v>26566</v>
      </c>
      <c r="DA177" s="3">
        <v>24289</v>
      </c>
      <c r="DB177" s="3">
        <v>6662</v>
      </c>
      <c r="DC177" s="3">
        <v>6773</v>
      </c>
      <c r="DD177" s="3">
        <v>174</v>
      </c>
      <c r="DE177" s="3">
        <v>7455</v>
      </c>
      <c r="DF177" s="3">
        <v>38</v>
      </c>
      <c r="DG177" s="3">
        <v>14580</v>
      </c>
      <c r="DH177" s="1"/>
      <c r="DI177" s="1"/>
      <c r="DJ177" s="1"/>
      <c r="DK177" s="1"/>
      <c r="DL177" s="1"/>
      <c r="DM177" s="1"/>
      <c r="DN177" s="1"/>
      <c r="DO177" s="1"/>
    </row>
    <row r="178" spans="1:119" x14ac:dyDescent="0.2">
      <c r="A178" s="3" t="s">
        <v>142</v>
      </c>
      <c r="B178" s="3">
        <v>2022</v>
      </c>
      <c r="C178" s="78"/>
      <c r="D178" s="78"/>
      <c r="E178" s="78"/>
      <c r="F178" s="19">
        <v>8126</v>
      </c>
      <c r="G178" s="19">
        <v>11108</v>
      </c>
      <c r="H178" s="19">
        <v>19928</v>
      </c>
      <c r="I178" s="19">
        <v>9250</v>
      </c>
      <c r="J178" s="19">
        <v>921</v>
      </c>
      <c r="K178" s="19">
        <v>2802</v>
      </c>
      <c r="L178" s="12">
        <v>84</v>
      </c>
      <c r="M178" s="19">
        <v>93</v>
      </c>
      <c r="N178" s="105">
        <v>22670</v>
      </c>
      <c r="O178" s="105">
        <v>30402</v>
      </c>
      <c r="P178" s="105">
        <v>10295</v>
      </c>
      <c r="Q178" s="105">
        <v>15784</v>
      </c>
      <c r="R178" s="105">
        <v>1587</v>
      </c>
      <c r="S178" s="105">
        <v>2799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48" t="s">
        <v>5</v>
      </c>
      <c r="AD178" s="48" t="s">
        <v>9</v>
      </c>
      <c r="AE178" s="48" t="s">
        <v>5</v>
      </c>
      <c r="AF178" s="48" t="s">
        <v>9</v>
      </c>
      <c r="AG178" s="48" t="s">
        <v>5</v>
      </c>
      <c r="AH178" s="48" t="s">
        <v>9</v>
      </c>
      <c r="AI178" s="48" t="s">
        <v>15</v>
      </c>
      <c r="AJ178" s="48" t="s">
        <v>9</v>
      </c>
      <c r="AK178" s="48" t="s">
        <v>13</v>
      </c>
      <c r="AL178" s="48" t="s">
        <v>13</v>
      </c>
      <c r="AM178" s="48" t="s">
        <v>9</v>
      </c>
      <c r="AN178" s="48" t="s">
        <v>15</v>
      </c>
      <c r="AO178" s="48" t="s">
        <v>9</v>
      </c>
      <c r="AP178" s="48" t="s">
        <v>9</v>
      </c>
      <c r="AQ178" s="48" t="s">
        <v>9</v>
      </c>
      <c r="AR178" s="48" t="s">
        <v>9</v>
      </c>
      <c r="AS178" s="48" t="s">
        <v>13</v>
      </c>
      <c r="AT178" s="48" t="s">
        <v>13</v>
      </c>
      <c r="AU178" s="173" t="s">
        <v>13</v>
      </c>
      <c r="AV178" s="1"/>
      <c r="AW178" s="28" t="s">
        <v>10</v>
      </c>
      <c r="AX178" s="28" t="s">
        <v>10</v>
      </c>
      <c r="AY178" s="19">
        <v>47</v>
      </c>
      <c r="AZ178" s="19"/>
      <c r="BA178" s="105">
        <v>640</v>
      </c>
      <c r="BB178" s="105">
        <v>720</v>
      </c>
      <c r="BC178" s="105">
        <v>640</v>
      </c>
      <c r="BD178" s="105">
        <v>750</v>
      </c>
      <c r="BE178" s="19"/>
      <c r="BF178" s="19"/>
      <c r="BG178" s="19">
        <v>56</v>
      </c>
      <c r="BH178" s="131">
        <v>70</v>
      </c>
      <c r="BI178" s="183">
        <v>17</v>
      </c>
      <c r="BJ178" s="195">
        <v>4.16</v>
      </c>
      <c r="BK178" s="12" t="s">
        <v>7</v>
      </c>
      <c r="BL178" s="12" t="s">
        <v>10</v>
      </c>
      <c r="BM178" s="23"/>
      <c r="BN178" s="64"/>
      <c r="BO178" s="12" t="s">
        <v>10</v>
      </c>
      <c r="BP178" s="19"/>
      <c r="BQ178" s="19"/>
      <c r="BR178" s="19"/>
      <c r="BS178" s="19"/>
      <c r="BT178" s="63">
        <v>2757</v>
      </c>
      <c r="BU178" s="63">
        <v>1268</v>
      </c>
      <c r="BV178" s="3">
        <v>660</v>
      </c>
      <c r="BW178" s="3" t="s">
        <v>7</v>
      </c>
      <c r="BX178" s="3" t="s">
        <v>7</v>
      </c>
      <c r="BY178" s="3" t="s">
        <v>7</v>
      </c>
      <c r="BZ178" s="115" t="s">
        <v>410</v>
      </c>
      <c r="CA178" s="146" t="s">
        <v>383</v>
      </c>
      <c r="CB178" s="3" t="s">
        <v>7</v>
      </c>
      <c r="CC178" s="3" t="s">
        <v>10</v>
      </c>
      <c r="CD178" s="3" t="s">
        <v>7</v>
      </c>
      <c r="CE178" s="3" t="s">
        <v>7</v>
      </c>
      <c r="CF178" s="3" t="s">
        <v>7</v>
      </c>
      <c r="CG178" s="19">
        <v>36</v>
      </c>
      <c r="CH178" s="19">
        <v>11</v>
      </c>
      <c r="CI178" s="19">
        <v>14</v>
      </c>
      <c r="CJ178" s="19">
        <v>96</v>
      </c>
      <c r="CK178" s="19">
        <v>42</v>
      </c>
      <c r="CL178" s="19"/>
      <c r="CM178" s="19">
        <v>20154</v>
      </c>
      <c r="CN178" s="19">
        <v>20154</v>
      </c>
      <c r="CO178" s="19">
        <v>38520</v>
      </c>
      <c r="CP178" s="19">
        <v>1370</v>
      </c>
      <c r="CQ178" s="19">
        <v>13420</v>
      </c>
      <c r="CR178" s="12">
        <v>4232</v>
      </c>
      <c r="CS178" s="12">
        <v>2625</v>
      </c>
      <c r="CT178" s="12">
        <v>2543</v>
      </c>
      <c r="CU178" s="12">
        <v>2126</v>
      </c>
      <c r="CV178" s="12">
        <v>1898</v>
      </c>
      <c r="CW178" s="12">
        <v>247</v>
      </c>
      <c r="CX178" s="12">
        <v>237</v>
      </c>
      <c r="CY178" s="12">
        <v>55.9</v>
      </c>
      <c r="CZ178" s="12">
        <v>17069</v>
      </c>
      <c r="DA178" s="12">
        <v>15557</v>
      </c>
      <c r="DB178" s="12">
        <v>3855</v>
      </c>
      <c r="DC178" s="12">
        <v>3818</v>
      </c>
      <c r="DD178" s="12">
        <v>430</v>
      </c>
      <c r="DE178" s="12">
        <v>9684</v>
      </c>
      <c r="DF178" s="12">
        <v>49</v>
      </c>
      <c r="DG178" s="12">
        <v>9763</v>
      </c>
      <c r="DH178" s="1">
        <v>250</v>
      </c>
      <c r="DI178" s="1">
        <v>925</v>
      </c>
      <c r="DJ178" s="1">
        <v>595</v>
      </c>
      <c r="DK178" s="1">
        <v>399</v>
      </c>
      <c r="DL178" s="1">
        <v>174</v>
      </c>
      <c r="DM178" s="1">
        <v>282</v>
      </c>
      <c r="DN178" s="1">
        <v>186</v>
      </c>
      <c r="DO178" s="1">
        <v>2811</v>
      </c>
    </row>
    <row r="179" spans="1:119" x14ac:dyDescent="0.2">
      <c r="A179" s="3" t="s">
        <v>142</v>
      </c>
      <c r="B179" s="3">
        <v>2021</v>
      </c>
      <c r="C179" s="28"/>
      <c r="D179" s="28"/>
      <c r="E179" s="28"/>
      <c r="F179" s="19">
        <v>8437</v>
      </c>
      <c r="G179" s="19">
        <v>10778</v>
      </c>
      <c r="H179" s="19">
        <v>19980</v>
      </c>
      <c r="I179" s="19">
        <v>9258</v>
      </c>
      <c r="J179" s="19">
        <v>835</v>
      </c>
      <c r="K179" s="19">
        <v>2686</v>
      </c>
      <c r="L179" s="12">
        <v>84</v>
      </c>
      <c r="M179" s="19">
        <v>93.4</v>
      </c>
      <c r="N179" s="105">
        <v>14795</v>
      </c>
      <c r="O179" s="105">
        <v>19861</v>
      </c>
      <c r="P179" s="105">
        <v>9466</v>
      </c>
      <c r="Q179" s="105">
        <v>13643</v>
      </c>
      <c r="R179" s="105">
        <v>1968</v>
      </c>
      <c r="S179" s="105">
        <v>2901</v>
      </c>
      <c r="T179" s="19"/>
      <c r="U179" s="19"/>
      <c r="V179" s="19"/>
      <c r="W179" s="19"/>
      <c r="X179" s="19"/>
      <c r="Y179" s="19"/>
      <c r="Z179" s="19"/>
      <c r="AA179" s="19"/>
      <c r="AB179" s="19"/>
      <c r="AF179" s="2" t="s">
        <v>9</v>
      </c>
      <c r="AR179" s="2"/>
      <c r="AW179" s="28" t="s">
        <v>10</v>
      </c>
      <c r="AX179" s="28" t="s">
        <v>10</v>
      </c>
      <c r="AY179" s="19">
        <v>49</v>
      </c>
      <c r="AZ179" s="19"/>
      <c r="BA179" s="105">
        <v>630</v>
      </c>
      <c r="BB179" s="105">
        <v>720</v>
      </c>
      <c r="BC179" s="105">
        <v>620</v>
      </c>
      <c r="BD179" s="105">
        <v>750</v>
      </c>
      <c r="BE179" s="105"/>
      <c r="BF179" s="105"/>
      <c r="BG179" s="19">
        <v>45</v>
      </c>
      <c r="BH179" s="131">
        <v>63</v>
      </c>
      <c r="BI179" s="183">
        <v>18</v>
      </c>
      <c r="BJ179" s="195">
        <v>4.0999999999999996</v>
      </c>
      <c r="BK179" s="12" t="s">
        <v>7</v>
      </c>
      <c r="BL179" s="12" t="s">
        <v>10</v>
      </c>
      <c r="BM179" s="65"/>
      <c r="BN179" s="65"/>
      <c r="BO179" s="12" t="s">
        <v>10</v>
      </c>
      <c r="BP179" s="19"/>
      <c r="BQ179" s="19"/>
      <c r="BR179" s="19"/>
      <c r="BS179" s="19"/>
      <c r="BT179" s="63">
        <v>2314</v>
      </c>
      <c r="BU179" s="63">
        <v>1292</v>
      </c>
      <c r="BV179" s="3">
        <v>767</v>
      </c>
      <c r="BW179" s="3"/>
      <c r="BX179" s="3"/>
      <c r="BY179" s="3"/>
      <c r="BZ179" s="3"/>
      <c r="CA179" s="108"/>
      <c r="CB179" s="3"/>
      <c r="CC179" s="3"/>
      <c r="CD179" s="3"/>
      <c r="CE179" s="3"/>
      <c r="CF179" s="3"/>
      <c r="CG179" s="19">
        <v>34</v>
      </c>
      <c r="CH179" s="19">
        <v>10</v>
      </c>
      <c r="CI179" s="19">
        <v>12</v>
      </c>
      <c r="CJ179" s="19">
        <v>96</v>
      </c>
      <c r="CK179" s="19">
        <v>42</v>
      </c>
      <c r="CL179" s="19"/>
      <c r="CM179" s="19"/>
      <c r="CN179" s="19"/>
      <c r="CO179" s="19"/>
      <c r="CP179" s="19"/>
      <c r="CQ179" s="19"/>
      <c r="CR179" s="12"/>
      <c r="CT179" s="12"/>
      <c r="CU179" s="12"/>
      <c r="CV179" s="12"/>
      <c r="CW179" s="12"/>
      <c r="CX179" s="12"/>
      <c r="CZ179" s="12"/>
      <c r="DA179" s="12"/>
      <c r="DB179" s="12"/>
      <c r="DC179" s="12"/>
      <c r="DD179" s="12"/>
      <c r="DO179" s="159"/>
    </row>
    <row r="180" spans="1:119" x14ac:dyDescent="0.2">
      <c r="A180" s="3" t="s">
        <v>142</v>
      </c>
      <c r="B180" s="3">
        <v>2020</v>
      </c>
      <c r="F180" s="19">
        <v>8325</v>
      </c>
      <c r="G180" s="19">
        <v>9949</v>
      </c>
      <c r="H180" s="19">
        <v>19197</v>
      </c>
      <c r="I180" s="19">
        <v>9037</v>
      </c>
      <c r="J180" s="19">
        <v>843</v>
      </c>
      <c r="K180" s="19">
        <v>2298</v>
      </c>
      <c r="L180" s="12">
        <v>84</v>
      </c>
      <c r="M180" s="19">
        <v>93.4</v>
      </c>
      <c r="N180" s="19">
        <v>14531</v>
      </c>
      <c r="O180" s="19">
        <v>18018</v>
      </c>
      <c r="P180" s="19">
        <v>9080</v>
      </c>
      <c r="Q180" s="19">
        <v>11711</v>
      </c>
      <c r="R180" s="19">
        <v>1785</v>
      </c>
      <c r="S180" s="19">
        <v>2420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28"/>
      <c r="AD180" s="28"/>
      <c r="AE180" s="28"/>
      <c r="AF180" s="2" t="s">
        <v>5</v>
      </c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19"/>
      <c r="AV180" s="28"/>
      <c r="AW180" s="28" t="s">
        <v>10</v>
      </c>
      <c r="AX180" s="28" t="s">
        <v>10</v>
      </c>
      <c r="AY180" s="19">
        <v>81</v>
      </c>
      <c r="AZ180" s="19"/>
      <c r="BA180" s="19">
        <v>623</v>
      </c>
      <c r="BB180" s="19">
        <v>700</v>
      </c>
      <c r="BC180" s="19">
        <v>620</v>
      </c>
      <c r="BD180" s="19">
        <v>720</v>
      </c>
      <c r="BE180" s="19"/>
      <c r="BF180" s="19"/>
      <c r="BG180" s="19">
        <v>54</v>
      </c>
      <c r="BH180" s="131">
        <v>65</v>
      </c>
      <c r="BI180" s="183">
        <v>17</v>
      </c>
      <c r="BJ180" s="195">
        <v>4.1100000000000003</v>
      </c>
      <c r="BK180" s="12" t="s">
        <v>7</v>
      </c>
      <c r="BL180" s="12" t="s">
        <v>10</v>
      </c>
      <c r="BN180" s="12"/>
      <c r="BO180" s="12" t="s">
        <v>10</v>
      </c>
      <c r="BP180" s="19"/>
      <c r="BQ180" s="19"/>
      <c r="BR180" s="19"/>
      <c r="BS180" s="19"/>
      <c r="BT180" s="63">
        <v>2228</v>
      </c>
      <c r="BU180" s="63">
        <v>1231</v>
      </c>
      <c r="BV180" s="3">
        <v>701</v>
      </c>
      <c r="BW180" s="3"/>
      <c r="BX180" s="3"/>
      <c r="BY180" s="3"/>
      <c r="BZ180" s="3"/>
      <c r="CA180" s="108"/>
      <c r="CB180" s="3"/>
      <c r="CC180" s="3"/>
      <c r="CD180" s="3"/>
      <c r="CE180" s="3"/>
      <c r="CF180" s="3"/>
      <c r="CG180" s="19">
        <v>32</v>
      </c>
      <c r="CH180" s="19">
        <v>9</v>
      </c>
      <c r="CI180" s="19">
        <v>13</v>
      </c>
      <c r="CJ180" s="19">
        <v>84</v>
      </c>
      <c r="CK180" s="19">
        <v>35</v>
      </c>
      <c r="CL180" s="19"/>
      <c r="CM180" s="19"/>
      <c r="CN180" s="19"/>
      <c r="CO180" s="19"/>
      <c r="CP180" s="19"/>
      <c r="CQ180" s="19"/>
      <c r="CR180" s="12"/>
      <c r="CT180" s="12"/>
      <c r="CU180" s="12"/>
      <c r="CV180" s="12"/>
      <c r="CW180" s="12"/>
      <c r="CX180" s="12"/>
      <c r="CZ180" s="12"/>
      <c r="DA180" s="12"/>
      <c r="DB180" s="12"/>
      <c r="DC180" s="12"/>
      <c r="DD180" s="12"/>
    </row>
    <row r="181" spans="1:119" x14ac:dyDescent="0.2">
      <c r="A181" s="3" t="s">
        <v>142</v>
      </c>
      <c r="B181" s="3">
        <v>2019</v>
      </c>
      <c r="F181" s="19">
        <v>8469</v>
      </c>
      <c r="G181" s="19">
        <v>9874</v>
      </c>
      <c r="H181" s="19">
        <v>19200</v>
      </c>
      <c r="I181" s="19">
        <v>9191</v>
      </c>
      <c r="J181" s="19">
        <v>916</v>
      </c>
      <c r="K181" s="19">
        <v>2137</v>
      </c>
      <c r="L181" s="19">
        <v>82.9</v>
      </c>
      <c r="M181" s="19">
        <v>92.8</v>
      </c>
      <c r="N181" s="19">
        <v>14485</v>
      </c>
      <c r="O181" s="19">
        <v>17606</v>
      </c>
      <c r="P181" s="19">
        <v>7872</v>
      </c>
      <c r="Q181" s="19">
        <v>10308</v>
      </c>
      <c r="R181" s="19">
        <v>1742</v>
      </c>
      <c r="S181" s="19">
        <v>2280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28"/>
      <c r="AD181" s="28"/>
      <c r="AE181" s="28"/>
      <c r="AF181" s="2" t="s">
        <v>5</v>
      </c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19"/>
      <c r="AV181" s="28"/>
      <c r="AW181" s="28" t="s">
        <v>10</v>
      </c>
      <c r="AX181" s="28" t="s">
        <v>10</v>
      </c>
      <c r="AY181" s="19">
        <v>83</v>
      </c>
      <c r="AZ181" s="19"/>
      <c r="BA181" s="19">
        <v>630</v>
      </c>
      <c r="BB181" s="19">
        <v>700</v>
      </c>
      <c r="BC181" s="19">
        <v>630</v>
      </c>
      <c r="BD181" s="19">
        <v>740</v>
      </c>
      <c r="BE181" s="19"/>
      <c r="BF181" s="19"/>
      <c r="BG181" s="19">
        <v>53</v>
      </c>
      <c r="BH181" s="131">
        <v>61</v>
      </c>
      <c r="BI181" s="183">
        <v>18</v>
      </c>
      <c r="BJ181" s="195">
        <v>4.07</v>
      </c>
      <c r="BK181" s="12" t="s">
        <v>7</v>
      </c>
      <c r="BL181" s="12" t="s">
        <v>10</v>
      </c>
      <c r="BN181" s="12"/>
      <c r="BO181" s="12" t="s">
        <v>10</v>
      </c>
      <c r="BP181" s="19"/>
      <c r="BQ181" s="19"/>
      <c r="BR181" s="19"/>
      <c r="BS181" s="19"/>
      <c r="BT181" s="63">
        <v>2242</v>
      </c>
      <c r="BU181" s="63">
        <v>1169</v>
      </c>
      <c r="BV181" s="3">
        <v>787</v>
      </c>
      <c r="BW181" s="3"/>
      <c r="BX181" s="3"/>
      <c r="BY181" s="3"/>
      <c r="BZ181" s="3"/>
      <c r="CA181" s="108"/>
      <c r="CB181" s="3"/>
      <c r="CC181" s="3"/>
      <c r="CD181" s="3"/>
      <c r="CE181" s="3"/>
      <c r="CF181" s="3"/>
      <c r="CG181" s="19">
        <v>29</v>
      </c>
      <c r="CH181" s="19">
        <v>10</v>
      </c>
      <c r="CI181" s="19">
        <v>12</v>
      </c>
      <c r="CJ181" s="19">
        <v>96</v>
      </c>
      <c r="CK181" s="19">
        <v>42</v>
      </c>
      <c r="CL181" s="19"/>
      <c r="CM181" s="19"/>
      <c r="CN181" s="19"/>
      <c r="CO181" s="19"/>
      <c r="CP181" s="19"/>
      <c r="CQ181" s="19"/>
      <c r="CR181" s="12"/>
      <c r="CT181" s="12"/>
      <c r="CU181" s="12"/>
      <c r="CV181" s="12"/>
      <c r="CW181" s="12"/>
      <c r="CX181" s="12"/>
      <c r="CZ181" s="12"/>
      <c r="DA181" s="12"/>
      <c r="DB181" s="12"/>
      <c r="DC181" s="12"/>
      <c r="DD181" s="12"/>
    </row>
    <row r="182" spans="1:119" x14ac:dyDescent="0.2">
      <c r="A182" s="3" t="s">
        <v>142</v>
      </c>
      <c r="B182" s="3">
        <v>2018</v>
      </c>
      <c r="C182" s="28"/>
      <c r="D182" s="28"/>
      <c r="E182" s="28"/>
      <c r="F182" s="19">
        <v>8742</v>
      </c>
      <c r="G182" s="19">
        <v>9679</v>
      </c>
      <c r="H182" s="19">
        <v>19330</v>
      </c>
      <c r="I182" s="19">
        <v>9343</v>
      </c>
      <c r="J182" s="19">
        <v>912</v>
      </c>
      <c r="K182" s="19">
        <v>2003</v>
      </c>
      <c r="L182" s="19">
        <v>82.5</v>
      </c>
      <c r="M182" s="19">
        <v>93.2</v>
      </c>
      <c r="N182" s="19">
        <v>13362</v>
      </c>
      <c r="O182" s="19">
        <v>16495</v>
      </c>
      <c r="P182" s="19">
        <v>7841</v>
      </c>
      <c r="Q182" s="19">
        <v>9855</v>
      </c>
      <c r="R182" s="19">
        <v>1835</v>
      </c>
      <c r="S182" s="19">
        <v>2291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28"/>
      <c r="AD182" s="28"/>
      <c r="AE182" s="28"/>
      <c r="AF182" s="2" t="s">
        <v>5</v>
      </c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19"/>
      <c r="AV182" s="28"/>
      <c r="AW182" s="28" t="s">
        <v>7</v>
      </c>
      <c r="AX182" s="28" t="s">
        <v>7</v>
      </c>
      <c r="AY182" s="19">
        <v>81</v>
      </c>
      <c r="AZ182" s="19"/>
      <c r="BA182" s="19">
        <v>630</v>
      </c>
      <c r="BB182" s="19">
        <v>700</v>
      </c>
      <c r="BC182" s="19">
        <v>640</v>
      </c>
      <c r="BD182" s="19">
        <v>730</v>
      </c>
      <c r="BE182" s="19"/>
      <c r="BF182" s="19"/>
      <c r="BG182" s="19">
        <v>55</v>
      </c>
      <c r="BH182" s="131">
        <v>79</v>
      </c>
      <c r="BK182" s="12" t="s">
        <v>7</v>
      </c>
      <c r="BL182" s="12" t="s">
        <v>10</v>
      </c>
      <c r="BN182" s="12"/>
      <c r="BO182" s="12" t="s">
        <v>10</v>
      </c>
      <c r="BP182" s="19"/>
      <c r="BQ182" s="19"/>
      <c r="BR182" s="19"/>
      <c r="BS182" s="19"/>
      <c r="BT182" s="63">
        <v>2580</v>
      </c>
      <c r="BU182" s="63">
        <v>1324</v>
      </c>
      <c r="BV182" s="3">
        <v>837</v>
      </c>
      <c r="BW182" s="3"/>
      <c r="BX182" s="3"/>
      <c r="BY182" s="3"/>
      <c r="BZ182" s="3"/>
      <c r="CA182" s="108"/>
      <c r="CB182" s="3"/>
      <c r="CC182" s="3"/>
      <c r="CD182" s="3"/>
      <c r="CE182" s="3"/>
      <c r="CF182" s="3"/>
      <c r="CG182" s="19">
        <v>29</v>
      </c>
      <c r="CH182" s="19">
        <v>9</v>
      </c>
      <c r="CI182" s="19">
        <v>11</v>
      </c>
      <c r="CJ182" s="19">
        <v>96</v>
      </c>
      <c r="CK182" s="19">
        <v>43</v>
      </c>
      <c r="CL182" s="19"/>
      <c r="CM182" s="19"/>
      <c r="CN182" s="19"/>
      <c r="CO182" s="19"/>
      <c r="CP182" s="19"/>
      <c r="CQ182" s="19"/>
      <c r="CR182" s="12"/>
      <c r="CT182" s="12"/>
      <c r="CU182" s="12"/>
      <c r="CV182" s="12"/>
      <c r="CW182" s="12"/>
      <c r="CX182" s="12"/>
      <c r="CZ182" s="12"/>
      <c r="DA182" s="12"/>
      <c r="DB182" s="12"/>
      <c r="DC182" s="12"/>
      <c r="DD182" s="12"/>
    </row>
    <row r="183" spans="1:119" x14ac:dyDescent="0.2">
      <c r="A183" s="3" t="s">
        <v>142</v>
      </c>
      <c r="B183" s="3">
        <v>2017</v>
      </c>
      <c r="C183" s="28"/>
      <c r="D183" s="28"/>
      <c r="E183" s="28"/>
      <c r="F183" s="19">
        <v>8885</v>
      </c>
      <c r="G183" s="19">
        <v>9505</v>
      </c>
      <c r="H183" s="19">
        <v>19326</v>
      </c>
      <c r="I183" s="19">
        <v>9316</v>
      </c>
      <c r="J183" s="19">
        <v>787</v>
      </c>
      <c r="K183" s="19">
        <v>1910</v>
      </c>
      <c r="L183" s="19">
        <v>82.5</v>
      </c>
      <c r="M183" s="19">
        <v>93</v>
      </c>
      <c r="N183" s="19">
        <v>12791</v>
      </c>
      <c r="O183" s="19">
        <v>14888</v>
      </c>
      <c r="P183" s="19">
        <v>7621</v>
      </c>
      <c r="Q183" s="19">
        <v>8907</v>
      </c>
      <c r="R183" s="19">
        <v>1903</v>
      </c>
      <c r="S183" s="19">
        <v>2109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28"/>
      <c r="AD183" s="28"/>
      <c r="AE183" s="28"/>
      <c r="AF183" s="2" t="s">
        <v>5</v>
      </c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19"/>
      <c r="AV183" s="28"/>
      <c r="AW183" s="28" t="s">
        <v>7</v>
      </c>
      <c r="AX183" s="28" t="s">
        <v>7</v>
      </c>
      <c r="AY183" s="19">
        <v>78</v>
      </c>
      <c r="AZ183" s="19"/>
      <c r="BA183" s="19">
        <v>620</v>
      </c>
      <c r="BB183" s="19">
        <v>700</v>
      </c>
      <c r="BC183" s="19">
        <v>620</v>
      </c>
      <c r="BD183" s="19">
        <v>720</v>
      </c>
      <c r="BE183" s="19"/>
      <c r="BF183" s="19"/>
      <c r="BG183" s="19">
        <v>53</v>
      </c>
      <c r="BH183" s="131">
        <v>76</v>
      </c>
      <c r="BK183" s="12" t="s">
        <v>7</v>
      </c>
      <c r="BL183" s="12" t="s">
        <v>10</v>
      </c>
      <c r="BN183" s="12"/>
      <c r="BO183" s="12" t="s">
        <v>10</v>
      </c>
      <c r="BP183" s="19"/>
      <c r="BQ183" s="19"/>
      <c r="BR183" s="19"/>
      <c r="BS183" s="19"/>
      <c r="BT183" s="63">
        <v>2575</v>
      </c>
      <c r="BU183" s="63">
        <v>1196</v>
      </c>
      <c r="BV183" s="3">
        <v>718</v>
      </c>
      <c r="BW183" s="3"/>
      <c r="BX183" s="3"/>
      <c r="BY183" s="3"/>
      <c r="BZ183" s="3"/>
      <c r="CA183" s="108"/>
      <c r="CB183" s="3"/>
      <c r="CC183" s="3"/>
      <c r="CD183" s="3"/>
      <c r="CE183" s="3"/>
      <c r="CF183" s="3"/>
      <c r="CG183" s="19">
        <v>28</v>
      </c>
      <c r="CH183" s="19">
        <v>10</v>
      </c>
      <c r="CI183" s="19">
        <v>12</v>
      </c>
      <c r="CJ183" s="19">
        <v>97</v>
      </c>
      <c r="CK183" s="19">
        <v>43</v>
      </c>
      <c r="CL183" s="19"/>
      <c r="CM183" s="19"/>
      <c r="CN183" s="19"/>
      <c r="CO183" s="19"/>
      <c r="CP183" s="19"/>
      <c r="CQ183" s="19"/>
      <c r="CR183" s="12"/>
      <c r="CT183" s="12"/>
      <c r="CU183" s="12"/>
      <c r="CV183" s="12"/>
      <c r="CW183" s="12"/>
      <c r="CX183" s="12"/>
      <c r="CZ183" s="12"/>
      <c r="DA183" s="12"/>
      <c r="DB183" s="12"/>
      <c r="DC183" s="12"/>
      <c r="DD183" s="12"/>
    </row>
    <row r="184" spans="1:119" x14ac:dyDescent="0.2">
      <c r="A184" s="10" t="s">
        <v>27</v>
      </c>
      <c r="B184" s="1">
        <v>2022</v>
      </c>
      <c r="C184" s="84" t="s">
        <v>197</v>
      </c>
      <c r="D184" t="s">
        <v>486</v>
      </c>
      <c r="E184">
        <v>1</v>
      </c>
      <c r="F184" s="12">
        <v>12392</v>
      </c>
      <c r="G184" s="12">
        <v>19072</v>
      </c>
      <c r="H184" s="12">
        <v>32423</v>
      </c>
      <c r="I184" s="12">
        <v>15409</v>
      </c>
      <c r="J184" s="12">
        <v>2961</v>
      </c>
      <c r="K184" s="12">
        <v>9489</v>
      </c>
      <c r="L184" s="12">
        <v>92</v>
      </c>
      <c r="M184" s="12">
        <v>96</v>
      </c>
      <c r="N184" s="12">
        <v>65852</v>
      </c>
      <c r="O184" s="12">
        <v>78381</v>
      </c>
      <c r="P184" s="12">
        <v>4910</v>
      </c>
      <c r="Q184" s="12">
        <v>7593</v>
      </c>
      <c r="R184" s="12">
        <v>2371</v>
      </c>
      <c r="S184" s="12">
        <v>4001</v>
      </c>
      <c r="AC184" s="48" t="s">
        <v>5</v>
      </c>
      <c r="AD184" s="48" t="s">
        <v>15</v>
      </c>
      <c r="AE184" s="48" t="s">
        <v>5</v>
      </c>
      <c r="AF184" s="48" t="s">
        <v>15</v>
      </c>
      <c r="AG184" s="48" t="s">
        <v>5</v>
      </c>
      <c r="AH184" s="48" t="s">
        <v>15</v>
      </c>
      <c r="AI184" s="48" t="s">
        <v>15</v>
      </c>
      <c r="AJ184" s="48" t="s">
        <v>13</v>
      </c>
      <c r="AK184" s="48" t="s">
        <v>13</v>
      </c>
      <c r="AL184" s="48" t="s">
        <v>13</v>
      </c>
      <c r="AM184" s="48" t="s">
        <v>9</v>
      </c>
      <c r="AN184" s="48" t="s">
        <v>15</v>
      </c>
      <c r="AO184" s="48" t="s">
        <v>9</v>
      </c>
      <c r="AP184" s="48" t="s">
        <v>9</v>
      </c>
      <c r="AQ184" s="48" t="s">
        <v>15</v>
      </c>
      <c r="AR184" s="48" t="s">
        <v>15</v>
      </c>
      <c r="AS184" s="48" t="s">
        <v>13</v>
      </c>
      <c r="AT184" s="48" t="s">
        <v>13</v>
      </c>
      <c r="AU184" s="173" t="s">
        <v>15</v>
      </c>
      <c r="AV184" s="1"/>
      <c r="AW184" s="2" t="s">
        <v>7</v>
      </c>
      <c r="AX184" s="2" t="s">
        <v>7</v>
      </c>
      <c r="BH184" s="131">
        <v>59.1</v>
      </c>
      <c r="BI184" s="183">
        <v>34</v>
      </c>
      <c r="BJ184" s="195">
        <v>3.93</v>
      </c>
      <c r="BK184" s="12" t="s">
        <v>10</v>
      </c>
      <c r="BL184" s="12" t="s">
        <v>10</v>
      </c>
      <c r="BN184" s="12"/>
      <c r="BO184" s="12" t="s">
        <v>10</v>
      </c>
      <c r="BT184" s="3">
        <v>25099</v>
      </c>
      <c r="BU184" s="1">
        <v>6130</v>
      </c>
      <c r="BV184" s="1">
        <v>3647</v>
      </c>
      <c r="BW184" s="1" t="s">
        <v>10</v>
      </c>
      <c r="BX184" s="1" t="s">
        <v>7</v>
      </c>
      <c r="BY184" s="1" t="s">
        <v>7</v>
      </c>
      <c r="BZ184" s="115" t="s">
        <v>410</v>
      </c>
      <c r="CA184" s="141" t="s">
        <v>410</v>
      </c>
      <c r="CB184" s="1" t="s">
        <v>7</v>
      </c>
      <c r="CC184" s="1" t="s">
        <v>10</v>
      </c>
      <c r="CD184" s="1" t="s">
        <v>7</v>
      </c>
      <c r="CE184" s="1" t="s">
        <v>7</v>
      </c>
      <c r="CF184" s="1" t="s">
        <v>10</v>
      </c>
      <c r="CG184" s="12">
        <v>13.6</v>
      </c>
      <c r="CH184" s="12">
        <v>11</v>
      </c>
      <c r="CI184" s="12">
        <v>13</v>
      </c>
      <c r="CJ184" s="12">
        <v>97</v>
      </c>
      <c r="CK184" s="12">
        <v>58</v>
      </c>
      <c r="CL184" s="12"/>
      <c r="CN184" s="12">
        <v>12522</v>
      </c>
      <c r="CO184" s="12">
        <v>45096</v>
      </c>
      <c r="CP184" s="12">
        <v>1230</v>
      </c>
      <c r="CR184" s="12">
        <v>3692</v>
      </c>
      <c r="CS184" s="12">
        <v>2940</v>
      </c>
      <c r="CT184" s="12">
        <v>2939</v>
      </c>
      <c r="CU184" s="12">
        <v>2842</v>
      </c>
      <c r="CV184" s="12">
        <v>1246</v>
      </c>
      <c r="CW184" s="12">
        <v>117</v>
      </c>
      <c r="CX184" s="12">
        <v>837</v>
      </c>
      <c r="CY184" s="12">
        <v>85</v>
      </c>
      <c r="CZ184" s="66">
        <v>26566</v>
      </c>
      <c r="DA184" s="66">
        <v>24289</v>
      </c>
      <c r="DB184" s="66">
        <v>6662</v>
      </c>
      <c r="DC184" s="66">
        <v>6773</v>
      </c>
      <c r="DD184" s="12">
        <v>174</v>
      </c>
      <c r="DE184" s="66">
        <v>7455</v>
      </c>
      <c r="DF184" s="12">
        <v>38</v>
      </c>
      <c r="DG184" s="66">
        <v>14580</v>
      </c>
      <c r="DH184" s="158">
        <v>623</v>
      </c>
      <c r="DI184" s="158">
        <v>575</v>
      </c>
      <c r="DJ184" s="158">
        <v>411</v>
      </c>
      <c r="DK184" s="158">
        <v>183</v>
      </c>
      <c r="DL184" s="158">
        <v>109</v>
      </c>
      <c r="DM184" s="158">
        <v>283</v>
      </c>
      <c r="DN184" s="158">
        <v>292</v>
      </c>
      <c r="DO184" s="158">
        <v>2476</v>
      </c>
    </row>
    <row r="185" spans="1:119" x14ac:dyDescent="0.2">
      <c r="A185" s="1" t="s">
        <v>27</v>
      </c>
      <c r="B185" s="1">
        <v>2021</v>
      </c>
      <c r="C185" s="28"/>
      <c r="D185" s="28"/>
      <c r="E185" s="28"/>
      <c r="F185" s="12">
        <v>12507</v>
      </c>
      <c r="G185" s="12">
        <v>18802</v>
      </c>
      <c r="H185" s="12">
        <v>32119</v>
      </c>
      <c r="I185" s="12">
        <v>15397</v>
      </c>
      <c r="J185" s="12">
        <v>3309</v>
      </c>
      <c r="K185" s="12">
        <v>9299</v>
      </c>
      <c r="L185" s="12">
        <v>92</v>
      </c>
      <c r="M185" s="12">
        <v>97</v>
      </c>
      <c r="N185" s="12">
        <v>60821</v>
      </c>
      <c r="O185" s="12">
        <v>75341</v>
      </c>
      <c r="P185" s="12">
        <v>5820</v>
      </c>
      <c r="Q185" s="12">
        <v>8843</v>
      </c>
      <c r="R185" s="12">
        <v>2407</v>
      </c>
      <c r="S185" s="12">
        <v>4128</v>
      </c>
      <c r="AF185" s="2" t="s">
        <v>15</v>
      </c>
      <c r="AR185" s="2"/>
      <c r="AW185" s="2" t="s">
        <v>7</v>
      </c>
      <c r="AX185" s="2" t="s">
        <v>7</v>
      </c>
      <c r="BH185" s="131">
        <v>55.4</v>
      </c>
      <c r="BI185" s="183">
        <v>36.4</v>
      </c>
      <c r="BJ185" s="195">
        <v>3.92</v>
      </c>
      <c r="BK185" s="12" t="s">
        <v>10</v>
      </c>
      <c r="BL185" s="12" t="s">
        <v>10</v>
      </c>
      <c r="BN185" s="12"/>
      <c r="BO185" s="12" t="s">
        <v>10</v>
      </c>
      <c r="BT185" s="63">
        <v>28645</v>
      </c>
      <c r="BU185" s="1">
        <v>5622</v>
      </c>
      <c r="BV185" s="1">
        <v>3435</v>
      </c>
      <c r="BZ185" s="1"/>
      <c r="CA185" s="107"/>
      <c r="CG185" s="12">
        <v>12.6</v>
      </c>
      <c r="CH185" s="12">
        <v>11</v>
      </c>
      <c r="CI185" s="12">
        <v>13</v>
      </c>
      <c r="CJ185" s="12">
        <v>94</v>
      </c>
      <c r="CK185" s="12">
        <v>48</v>
      </c>
      <c r="CL185" s="12"/>
      <c r="CR185" s="12"/>
      <c r="CT185" s="12"/>
      <c r="CU185" s="12"/>
      <c r="CV185" s="12"/>
      <c r="CW185" s="12"/>
      <c r="CX185" s="12"/>
      <c r="CZ185" s="66"/>
      <c r="DA185" s="66"/>
      <c r="DB185" s="66"/>
      <c r="DC185" s="66"/>
      <c r="DD185" s="12"/>
      <c r="DE185" s="66"/>
      <c r="DG185" s="66"/>
      <c r="DH185" s="158"/>
      <c r="DI185" s="158"/>
      <c r="DJ185" s="158"/>
      <c r="DK185" s="158"/>
      <c r="DL185" s="158"/>
      <c r="DM185" s="158"/>
      <c r="DN185" s="158"/>
      <c r="DO185" s="159"/>
    </row>
    <row r="186" spans="1:119" x14ac:dyDescent="0.2">
      <c r="A186" s="1" t="s">
        <v>27</v>
      </c>
      <c r="B186" s="1">
        <v>2020</v>
      </c>
      <c r="C186" s="28"/>
      <c r="D186" s="28"/>
      <c r="E186" s="28"/>
      <c r="F186" s="12">
        <v>12759</v>
      </c>
      <c r="G186" s="12">
        <v>18221</v>
      </c>
      <c r="H186" s="12">
        <v>31636</v>
      </c>
      <c r="I186" s="12">
        <v>14364</v>
      </c>
      <c r="J186" s="12">
        <v>3358</v>
      </c>
      <c r="K186" s="12">
        <v>9133</v>
      </c>
      <c r="L186" s="12">
        <v>91</v>
      </c>
      <c r="M186" s="12">
        <v>96</v>
      </c>
      <c r="N186" s="12">
        <v>49603</v>
      </c>
      <c r="O186" s="12">
        <v>57753</v>
      </c>
      <c r="P186" s="12">
        <v>6571</v>
      </c>
      <c r="Q186" s="12">
        <v>8781</v>
      </c>
      <c r="R186" s="12">
        <v>2518</v>
      </c>
      <c r="S186" s="12">
        <v>3852</v>
      </c>
      <c r="AF186" s="2" t="s">
        <v>5</v>
      </c>
      <c r="AR186" s="2"/>
      <c r="AW186" s="2" t="s">
        <v>7</v>
      </c>
      <c r="AX186" s="2" t="s">
        <v>7</v>
      </c>
      <c r="AY186" s="12">
        <v>80</v>
      </c>
      <c r="BA186" s="12">
        <v>650</v>
      </c>
      <c r="BB186" s="12">
        <v>740</v>
      </c>
      <c r="BC186" s="12">
        <v>640</v>
      </c>
      <c r="BD186" s="12">
        <v>780</v>
      </c>
      <c r="BE186" s="12">
        <v>1290</v>
      </c>
      <c r="BF186" s="12">
        <v>1510</v>
      </c>
      <c r="BH186" s="131">
        <v>47.3</v>
      </c>
      <c r="BI186" s="183">
        <v>42.2</v>
      </c>
      <c r="BJ186" s="195">
        <v>3.9</v>
      </c>
      <c r="BK186" s="12" t="s">
        <v>10</v>
      </c>
      <c r="BL186" s="12" t="s">
        <v>10</v>
      </c>
      <c r="BN186" s="12"/>
      <c r="BO186" s="12" t="s">
        <v>10</v>
      </c>
      <c r="BT186" s="63">
        <v>26127</v>
      </c>
      <c r="BU186" s="1">
        <v>6396</v>
      </c>
      <c r="BV186" s="1">
        <v>3788</v>
      </c>
      <c r="BZ186" s="1"/>
      <c r="CA186" s="107"/>
      <c r="CG186" s="12">
        <v>11.4</v>
      </c>
      <c r="CH186" s="12">
        <v>11</v>
      </c>
      <c r="CI186" s="12">
        <v>13</v>
      </c>
      <c r="CJ186" s="12">
        <v>98</v>
      </c>
      <c r="CK186" s="12">
        <v>48</v>
      </c>
      <c r="CL186" s="12"/>
      <c r="CR186" s="12"/>
      <c r="CT186" s="12"/>
      <c r="CU186" s="12"/>
      <c r="CV186" s="12"/>
      <c r="CW186" s="12"/>
      <c r="CX186" s="12"/>
      <c r="CZ186" s="66"/>
      <c r="DA186" s="66"/>
      <c r="DB186" s="66"/>
      <c r="DC186" s="66"/>
      <c r="DD186" s="12"/>
      <c r="DE186" s="66"/>
      <c r="DG186" s="66"/>
      <c r="DH186" s="158"/>
      <c r="DI186" s="158"/>
      <c r="DJ186" s="158"/>
      <c r="DK186" s="158"/>
      <c r="DL186" s="158"/>
      <c r="DM186" s="158"/>
      <c r="DN186" s="158"/>
      <c r="DO186" s="158"/>
    </row>
    <row r="187" spans="1:119" s="3" customFormat="1" ht="14" x14ac:dyDescent="0.2">
      <c r="A187" s="1" t="s">
        <v>27</v>
      </c>
      <c r="B187" s="1">
        <v>2019</v>
      </c>
      <c r="C187" s="28"/>
      <c r="D187" s="28"/>
      <c r="E187" s="28"/>
      <c r="F187" s="12">
        <v>12775</v>
      </c>
      <c r="G187" s="12">
        <v>18097</v>
      </c>
      <c r="H187" s="12">
        <v>31543</v>
      </c>
      <c r="I187" s="12">
        <v>14199</v>
      </c>
      <c r="J187" s="12">
        <v>3565</v>
      </c>
      <c r="K187" s="12">
        <v>8731</v>
      </c>
      <c r="L187" s="12">
        <v>91</v>
      </c>
      <c r="M187" s="12">
        <v>96</v>
      </c>
      <c r="N187" s="12">
        <v>50177</v>
      </c>
      <c r="O187" s="12">
        <v>58654</v>
      </c>
      <c r="P187" s="12">
        <v>5811</v>
      </c>
      <c r="Q187" s="12">
        <v>7621</v>
      </c>
      <c r="R187" s="12">
        <v>2332</v>
      </c>
      <c r="S187" s="12">
        <v>3568</v>
      </c>
      <c r="T187" s="12"/>
      <c r="U187" s="12"/>
      <c r="V187" s="12"/>
      <c r="W187" s="12"/>
      <c r="X187" s="12"/>
      <c r="Y187" s="12"/>
      <c r="Z187" s="12"/>
      <c r="AA187" s="12"/>
      <c r="AB187" s="12"/>
      <c r="AC187" s="2"/>
      <c r="AD187" s="2"/>
      <c r="AE187" s="2"/>
      <c r="AF187" s="2" t="s">
        <v>5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12"/>
      <c r="AV187" s="2"/>
      <c r="AW187" s="2" t="s">
        <v>12</v>
      </c>
      <c r="AX187" s="2" t="s">
        <v>12</v>
      </c>
      <c r="AY187" s="12">
        <v>80</v>
      </c>
      <c r="AZ187" s="12"/>
      <c r="BA187" s="12">
        <v>640</v>
      </c>
      <c r="BB187" s="12">
        <v>740</v>
      </c>
      <c r="BC187" s="12">
        <v>640</v>
      </c>
      <c r="BD187" s="12">
        <v>790</v>
      </c>
      <c r="BE187" s="12">
        <v>1290</v>
      </c>
      <c r="BF187" s="12">
        <v>1510</v>
      </c>
      <c r="BG187" s="12"/>
      <c r="BH187" s="131">
        <v>47.7</v>
      </c>
      <c r="BI187" s="183">
        <v>41.2</v>
      </c>
      <c r="BJ187" s="195">
        <v>3.9</v>
      </c>
      <c r="BK187" s="12" t="s">
        <v>10</v>
      </c>
      <c r="BL187" s="12" t="s">
        <v>10</v>
      </c>
      <c r="BM187" s="12"/>
      <c r="BN187" s="12"/>
      <c r="BO187" s="12" t="s">
        <v>10</v>
      </c>
      <c r="BP187" s="12"/>
      <c r="BQ187" s="12"/>
      <c r="BR187" s="12"/>
      <c r="BS187" s="12"/>
      <c r="BT187" s="63">
        <v>24328</v>
      </c>
      <c r="BU187" s="63">
        <v>5538</v>
      </c>
      <c r="BV187" s="63">
        <v>3281</v>
      </c>
      <c r="BW187" s="1"/>
      <c r="BX187" s="1"/>
      <c r="BY187" s="1"/>
      <c r="BZ187" s="1"/>
      <c r="CA187" s="107"/>
      <c r="CB187" s="1"/>
      <c r="CC187" s="1"/>
      <c r="CD187" s="1"/>
      <c r="CE187" s="1"/>
      <c r="CF187" s="1"/>
      <c r="CG187" s="12">
        <v>12.6</v>
      </c>
      <c r="CH187" s="12">
        <v>11</v>
      </c>
      <c r="CI187" s="12">
        <v>13</v>
      </c>
      <c r="CJ187" s="12">
        <v>98</v>
      </c>
      <c r="CK187" s="12">
        <v>48</v>
      </c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66"/>
      <c r="DA187" s="66"/>
      <c r="DB187" s="66"/>
      <c r="DC187" s="66"/>
      <c r="DD187" s="12"/>
      <c r="DE187" s="66"/>
      <c r="DF187" s="12"/>
      <c r="DG187" s="66"/>
      <c r="DH187" s="158"/>
      <c r="DI187" s="158"/>
      <c r="DJ187" s="158"/>
      <c r="DK187" s="158"/>
      <c r="DL187" s="158"/>
      <c r="DM187" s="158"/>
      <c r="DN187" s="158"/>
      <c r="DO187" s="158"/>
    </row>
    <row r="188" spans="1:119" s="3" customFormat="1" x14ac:dyDescent="0.2">
      <c r="A188" s="4" t="s">
        <v>129</v>
      </c>
      <c r="B188" s="3">
        <v>2022</v>
      </c>
      <c r="C188" s="84" t="s">
        <v>198</v>
      </c>
      <c r="D188" t="s">
        <v>487</v>
      </c>
      <c r="E188">
        <v>1</v>
      </c>
      <c r="F188" s="63">
        <v>14904</v>
      </c>
      <c r="G188" s="44">
        <v>16547</v>
      </c>
      <c r="H188" s="19">
        <v>33096</v>
      </c>
      <c r="I188" s="19">
        <v>8386</v>
      </c>
      <c r="J188" s="19">
        <v>4627</v>
      </c>
      <c r="K188" s="19">
        <v>12780</v>
      </c>
      <c r="L188" s="19">
        <v>88</v>
      </c>
      <c r="M188" s="19">
        <v>93</v>
      </c>
      <c r="N188" s="12">
        <v>58894</v>
      </c>
      <c r="O188" s="63">
        <v>67389</v>
      </c>
      <c r="P188" s="12">
        <v>12412</v>
      </c>
      <c r="Q188" s="12">
        <v>17655</v>
      </c>
      <c r="R188" s="12">
        <v>2680</v>
      </c>
      <c r="S188" s="12">
        <v>3596</v>
      </c>
      <c r="T188" s="12"/>
      <c r="U188" s="12"/>
      <c r="V188" s="12"/>
      <c r="W188" s="12"/>
      <c r="X188" s="12"/>
      <c r="Y188" s="12"/>
      <c r="Z188" s="12"/>
      <c r="AA188" s="12"/>
      <c r="AB188" s="12"/>
      <c r="AC188" s="48" t="s">
        <v>5</v>
      </c>
      <c r="AD188" s="48" t="s">
        <v>9</v>
      </c>
      <c r="AE188" s="48" t="s">
        <v>5</v>
      </c>
      <c r="AF188" s="48" t="s">
        <v>15</v>
      </c>
      <c r="AG188" s="48" t="s">
        <v>5</v>
      </c>
      <c r="AH188" s="48" t="s">
        <v>15</v>
      </c>
      <c r="AI188" s="48" t="s">
        <v>15</v>
      </c>
      <c r="AJ188" s="48" t="s">
        <v>13</v>
      </c>
      <c r="AK188" s="48" t="s">
        <v>13</v>
      </c>
      <c r="AL188" s="48" t="s">
        <v>13</v>
      </c>
      <c r="AM188" s="48" t="s">
        <v>9</v>
      </c>
      <c r="AN188" s="48" t="s">
        <v>15</v>
      </c>
      <c r="AO188" s="48" t="s">
        <v>9</v>
      </c>
      <c r="AP188" s="48" t="s">
        <v>13</v>
      </c>
      <c r="AQ188" s="48" t="s">
        <v>15</v>
      </c>
      <c r="AR188" s="48" t="s">
        <v>15</v>
      </c>
      <c r="AS188" s="48" t="s">
        <v>13</v>
      </c>
      <c r="AT188" s="48" t="s">
        <v>9</v>
      </c>
      <c r="AU188" s="173" t="s">
        <v>15</v>
      </c>
      <c r="AV188" s="1"/>
      <c r="AW188" s="2" t="s">
        <v>7</v>
      </c>
      <c r="AX188" s="2" t="s">
        <v>7</v>
      </c>
      <c r="AY188" s="19"/>
      <c r="AZ188" s="19"/>
      <c r="BA188" s="19"/>
      <c r="BB188" s="19"/>
      <c r="BC188" s="19"/>
      <c r="BD188" s="19"/>
      <c r="BE188" s="19"/>
      <c r="BF188" s="19"/>
      <c r="BG188" s="19">
        <v>100</v>
      </c>
      <c r="BH188" s="131">
        <v>86</v>
      </c>
      <c r="BI188" s="183">
        <v>12</v>
      </c>
      <c r="BJ188" s="200">
        <v>4.16</v>
      </c>
      <c r="BK188" s="19" t="s">
        <v>10</v>
      </c>
      <c r="BL188" s="19" t="s">
        <v>10</v>
      </c>
      <c r="BM188" s="12"/>
      <c r="BN188" s="12"/>
      <c r="BO188" s="19" t="s">
        <v>10</v>
      </c>
      <c r="BP188" s="19"/>
      <c r="BQ188" s="19"/>
      <c r="BR188" s="19"/>
      <c r="BS188" s="19"/>
      <c r="BT188" s="63">
        <v>19723</v>
      </c>
      <c r="BU188" s="63">
        <v>11586</v>
      </c>
      <c r="BV188" s="63">
        <v>3072</v>
      </c>
      <c r="BW188" s="1" t="s">
        <v>7</v>
      </c>
      <c r="BX188" s="1" t="s">
        <v>7</v>
      </c>
      <c r="BY188" s="1" t="s">
        <v>7</v>
      </c>
      <c r="BZ188" s="115" t="s">
        <v>410</v>
      </c>
      <c r="CA188" s="141" t="s">
        <v>410</v>
      </c>
      <c r="CB188" s="1" t="s">
        <v>7</v>
      </c>
      <c r="CC188" s="1" t="s">
        <v>7</v>
      </c>
      <c r="CD188" s="1" t="s">
        <v>7</v>
      </c>
      <c r="CE188" s="1" t="s">
        <v>7</v>
      </c>
      <c r="CF188" s="1" t="s">
        <v>7</v>
      </c>
      <c r="CG188" s="19">
        <v>9</v>
      </c>
      <c r="CH188" s="19">
        <v>14</v>
      </c>
      <c r="CI188" s="19">
        <v>14</v>
      </c>
      <c r="CJ188" s="19">
        <v>80</v>
      </c>
      <c r="CK188" s="19">
        <v>39</v>
      </c>
      <c r="CL188" s="19"/>
      <c r="CM188" s="19"/>
      <c r="CN188" s="19">
        <v>13752</v>
      </c>
      <c r="CO188" s="19">
        <v>46326</v>
      </c>
      <c r="CP188" s="19">
        <v>4560</v>
      </c>
      <c r="CQ188" s="19">
        <v>14822</v>
      </c>
      <c r="CR188" s="12">
        <v>5217</v>
      </c>
      <c r="CS188" s="12">
        <v>3962</v>
      </c>
      <c r="CT188" s="12">
        <v>3867</v>
      </c>
      <c r="CU188" s="12">
        <v>3684</v>
      </c>
      <c r="CV188" s="12">
        <v>2705</v>
      </c>
      <c r="CW188" s="12">
        <v>86</v>
      </c>
      <c r="CX188" s="12">
        <v>917</v>
      </c>
      <c r="CY188" s="12">
        <v>86.4</v>
      </c>
      <c r="CZ188" s="12">
        <v>28830</v>
      </c>
      <c r="DA188" s="12">
        <v>25700</v>
      </c>
      <c r="DB188" s="12">
        <v>5982</v>
      </c>
      <c r="DC188" s="12">
        <v>5351</v>
      </c>
      <c r="DD188" s="12">
        <v>217</v>
      </c>
      <c r="DE188" s="12">
        <v>12530</v>
      </c>
      <c r="DF188" s="12">
        <v>44</v>
      </c>
      <c r="DG188" s="12">
        <v>18457</v>
      </c>
      <c r="DH188" s="1">
        <v>374</v>
      </c>
      <c r="DI188" s="1">
        <v>432</v>
      </c>
      <c r="DJ188" s="1">
        <v>326</v>
      </c>
      <c r="DK188" s="1">
        <v>123</v>
      </c>
      <c r="DL188" s="1">
        <v>93</v>
      </c>
      <c r="DM188" s="1">
        <v>178</v>
      </c>
      <c r="DN188" s="1">
        <v>292</v>
      </c>
      <c r="DO188" s="1">
        <v>1818</v>
      </c>
    </row>
    <row r="189" spans="1:119" s="3" customFormat="1" ht="14" x14ac:dyDescent="0.2">
      <c r="A189" s="3" t="s">
        <v>129</v>
      </c>
      <c r="B189" s="3">
        <v>2021</v>
      </c>
      <c r="C189" s="28"/>
      <c r="D189" s="28"/>
      <c r="E189" s="28"/>
      <c r="F189" s="19">
        <v>15475</v>
      </c>
      <c r="G189" s="19">
        <v>16417</v>
      </c>
      <c r="H189" s="19">
        <v>33343</v>
      </c>
      <c r="I189" s="19">
        <v>8025</v>
      </c>
      <c r="J189" s="19">
        <v>5382</v>
      </c>
      <c r="K189" s="19">
        <v>12636</v>
      </c>
      <c r="L189" s="19">
        <v>89</v>
      </c>
      <c r="M189" s="19">
        <v>95</v>
      </c>
      <c r="N189" s="19">
        <v>54719</v>
      </c>
      <c r="O189" s="19">
        <v>63691</v>
      </c>
      <c r="P189" s="19">
        <v>17519</v>
      </c>
      <c r="Q189" s="19">
        <v>23110</v>
      </c>
      <c r="R189" s="19">
        <v>3225</v>
      </c>
      <c r="S189" s="19">
        <v>4039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2"/>
      <c r="AD189" s="2"/>
      <c r="AE189" s="2"/>
      <c r="AF189" s="2" t="s">
        <v>15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12"/>
      <c r="AV189" s="2"/>
      <c r="AW189" s="2" t="s">
        <v>7</v>
      </c>
      <c r="AX189" s="2" t="s">
        <v>10</v>
      </c>
      <c r="AY189" s="19"/>
      <c r="AZ189" s="19"/>
      <c r="BA189" s="19"/>
      <c r="BB189" s="19"/>
      <c r="BC189" s="19"/>
      <c r="BD189" s="19"/>
      <c r="BE189" s="19"/>
      <c r="BF189" s="19"/>
      <c r="BG189" s="19">
        <v>100</v>
      </c>
      <c r="BH189" s="131">
        <v>82.5</v>
      </c>
      <c r="BI189" s="183">
        <v>14</v>
      </c>
      <c r="BJ189" s="200">
        <v>4.13</v>
      </c>
      <c r="BK189" s="19" t="s">
        <v>10</v>
      </c>
      <c r="BL189" s="19" t="s">
        <v>10</v>
      </c>
      <c r="BM189" s="12"/>
      <c r="BN189" s="12"/>
      <c r="BO189" s="19" t="s">
        <v>10</v>
      </c>
      <c r="BP189" s="19"/>
      <c r="BQ189" s="19"/>
      <c r="BR189" s="19"/>
      <c r="BS189" s="19"/>
      <c r="BT189" s="63">
        <v>22501</v>
      </c>
      <c r="BU189" s="63">
        <v>12327</v>
      </c>
      <c r="BV189" s="63">
        <v>3604</v>
      </c>
      <c r="BW189" s="1" t="s">
        <v>7</v>
      </c>
      <c r="BX189" s="1"/>
      <c r="BY189" s="1"/>
      <c r="BZ189" s="1"/>
      <c r="CA189" s="107"/>
      <c r="CB189" s="1" t="s">
        <v>7</v>
      </c>
      <c r="CC189" s="1" t="s">
        <v>7</v>
      </c>
      <c r="CD189" s="1" t="s">
        <v>7</v>
      </c>
      <c r="CE189" s="1" t="s">
        <v>7</v>
      </c>
      <c r="CF189" s="1"/>
      <c r="CG189" s="19">
        <v>16</v>
      </c>
      <c r="CH189" s="19">
        <v>14</v>
      </c>
      <c r="CI189" s="19">
        <v>14</v>
      </c>
      <c r="CJ189" s="19">
        <v>88</v>
      </c>
      <c r="CK189" s="19">
        <v>37</v>
      </c>
      <c r="CL189" s="19"/>
      <c r="CM189" s="19"/>
      <c r="CN189" s="19">
        <v>11442</v>
      </c>
      <c r="CO189" s="19">
        <v>41196</v>
      </c>
      <c r="CP189" s="19">
        <v>3264</v>
      </c>
      <c r="CQ189" s="19">
        <v>15356</v>
      </c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"/>
      <c r="DI189" s="1"/>
      <c r="DJ189" s="1"/>
      <c r="DK189" s="1"/>
      <c r="DL189" s="1"/>
      <c r="DM189" s="1"/>
      <c r="DN189" s="1"/>
      <c r="DO189" s="159"/>
    </row>
    <row r="190" spans="1:119" s="3" customFormat="1" ht="14" x14ac:dyDescent="0.2">
      <c r="A190" s="3" t="s">
        <v>129</v>
      </c>
      <c r="B190" s="3">
        <v>2020</v>
      </c>
      <c r="C190" s="28"/>
      <c r="D190" s="28"/>
      <c r="E190" s="28"/>
      <c r="F190" s="19">
        <v>15464</v>
      </c>
      <c r="G190" s="19">
        <v>15638</v>
      </c>
      <c r="H190" s="19">
        <v>31842</v>
      </c>
      <c r="I190" s="19">
        <v>7195</v>
      </c>
      <c r="J190" s="19">
        <v>5422</v>
      </c>
      <c r="K190" s="19">
        <v>11829</v>
      </c>
      <c r="L190" s="19">
        <v>87</v>
      </c>
      <c r="M190" s="19">
        <v>94</v>
      </c>
      <c r="N190" s="19">
        <v>45817</v>
      </c>
      <c r="O190" s="19">
        <v>52852</v>
      </c>
      <c r="P190" s="19">
        <v>17337</v>
      </c>
      <c r="Q190" s="19">
        <v>20247</v>
      </c>
      <c r="R190" s="19">
        <v>3048</v>
      </c>
      <c r="S190" s="19">
        <v>3325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2"/>
      <c r="AD190" s="2"/>
      <c r="AE190" s="2"/>
      <c r="AF190" s="2" t="s">
        <v>15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12"/>
      <c r="AV190" s="2"/>
      <c r="AW190" s="2" t="s">
        <v>10</v>
      </c>
      <c r="AX190" s="2" t="s">
        <v>10</v>
      </c>
      <c r="AY190" s="19">
        <v>88.8</v>
      </c>
      <c r="AZ190" s="19"/>
      <c r="BA190" s="19">
        <v>620</v>
      </c>
      <c r="BB190" s="19">
        <v>710</v>
      </c>
      <c r="BC190" s="19">
        <v>640</v>
      </c>
      <c r="BD190" s="19">
        <v>770</v>
      </c>
      <c r="BE190" s="19">
        <v>1280</v>
      </c>
      <c r="BF190" s="19">
        <v>1460</v>
      </c>
      <c r="BG190" s="19">
        <v>100</v>
      </c>
      <c r="BH190" s="131">
        <v>76.599999999999994</v>
      </c>
      <c r="BI190" s="183">
        <v>16.7</v>
      </c>
      <c r="BJ190" s="200">
        <v>4.09</v>
      </c>
      <c r="BK190" s="19" t="s">
        <v>10</v>
      </c>
      <c r="BL190" s="19" t="s">
        <v>10</v>
      </c>
      <c r="BM190" s="12"/>
      <c r="BN190" s="12"/>
      <c r="BO190" s="19" t="s">
        <v>10</v>
      </c>
      <c r="BP190" s="19"/>
      <c r="BQ190" s="19"/>
      <c r="BR190" s="19"/>
      <c r="BS190" s="19"/>
      <c r="BT190" s="63">
        <v>21123</v>
      </c>
      <c r="BU190" s="63">
        <v>11816</v>
      </c>
      <c r="BV190" s="63">
        <v>3334</v>
      </c>
      <c r="CA190" s="108"/>
      <c r="CG190" s="19">
        <v>7</v>
      </c>
      <c r="CH190" s="19">
        <v>14</v>
      </c>
      <c r="CI190" s="19">
        <v>14</v>
      </c>
      <c r="CJ190" s="19">
        <v>50</v>
      </c>
      <c r="CK190" s="19">
        <v>19</v>
      </c>
      <c r="CL190" s="19"/>
      <c r="CM190" s="19"/>
      <c r="CN190" s="19"/>
      <c r="CO190" s="19"/>
      <c r="CP190" s="19"/>
      <c r="CQ190" s="19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"/>
      <c r="DI190" s="1"/>
      <c r="DJ190" s="1"/>
      <c r="DK190" s="1"/>
      <c r="DL190" s="1"/>
      <c r="DM190" s="1"/>
      <c r="DN190" s="1"/>
      <c r="DO190" s="1"/>
    </row>
    <row r="191" spans="1:119" s="3" customFormat="1" ht="14" x14ac:dyDescent="0.2">
      <c r="A191" s="3" t="s">
        <v>129</v>
      </c>
      <c r="B191" s="3">
        <v>2019</v>
      </c>
      <c r="C191" s="28"/>
      <c r="D191" s="28"/>
      <c r="E191" s="28"/>
      <c r="F191" s="19">
        <v>15100</v>
      </c>
      <c r="G191" s="19">
        <v>15157</v>
      </c>
      <c r="H191" s="19">
        <v>30794</v>
      </c>
      <c r="I191" s="19">
        <v>7602</v>
      </c>
      <c r="J191" s="19">
        <v>5433</v>
      </c>
      <c r="K191" s="19">
        <v>11156</v>
      </c>
      <c r="L191" s="19">
        <v>87.4</v>
      </c>
      <c r="M191" s="19">
        <v>93.4</v>
      </c>
      <c r="N191" s="19">
        <v>46432</v>
      </c>
      <c r="O191" s="19">
        <v>52701</v>
      </c>
      <c r="P191" s="19">
        <v>15102</v>
      </c>
      <c r="Q191" s="19">
        <v>16960</v>
      </c>
      <c r="R191" s="19">
        <v>3015</v>
      </c>
      <c r="S191" s="19">
        <v>3006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2"/>
      <c r="AD191" s="2"/>
      <c r="AE191" s="2"/>
      <c r="AF191" s="2" t="s">
        <v>5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12"/>
      <c r="AV191" s="2"/>
      <c r="AW191" s="28"/>
      <c r="AX191" s="28"/>
      <c r="AY191" s="19">
        <v>88</v>
      </c>
      <c r="AZ191" s="19"/>
      <c r="BA191" s="19">
        <v>610</v>
      </c>
      <c r="BB191" s="19">
        <v>710</v>
      </c>
      <c r="BC191" s="19">
        <v>620</v>
      </c>
      <c r="BD191" s="19">
        <v>780</v>
      </c>
      <c r="BE191" s="19">
        <v>1250</v>
      </c>
      <c r="BF191" s="19">
        <v>1470</v>
      </c>
      <c r="BG191" s="19">
        <v>100</v>
      </c>
      <c r="BH191" s="131">
        <v>73</v>
      </c>
      <c r="BI191" s="183">
        <v>19</v>
      </c>
      <c r="BJ191" s="200">
        <v>4.08</v>
      </c>
      <c r="BK191" s="19" t="s">
        <v>10</v>
      </c>
      <c r="BL191" s="19" t="s">
        <v>10</v>
      </c>
      <c r="BM191" s="12"/>
      <c r="BN191" s="12"/>
      <c r="BO191" s="19" t="s">
        <v>10</v>
      </c>
      <c r="BP191" s="19"/>
      <c r="BQ191" s="19"/>
      <c r="BR191" s="19"/>
      <c r="BS191" s="19"/>
      <c r="BT191" s="63">
        <v>19296</v>
      </c>
      <c r="BU191" s="63">
        <v>10835</v>
      </c>
      <c r="BV191" s="63">
        <v>3167</v>
      </c>
      <c r="CA191" s="108"/>
      <c r="CG191" s="19">
        <v>7</v>
      </c>
      <c r="CH191" s="19">
        <v>14</v>
      </c>
      <c r="CI191" s="19">
        <v>14</v>
      </c>
      <c r="CJ191" s="19">
        <v>90</v>
      </c>
      <c r="CK191" s="19">
        <v>38</v>
      </c>
      <c r="CL191" s="19"/>
      <c r="CM191" s="19"/>
      <c r="CN191" s="19"/>
      <c r="CO191" s="19"/>
      <c r="CP191" s="19"/>
      <c r="CQ191" s="19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"/>
      <c r="DI191" s="1"/>
      <c r="DJ191" s="1"/>
      <c r="DK191" s="1"/>
      <c r="DL191" s="1"/>
      <c r="DM191" s="1"/>
      <c r="DN191" s="1"/>
      <c r="DO191" s="1"/>
    </row>
    <row r="192" spans="1:119" s="3" customFormat="1" ht="14" x14ac:dyDescent="0.2">
      <c r="A192" s="3" t="s">
        <v>129</v>
      </c>
      <c r="B192" s="3">
        <v>2018</v>
      </c>
      <c r="C192" s="28"/>
      <c r="D192" s="28"/>
      <c r="E192" s="28"/>
      <c r="F192" s="19">
        <v>14846</v>
      </c>
      <c r="G192" s="19">
        <v>14945</v>
      </c>
      <c r="H192" s="19">
        <v>30285</v>
      </c>
      <c r="I192" s="19">
        <v>7602</v>
      </c>
      <c r="J192" s="19">
        <v>5628</v>
      </c>
      <c r="K192" s="19">
        <v>11165</v>
      </c>
      <c r="L192" s="19">
        <v>86</v>
      </c>
      <c r="M192" s="19">
        <v>94</v>
      </c>
      <c r="N192" s="19">
        <v>45636</v>
      </c>
      <c r="O192" s="19">
        <v>52265</v>
      </c>
      <c r="P192" s="19">
        <v>13781</v>
      </c>
      <c r="Q192" s="19">
        <v>15821</v>
      </c>
      <c r="R192" s="19">
        <v>3220</v>
      </c>
      <c r="S192" s="19">
        <v>3484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2"/>
      <c r="AD192" s="2"/>
      <c r="AE192" s="2"/>
      <c r="AF192" s="2" t="s">
        <v>5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12"/>
      <c r="AV192" s="2"/>
      <c r="AW192" s="28"/>
      <c r="AX192" s="28"/>
      <c r="AY192" s="19">
        <v>86</v>
      </c>
      <c r="AZ192" s="19"/>
      <c r="BA192" s="19">
        <v>620</v>
      </c>
      <c r="BB192" s="19">
        <v>700</v>
      </c>
      <c r="BC192" s="19">
        <v>630</v>
      </c>
      <c r="BD192" s="19">
        <v>770</v>
      </c>
      <c r="BE192" s="19"/>
      <c r="BF192" s="19"/>
      <c r="BG192" s="19">
        <v>100</v>
      </c>
      <c r="BH192" s="131">
        <v>93</v>
      </c>
      <c r="BI192" s="183"/>
      <c r="BJ192" s="195"/>
      <c r="BK192" s="19" t="s">
        <v>10</v>
      </c>
      <c r="BL192" s="19" t="s">
        <v>10</v>
      </c>
      <c r="BM192" s="12"/>
      <c r="BN192" s="12"/>
      <c r="BO192" s="19" t="s">
        <v>10</v>
      </c>
      <c r="BP192" s="19"/>
      <c r="BQ192" s="19"/>
      <c r="BR192" s="19"/>
      <c r="BS192" s="19"/>
      <c r="BT192" s="63">
        <v>18909</v>
      </c>
      <c r="BU192" s="63">
        <v>9367</v>
      </c>
      <c r="BV192" s="63">
        <v>3127</v>
      </c>
      <c r="CA192" s="108"/>
      <c r="CG192" s="19">
        <v>6</v>
      </c>
      <c r="CH192" s="19">
        <v>14</v>
      </c>
      <c r="CI192" s="19">
        <v>14</v>
      </c>
      <c r="CJ192" s="19">
        <v>89</v>
      </c>
      <c r="CK192" s="19">
        <v>39</v>
      </c>
      <c r="CL192" s="19"/>
      <c r="CM192" s="19"/>
      <c r="CN192" s="19"/>
      <c r="CO192" s="19"/>
      <c r="CP192" s="19"/>
      <c r="CQ192" s="19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"/>
      <c r="DI192" s="1"/>
      <c r="DJ192" s="1"/>
      <c r="DK192" s="1"/>
      <c r="DL192" s="1"/>
      <c r="DM192" s="1"/>
      <c r="DN192" s="1"/>
      <c r="DO192" s="1"/>
    </row>
    <row r="193" spans="1:119" s="3" customFormat="1" ht="14" x14ac:dyDescent="0.2">
      <c r="A193" s="3" t="s">
        <v>129</v>
      </c>
      <c r="B193" s="3">
        <v>2017</v>
      </c>
      <c r="C193" s="28"/>
      <c r="D193" s="28"/>
      <c r="E193" s="28"/>
      <c r="F193" s="19">
        <v>14265</v>
      </c>
      <c r="G193" s="19">
        <v>13894</v>
      </c>
      <c r="H193" s="19">
        <v>28587</v>
      </c>
      <c r="I193" s="19">
        <v>7185</v>
      </c>
      <c r="J193" s="19">
        <v>5588</v>
      </c>
      <c r="K193" s="19">
        <v>10753</v>
      </c>
      <c r="L193" s="19">
        <v>84.5</v>
      </c>
      <c r="M193" s="19">
        <v>94</v>
      </c>
      <c r="N193" s="19">
        <v>41583</v>
      </c>
      <c r="O193" s="19">
        <v>46845</v>
      </c>
      <c r="P193" s="19">
        <v>13981</v>
      </c>
      <c r="Q193" s="19">
        <v>16231</v>
      </c>
      <c r="R193" s="19">
        <v>2725</v>
      </c>
      <c r="S193" s="19">
        <v>2974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2"/>
      <c r="AD193" s="2"/>
      <c r="AE193" s="2"/>
      <c r="AF193" s="2" t="s">
        <v>5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12"/>
      <c r="AV193" s="2"/>
      <c r="AW193" s="28"/>
      <c r="AX193" s="28"/>
      <c r="AY193" s="19">
        <v>82</v>
      </c>
      <c r="AZ193" s="19"/>
      <c r="BA193" s="19">
        <v>550</v>
      </c>
      <c r="BB193" s="19">
        <v>660</v>
      </c>
      <c r="BC193" s="19">
        <v>590</v>
      </c>
      <c r="BD193" s="19">
        <v>720</v>
      </c>
      <c r="BE193" s="19"/>
      <c r="BF193" s="19"/>
      <c r="BG193" s="19">
        <v>100</v>
      </c>
      <c r="BH193" s="131">
        <v>94</v>
      </c>
      <c r="BI193" s="183"/>
      <c r="BJ193" s="195"/>
      <c r="BK193" s="19" t="s">
        <v>10</v>
      </c>
      <c r="BL193" s="19" t="s">
        <v>10</v>
      </c>
      <c r="BM193" s="12"/>
      <c r="BN193" s="12"/>
      <c r="BO193" s="19" t="s">
        <v>10</v>
      </c>
      <c r="BP193" s="19"/>
      <c r="BQ193" s="19"/>
      <c r="BR193" s="19"/>
      <c r="BS193" s="19"/>
      <c r="BT193" s="63">
        <v>17823</v>
      </c>
      <c r="BU193" s="63">
        <v>9682</v>
      </c>
      <c r="BV193" s="63">
        <v>2869</v>
      </c>
      <c r="CA193" s="108"/>
      <c r="CG193" s="19">
        <v>6</v>
      </c>
      <c r="CH193" s="19">
        <v>14</v>
      </c>
      <c r="CI193" s="19">
        <v>14</v>
      </c>
      <c r="CJ193" s="19">
        <v>95</v>
      </c>
      <c r="CK193" s="19">
        <v>40</v>
      </c>
      <c r="CL193" s="19"/>
      <c r="CM193" s="19"/>
      <c r="CN193" s="19"/>
      <c r="CO193" s="19"/>
      <c r="CP193" s="19"/>
      <c r="CQ193" s="19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"/>
      <c r="DI193" s="1"/>
      <c r="DJ193" s="1"/>
      <c r="DK193" s="1"/>
      <c r="DL193" s="1"/>
      <c r="DM193" s="1"/>
      <c r="DN193" s="1"/>
      <c r="DO193" s="1"/>
    </row>
    <row r="194" spans="1:119" s="3" customFormat="1" x14ac:dyDescent="0.2">
      <c r="A194" s="4" t="s">
        <v>358</v>
      </c>
      <c r="B194" s="3">
        <v>2023</v>
      </c>
      <c r="C194" s="151" t="s">
        <v>328</v>
      </c>
      <c r="D194" t="s">
        <v>512</v>
      </c>
      <c r="E194">
        <v>1</v>
      </c>
      <c r="F194" s="3">
        <v>17955</v>
      </c>
      <c r="G194" s="3">
        <v>17914</v>
      </c>
      <c r="H194" s="3">
        <v>35754</v>
      </c>
      <c r="I194" s="3">
        <v>35833</v>
      </c>
      <c r="J194" s="3">
        <v>1832</v>
      </c>
      <c r="K194" s="3">
        <v>3651</v>
      </c>
      <c r="L194" s="3">
        <v>81.17</v>
      </c>
      <c r="M194" s="3">
        <v>90.55</v>
      </c>
      <c r="N194" s="3">
        <v>26183</v>
      </c>
      <c r="O194" s="3">
        <v>28089</v>
      </c>
      <c r="P194" s="12">
        <v>20810</v>
      </c>
      <c r="Q194" s="12">
        <v>22810</v>
      </c>
      <c r="R194" s="12">
        <v>4635</v>
      </c>
      <c r="S194" s="12">
        <v>4913</v>
      </c>
      <c r="T194" s="63">
        <v>15814</v>
      </c>
      <c r="U194" s="12">
        <v>33655</v>
      </c>
      <c r="V194" s="12">
        <v>4810</v>
      </c>
      <c r="W194" s="63">
        <v>11985</v>
      </c>
      <c r="X194" s="12">
        <v>28241</v>
      </c>
      <c r="Y194" s="12">
        <v>3398</v>
      </c>
      <c r="Z194" s="63">
        <v>5161</v>
      </c>
      <c r="AA194" s="12">
        <v>3957</v>
      </c>
      <c r="AB194" s="12">
        <v>432</v>
      </c>
      <c r="AC194" s="48" t="s">
        <v>5</v>
      </c>
      <c r="AD194" s="48" t="s">
        <v>5</v>
      </c>
      <c r="AE194" s="48" t="s">
        <v>5</v>
      </c>
      <c r="AF194" s="48" t="s">
        <v>9</v>
      </c>
      <c r="AG194" s="48" t="s">
        <v>13</v>
      </c>
      <c r="AH194" s="48" t="s">
        <v>13</v>
      </c>
      <c r="AI194" s="48" t="s">
        <v>9</v>
      </c>
      <c r="AJ194" s="48" t="s">
        <v>9</v>
      </c>
      <c r="AK194" s="48" t="s">
        <v>9</v>
      </c>
      <c r="AL194" s="48" t="s">
        <v>9</v>
      </c>
      <c r="AM194" s="48" t="s">
        <v>9</v>
      </c>
      <c r="AN194" s="48" t="s">
        <v>15</v>
      </c>
      <c r="AO194" s="48" t="s">
        <v>9</v>
      </c>
      <c r="AP194" s="48" t="s">
        <v>9</v>
      </c>
      <c r="AQ194" s="48" t="s">
        <v>15</v>
      </c>
      <c r="AR194" s="168"/>
      <c r="AS194" s="48" t="s">
        <v>9</v>
      </c>
      <c r="AT194" s="48" t="s">
        <v>9</v>
      </c>
      <c r="AU194" s="173" t="s">
        <v>15</v>
      </c>
      <c r="AV194" s="1" t="s">
        <v>436</v>
      </c>
      <c r="AW194" s="28" t="s">
        <v>7</v>
      </c>
      <c r="AX194" s="28" t="s">
        <v>7</v>
      </c>
      <c r="AY194" s="12">
        <v>41</v>
      </c>
      <c r="AZ194" s="12"/>
      <c r="BA194" s="12">
        <v>590</v>
      </c>
      <c r="BB194" s="12">
        <v>690</v>
      </c>
      <c r="BC194" s="12">
        <v>580</v>
      </c>
      <c r="BD194" s="12">
        <v>710</v>
      </c>
      <c r="BE194" s="12">
        <v>1180</v>
      </c>
      <c r="BF194" s="12">
        <v>1380</v>
      </c>
      <c r="BG194" s="12">
        <v>31</v>
      </c>
      <c r="BH194" s="131">
        <v>41.65</v>
      </c>
      <c r="BI194" s="183">
        <v>23.63</v>
      </c>
      <c r="BJ194" s="195">
        <v>3.78</v>
      </c>
      <c r="BK194" s="12" t="s">
        <v>7</v>
      </c>
      <c r="BL194" s="12" t="s">
        <v>10</v>
      </c>
      <c r="BM194" s="12"/>
      <c r="BN194" s="22"/>
      <c r="BO194" s="22" t="s">
        <v>7</v>
      </c>
      <c r="BP194" s="22"/>
      <c r="BQ194" s="22"/>
      <c r="BR194" s="22"/>
      <c r="BS194" s="22"/>
      <c r="BT194" s="3">
        <v>580</v>
      </c>
      <c r="BU194" s="3">
        <v>391</v>
      </c>
      <c r="BV194" s="3">
        <v>237</v>
      </c>
      <c r="BW194" s="3" t="s">
        <v>7</v>
      </c>
      <c r="BX194" s="3" t="s">
        <v>7</v>
      </c>
      <c r="BY194" s="3" t="s">
        <v>7</v>
      </c>
      <c r="BZ194" s="115" t="s">
        <v>410</v>
      </c>
      <c r="CA194" s="146" t="s">
        <v>374</v>
      </c>
      <c r="CB194" s="3" t="s">
        <v>7</v>
      </c>
      <c r="CC194" s="3" t="s">
        <v>7</v>
      </c>
      <c r="CD194" s="3" t="s">
        <v>7</v>
      </c>
      <c r="CE194" s="3" t="s">
        <v>7</v>
      </c>
      <c r="CF194" s="3" t="s">
        <v>7</v>
      </c>
      <c r="CG194" s="12">
        <v>41</v>
      </c>
      <c r="CH194" s="12">
        <v>23</v>
      </c>
      <c r="CI194" s="12">
        <v>20</v>
      </c>
      <c r="CJ194" s="12">
        <v>98</v>
      </c>
      <c r="CK194" s="12">
        <v>32</v>
      </c>
      <c r="CL194" s="12"/>
      <c r="CM194" s="1">
        <v>9575.44</v>
      </c>
      <c r="CN194" s="1">
        <v>9575.44</v>
      </c>
      <c r="CO194" s="1">
        <v>35140.06</v>
      </c>
      <c r="CP194" s="1">
        <v>1372.06</v>
      </c>
      <c r="CQ194" s="1">
        <v>10830</v>
      </c>
      <c r="CR194" s="1">
        <v>6066</v>
      </c>
      <c r="CS194" s="1">
        <v>3674</v>
      </c>
      <c r="CT194" s="1">
        <v>3521</v>
      </c>
      <c r="CU194" s="1">
        <v>3185</v>
      </c>
      <c r="CV194" s="1">
        <v>1872</v>
      </c>
      <c r="CW194" s="12">
        <v>881</v>
      </c>
      <c r="CX194" s="12">
        <v>1153</v>
      </c>
      <c r="CY194" s="12">
        <v>71.3</v>
      </c>
      <c r="CZ194" s="12">
        <v>14411</v>
      </c>
      <c r="DA194" s="12">
        <v>12490</v>
      </c>
      <c r="DB194" s="12">
        <v>3140</v>
      </c>
      <c r="DC194" s="68">
        <v>3118</v>
      </c>
      <c r="DD194" s="12">
        <v>2829</v>
      </c>
      <c r="DE194" s="68">
        <v>7338</v>
      </c>
      <c r="DF194" s="68">
        <v>76</v>
      </c>
      <c r="DG194" s="68">
        <v>26367</v>
      </c>
      <c r="DH194" s="158"/>
      <c r="DI194" s="158"/>
      <c r="DJ194" s="158"/>
      <c r="DK194" s="158"/>
      <c r="DL194" s="158"/>
      <c r="DM194" s="158"/>
      <c r="DN194" s="158"/>
      <c r="DO194" s="158"/>
    </row>
    <row r="195" spans="1:119" s="3" customFormat="1" ht="14" x14ac:dyDescent="0.2">
      <c r="A195" s="3" t="s">
        <v>358</v>
      </c>
      <c r="B195" s="3">
        <v>2022</v>
      </c>
      <c r="C195" s="2"/>
      <c r="D195" s="2"/>
      <c r="E195" s="2"/>
      <c r="F195" s="3">
        <v>17393</v>
      </c>
      <c r="G195" s="3">
        <v>17272</v>
      </c>
      <c r="H195" s="3">
        <v>35660</v>
      </c>
      <c r="I195" s="3">
        <v>11345</v>
      </c>
      <c r="J195" s="3">
        <v>1899</v>
      </c>
      <c r="K195" s="3">
        <v>3248</v>
      </c>
      <c r="L195" s="3">
        <v>81.12</v>
      </c>
      <c r="M195" s="3">
        <v>70.849999999999994</v>
      </c>
      <c r="N195" s="3">
        <v>23646</v>
      </c>
      <c r="O195" s="3">
        <v>26434</v>
      </c>
      <c r="P195" s="12">
        <v>19322</v>
      </c>
      <c r="Q195" s="12">
        <v>21950</v>
      </c>
      <c r="R195" s="12">
        <v>4875</v>
      </c>
      <c r="S195" s="12">
        <v>4834</v>
      </c>
      <c r="T195" s="63"/>
      <c r="U195" s="12"/>
      <c r="V195" s="12"/>
      <c r="W195" s="12"/>
      <c r="X195" s="12"/>
      <c r="Y195" s="12"/>
      <c r="Z195" s="12"/>
      <c r="AA195" s="12"/>
      <c r="AB195" s="12"/>
      <c r="AC195" s="2"/>
      <c r="AD195" s="2"/>
      <c r="AE195" s="2"/>
      <c r="AF195" s="2" t="s">
        <v>13</v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12"/>
      <c r="AV195" s="2"/>
      <c r="AW195" s="28" t="s">
        <v>7</v>
      </c>
      <c r="AX195" s="28" t="s">
        <v>7</v>
      </c>
      <c r="AY195" s="12">
        <v>38</v>
      </c>
      <c r="AZ195" s="12"/>
      <c r="BA195" s="12">
        <v>590</v>
      </c>
      <c r="BB195" s="12">
        <v>690</v>
      </c>
      <c r="BC195" s="12">
        <v>590</v>
      </c>
      <c r="BD195" s="12">
        <v>710</v>
      </c>
      <c r="BE195" s="12">
        <v>1180</v>
      </c>
      <c r="BF195" s="12">
        <v>1390</v>
      </c>
      <c r="BG195" s="12">
        <v>31</v>
      </c>
      <c r="BH195" s="131">
        <v>39.369999999999997</v>
      </c>
      <c r="BI195" s="183">
        <v>24.3</v>
      </c>
      <c r="BJ195" s="195">
        <v>3.76</v>
      </c>
      <c r="BK195" s="12" t="s">
        <v>7</v>
      </c>
      <c r="BL195" s="12" t="s">
        <v>10</v>
      </c>
      <c r="BM195" s="12"/>
      <c r="BN195" s="22"/>
      <c r="BO195" s="22" t="s">
        <v>7</v>
      </c>
      <c r="BP195" s="22"/>
      <c r="BQ195" s="22"/>
      <c r="BR195" s="22"/>
      <c r="BS195" s="22"/>
      <c r="BT195" s="3">
        <v>549</v>
      </c>
      <c r="BU195" s="3">
        <v>399</v>
      </c>
      <c r="BV195" s="3">
        <v>253</v>
      </c>
      <c r="BW195" s="12"/>
      <c r="BX195" s="12"/>
      <c r="BY195" s="1"/>
      <c r="BZ195" s="1"/>
      <c r="CA195" s="107"/>
      <c r="CB195" s="1"/>
      <c r="CC195" s="1"/>
      <c r="CD195" s="1"/>
      <c r="CE195" s="1"/>
      <c r="CF195" s="1"/>
      <c r="CG195" s="12">
        <v>40.29</v>
      </c>
      <c r="CH195" s="19">
        <v>19.63</v>
      </c>
      <c r="CI195" s="19">
        <v>19.84</v>
      </c>
      <c r="CJ195" s="12">
        <v>98</v>
      </c>
      <c r="CK195" s="12">
        <v>34</v>
      </c>
      <c r="CL195" s="1"/>
      <c r="CM195" s="1"/>
      <c r="CN195" s="12"/>
      <c r="CO195" s="12"/>
      <c r="CP195" s="12"/>
      <c r="CQ195" s="12"/>
      <c r="CR195" s="12"/>
      <c r="CS195" s="12"/>
      <c r="CT195" s="68"/>
      <c r="CU195" s="12"/>
      <c r="CV195" s="68"/>
      <c r="CW195" s="68"/>
      <c r="CX195" s="68"/>
      <c r="CY195" s="68"/>
      <c r="CZ195" s="68"/>
      <c r="DA195" s="12"/>
      <c r="DB195" s="68"/>
      <c r="DC195" s="68"/>
      <c r="DD195" s="68"/>
      <c r="DE195" s="68"/>
      <c r="DF195" s="12"/>
      <c r="DG195" s="12"/>
      <c r="DH195" s="1">
        <v>560</v>
      </c>
      <c r="DI195" s="1">
        <v>1102</v>
      </c>
      <c r="DJ195" s="1">
        <v>1215</v>
      </c>
      <c r="DK195" s="1">
        <v>497</v>
      </c>
      <c r="DL195" s="1">
        <v>380</v>
      </c>
      <c r="DM195" s="1">
        <v>431</v>
      </c>
      <c r="DN195" s="1">
        <v>275</v>
      </c>
      <c r="DO195" s="159">
        <v>4460</v>
      </c>
    </row>
    <row r="196" spans="1:119" s="3" customFormat="1" ht="14" x14ac:dyDescent="0.2">
      <c r="A196" s="3" t="s">
        <v>358</v>
      </c>
      <c r="B196" s="3">
        <v>2021</v>
      </c>
      <c r="C196" s="2"/>
      <c r="D196" s="2"/>
      <c r="E196" s="2"/>
      <c r="F196" s="3">
        <v>16619</v>
      </c>
      <c r="G196" s="3">
        <v>16541</v>
      </c>
      <c r="H196" s="3">
        <v>34253</v>
      </c>
      <c r="I196" s="3">
        <v>11075</v>
      </c>
      <c r="J196" s="3">
        <v>1794</v>
      </c>
      <c r="K196" s="3">
        <v>2804</v>
      </c>
      <c r="L196" s="3">
        <v>79.77</v>
      </c>
      <c r="M196" s="3">
        <v>90.3</v>
      </c>
      <c r="N196" s="3">
        <v>21449</v>
      </c>
      <c r="O196" s="3">
        <v>25099</v>
      </c>
      <c r="P196" s="12">
        <v>18096</v>
      </c>
      <c r="Q196" s="12">
        <v>21447</v>
      </c>
      <c r="R196" s="12">
        <v>4696</v>
      </c>
      <c r="S196" s="12">
        <v>4754</v>
      </c>
      <c r="T196" s="63"/>
      <c r="U196" s="12"/>
      <c r="V196" s="12"/>
      <c r="W196" s="12"/>
      <c r="X196" s="12"/>
      <c r="Y196" s="12"/>
      <c r="Z196" s="12"/>
      <c r="AA196" s="12"/>
      <c r="AB196" s="12"/>
      <c r="AC196" s="2"/>
      <c r="AD196" s="2"/>
      <c r="AE196" s="2"/>
      <c r="AF196" s="2" t="s">
        <v>5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12"/>
      <c r="AV196" s="2"/>
      <c r="AW196" s="28" t="s">
        <v>7</v>
      </c>
      <c r="AX196" s="28" t="s">
        <v>7</v>
      </c>
      <c r="AY196" s="12">
        <v>39</v>
      </c>
      <c r="AZ196" s="12"/>
      <c r="BA196" s="12">
        <v>580</v>
      </c>
      <c r="BB196" s="12">
        <v>680</v>
      </c>
      <c r="BC196" s="12">
        <v>580</v>
      </c>
      <c r="BD196" s="12">
        <v>700</v>
      </c>
      <c r="BE196" s="12">
        <v>1170</v>
      </c>
      <c r="BF196" s="12">
        <v>1370</v>
      </c>
      <c r="BG196" s="12">
        <v>29</v>
      </c>
      <c r="BH196" s="131">
        <v>36.700000000000003</v>
      </c>
      <c r="BI196" s="183">
        <v>22.9</v>
      </c>
      <c r="BJ196" s="195">
        <v>3.74</v>
      </c>
      <c r="BK196" s="12" t="s">
        <v>7</v>
      </c>
      <c r="BL196" s="12" t="s">
        <v>10</v>
      </c>
      <c r="BM196" s="12"/>
      <c r="BN196" s="22"/>
      <c r="BO196" s="22" t="s">
        <v>7</v>
      </c>
      <c r="BP196" s="22"/>
      <c r="BQ196" s="22"/>
      <c r="BR196" s="22"/>
      <c r="BS196" s="22"/>
      <c r="BT196" s="3">
        <v>510</v>
      </c>
      <c r="BU196" s="3">
        <v>371</v>
      </c>
      <c r="BV196" s="3">
        <v>231</v>
      </c>
      <c r="BW196" s="12"/>
      <c r="BX196" s="12"/>
      <c r="BY196" s="1"/>
      <c r="BZ196" s="1"/>
      <c r="CA196" s="107"/>
      <c r="CB196" s="1"/>
      <c r="CC196" s="1"/>
      <c r="CD196" s="1"/>
      <c r="CE196" s="1"/>
      <c r="CF196" s="1"/>
      <c r="CG196" s="12">
        <v>38</v>
      </c>
      <c r="CH196" s="19">
        <v>17.649999999999999</v>
      </c>
      <c r="CI196" s="19">
        <v>20.28</v>
      </c>
      <c r="CJ196" s="12">
        <v>98</v>
      </c>
      <c r="CK196" s="12">
        <v>35</v>
      </c>
      <c r="CL196" s="1"/>
      <c r="CM196" s="1"/>
      <c r="CN196" s="12"/>
      <c r="CO196" s="12"/>
      <c r="CP196" s="12"/>
      <c r="CQ196" s="12"/>
      <c r="CR196" s="12"/>
      <c r="CS196" s="12"/>
      <c r="CT196" s="68"/>
      <c r="CU196" s="12"/>
      <c r="CV196" s="68"/>
      <c r="CW196" s="68"/>
      <c r="CX196" s="68"/>
      <c r="CY196" s="68"/>
      <c r="CZ196" s="68"/>
      <c r="DA196" s="12"/>
      <c r="DB196" s="68"/>
      <c r="DC196" s="68"/>
      <c r="DD196" s="68"/>
      <c r="DE196" s="68"/>
      <c r="DF196" s="12"/>
      <c r="DG196" s="12"/>
      <c r="DH196" s="1"/>
      <c r="DI196" s="1"/>
      <c r="DJ196" s="1"/>
      <c r="DK196" s="1"/>
      <c r="DL196" s="1"/>
      <c r="DM196" s="1"/>
      <c r="DN196" s="1"/>
      <c r="DO196" s="159"/>
    </row>
    <row r="197" spans="1:119" s="3" customFormat="1" ht="14" x14ac:dyDescent="0.2">
      <c r="A197" s="3" t="s">
        <v>358</v>
      </c>
      <c r="B197" s="3">
        <v>2020</v>
      </c>
      <c r="C197" s="2"/>
      <c r="D197" s="2"/>
      <c r="E197" s="2"/>
      <c r="F197" s="3">
        <v>15807</v>
      </c>
      <c r="G197" s="3">
        <v>15825</v>
      </c>
      <c r="H197" s="3">
        <v>32986</v>
      </c>
      <c r="I197" s="3">
        <v>10078</v>
      </c>
      <c r="J197" s="3">
        <v>2010</v>
      </c>
      <c r="K197" s="3">
        <v>2417</v>
      </c>
      <c r="L197" s="3">
        <v>79.77</v>
      </c>
      <c r="M197" s="3">
        <v>91.25</v>
      </c>
      <c r="N197" s="3">
        <v>20538</v>
      </c>
      <c r="O197" s="3">
        <v>23591</v>
      </c>
      <c r="P197" s="12">
        <v>16595</v>
      </c>
      <c r="Q197" s="12">
        <v>18874</v>
      </c>
      <c r="R197" s="12">
        <v>3844</v>
      </c>
      <c r="S197" s="12">
        <v>4056</v>
      </c>
      <c r="T197" s="12"/>
      <c r="U197" s="12"/>
      <c r="V197" s="12"/>
      <c r="W197" s="12"/>
      <c r="X197" s="12"/>
      <c r="Y197" s="12"/>
      <c r="Z197" s="12"/>
      <c r="AA197" s="12"/>
      <c r="AB197" s="12"/>
      <c r="AC197" s="2"/>
      <c r="AD197" s="2"/>
      <c r="AE197" s="2"/>
      <c r="AF197" s="2" t="s">
        <v>5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12"/>
      <c r="AV197" s="2"/>
      <c r="AW197" s="28" t="s">
        <v>7</v>
      </c>
      <c r="AX197" s="28" t="s">
        <v>7</v>
      </c>
      <c r="AY197" s="12">
        <v>77</v>
      </c>
      <c r="AZ197" s="12"/>
      <c r="BA197" s="12">
        <v>560</v>
      </c>
      <c r="BB197" s="12">
        <v>670</v>
      </c>
      <c r="BC197" s="12">
        <v>560</v>
      </c>
      <c r="BD197" s="12">
        <v>680</v>
      </c>
      <c r="BE197" s="12">
        <v>1130</v>
      </c>
      <c r="BF197" s="12">
        <v>1340</v>
      </c>
      <c r="BG197" s="12">
        <v>32</v>
      </c>
      <c r="BH197" s="131">
        <v>38.200000000000003</v>
      </c>
      <c r="BI197" s="183">
        <v>24</v>
      </c>
      <c r="BJ197" s="195">
        <v>3.75</v>
      </c>
      <c r="BK197" s="12" t="s">
        <v>7</v>
      </c>
      <c r="BL197" s="12" t="s">
        <v>10</v>
      </c>
      <c r="BM197" s="12"/>
      <c r="BN197" s="22"/>
      <c r="BO197" s="22" t="s">
        <v>7</v>
      </c>
      <c r="BP197" s="22"/>
      <c r="BQ197" s="22"/>
      <c r="BR197" s="22"/>
      <c r="BS197" s="22"/>
      <c r="BT197" s="3">
        <v>646</v>
      </c>
      <c r="BU197" s="3">
        <v>448</v>
      </c>
      <c r="BV197" s="3">
        <v>274</v>
      </c>
      <c r="BW197" s="12"/>
      <c r="BX197" s="12"/>
      <c r="BY197" s="1"/>
      <c r="BZ197" s="1"/>
      <c r="CA197" s="107"/>
      <c r="CB197" s="1"/>
      <c r="CC197" s="1"/>
      <c r="CD197" s="1"/>
      <c r="CE197" s="1"/>
      <c r="CF197" s="1"/>
      <c r="CG197" s="12">
        <v>36</v>
      </c>
      <c r="CH197" s="19">
        <v>20.94</v>
      </c>
      <c r="CI197" s="19">
        <v>20.66</v>
      </c>
      <c r="CJ197" s="12">
        <v>85</v>
      </c>
      <c r="CK197" s="12">
        <v>27</v>
      </c>
      <c r="CL197" s="1"/>
      <c r="CM197" s="1"/>
      <c r="CN197" s="12"/>
      <c r="CO197" s="12"/>
      <c r="CP197" s="12"/>
      <c r="CQ197" s="12"/>
      <c r="CR197" s="12"/>
      <c r="CS197" s="12"/>
      <c r="CT197" s="68"/>
      <c r="CU197" s="12"/>
      <c r="CV197" s="68"/>
      <c r="CW197" s="68"/>
      <c r="CX197" s="68"/>
      <c r="CY197" s="68"/>
      <c r="CZ197" s="68"/>
      <c r="DA197" s="12"/>
      <c r="DB197" s="68"/>
      <c r="DC197" s="68"/>
      <c r="DD197" s="68"/>
      <c r="DE197" s="68"/>
      <c r="DF197" s="12"/>
      <c r="DG197" s="12"/>
      <c r="DH197" s="1"/>
      <c r="DI197" s="1"/>
      <c r="DJ197" s="1"/>
      <c r="DK197" s="1"/>
      <c r="DL197" s="1"/>
      <c r="DM197" s="1"/>
      <c r="DN197" s="1"/>
      <c r="DO197" s="1"/>
    </row>
    <row r="198" spans="1:119" s="3" customFormat="1" ht="14" x14ac:dyDescent="0.2">
      <c r="A198" s="3" t="s">
        <v>358</v>
      </c>
      <c r="B198" s="3">
        <v>2019</v>
      </c>
      <c r="C198" s="2"/>
      <c r="D198" s="2"/>
      <c r="E198" s="2"/>
      <c r="F198" s="3">
        <v>16133</v>
      </c>
      <c r="G198" s="3">
        <v>15848</v>
      </c>
      <c r="H198" s="3">
        <v>33084</v>
      </c>
      <c r="I198" s="3">
        <v>10176</v>
      </c>
      <c r="J198" s="3">
        <v>2745</v>
      </c>
      <c r="K198" s="3">
        <v>2141</v>
      </c>
      <c r="L198" s="3">
        <v>78.94</v>
      </c>
      <c r="M198" s="3">
        <v>90.16</v>
      </c>
      <c r="N198" s="3">
        <v>19783</v>
      </c>
      <c r="O198" s="3">
        <v>23119</v>
      </c>
      <c r="P198" s="12">
        <v>15513</v>
      </c>
      <c r="Q198" s="12">
        <v>17912</v>
      </c>
      <c r="R198" s="12">
        <v>4158</v>
      </c>
      <c r="S198" s="12">
        <v>4110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2"/>
      <c r="AD198" s="2"/>
      <c r="AE198" s="2"/>
      <c r="AF198" s="2" t="s">
        <v>5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12"/>
      <c r="AV198" s="2"/>
      <c r="AW198" s="28" t="s">
        <v>7</v>
      </c>
      <c r="AX198" s="28" t="s">
        <v>7</v>
      </c>
      <c r="AY198" s="12">
        <v>76</v>
      </c>
      <c r="AZ198" s="12"/>
      <c r="BA198" s="12">
        <v>580</v>
      </c>
      <c r="BB198" s="12">
        <v>670</v>
      </c>
      <c r="BC198" s="12">
        <v>570</v>
      </c>
      <c r="BD198" s="12">
        <v>690</v>
      </c>
      <c r="BE198" s="12">
        <v>1160</v>
      </c>
      <c r="BF198" s="12">
        <v>1350</v>
      </c>
      <c r="BG198" s="12">
        <v>35</v>
      </c>
      <c r="BH198" s="131">
        <v>35.9</v>
      </c>
      <c r="BI198" s="183">
        <v>23.32</v>
      </c>
      <c r="BJ198" s="195">
        <v>3.73</v>
      </c>
      <c r="BK198" s="12" t="s">
        <v>7</v>
      </c>
      <c r="BL198" s="12" t="s">
        <v>10</v>
      </c>
      <c r="BM198" s="12"/>
      <c r="BN198" s="22"/>
      <c r="BO198" s="22" t="s">
        <v>7</v>
      </c>
      <c r="BP198" s="22"/>
      <c r="BQ198" s="22"/>
      <c r="BR198" s="22"/>
      <c r="BS198" s="22"/>
      <c r="BT198" s="3">
        <v>702</v>
      </c>
      <c r="BU198" s="3">
        <v>469</v>
      </c>
      <c r="BV198" s="3">
        <v>317</v>
      </c>
      <c r="BW198" s="12"/>
      <c r="BX198" s="12"/>
      <c r="BY198" s="1"/>
      <c r="BZ198" s="1"/>
      <c r="CA198" s="107"/>
      <c r="CB198" s="1"/>
      <c r="CC198" s="1"/>
      <c r="CD198" s="1"/>
      <c r="CE198" s="1"/>
      <c r="CF198" s="1"/>
      <c r="CG198" s="12">
        <v>36</v>
      </c>
      <c r="CH198" s="19">
        <v>18.739999999999998</v>
      </c>
      <c r="CI198" s="19">
        <v>23.91</v>
      </c>
      <c r="CJ198" s="12">
        <v>98</v>
      </c>
      <c r="CK198" s="12">
        <v>33</v>
      </c>
      <c r="CL198" s="1"/>
      <c r="CM198" s="1"/>
      <c r="CN198" s="12"/>
      <c r="CO198" s="12"/>
      <c r="CP198" s="12"/>
      <c r="CQ198" s="12"/>
      <c r="CR198" s="12"/>
      <c r="CS198" s="12"/>
      <c r="CT198" s="68"/>
      <c r="CU198" s="12"/>
      <c r="CV198" s="68"/>
      <c r="CW198" s="68"/>
      <c r="CX198" s="68"/>
      <c r="CY198" s="68"/>
      <c r="CZ198" s="68"/>
      <c r="DA198" s="12"/>
      <c r="DB198" s="68"/>
      <c r="DC198" s="68"/>
      <c r="DD198" s="68"/>
      <c r="DE198" s="68"/>
      <c r="DF198" s="12"/>
      <c r="DG198" s="12"/>
      <c r="DH198" s="1"/>
      <c r="DI198" s="1"/>
      <c r="DJ198" s="1"/>
      <c r="DK198" s="1"/>
      <c r="DL198" s="1"/>
      <c r="DM198" s="1"/>
      <c r="DN198" s="1"/>
      <c r="DO198" s="1"/>
    </row>
    <row r="199" spans="1:119" s="3" customFormat="1" x14ac:dyDescent="0.2">
      <c r="A199" s="10" t="s">
        <v>359</v>
      </c>
      <c r="B199" s="1">
        <v>2022</v>
      </c>
      <c r="C199" s="85" t="s">
        <v>199</v>
      </c>
      <c r="D199" t="s">
        <v>513</v>
      </c>
      <c r="E199">
        <v>1</v>
      </c>
      <c r="F199" s="12">
        <v>14110</v>
      </c>
      <c r="G199" s="12">
        <v>13960</v>
      </c>
      <c r="H199" s="12">
        <v>30353</v>
      </c>
      <c r="I199" s="12">
        <v>10439</v>
      </c>
      <c r="J199" s="12">
        <v>1117</v>
      </c>
      <c r="K199" s="12">
        <v>6772</v>
      </c>
      <c r="L199" s="12">
        <v>89</v>
      </c>
      <c r="M199" s="12">
        <v>95</v>
      </c>
      <c r="N199" s="24">
        <v>27719</v>
      </c>
      <c r="O199" s="13">
        <v>28918</v>
      </c>
      <c r="P199" s="13">
        <v>11273</v>
      </c>
      <c r="Q199" s="13">
        <v>13928</v>
      </c>
      <c r="R199" s="13">
        <v>2841</v>
      </c>
      <c r="S199" s="13">
        <v>2942</v>
      </c>
      <c r="T199" s="13"/>
      <c r="U199" s="13"/>
      <c r="V199" s="13"/>
      <c r="W199" s="13"/>
      <c r="X199" s="13"/>
      <c r="Y199" s="13"/>
      <c r="Z199" s="13"/>
      <c r="AA199" s="13"/>
      <c r="AB199" s="13"/>
      <c r="AC199" s="48" t="s">
        <v>5</v>
      </c>
      <c r="AD199" s="48" t="s">
        <v>13</v>
      </c>
      <c r="AE199" s="48" t="s">
        <v>5</v>
      </c>
      <c r="AF199" s="48" t="s">
        <v>9</v>
      </c>
      <c r="AG199" s="48" t="s">
        <v>13</v>
      </c>
      <c r="AH199" s="48" t="s">
        <v>13</v>
      </c>
      <c r="AI199" s="48" t="s">
        <v>15</v>
      </c>
      <c r="AJ199" s="48" t="s">
        <v>9</v>
      </c>
      <c r="AK199" s="48" t="s">
        <v>13</v>
      </c>
      <c r="AL199" s="48" t="s">
        <v>9</v>
      </c>
      <c r="AM199" s="48" t="s">
        <v>13</v>
      </c>
      <c r="AN199" s="48" t="s">
        <v>15</v>
      </c>
      <c r="AO199" s="48" t="s">
        <v>9</v>
      </c>
      <c r="AP199" s="48" t="s">
        <v>13</v>
      </c>
      <c r="AQ199" s="48" t="s">
        <v>15</v>
      </c>
      <c r="AR199" s="48" t="s">
        <v>9</v>
      </c>
      <c r="AS199" s="48" t="s">
        <v>9</v>
      </c>
      <c r="AT199" s="48" t="s">
        <v>9</v>
      </c>
      <c r="AU199" s="173" t="s">
        <v>15</v>
      </c>
      <c r="AV199" s="1"/>
      <c r="AW199" s="28" t="s">
        <v>7</v>
      </c>
      <c r="AX199" s="28" t="s">
        <v>7</v>
      </c>
      <c r="AY199" s="12">
        <v>47</v>
      </c>
      <c r="AZ199" s="12"/>
      <c r="BA199" s="12"/>
      <c r="BB199" s="12"/>
      <c r="BC199" s="12"/>
      <c r="BD199" s="12"/>
      <c r="BE199" s="12">
        <v>1370</v>
      </c>
      <c r="BF199" s="12">
        <v>1510</v>
      </c>
      <c r="BG199" s="12">
        <v>66</v>
      </c>
      <c r="BH199" s="131">
        <v>91.97</v>
      </c>
      <c r="BI199" s="183">
        <v>4.09</v>
      </c>
      <c r="BJ199" s="200">
        <v>4.43</v>
      </c>
      <c r="BK199" s="12" t="s">
        <v>7</v>
      </c>
      <c r="BL199" s="12" t="s">
        <v>10</v>
      </c>
      <c r="BM199" s="12"/>
      <c r="BN199" s="12"/>
      <c r="BO199" s="12" t="s">
        <v>7</v>
      </c>
      <c r="BP199" s="12" t="s">
        <v>10</v>
      </c>
      <c r="BQ199" s="12"/>
      <c r="BR199" s="12"/>
      <c r="BS199" s="12"/>
      <c r="BT199" s="1">
        <v>6016</v>
      </c>
      <c r="BU199" s="1">
        <v>3540</v>
      </c>
      <c r="BV199" s="1">
        <v>2226</v>
      </c>
      <c r="BW199" s="1" t="s">
        <v>7</v>
      </c>
      <c r="BX199" s="1" t="s">
        <v>7</v>
      </c>
      <c r="BY199" s="1" t="s">
        <v>7</v>
      </c>
      <c r="BZ199" s="115">
        <v>1050</v>
      </c>
      <c r="CA199" s="144" t="s">
        <v>375</v>
      </c>
      <c r="CB199" s="1" t="s">
        <v>7</v>
      </c>
      <c r="CC199" s="1" t="s">
        <v>7</v>
      </c>
      <c r="CD199" s="1" t="s">
        <v>7</v>
      </c>
      <c r="CE199" s="1" t="s">
        <v>7</v>
      </c>
      <c r="CF199" s="1" t="s">
        <v>7</v>
      </c>
      <c r="CG199" s="12">
        <v>22</v>
      </c>
      <c r="CH199" s="12">
        <v>11</v>
      </c>
      <c r="CI199" s="12">
        <v>14</v>
      </c>
      <c r="CJ199" s="12">
        <v>88</v>
      </c>
      <c r="CK199" s="12">
        <v>38</v>
      </c>
      <c r="CL199" s="13"/>
      <c r="CM199" s="13">
        <v>9695</v>
      </c>
      <c r="CN199" s="13">
        <v>9695</v>
      </c>
      <c r="CO199" s="13">
        <v>37931</v>
      </c>
      <c r="CP199" s="12">
        <v>1538</v>
      </c>
      <c r="CQ199" s="12">
        <v>14956</v>
      </c>
      <c r="CR199" s="98">
        <v>3889</v>
      </c>
      <c r="CS199" s="98">
        <v>1926</v>
      </c>
      <c r="CT199" s="98">
        <v>1919</v>
      </c>
      <c r="CU199" s="98">
        <v>1440</v>
      </c>
      <c r="CV199" s="98">
        <v>1489</v>
      </c>
      <c r="CW199" s="98">
        <v>210</v>
      </c>
      <c r="CX199" s="98">
        <v>377</v>
      </c>
      <c r="CY199" s="98">
        <v>64.599999999999994</v>
      </c>
      <c r="CZ199" s="98">
        <v>13412</v>
      </c>
      <c r="DA199" s="98">
        <v>13098</v>
      </c>
      <c r="DB199" s="98">
        <v>3754</v>
      </c>
      <c r="DC199" s="98">
        <v>3322</v>
      </c>
      <c r="DD199" s="12">
        <v>959</v>
      </c>
      <c r="DE199" s="66">
        <v>6733</v>
      </c>
      <c r="DF199" s="12">
        <v>90</v>
      </c>
      <c r="DG199" s="66">
        <v>34054</v>
      </c>
      <c r="DH199" s="161">
        <v>563</v>
      </c>
      <c r="DI199" s="161">
        <v>1303</v>
      </c>
      <c r="DJ199" s="161">
        <v>751</v>
      </c>
      <c r="DK199" s="161">
        <v>454</v>
      </c>
      <c r="DL199" s="161">
        <v>259</v>
      </c>
      <c r="DM199" s="161">
        <v>397</v>
      </c>
      <c r="DN199" s="161">
        <v>289</v>
      </c>
      <c r="DO199" s="161">
        <f>SUM(DH199:DN199)</f>
        <v>4016</v>
      </c>
    </row>
    <row r="200" spans="1:119" s="3" customFormat="1" ht="14" x14ac:dyDescent="0.2">
      <c r="A200" s="1" t="s">
        <v>359</v>
      </c>
      <c r="B200" s="1">
        <v>2021</v>
      </c>
      <c r="C200" s="2"/>
      <c r="D200" s="2"/>
      <c r="E200" s="2"/>
      <c r="F200" s="74">
        <v>14360</v>
      </c>
      <c r="G200" s="74">
        <v>14065</v>
      </c>
      <c r="H200" s="25">
        <v>30922</v>
      </c>
      <c r="I200" s="19">
        <v>10350</v>
      </c>
      <c r="J200" s="12">
        <v>1101</v>
      </c>
      <c r="K200" s="12">
        <v>6271</v>
      </c>
      <c r="L200" s="12">
        <v>88</v>
      </c>
      <c r="M200" s="12">
        <v>96</v>
      </c>
      <c r="N200" s="24">
        <v>24050</v>
      </c>
      <c r="O200" s="13">
        <v>26096</v>
      </c>
      <c r="P200" s="13">
        <v>11483</v>
      </c>
      <c r="Q200" s="13">
        <v>14589</v>
      </c>
      <c r="R200" s="13">
        <v>2836</v>
      </c>
      <c r="S200" s="13">
        <v>3171</v>
      </c>
      <c r="T200" s="13"/>
      <c r="U200" s="13"/>
      <c r="V200" s="13"/>
      <c r="W200" s="13"/>
      <c r="X200" s="13"/>
      <c r="Y200" s="13"/>
      <c r="Z200" s="13"/>
      <c r="AA200" s="13"/>
      <c r="AB200" s="13"/>
      <c r="AC200" s="28"/>
      <c r="AD200" s="28"/>
      <c r="AE200" s="28"/>
      <c r="AF200" s="2" t="s">
        <v>5</v>
      </c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19"/>
      <c r="AV200" s="28"/>
      <c r="AW200" s="28" t="s">
        <v>7</v>
      </c>
      <c r="AX200" s="28" t="s">
        <v>7</v>
      </c>
      <c r="AY200" s="27">
        <v>34</v>
      </c>
      <c r="AZ200" s="27"/>
      <c r="BA200" s="27">
        <v>650</v>
      </c>
      <c r="BB200" s="27">
        <v>730</v>
      </c>
      <c r="BC200" s="27">
        <v>680</v>
      </c>
      <c r="BD200" s="27">
        <v>780</v>
      </c>
      <c r="BE200" s="27">
        <v>1340</v>
      </c>
      <c r="BF200" s="27">
        <v>1490</v>
      </c>
      <c r="BG200" s="12">
        <v>69</v>
      </c>
      <c r="BH200" s="131">
        <v>85.14</v>
      </c>
      <c r="BI200" s="183">
        <v>8.73</v>
      </c>
      <c r="BJ200" s="200">
        <v>4.34</v>
      </c>
      <c r="BK200" s="12" t="s">
        <v>7</v>
      </c>
      <c r="BL200" s="12"/>
      <c r="BM200" s="12"/>
      <c r="BN200" s="12"/>
      <c r="BO200" s="12" t="s">
        <v>7</v>
      </c>
      <c r="BP200" s="12" t="s">
        <v>10</v>
      </c>
      <c r="BQ200" s="12"/>
      <c r="BR200" s="12"/>
      <c r="BS200" s="12"/>
      <c r="BT200" s="1">
        <v>5991</v>
      </c>
      <c r="BU200" s="1">
        <v>3773</v>
      </c>
      <c r="BV200" s="1">
        <v>2216</v>
      </c>
      <c r="BW200" s="1"/>
      <c r="BX200" s="1"/>
      <c r="BY200" s="1"/>
      <c r="BZ200" s="1"/>
      <c r="CA200" s="107"/>
      <c r="CB200" s="1"/>
      <c r="CC200" s="1"/>
      <c r="CD200" s="1"/>
      <c r="CE200" s="1"/>
      <c r="CF200" s="1"/>
      <c r="CG200" s="12">
        <v>22</v>
      </c>
      <c r="CH200" s="12">
        <v>0.7</v>
      </c>
      <c r="CI200" s="12">
        <v>0.2</v>
      </c>
      <c r="CJ200" s="12">
        <v>87</v>
      </c>
      <c r="CK200" s="12">
        <v>37</v>
      </c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66"/>
      <c r="DA200" s="66"/>
      <c r="DB200" s="66"/>
      <c r="DC200" s="66"/>
      <c r="DD200" s="12"/>
      <c r="DE200" s="66"/>
      <c r="DF200" s="12"/>
      <c r="DG200" s="66"/>
      <c r="DH200" s="158"/>
      <c r="DI200" s="158"/>
      <c r="DJ200" s="158"/>
      <c r="DK200" s="158"/>
      <c r="DL200" s="158"/>
      <c r="DM200" s="158"/>
      <c r="DN200" s="158"/>
      <c r="DO200" s="159"/>
    </row>
    <row r="201" spans="1:119" s="3" customFormat="1" ht="14" x14ac:dyDescent="0.2">
      <c r="A201" s="1" t="s">
        <v>359</v>
      </c>
      <c r="B201" s="1">
        <v>2020</v>
      </c>
      <c r="C201" s="2"/>
      <c r="D201" s="2"/>
      <c r="E201" s="2"/>
      <c r="F201" s="12">
        <v>14510</v>
      </c>
      <c r="G201" s="12">
        <v>13650</v>
      </c>
      <c r="H201" s="12">
        <v>30875</v>
      </c>
      <c r="I201" s="12">
        <v>9834</v>
      </c>
      <c r="J201" s="12">
        <v>1203</v>
      </c>
      <c r="K201" s="12">
        <v>5890</v>
      </c>
      <c r="L201" s="12">
        <v>87</v>
      </c>
      <c r="M201" s="12">
        <v>95</v>
      </c>
      <c r="N201" s="24">
        <v>15648</v>
      </c>
      <c r="O201" s="13">
        <v>16563</v>
      </c>
      <c r="P201" s="13">
        <v>7909</v>
      </c>
      <c r="Q201" s="13">
        <v>8528</v>
      </c>
      <c r="R201" s="13">
        <v>2207</v>
      </c>
      <c r="S201" s="13">
        <v>2079</v>
      </c>
      <c r="T201" s="13"/>
      <c r="U201" s="13"/>
      <c r="V201" s="13"/>
      <c r="W201" s="13"/>
      <c r="X201" s="13"/>
      <c r="Y201" s="13"/>
      <c r="Z201" s="13"/>
      <c r="AA201" s="13"/>
      <c r="AB201" s="13"/>
      <c r="AC201" s="28"/>
      <c r="AD201" s="28"/>
      <c r="AE201" s="28"/>
      <c r="AF201" s="2" t="s">
        <v>5</v>
      </c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19"/>
      <c r="AV201" s="28"/>
      <c r="AW201" s="28" t="s">
        <v>7</v>
      </c>
      <c r="AX201" s="28" t="s">
        <v>7</v>
      </c>
      <c r="AY201" s="12">
        <v>84</v>
      </c>
      <c r="AZ201" s="12"/>
      <c r="BA201" s="27">
        <v>630</v>
      </c>
      <c r="BB201" s="27">
        <v>720</v>
      </c>
      <c r="BC201" s="27">
        <v>640</v>
      </c>
      <c r="BD201" s="27">
        <v>760</v>
      </c>
      <c r="BE201" s="27">
        <v>1290</v>
      </c>
      <c r="BF201" s="27">
        <v>1460</v>
      </c>
      <c r="BG201" s="12">
        <v>73</v>
      </c>
      <c r="BH201" s="131">
        <v>93.6</v>
      </c>
      <c r="BI201" s="183">
        <v>0.2</v>
      </c>
      <c r="BJ201" s="200">
        <v>4.3600000000000003</v>
      </c>
      <c r="BK201" s="12" t="s">
        <v>7</v>
      </c>
      <c r="BL201" s="12"/>
      <c r="BM201" s="12"/>
      <c r="BN201" s="12"/>
      <c r="BO201" s="12" t="s">
        <v>7</v>
      </c>
      <c r="BP201" s="12" t="s">
        <v>10</v>
      </c>
      <c r="BQ201" s="12"/>
      <c r="BR201" s="12"/>
      <c r="BS201" s="12"/>
      <c r="BT201" s="1">
        <v>6664</v>
      </c>
      <c r="BU201" s="1">
        <v>4693</v>
      </c>
      <c r="BV201" s="1">
        <v>2786</v>
      </c>
      <c r="BW201" s="1"/>
      <c r="BX201" s="1"/>
      <c r="BY201" s="1"/>
      <c r="BZ201" s="1"/>
      <c r="CA201" s="107"/>
      <c r="CB201" s="1"/>
      <c r="CC201" s="1"/>
      <c r="CD201" s="1"/>
      <c r="CE201" s="1"/>
      <c r="CF201" s="1"/>
      <c r="CG201" s="12">
        <v>22</v>
      </c>
      <c r="CH201" s="12">
        <v>14</v>
      </c>
      <c r="CI201" s="12">
        <v>19</v>
      </c>
      <c r="CJ201" s="12">
        <v>45</v>
      </c>
      <c r="CK201" s="12">
        <v>20</v>
      </c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66"/>
      <c r="DA201" s="66"/>
      <c r="DB201" s="66"/>
      <c r="DC201" s="66"/>
      <c r="DD201" s="12"/>
      <c r="DE201" s="66"/>
      <c r="DF201" s="12"/>
      <c r="DG201" s="66"/>
      <c r="DH201" s="158"/>
      <c r="DI201" s="158"/>
      <c r="DJ201" s="158"/>
      <c r="DK201" s="158"/>
      <c r="DL201" s="158"/>
      <c r="DM201" s="158"/>
      <c r="DN201" s="158"/>
      <c r="DO201" s="158"/>
    </row>
    <row r="202" spans="1:119" s="3" customFormat="1" ht="14" x14ac:dyDescent="0.2">
      <c r="A202" s="1" t="s">
        <v>359</v>
      </c>
      <c r="B202" s="1">
        <v>2019</v>
      </c>
      <c r="C202" s="2"/>
      <c r="D202" s="2"/>
      <c r="E202" s="2"/>
      <c r="F202" s="12">
        <v>14677</v>
      </c>
      <c r="G202" s="12">
        <v>13713</v>
      </c>
      <c r="H202" s="12">
        <v>30511</v>
      </c>
      <c r="I202" s="12">
        <v>10232</v>
      </c>
      <c r="J202" s="12">
        <v>1474</v>
      </c>
      <c r="K202" s="12">
        <v>5518</v>
      </c>
      <c r="L202" s="12">
        <v>87</v>
      </c>
      <c r="M202" s="12">
        <v>95</v>
      </c>
      <c r="N202" s="75">
        <v>16015</v>
      </c>
      <c r="O202" s="12">
        <v>16972</v>
      </c>
      <c r="P202" s="12">
        <v>6789</v>
      </c>
      <c r="Q202" s="12">
        <v>7771</v>
      </c>
      <c r="R202" s="12">
        <v>2074</v>
      </c>
      <c r="S202" s="12">
        <v>2203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28"/>
      <c r="AD202" s="28"/>
      <c r="AE202" s="28"/>
      <c r="AF202" s="2" t="s">
        <v>5</v>
      </c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9"/>
      <c r="AV202" s="28"/>
      <c r="AW202" s="28" t="s">
        <v>7</v>
      </c>
      <c r="AX202" s="28" t="s">
        <v>7</v>
      </c>
      <c r="AY202" s="12">
        <v>82</v>
      </c>
      <c r="AZ202" s="12"/>
      <c r="BA202" s="12">
        <v>630</v>
      </c>
      <c r="BB202" s="12">
        <v>720</v>
      </c>
      <c r="BC202" s="12">
        <v>650</v>
      </c>
      <c r="BD202" s="12">
        <v>760</v>
      </c>
      <c r="BE202" s="27">
        <v>1290</v>
      </c>
      <c r="BF202" s="27">
        <v>1460</v>
      </c>
      <c r="BG202" s="12">
        <v>69</v>
      </c>
      <c r="BH202" s="131">
        <v>93.14</v>
      </c>
      <c r="BI202" s="183">
        <v>0.19</v>
      </c>
      <c r="BJ202" s="200">
        <v>4.32</v>
      </c>
      <c r="BK202" s="12" t="s">
        <v>7</v>
      </c>
      <c r="BL202" s="12" t="s">
        <v>10</v>
      </c>
      <c r="BM202" s="12"/>
      <c r="BN202" s="12"/>
      <c r="BO202" s="12" t="s">
        <v>7</v>
      </c>
      <c r="BP202" s="12" t="s">
        <v>10</v>
      </c>
      <c r="BQ202" s="12"/>
      <c r="BR202" s="12"/>
      <c r="BS202" s="12"/>
      <c r="BT202" s="1">
        <v>5512</v>
      </c>
      <c r="BU202" s="1">
        <v>3402</v>
      </c>
      <c r="BV202" s="1">
        <v>2062</v>
      </c>
      <c r="BW202" s="1"/>
      <c r="BX202" s="1"/>
      <c r="BY202" s="1"/>
      <c r="BZ202" s="1"/>
      <c r="CA202" s="107"/>
      <c r="CB202" s="1"/>
      <c r="CC202" s="1"/>
      <c r="CD202" s="1"/>
      <c r="CE202" s="1"/>
      <c r="CF202" s="1"/>
      <c r="CG202" s="12">
        <v>23</v>
      </c>
      <c r="CH202" s="12">
        <v>14</v>
      </c>
      <c r="CI202" s="12">
        <v>19</v>
      </c>
      <c r="CJ202" s="12">
        <v>92</v>
      </c>
      <c r="CK202" s="12">
        <v>39</v>
      </c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66"/>
      <c r="DA202" s="66"/>
      <c r="DB202" s="66"/>
      <c r="DC202" s="66"/>
      <c r="DD202" s="12"/>
      <c r="DE202" s="66"/>
      <c r="DF202" s="12"/>
      <c r="DG202" s="66"/>
      <c r="DH202" s="158"/>
      <c r="DI202" s="158"/>
      <c r="DJ202" s="158"/>
      <c r="DK202" s="158"/>
      <c r="DL202" s="158"/>
      <c r="DM202" s="158"/>
      <c r="DN202" s="158"/>
      <c r="DO202" s="158"/>
    </row>
    <row r="203" spans="1:119" s="3" customFormat="1" ht="14" x14ac:dyDescent="0.2">
      <c r="A203" s="1" t="s">
        <v>359</v>
      </c>
      <c r="B203" s="1">
        <v>2018</v>
      </c>
      <c r="C203" s="2"/>
      <c r="D203" s="2"/>
      <c r="E203" s="2"/>
      <c r="F203" s="12">
        <v>15005</v>
      </c>
      <c r="G203" s="12">
        <v>13496</v>
      </c>
      <c r="H203" s="12">
        <v>30762</v>
      </c>
      <c r="I203" s="12">
        <v>10438</v>
      </c>
      <c r="J203" s="12">
        <v>1587</v>
      </c>
      <c r="K203" s="12">
        <v>5318</v>
      </c>
      <c r="L203" s="12">
        <v>85</v>
      </c>
      <c r="M203" s="12">
        <v>95</v>
      </c>
      <c r="N203" s="75">
        <v>16307</v>
      </c>
      <c r="O203" s="12">
        <v>17154</v>
      </c>
      <c r="P203" s="12">
        <v>7539</v>
      </c>
      <c r="Q203" s="12">
        <v>8221</v>
      </c>
      <c r="R203" s="12">
        <v>2458</v>
      </c>
      <c r="S203" s="12">
        <v>2245</v>
      </c>
      <c r="T203" s="12"/>
      <c r="U203" s="12"/>
      <c r="V203" s="12"/>
      <c r="W203" s="12"/>
      <c r="X203" s="12"/>
      <c r="Y203" s="12"/>
      <c r="Z203" s="12"/>
      <c r="AA203" s="12"/>
      <c r="AB203" s="12"/>
      <c r="AC203" s="28"/>
      <c r="AD203" s="28"/>
      <c r="AE203" s="28"/>
      <c r="AF203" s="2" t="s">
        <v>5</v>
      </c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9"/>
      <c r="AV203" s="28"/>
      <c r="AW203" s="28" t="s">
        <v>7</v>
      </c>
      <c r="AX203" s="28" t="s">
        <v>7</v>
      </c>
      <c r="AY203" s="12">
        <v>81</v>
      </c>
      <c r="AZ203" s="12"/>
      <c r="BA203" s="19">
        <v>640</v>
      </c>
      <c r="BB203" s="19">
        <v>720</v>
      </c>
      <c r="BC203" s="19">
        <v>650</v>
      </c>
      <c r="BD203" s="19">
        <v>760</v>
      </c>
      <c r="BE203" s="12"/>
      <c r="BF203" s="12"/>
      <c r="BG203" s="12">
        <v>75</v>
      </c>
      <c r="BH203" s="131">
        <v>91</v>
      </c>
      <c r="BI203" s="183"/>
      <c r="BJ203" s="195"/>
      <c r="BK203" s="12" t="s">
        <v>7</v>
      </c>
      <c r="BL203" s="12"/>
      <c r="BM203" s="12"/>
      <c r="BN203" s="12"/>
      <c r="BO203" s="12" t="s">
        <v>7</v>
      </c>
      <c r="BP203" s="12" t="s">
        <v>10</v>
      </c>
      <c r="BQ203" s="12"/>
      <c r="BR203" s="12"/>
      <c r="BS203" s="12"/>
      <c r="BT203" s="1">
        <v>5683</v>
      </c>
      <c r="BU203" s="1">
        <v>3229</v>
      </c>
      <c r="BV203" s="1">
        <v>2093</v>
      </c>
      <c r="BW203" s="1"/>
      <c r="BX203" s="1"/>
      <c r="BY203" s="1"/>
      <c r="BZ203" s="1"/>
      <c r="CA203" s="107"/>
      <c r="CB203" s="1"/>
      <c r="CC203" s="1"/>
      <c r="CD203" s="1"/>
      <c r="CE203" s="1"/>
      <c r="CF203" s="1"/>
      <c r="CG203" s="12">
        <v>23</v>
      </c>
      <c r="CH203" s="12">
        <v>15</v>
      </c>
      <c r="CI203" s="12">
        <v>19</v>
      </c>
      <c r="CJ203" s="12">
        <v>90</v>
      </c>
      <c r="CK203" s="12">
        <v>41</v>
      </c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66"/>
      <c r="DA203" s="66"/>
      <c r="DB203" s="66"/>
      <c r="DC203" s="66"/>
      <c r="DD203" s="12"/>
      <c r="DE203" s="66"/>
      <c r="DF203" s="12"/>
      <c r="DG203" s="66"/>
      <c r="DH203" s="158"/>
      <c r="DI203" s="158"/>
      <c r="DJ203" s="158"/>
      <c r="DK203" s="158"/>
      <c r="DL203" s="158"/>
      <c r="DM203" s="158"/>
      <c r="DN203" s="158"/>
      <c r="DO203" s="158"/>
    </row>
    <row r="204" spans="1:119" x14ac:dyDescent="0.2">
      <c r="A204" s="1" t="s">
        <v>359</v>
      </c>
      <c r="B204" s="1">
        <v>2017</v>
      </c>
      <c r="F204" s="12">
        <v>14686</v>
      </c>
      <c r="G204" s="12">
        <v>13022</v>
      </c>
      <c r="H204" s="12">
        <v>29868</v>
      </c>
      <c r="I204" s="12">
        <v>10653</v>
      </c>
      <c r="J204" s="12">
        <v>1527</v>
      </c>
      <c r="K204" s="12">
        <v>5011</v>
      </c>
      <c r="L204" s="12">
        <v>86</v>
      </c>
      <c r="M204" s="12">
        <v>96</v>
      </c>
      <c r="N204" s="75">
        <v>16737</v>
      </c>
      <c r="O204" s="12">
        <v>17170</v>
      </c>
      <c r="P204" s="12">
        <v>7588</v>
      </c>
      <c r="Q204" s="12">
        <v>7493</v>
      </c>
      <c r="R204" s="12">
        <v>2217</v>
      </c>
      <c r="S204" s="12">
        <v>1914</v>
      </c>
      <c r="AC204" s="28"/>
      <c r="AD204" s="28"/>
      <c r="AE204" s="28"/>
      <c r="AF204" s="2" t="s">
        <v>5</v>
      </c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9"/>
      <c r="AV204" s="28"/>
      <c r="AW204" s="28" t="s">
        <v>7</v>
      </c>
      <c r="AX204" s="28" t="s">
        <v>7</v>
      </c>
      <c r="AY204" s="12">
        <v>75</v>
      </c>
      <c r="BA204" s="19">
        <v>640</v>
      </c>
      <c r="BB204" s="19">
        <v>720</v>
      </c>
      <c r="BC204" s="19">
        <v>650</v>
      </c>
      <c r="BD204" s="19">
        <v>750</v>
      </c>
      <c r="BG204" s="12">
        <v>72</v>
      </c>
      <c r="BH204" s="131">
        <v>91</v>
      </c>
      <c r="BK204" s="12" t="s">
        <v>7</v>
      </c>
      <c r="BN204" s="12"/>
      <c r="BO204" s="12" t="s">
        <v>7</v>
      </c>
      <c r="BP204" s="12" t="s">
        <v>10</v>
      </c>
      <c r="BT204" s="1">
        <v>6365</v>
      </c>
      <c r="BU204" s="1">
        <v>3513</v>
      </c>
      <c r="BV204" s="1">
        <v>2144</v>
      </c>
      <c r="BZ204" s="1"/>
      <c r="CA204" s="107"/>
      <c r="CG204" s="12">
        <v>22</v>
      </c>
      <c r="CH204" s="12">
        <v>15</v>
      </c>
      <c r="CI204" s="12">
        <v>20</v>
      </c>
      <c r="CJ204" s="12">
        <v>92</v>
      </c>
      <c r="CK204" s="12">
        <v>41</v>
      </c>
      <c r="CL204" s="12"/>
      <c r="CR204" s="12"/>
      <c r="CT204" s="12"/>
      <c r="CU204" s="12"/>
      <c r="CV204" s="12"/>
      <c r="CW204" s="12"/>
      <c r="CX204" s="12"/>
      <c r="CZ204" s="66"/>
      <c r="DA204" s="66"/>
      <c r="DB204" s="66"/>
      <c r="DC204" s="66"/>
      <c r="DD204" s="12"/>
      <c r="DE204" s="66"/>
      <c r="DG204" s="66"/>
      <c r="DH204" s="158"/>
      <c r="DI204" s="158"/>
      <c r="DJ204" s="158"/>
      <c r="DK204" s="158"/>
      <c r="DL204" s="158"/>
      <c r="DM204" s="158"/>
      <c r="DN204" s="158"/>
      <c r="DO204" s="158"/>
    </row>
    <row r="205" spans="1:119" x14ac:dyDescent="0.2">
      <c r="A205" s="4" t="s">
        <v>112</v>
      </c>
      <c r="B205" s="1">
        <v>2023</v>
      </c>
      <c r="C205" s="84" t="s">
        <v>256</v>
      </c>
      <c r="D205" t="s">
        <v>514</v>
      </c>
      <c r="E205">
        <v>1</v>
      </c>
      <c r="F205" s="12">
        <v>4906</v>
      </c>
      <c r="G205" s="12">
        <v>4167</v>
      </c>
      <c r="H205" s="12">
        <v>10490</v>
      </c>
      <c r="I205" s="12">
        <v>3658</v>
      </c>
      <c r="J205" s="12">
        <v>484</v>
      </c>
      <c r="K205" s="12">
        <v>2501</v>
      </c>
      <c r="L205" s="12">
        <v>70</v>
      </c>
      <c r="M205" s="12">
        <v>86</v>
      </c>
      <c r="N205" s="75">
        <v>6243</v>
      </c>
      <c r="O205" s="12">
        <v>6907</v>
      </c>
      <c r="P205" s="12">
        <v>4621</v>
      </c>
      <c r="Q205" s="12">
        <v>5141</v>
      </c>
      <c r="R205" s="12">
        <v>1111</v>
      </c>
      <c r="S205" s="12">
        <v>866</v>
      </c>
      <c r="T205" s="12">
        <v>10223</v>
      </c>
      <c r="U205" s="12">
        <v>1819</v>
      </c>
      <c r="V205" s="12">
        <v>1108</v>
      </c>
      <c r="W205" s="12">
        <v>7880</v>
      </c>
      <c r="X205" s="12">
        <v>1129</v>
      </c>
      <c r="Y205" s="12">
        <v>753</v>
      </c>
      <c r="Z205" s="12">
        <v>1767</v>
      </c>
      <c r="AA205" s="12">
        <v>117</v>
      </c>
      <c r="AB205" s="12">
        <v>93</v>
      </c>
      <c r="AC205" s="48" t="s">
        <v>5</v>
      </c>
      <c r="AD205" s="48" t="s">
        <v>13</v>
      </c>
      <c r="AE205" s="48" t="s">
        <v>5</v>
      </c>
      <c r="AF205" s="48" t="s">
        <v>9</v>
      </c>
      <c r="AG205" s="48" t="s">
        <v>5</v>
      </c>
      <c r="AH205" s="48" t="s">
        <v>5</v>
      </c>
      <c r="AI205" s="48" t="s">
        <v>15</v>
      </c>
      <c r="AJ205" s="48" t="s">
        <v>9</v>
      </c>
      <c r="AK205" s="48" t="s">
        <v>13</v>
      </c>
      <c r="AL205" s="48" t="s">
        <v>9</v>
      </c>
      <c r="AM205" s="48" t="s">
        <v>9</v>
      </c>
      <c r="AN205" s="48" t="s">
        <v>15</v>
      </c>
      <c r="AO205" s="48" t="s">
        <v>15</v>
      </c>
      <c r="AP205" s="48" t="s">
        <v>15</v>
      </c>
      <c r="AQ205" s="48" t="s">
        <v>15</v>
      </c>
      <c r="AR205" s="167"/>
      <c r="AS205" s="28"/>
      <c r="AT205" s="48" t="s">
        <v>9</v>
      </c>
      <c r="AU205" s="173" t="s">
        <v>15</v>
      </c>
      <c r="AV205" s="1" t="s">
        <v>437</v>
      </c>
      <c r="AW205" s="28" t="s">
        <v>10</v>
      </c>
      <c r="AX205" s="28" t="s">
        <v>7</v>
      </c>
      <c r="AY205" s="12">
        <v>32</v>
      </c>
      <c r="AZ205" s="12">
        <v>4</v>
      </c>
      <c r="BA205" s="19">
        <v>670</v>
      </c>
      <c r="BB205" s="19">
        <v>700</v>
      </c>
      <c r="BC205" s="19">
        <v>670</v>
      </c>
      <c r="BD205" s="19">
        <v>710</v>
      </c>
      <c r="BG205" s="12">
        <v>25</v>
      </c>
      <c r="BH205" s="131">
        <v>61</v>
      </c>
      <c r="BI205" s="183">
        <v>17</v>
      </c>
      <c r="BJ205" s="195">
        <v>4.04</v>
      </c>
      <c r="BK205" s="12" t="s">
        <v>7</v>
      </c>
      <c r="BL205" s="12" t="s">
        <v>10</v>
      </c>
      <c r="BN205" s="12"/>
      <c r="BO205" s="12" t="s">
        <v>7</v>
      </c>
      <c r="BT205" s="1">
        <v>1761</v>
      </c>
      <c r="BU205" s="1">
        <v>1427</v>
      </c>
      <c r="BV205" s="1">
        <v>776</v>
      </c>
      <c r="BW205" s="1" t="s">
        <v>7</v>
      </c>
      <c r="BX205" s="1" t="s">
        <v>7</v>
      </c>
      <c r="BY205" s="1" t="s">
        <v>7</v>
      </c>
      <c r="BZ205" s="1"/>
      <c r="CA205" s="107"/>
      <c r="CB205" s="1" t="s">
        <v>7</v>
      </c>
      <c r="CC205" s="1" t="s">
        <v>7</v>
      </c>
      <c r="CD205" s="1" t="s">
        <v>7</v>
      </c>
      <c r="CE205" s="1" t="s">
        <v>7</v>
      </c>
      <c r="CF205" s="1" t="s">
        <v>7</v>
      </c>
      <c r="CG205" s="12">
        <v>5</v>
      </c>
      <c r="CH205" s="12">
        <v>3</v>
      </c>
      <c r="CI205" s="12">
        <v>5</v>
      </c>
      <c r="CJ205" s="12">
        <v>62</v>
      </c>
      <c r="CK205" s="12">
        <v>37</v>
      </c>
      <c r="CL205" s="178"/>
      <c r="CM205" s="178"/>
      <c r="CN205" s="178">
        <v>9238</v>
      </c>
      <c r="CO205" s="178">
        <v>26594</v>
      </c>
      <c r="CP205" s="178"/>
      <c r="CQ205" s="178"/>
      <c r="CR205" s="12">
        <v>1749</v>
      </c>
      <c r="CS205" s="12">
        <v>1182</v>
      </c>
      <c r="CT205" s="12">
        <v>1149</v>
      </c>
      <c r="CU205" s="12">
        <v>1079</v>
      </c>
      <c r="CV205" s="12">
        <v>467</v>
      </c>
      <c r="CW205" s="12">
        <v>453</v>
      </c>
      <c r="CX205" s="12">
        <v>220</v>
      </c>
      <c r="CY205" s="12">
        <v>62</v>
      </c>
      <c r="CZ205" s="66">
        <v>14290</v>
      </c>
      <c r="DA205" s="66">
        <v>12975</v>
      </c>
      <c r="DB205" s="66">
        <v>3401</v>
      </c>
      <c r="DC205" s="66">
        <v>3302</v>
      </c>
      <c r="DD205" s="12">
        <v>719</v>
      </c>
      <c r="DE205" s="66">
        <v>5691</v>
      </c>
      <c r="DF205" s="12">
        <v>31</v>
      </c>
      <c r="DG205" s="66">
        <v>13247</v>
      </c>
      <c r="DH205" s="158">
        <v>247</v>
      </c>
      <c r="DI205" s="158">
        <v>361</v>
      </c>
      <c r="DJ205" s="158">
        <v>328</v>
      </c>
      <c r="DK205" s="158">
        <v>165</v>
      </c>
      <c r="DL205" s="158">
        <v>124</v>
      </c>
      <c r="DM205" s="158">
        <v>112</v>
      </c>
      <c r="DN205" s="158">
        <v>60</v>
      </c>
      <c r="DO205" s="158">
        <v>1397</v>
      </c>
    </row>
    <row r="206" spans="1:119" x14ac:dyDescent="0.2">
      <c r="A206" s="3" t="s">
        <v>112</v>
      </c>
      <c r="B206" s="3">
        <v>2022</v>
      </c>
      <c r="C206" s="84"/>
      <c r="D206" s="84"/>
      <c r="E206" s="84"/>
      <c r="F206" s="19">
        <v>4863</v>
      </c>
      <c r="G206" s="19">
        <v>4206</v>
      </c>
      <c r="H206" s="19"/>
      <c r="I206" s="19"/>
      <c r="J206" s="19">
        <v>493</v>
      </c>
      <c r="K206" s="19">
        <v>2474</v>
      </c>
      <c r="L206" s="19">
        <v>70</v>
      </c>
      <c r="M206" s="19"/>
      <c r="N206" s="12">
        <v>5451</v>
      </c>
      <c r="O206" s="12">
        <v>6083</v>
      </c>
      <c r="P206" s="12">
        <v>4352</v>
      </c>
      <c r="Q206" s="12">
        <v>4939</v>
      </c>
      <c r="R206" s="12">
        <v>1131</v>
      </c>
      <c r="S206" s="12">
        <v>999</v>
      </c>
      <c r="AC206" s="48" t="s">
        <v>5</v>
      </c>
      <c r="AD206" s="48" t="s">
        <v>13</v>
      </c>
      <c r="AE206" s="48" t="s">
        <v>5</v>
      </c>
      <c r="AF206" s="48" t="s">
        <v>9</v>
      </c>
      <c r="AG206" s="48" t="s">
        <v>5</v>
      </c>
      <c r="AH206" s="48" t="s">
        <v>5</v>
      </c>
      <c r="AI206" s="48" t="s">
        <v>15</v>
      </c>
      <c r="AJ206" s="48" t="s">
        <v>9</v>
      </c>
      <c r="AK206" s="48" t="s">
        <v>13</v>
      </c>
      <c r="AL206" s="48" t="s">
        <v>9</v>
      </c>
      <c r="AM206" s="48" t="s">
        <v>9</v>
      </c>
      <c r="AN206" s="48" t="s">
        <v>15</v>
      </c>
      <c r="AO206" s="48" t="s">
        <v>15</v>
      </c>
      <c r="AP206" s="48" t="s">
        <v>15</v>
      </c>
      <c r="AQ206" s="48" t="s">
        <v>15</v>
      </c>
      <c r="AR206" s="48" t="s">
        <v>15</v>
      </c>
      <c r="AS206" s="48" t="s">
        <v>9</v>
      </c>
      <c r="AT206" s="48" t="s">
        <v>9</v>
      </c>
      <c r="AU206" s="173" t="s">
        <v>15</v>
      </c>
      <c r="AV206" s="1"/>
      <c r="AW206" s="28" t="s">
        <v>10</v>
      </c>
      <c r="AX206" s="28" t="s">
        <v>7</v>
      </c>
      <c r="AY206" s="19">
        <v>30.6</v>
      </c>
      <c r="AZ206" s="19"/>
      <c r="BA206" s="19">
        <v>610</v>
      </c>
      <c r="BB206" s="19">
        <v>690</v>
      </c>
      <c r="BC206" s="19">
        <v>600</v>
      </c>
      <c r="BD206" s="19">
        <v>700</v>
      </c>
      <c r="BE206" s="19"/>
      <c r="BF206" s="19"/>
      <c r="BG206" s="12">
        <v>25</v>
      </c>
      <c r="BH206" s="131">
        <v>52</v>
      </c>
      <c r="BI206" s="183">
        <v>20</v>
      </c>
      <c r="BJ206" s="195">
        <v>3.96</v>
      </c>
      <c r="BK206" s="19"/>
      <c r="BL206" s="19"/>
      <c r="BN206" s="12"/>
      <c r="BW206" s="1" t="s">
        <v>7</v>
      </c>
      <c r="BZ206" s="1"/>
      <c r="CA206" s="107"/>
      <c r="CB206" s="1" t="s">
        <v>7</v>
      </c>
      <c r="CC206" s="1" t="s">
        <v>7</v>
      </c>
      <c r="CD206" s="1" t="s">
        <v>7</v>
      </c>
      <c r="CE206" s="1" t="s">
        <v>7</v>
      </c>
      <c r="CG206" s="12">
        <v>4</v>
      </c>
      <c r="CH206" s="12">
        <v>3</v>
      </c>
      <c r="CI206" s="12">
        <v>5</v>
      </c>
      <c r="CJ206" s="12">
        <v>62</v>
      </c>
      <c r="CK206" s="12">
        <v>36</v>
      </c>
      <c r="CL206" s="12"/>
      <c r="CN206" s="12">
        <v>9238</v>
      </c>
      <c r="CO206" s="12">
        <v>26594</v>
      </c>
      <c r="CR206" s="12">
        <v>1578</v>
      </c>
      <c r="CS206" s="12">
        <v>1055</v>
      </c>
      <c r="CT206" s="12">
        <v>1014</v>
      </c>
      <c r="CU206" s="12">
        <v>933</v>
      </c>
      <c r="CV206" s="12">
        <v>375</v>
      </c>
      <c r="CW206" s="12">
        <v>419</v>
      </c>
      <c r="CX206" s="12">
        <v>190</v>
      </c>
      <c r="CY206" s="12">
        <v>67</v>
      </c>
      <c r="CZ206" s="12">
        <v>13712</v>
      </c>
      <c r="DA206" s="12">
        <v>12865</v>
      </c>
      <c r="DB206" s="12">
        <v>3399</v>
      </c>
      <c r="DC206" s="12">
        <v>3279</v>
      </c>
      <c r="DD206" s="12">
        <v>718</v>
      </c>
      <c r="DE206" s="12">
        <v>6435</v>
      </c>
      <c r="DF206" s="12">
        <v>36</v>
      </c>
      <c r="DG206" s="12">
        <v>10118</v>
      </c>
      <c r="DO206" s="159"/>
    </row>
    <row r="207" spans="1:119" x14ac:dyDescent="0.2">
      <c r="A207" s="3" t="s">
        <v>112</v>
      </c>
      <c r="B207" s="3">
        <v>2021</v>
      </c>
      <c r="C207" s="28"/>
      <c r="D207" s="28"/>
      <c r="E207" s="28"/>
      <c r="F207" s="19">
        <v>4992</v>
      </c>
      <c r="G207" s="19">
        <v>4155</v>
      </c>
      <c r="H207" s="19">
        <v>10835</v>
      </c>
      <c r="I207" s="19">
        <v>2803</v>
      </c>
      <c r="J207" s="19">
        <v>470</v>
      </c>
      <c r="K207" s="19">
        <v>2526</v>
      </c>
      <c r="L207" s="19"/>
      <c r="M207" s="19"/>
      <c r="N207" s="12">
        <v>5329</v>
      </c>
      <c r="O207" s="12">
        <v>5764</v>
      </c>
      <c r="P207" s="12">
        <v>4252</v>
      </c>
      <c r="Q207" s="12">
        <v>4755</v>
      </c>
      <c r="R207" s="12">
        <v>1136</v>
      </c>
      <c r="S207" s="12">
        <v>899</v>
      </c>
      <c r="AC207" s="28"/>
      <c r="AD207" s="28"/>
      <c r="AE207" s="28"/>
      <c r="AF207" s="2" t="s">
        <v>9</v>
      </c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19"/>
      <c r="AV207" s="28"/>
      <c r="AW207" s="28"/>
      <c r="AX207" s="28"/>
      <c r="AY207" s="19">
        <v>24</v>
      </c>
      <c r="AZ207" s="19"/>
      <c r="BA207" s="19">
        <v>610</v>
      </c>
      <c r="BB207" s="19">
        <v>700</v>
      </c>
      <c r="BC207" s="19">
        <v>610</v>
      </c>
      <c r="BD207" s="19">
        <v>710</v>
      </c>
      <c r="BE207" s="19"/>
      <c r="BF207" s="19"/>
      <c r="BG207" s="12">
        <v>29</v>
      </c>
      <c r="BH207" s="131">
        <v>52</v>
      </c>
      <c r="BI207" s="183">
        <v>20</v>
      </c>
      <c r="BJ207" s="195">
        <v>3.97</v>
      </c>
      <c r="BK207" s="19"/>
      <c r="BL207" s="19"/>
      <c r="BN207" s="12"/>
      <c r="BZ207" s="1"/>
      <c r="CA207" s="107"/>
      <c r="CG207" s="12">
        <v>5</v>
      </c>
      <c r="CJ207" s="12">
        <v>58</v>
      </c>
      <c r="CK207" s="12">
        <v>33</v>
      </c>
      <c r="CL207" s="12"/>
      <c r="CR207" s="12"/>
      <c r="CT207" s="12"/>
      <c r="CU207" s="12"/>
      <c r="CV207" s="12"/>
      <c r="CW207" s="12"/>
      <c r="CX207" s="12"/>
      <c r="CZ207" s="12"/>
      <c r="DA207" s="12"/>
      <c r="DB207" s="12"/>
      <c r="DC207" s="12"/>
      <c r="DD207" s="12"/>
      <c r="DO207" s="159"/>
    </row>
    <row r="208" spans="1:119" x14ac:dyDescent="0.2">
      <c r="A208" s="3" t="s">
        <v>112</v>
      </c>
      <c r="B208" s="3">
        <v>2020</v>
      </c>
      <c r="C208" s="28"/>
      <c r="D208" s="28"/>
      <c r="E208" s="28"/>
      <c r="F208" s="19">
        <v>5004</v>
      </c>
      <c r="G208" s="19">
        <v>4216</v>
      </c>
      <c r="H208" s="19">
        <v>10932</v>
      </c>
      <c r="I208" s="19">
        <v>2565</v>
      </c>
      <c r="J208" s="19">
        <v>428</v>
      </c>
      <c r="K208" s="19">
        <v>2447</v>
      </c>
      <c r="L208" s="19"/>
      <c r="M208" s="19"/>
      <c r="N208" s="12">
        <v>5412</v>
      </c>
      <c r="O208" s="12">
        <v>6047</v>
      </c>
      <c r="P208" s="12">
        <v>3884</v>
      </c>
      <c r="Q208" s="12">
        <v>4078</v>
      </c>
      <c r="R208" s="12">
        <v>965</v>
      </c>
      <c r="S208" s="12">
        <v>687</v>
      </c>
      <c r="AC208" s="28"/>
      <c r="AD208" s="28"/>
      <c r="AE208" s="28"/>
      <c r="AF208" s="2" t="s">
        <v>5</v>
      </c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19"/>
      <c r="AV208" s="28"/>
      <c r="AW208" s="28"/>
      <c r="AX208" s="28"/>
      <c r="AY208" s="19">
        <v>93</v>
      </c>
      <c r="AZ208" s="19"/>
      <c r="BA208" s="19">
        <v>580</v>
      </c>
      <c r="BB208" s="19">
        <v>670</v>
      </c>
      <c r="BC208" s="19">
        <v>570</v>
      </c>
      <c r="BD208" s="19">
        <v>680</v>
      </c>
      <c r="BE208" s="19"/>
      <c r="BF208" s="19"/>
      <c r="BG208" s="12">
        <v>22</v>
      </c>
      <c r="BH208" s="131">
        <v>68</v>
      </c>
      <c r="BI208" s="183">
        <v>15</v>
      </c>
      <c r="BJ208" s="195">
        <v>3.9</v>
      </c>
      <c r="BK208" s="19"/>
      <c r="BL208" s="19"/>
      <c r="BN208" s="12"/>
      <c r="BZ208" s="1"/>
      <c r="CA208" s="107"/>
      <c r="CG208" s="12">
        <v>5</v>
      </c>
      <c r="CH208" s="12">
        <v>3</v>
      </c>
      <c r="CI208" s="12">
        <v>5</v>
      </c>
      <c r="CJ208" s="12">
        <v>24</v>
      </c>
      <c r="CK208" s="12">
        <v>12</v>
      </c>
      <c r="CL208" s="12"/>
      <c r="CR208" s="12"/>
      <c r="CT208" s="12"/>
      <c r="CU208" s="12"/>
      <c r="CV208" s="12"/>
      <c r="CW208" s="12"/>
      <c r="CX208" s="12"/>
      <c r="CZ208" s="12"/>
      <c r="DA208" s="12"/>
      <c r="DB208" s="12"/>
      <c r="DC208" s="12"/>
      <c r="DD208" s="12"/>
    </row>
    <row r="209" spans="1:119" x14ac:dyDescent="0.2">
      <c r="A209" s="3" t="s">
        <v>112</v>
      </c>
      <c r="B209" s="3">
        <v>2019</v>
      </c>
      <c r="F209" s="19">
        <v>5233</v>
      </c>
      <c r="G209" s="19">
        <v>4203</v>
      </c>
      <c r="H209" s="19">
        <v>11060</v>
      </c>
      <c r="I209" s="19">
        <v>2542</v>
      </c>
      <c r="J209" s="19">
        <v>456</v>
      </c>
      <c r="K209" s="19">
        <v>2382</v>
      </c>
      <c r="L209" s="19">
        <v>71</v>
      </c>
      <c r="M209" s="19">
        <v>87</v>
      </c>
      <c r="N209" s="12">
        <v>5567</v>
      </c>
      <c r="O209" s="12">
        <v>6275</v>
      </c>
      <c r="P209" s="12">
        <v>3582</v>
      </c>
      <c r="Q209" s="12">
        <v>3645</v>
      </c>
      <c r="R209" s="12">
        <v>976</v>
      </c>
      <c r="S209" s="12">
        <v>716</v>
      </c>
      <c r="AC209" s="28"/>
      <c r="AD209" s="28"/>
      <c r="AE209" s="28"/>
      <c r="AF209" s="2" t="s">
        <v>5</v>
      </c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19"/>
      <c r="AV209" s="28"/>
      <c r="AW209" s="28"/>
      <c r="AX209" s="28"/>
      <c r="AY209" s="19">
        <v>92</v>
      </c>
      <c r="AZ209" s="19"/>
      <c r="BA209" s="19">
        <v>590</v>
      </c>
      <c r="BB209" s="19">
        <v>670</v>
      </c>
      <c r="BC209" s="19">
        <v>590</v>
      </c>
      <c r="BD209" s="19">
        <v>690</v>
      </c>
      <c r="BE209" s="19"/>
      <c r="BF209" s="19"/>
      <c r="BG209" s="12">
        <v>21</v>
      </c>
      <c r="BK209" s="19"/>
      <c r="BL209" s="19"/>
      <c r="BN209" s="12"/>
      <c r="BZ209" s="1"/>
      <c r="CA209" s="107"/>
      <c r="CG209" s="12">
        <v>5</v>
      </c>
      <c r="CH209" s="12">
        <v>3</v>
      </c>
      <c r="CI209" s="12">
        <v>5</v>
      </c>
      <c r="CJ209" s="12">
        <v>71</v>
      </c>
      <c r="CK209" s="12">
        <v>36</v>
      </c>
      <c r="CL209" s="12"/>
      <c r="CR209" s="12"/>
      <c r="CT209" s="12"/>
      <c r="CU209" s="12"/>
      <c r="CV209" s="12"/>
      <c r="CW209" s="12"/>
      <c r="CX209" s="12"/>
      <c r="CZ209" s="12"/>
      <c r="DA209" s="12"/>
      <c r="DB209" s="12"/>
      <c r="DC209" s="12"/>
      <c r="DD209" s="12"/>
    </row>
    <row r="210" spans="1:119" x14ac:dyDescent="0.2">
      <c r="A210" s="3" t="s">
        <v>112</v>
      </c>
      <c r="B210" s="3">
        <v>2018</v>
      </c>
      <c r="F210" s="19">
        <v>5340</v>
      </c>
      <c r="G210" s="19">
        <v>4283</v>
      </c>
      <c r="H210" s="19">
        <v>11260</v>
      </c>
      <c r="I210" s="19">
        <v>2507</v>
      </c>
      <c r="J210" s="19">
        <v>460</v>
      </c>
      <c r="K210" s="19">
        <v>2462</v>
      </c>
      <c r="L210" s="19"/>
      <c r="M210" s="19">
        <v>87</v>
      </c>
      <c r="N210" s="12">
        <v>5536</v>
      </c>
      <c r="O210" s="12">
        <v>6184</v>
      </c>
      <c r="P210" s="12">
        <v>3411</v>
      </c>
      <c r="Q210" s="12">
        <v>3379</v>
      </c>
      <c r="R210" s="12">
        <v>1037</v>
      </c>
      <c r="S210" s="12">
        <v>740</v>
      </c>
      <c r="AC210" s="28"/>
      <c r="AD210" s="28"/>
      <c r="AE210" s="28"/>
      <c r="AF210" s="2" t="s">
        <v>5</v>
      </c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19"/>
      <c r="AV210" s="28"/>
      <c r="AW210" s="28"/>
      <c r="AX210" s="28"/>
      <c r="AY210" s="19">
        <v>91</v>
      </c>
      <c r="AZ210" s="19"/>
      <c r="BA210" s="19">
        <v>600</v>
      </c>
      <c r="BB210" s="19">
        <v>670</v>
      </c>
      <c r="BC210" s="19">
        <v>590</v>
      </c>
      <c r="BD210" s="19">
        <v>690</v>
      </c>
      <c r="BE210" s="19"/>
      <c r="BF210" s="19"/>
      <c r="BG210" s="12">
        <v>23</v>
      </c>
      <c r="BK210" s="19"/>
      <c r="BL210" s="19"/>
      <c r="BN210" s="12"/>
      <c r="BZ210" s="1"/>
      <c r="CA210" s="107"/>
      <c r="CG210" s="12">
        <v>5</v>
      </c>
      <c r="CH210" s="12">
        <v>3</v>
      </c>
      <c r="CI210" s="12">
        <v>5</v>
      </c>
      <c r="CJ210" s="12">
        <v>69</v>
      </c>
      <c r="CK210" s="12">
        <v>35</v>
      </c>
      <c r="CL210" s="12"/>
      <c r="CR210" s="12"/>
      <c r="CT210" s="12"/>
      <c r="CU210" s="12"/>
      <c r="CV210" s="12"/>
      <c r="CW210" s="12"/>
      <c r="CX210" s="12"/>
      <c r="CZ210" s="12"/>
      <c r="DA210" s="12"/>
      <c r="DB210" s="12"/>
      <c r="DC210" s="12"/>
      <c r="DD210" s="12"/>
    </row>
    <row r="211" spans="1:119" x14ac:dyDescent="0.2">
      <c r="A211" s="3" t="s">
        <v>112</v>
      </c>
      <c r="B211" s="3">
        <v>2017</v>
      </c>
      <c r="F211" s="19">
        <v>5292</v>
      </c>
      <c r="G211" s="19">
        <v>4251</v>
      </c>
      <c r="H211" s="19">
        <v>11234</v>
      </c>
      <c r="I211" s="19">
        <v>2428</v>
      </c>
      <c r="J211" s="19">
        <v>454</v>
      </c>
      <c r="K211" s="19">
        <v>2417</v>
      </c>
      <c r="L211" s="19">
        <v>63</v>
      </c>
      <c r="M211" s="19"/>
      <c r="N211" s="12">
        <v>5288</v>
      </c>
      <c r="O211" s="12">
        <v>5913</v>
      </c>
      <c r="P211" s="12">
        <v>3305</v>
      </c>
      <c r="Q211" s="12">
        <v>3439</v>
      </c>
      <c r="R211" s="12">
        <v>995</v>
      </c>
      <c r="S211" s="12">
        <v>764</v>
      </c>
      <c r="AC211" s="28"/>
      <c r="AD211" s="28"/>
      <c r="AE211" s="28"/>
      <c r="AF211" s="2" t="s">
        <v>5</v>
      </c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19"/>
      <c r="AV211" s="28"/>
      <c r="AW211" s="28"/>
      <c r="AX211" s="28"/>
      <c r="AY211" s="19">
        <v>81</v>
      </c>
      <c r="AZ211" s="19"/>
      <c r="BA211" s="19">
        <v>550</v>
      </c>
      <c r="BB211" s="19">
        <v>670</v>
      </c>
      <c r="BC211" s="19">
        <v>590</v>
      </c>
      <c r="BD211" s="19">
        <v>690</v>
      </c>
      <c r="BE211" s="19"/>
      <c r="BF211" s="19"/>
      <c r="BG211" s="12">
        <v>25</v>
      </c>
      <c r="BK211" s="19"/>
      <c r="BL211" s="19"/>
      <c r="BN211" s="12"/>
      <c r="BZ211" s="1"/>
      <c r="CA211" s="107"/>
      <c r="CG211" s="12">
        <v>5</v>
      </c>
      <c r="CH211" s="12">
        <v>2</v>
      </c>
      <c r="CI211" s="12">
        <v>3</v>
      </c>
      <c r="CJ211" s="12">
        <v>70</v>
      </c>
      <c r="CK211" s="12">
        <v>35</v>
      </c>
      <c r="CL211" s="12"/>
      <c r="CR211" s="12"/>
      <c r="CT211" s="12"/>
      <c r="CU211" s="12"/>
      <c r="CV211" s="12"/>
      <c r="CW211" s="12"/>
      <c r="CX211" s="12"/>
      <c r="CZ211" s="12"/>
      <c r="DA211" s="12"/>
      <c r="DB211" s="12"/>
      <c r="DC211" s="12"/>
      <c r="DD211" s="12"/>
    </row>
    <row r="212" spans="1:119" x14ac:dyDescent="0.2">
      <c r="A212" s="4" t="s">
        <v>361</v>
      </c>
      <c r="B212" s="3">
        <v>2022</v>
      </c>
      <c r="C212" s="149" t="s">
        <v>194</v>
      </c>
      <c r="D212" t="s">
        <v>515</v>
      </c>
      <c r="E212">
        <v>1</v>
      </c>
      <c r="F212" s="19">
        <v>14802</v>
      </c>
      <c r="G212" s="19">
        <v>16517</v>
      </c>
      <c r="H212" s="19">
        <v>32695</v>
      </c>
      <c r="I212" s="19">
        <v>18530</v>
      </c>
      <c r="J212" s="19">
        <v>2866</v>
      </c>
      <c r="K212" s="19">
        <v>5857</v>
      </c>
      <c r="L212" s="12">
        <v>93</v>
      </c>
      <c r="M212" s="12">
        <v>97</v>
      </c>
      <c r="N212" s="12">
        <v>42004</v>
      </c>
      <c r="O212" s="12">
        <v>42283</v>
      </c>
      <c r="P212" s="12">
        <v>8480</v>
      </c>
      <c r="Q212" s="12">
        <v>6434</v>
      </c>
      <c r="R212" s="12">
        <v>3060</v>
      </c>
      <c r="S212" s="12">
        <v>3964</v>
      </c>
      <c r="AC212" s="48" t="s">
        <v>5</v>
      </c>
      <c r="AD212" s="48" t="s">
        <v>15</v>
      </c>
      <c r="AE212" s="48" t="s">
        <v>5</v>
      </c>
      <c r="AF212" s="48" t="s">
        <v>13</v>
      </c>
      <c r="AG212" s="48" t="s">
        <v>13</v>
      </c>
      <c r="AH212" s="48" t="s">
        <v>13</v>
      </c>
      <c r="AI212" s="48" t="s">
        <v>15</v>
      </c>
      <c r="AJ212" s="48" t="s">
        <v>9</v>
      </c>
      <c r="AK212" s="48" t="s">
        <v>9</v>
      </c>
      <c r="AL212" s="48" t="s">
        <v>13</v>
      </c>
      <c r="AM212" s="48" t="s">
        <v>13</v>
      </c>
      <c r="AN212" s="48" t="s">
        <v>15</v>
      </c>
      <c r="AO212" s="48" t="s">
        <v>9</v>
      </c>
      <c r="AP212" s="48" t="s">
        <v>9</v>
      </c>
      <c r="AQ212" s="48" t="s">
        <v>15</v>
      </c>
      <c r="AR212" s="48" t="s">
        <v>15</v>
      </c>
      <c r="AS212" s="48" t="s">
        <v>9</v>
      </c>
      <c r="AT212" s="48" t="s">
        <v>9</v>
      </c>
      <c r="AU212" s="173" t="s">
        <v>9</v>
      </c>
      <c r="AV212" s="1"/>
      <c r="AW212" s="28" t="s">
        <v>10</v>
      </c>
      <c r="AX212" s="28" t="s">
        <v>7</v>
      </c>
      <c r="AY212" s="19">
        <v>54</v>
      </c>
      <c r="AZ212" s="19"/>
      <c r="BA212" s="19">
        <v>670</v>
      </c>
      <c r="BB212" s="19">
        <v>750</v>
      </c>
      <c r="BC212" s="19">
        <v>680</v>
      </c>
      <c r="BD212" s="19">
        <v>780</v>
      </c>
      <c r="BE212" s="19">
        <v>1350</v>
      </c>
      <c r="BF212" s="19">
        <v>1530</v>
      </c>
      <c r="BH212" s="131">
        <v>38</v>
      </c>
      <c r="BI212" s="183">
        <v>54.4</v>
      </c>
      <c r="BJ212" s="195">
        <v>3.9</v>
      </c>
      <c r="BK212" s="19" t="s">
        <v>7</v>
      </c>
      <c r="BL212" s="19" t="s">
        <v>10</v>
      </c>
      <c r="BN212" s="12"/>
      <c r="BO212" s="19" t="s">
        <v>7</v>
      </c>
      <c r="BP212" s="19" t="s">
        <v>10</v>
      </c>
      <c r="BQ212" s="19"/>
      <c r="BR212" s="19"/>
      <c r="BS212" s="19"/>
      <c r="BT212" s="63">
        <v>5633</v>
      </c>
      <c r="BU212" s="63">
        <v>2062</v>
      </c>
      <c r="BV212" s="63">
        <v>1342</v>
      </c>
      <c r="BW212" s="1" t="s">
        <v>7</v>
      </c>
      <c r="BX212" s="1" t="s">
        <v>7</v>
      </c>
      <c r="BY212" s="1" t="s">
        <v>7</v>
      </c>
      <c r="BZ212" s="115">
        <v>350</v>
      </c>
      <c r="CA212" s="144" t="s">
        <v>376</v>
      </c>
      <c r="CB212" s="1" t="s">
        <v>7</v>
      </c>
      <c r="CC212" s="1" t="s">
        <v>7</v>
      </c>
      <c r="CD212" s="1" t="s">
        <v>7</v>
      </c>
      <c r="CE212" s="1" t="s">
        <v>7</v>
      </c>
      <c r="CF212" s="1" t="s">
        <v>7</v>
      </c>
      <c r="CG212" s="12">
        <v>39</v>
      </c>
      <c r="CH212" s="12">
        <v>8</v>
      </c>
      <c r="CI212" s="12">
        <v>16</v>
      </c>
      <c r="CJ212" s="12">
        <v>97</v>
      </c>
      <c r="CK212" s="12">
        <v>27</v>
      </c>
      <c r="CL212" s="19"/>
      <c r="CM212" s="19"/>
      <c r="CN212" s="19">
        <v>16404</v>
      </c>
      <c r="CO212" s="19">
        <v>55002</v>
      </c>
      <c r="CP212" s="19">
        <v>332</v>
      </c>
      <c r="CQ212" s="19">
        <v>13171</v>
      </c>
      <c r="CR212" s="12">
        <v>5173</v>
      </c>
      <c r="CS212" s="12">
        <v>2684</v>
      </c>
      <c r="CT212" s="12">
        <v>2556</v>
      </c>
      <c r="CU212" s="12">
        <v>2136</v>
      </c>
      <c r="CV212" s="12">
        <v>1392</v>
      </c>
      <c r="CW212" s="12">
        <v>1844</v>
      </c>
      <c r="CX212" s="12">
        <v>1675</v>
      </c>
      <c r="CY212" s="12">
        <v>87</v>
      </c>
      <c r="CZ212" s="12">
        <v>26947</v>
      </c>
      <c r="DA212" s="12">
        <v>19514</v>
      </c>
      <c r="DB212" s="12">
        <v>3886</v>
      </c>
      <c r="DC212" s="12">
        <v>3463</v>
      </c>
      <c r="DD212" s="12">
        <v>1037</v>
      </c>
      <c r="DE212" s="12">
        <v>4387</v>
      </c>
      <c r="DF212" s="12">
        <v>127</v>
      </c>
      <c r="DG212" s="12">
        <v>37436</v>
      </c>
      <c r="DH212" s="1">
        <v>605</v>
      </c>
      <c r="DI212" s="1">
        <v>1695</v>
      </c>
      <c r="DJ212" s="1">
        <v>647</v>
      </c>
      <c r="DK212" s="1">
        <v>239</v>
      </c>
      <c r="DL212" s="1">
        <v>163</v>
      </c>
      <c r="DM212" s="1">
        <v>471</v>
      </c>
      <c r="DN212" s="1">
        <v>309</v>
      </c>
      <c r="DO212" s="1">
        <v>4129</v>
      </c>
    </row>
    <row r="213" spans="1:119" x14ac:dyDescent="0.2">
      <c r="A213" s="3" t="s">
        <v>361</v>
      </c>
      <c r="B213" s="3">
        <v>2021</v>
      </c>
      <c r="C213" s="28"/>
      <c r="D213" s="28"/>
      <c r="E213" s="28"/>
      <c r="F213" s="19">
        <v>14904</v>
      </c>
      <c r="G213" s="19">
        <v>15894</v>
      </c>
      <c r="H213" s="19">
        <v>32282</v>
      </c>
      <c r="I213" s="19">
        <v>17996</v>
      </c>
      <c r="J213" s="19">
        <v>2737</v>
      </c>
      <c r="K213" s="19">
        <v>5499</v>
      </c>
      <c r="L213" s="12">
        <v>94</v>
      </c>
      <c r="M213" s="12">
        <v>97</v>
      </c>
      <c r="N213" s="12">
        <v>40378</v>
      </c>
      <c r="O213" s="12">
        <v>39365</v>
      </c>
      <c r="P213" s="12">
        <v>7224</v>
      </c>
      <c r="Q213" s="12">
        <v>8847</v>
      </c>
      <c r="R213" s="12">
        <v>3251</v>
      </c>
      <c r="S213" s="12">
        <v>4000</v>
      </c>
      <c r="AF213" s="2" t="s">
        <v>13</v>
      </c>
      <c r="AR213" s="2"/>
      <c r="AW213" s="28" t="s">
        <v>10</v>
      </c>
      <c r="AX213" s="28" t="s">
        <v>7</v>
      </c>
      <c r="AY213" s="19">
        <v>54</v>
      </c>
      <c r="AZ213" s="19"/>
      <c r="BA213" s="19">
        <v>670</v>
      </c>
      <c r="BB213" s="19">
        <v>750</v>
      </c>
      <c r="BC213" s="19">
        <v>690</v>
      </c>
      <c r="BD213" s="19">
        <v>780</v>
      </c>
      <c r="BE213" s="19">
        <v>1360</v>
      </c>
      <c r="BF213" s="19">
        <v>1530</v>
      </c>
      <c r="BH213" s="131">
        <v>33.4</v>
      </c>
      <c r="BI213" s="183">
        <v>54.6</v>
      </c>
      <c r="BJ213" s="195">
        <v>3.88</v>
      </c>
      <c r="BK213" s="19" t="s">
        <v>7</v>
      </c>
      <c r="BL213" s="19" t="s">
        <v>10</v>
      </c>
      <c r="BN213" s="12"/>
      <c r="BO213" s="19" t="s">
        <v>7</v>
      </c>
      <c r="BP213" s="19" t="s">
        <v>10</v>
      </c>
      <c r="BQ213" s="19"/>
      <c r="BR213" s="19"/>
      <c r="BS213" s="19"/>
      <c r="BT213" s="63">
        <v>4942</v>
      </c>
      <c r="BU213" s="63">
        <v>2051</v>
      </c>
      <c r="BV213" s="63">
        <v>1407</v>
      </c>
      <c r="BW213" s="3"/>
      <c r="BX213" s="3"/>
      <c r="BY213" s="3"/>
      <c r="BZ213" s="3"/>
      <c r="CA213" s="108"/>
      <c r="CB213" s="3"/>
      <c r="CC213" s="3"/>
      <c r="CD213" s="3"/>
      <c r="CE213" s="3"/>
      <c r="CF213" s="3"/>
      <c r="CG213" s="19">
        <v>39</v>
      </c>
      <c r="CH213" s="19">
        <v>7</v>
      </c>
      <c r="CI213" s="19">
        <v>16</v>
      </c>
      <c r="CJ213" s="19">
        <v>95</v>
      </c>
      <c r="CK213" s="19">
        <v>28</v>
      </c>
      <c r="CL213" s="19"/>
      <c r="CM213" s="19"/>
      <c r="CN213" s="19"/>
      <c r="CO213" s="19"/>
      <c r="CP213" s="19"/>
      <c r="CQ213" s="19"/>
      <c r="CR213" s="12"/>
      <c r="CT213" s="12"/>
      <c r="CU213" s="12"/>
      <c r="CV213" s="12"/>
      <c r="CW213" s="12"/>
      <c r="CX213" s="12"/>
      <c r="CZ213" s="12"/>
      <c r="DA213" s="12"/>
      <c r="DB213" s="12"/>
      <c r="DC213" s="12"/>
      <c r="DD213" s="12"/>
      <c r="DO213" s="159"/>
    </row>
    <row r="214" spans="1:119" x14ac:dyDescent="0.2">
      <c r="A214" s="3" t="s">
        <v>361</v>
      </c>
      <c r="B214" s="3">
        <v>2020</v>
      </c>
      <c r="C214" s="28"/>
      <c r="D214" s="28"/>
      <c r="E214" s="28"/>
      <c r="F214" s="19">
        <v>14708</v>
      </c>
      <c r="G214" s="19">
        <v>15143</v>
      </c>
      <c r="H214" s="19">
        <v>31329</v>
      </c>
      <c r="I214" s="19">
        <v>16578</v>
      </c>
      <c r="J214" s="19">
        <v>2302</v>
      </c>
      <c r="K214" s="19">
        <v>5111</v>
      </c>
      <c r="L214" s="12">
        <v>93</v>
      </c>
      <c r="M214" s="12">
        <v>96</v>
      </c>
      <c r="N214" s="12">
        <v>33386</v>
      </c>
      <c r="O214" s="12">
        <v>31635</v>
      </c>
      <c r="P214" s="12">
        <v>8084</v>
      </c>
      <c r="Q214" s="12">
        <v>8890</v>
      </c>
      <c r="R214" s="12">
        <v>3244</v>
      </c>
      <c r="S214" s="12">
        <v>3591</v>
      </c>
      <c r="AF214" s="2" t="s">
        <v>13</v>
      </c>
      <c r="AR214" s="2"/>
      <c r="AW214" s="28" t="s">
        <v>10</v>
      </c>
      <c r="AX214" s="28" t="s">
        <v>7</v>
      </c>
      <c r="AY214" s="19">
        <v>64</v>
      </c>
      <c r="AZ214" s="19"/>
      <c r="BA214" s="19">
        <v>660</v>
      </c>
      <c r="BB214" s="19">
        <v>740</v>
      </c>
      <c r="BC214" s="19">
        <v>680</v>
      </c>
      <c r="BD214" s="19">
        <v>780</v>
      </c>
      <c r="BE214" s="19">
        <v>1340</v>
      </c>
      <c r="BF214" s="19">
        <v>1520</v>
      </c>
      <c r="BH214" s="131">
        <v>30.8</v>
      </c>
      <c r="BI214" s="183">
        <v>55.5</v>
      </c>
      <c r="BJ214" s="195">
        <v>3.87</v>
      </c>
      <c r="BK214" s="19" t="s">
        <v>7</v>
      </c>
      <c r="BL214" s="19" t="s">
        <v>10</v>
      </c>
      <c r="BN214" s="12"/>
      <c r="BO214" s="19" t="s">
        <v>7</v>
      </c>
      <c r="BP214" s="19" t="s">
        <v>10</v>
      </c>
      <c r="BQ214" s="19"/>
      <c r="BR214" s="19"/>
      <c r="BS214" s="19"/>
      <c r="BT214" s="63">
        <v>4513</v>
      </c>
      <c r="BU214" s="63">
        <v>2066</v>
      </c>
      <c r="BV214" s="63">
        <v>1305</v>
      </c>
      <c r="BW214" s="3"/>
      <c r="BX214" s="3"/>
      <c r="BY214" s="3"/>
      <c r="BZ214" s="3"/>
      <c r="CA214" s="108"/>
      <c r="CB214" s="3"/>
      <c r="CC214" s="3"/>
      <c r="CD214" s="3"/>
      <c r="CE214" s="3"/>
      <c r="CF214" s="3"/>
      <c r="CG214" s="19">
        <v>39</v>
      </c>
      <c r="CH214" s="19">
        <v>8</v>
      </c>
      <c r="CI214" s="19">
        <v>17</v>
      </c>
      <c r="CJ214" s="19">
        <v>77</v>
      </c>
      <c r="CK214" s="19">
        <v>21</v>
      </c>
      <c r="CL214" s="19"/>
      <c r="CM214" s="19"/>
      <c r="CN214" s="19"/>
      <c r="CO214" s="19"/>
      <c r="CP214" s="19"/>
      <c r="CQ214" s="19"/>
      <c r="CR214" s="12"/>
      <c r="CT214" s="12"/>
      <c r="CU214" s="12"/>
      <c r="CV214" s="12"/>
      <c r="CW214" s="12"/>
      <c r="CX214" s="12"/>
      <c r="CZ214" s="12"/>
      <c r="DA214" s="12"/>
      <c r="DB214" s="12"/>
      <c r="DC214" s="12"/>
      <c r="DD214" s="12"/>
    </row>
    <row r="215" spans="1:119" x14ac:dyDescent="0.2">
      <c r="A215" s="3" t="s">
        <v>361</v>
      </c>
      <c r="B215" s="3">
        <v>2019</v>
      </c>
      <c r="C215" s="28"/>
      <c r="D215" s="28"/>
      <c r="E215" s="28"/>
      <c r="F215" s="19">
        <v>15026</v>
      </c>
      <c r="G215" s="19">
        <v>15178</v>
      </c>
      <c r="H215" s="19">
        <v>31266</v>
      </c>
      <c r="I215" s="19">
        <v>16824</v>
      </c>
      <c r="J215" s="19">
        <v>2426</v>
      </c>
      <c r="K215" s="19">
        <v>4858</v>
      </c>
      <c r="L215" s="12">
        <v>93</v>
      </c>
      <c r="M215" s="12">
        <v>97</v>
      </c>
      <c r="N215" s="12">
        <v>33697</v>
      </c>
      <c r="O215" s="12">
        <v>31275</v>
      </c>
      <c r="P215" s="12">
        <v>6987</v>
      </c>
      <c r="Q215" s="12">
        <v>7896</v>
      </c>
      <c r="R215" s="12">
        <v>3310</v>
      </c>
      <c r="S215" s="12">
        <v>3504</v>
      </c>
      <c r="AF215" s="2" t="s">
        <v>13</v>
      </c>
      <c r="AR215" s="2"/>
      <c r="AW215" s="28" t="s">
        <v>10</v>
      </c>
      <c r="AX215" s="28" t="s">
        <v>7</v>
      </c>
      <c r="AY215" s="19">
        <v>63</v>
      </c>
      <c r="AZ215" s="19"/>
      <c r="BA215" s="19">
        <v>660</v>
      </c>
      <c r="BB215" s="19">
        <v>740</v>
      </c>
      <c r="BC215" s="19">
        <v>680</v>
      </c>
      <c r="BD215" s="19">
        <v>790</v>
      </c>
      <c r="BE215" s="19">
        <v>1340</v>
      </c>
      <c r="BF215" s="19">
        <v>1530</v>
      </c>
      <c r="BH215" s="131">
        <v>32.799999999999997</v>
      </c>
      <c r="BI215" s="183">
        <v>56</v>
      </c>
      <c r="BJ215" s="195">
        <v>3.88</v>
      </c>
      <c r="BK215" s="19" t="s">
        <v>7</v>
      </c>
      <c r="BL215" s="19" t="s">
        <v>10</v>
      </c>
      <c r="BN215" s="12"/>
      <c r="BO215" s="19" t="s">
        <v>7</v>
      </c>
      <c r="BP215" s="19" t="s">
        <v>10</v>
      </c>
      <c r="BQ215" s="19"/>
      <c r="BR215" s="19"/>
      <c r="BS215" s="19"/>
      <c r="BT215" s="63">
        <v>4271</v>
      </c>
      <c r="BU215" s="63">
        <v>1797</v>
      </c>
      <c r="BV215" s="63">
        <v>1278</v>
      </c>
      <c r="BW215" s="3"/>
      <c r="BX215" s="3"/>
      <c r="BY215" s="3"/>
      <c r="BZ215" s="3"/>
      <c r="CA215" s="108"/>
      <c r="CB215" s="3"/>
      <c r="CC215" s="3"/>
      <c r="CD215" s="3"/>
      <c r="CE215" s="3"/>
      <c r="CF215" s="3"/>
      <c r="CG215" s="19">
        <v>41</v>
      </c>
      <c r="CH215" s="19">
        <v>9</v>
      </c>
      <c r="CI215" s="19">
        <v>19</v>
      </c>
      <c r="CJ215" s="19">
        <v>97</v>
      </c>
      <c r="CK215" s="19">
        <v>31</v>
      </c>
      <c r="CL215" s="19"/>
      <c r="CM215" s="19"/>
      <c r="CN215" s="19"/>
      <c r="CO215" s="19"/>
      <c r="CP215" s="19"/>
      <c r="CQ215" s="19"/>
      <c r="CR215" s="12"/>
      <c r="CT215" s="12"/>
      <c r="CU215" s="12"/>
      <c r="CV215" s="12"/>
      <c r="CW215" s="12"/>
      <c r="CX215" s="12"/>
      <c r="CZ215" s="12"/>
      <c r="DA215" s="12"/>
      <c r="DB215" s="12"/>
      <c r="DC215" s="12"/>
      <c r="DD215" s="12"/>
    </row>
    <row r="216" spans="1:119" x14ac:dyDescent="0.2">
      <c r="A216" s="3" t="s">
        <v>361</v>
      </c>
      <c r="B216" s="3">
        <v>2018</v>
      </c>
      <c r="C216" s="28"/>
      <c r="D216" s="28"/>
      <c r="E216" s="28"/>
      <c r="F216" s="19">
        <v>14588</v>
      </c>
      <c r="G216" s="19">
        <v>14657</v>
      </c>
      <c r="H216" s="19">
        <v>30318</v>
      </c>
      <c r="I216" s="19">
        <v>16398</v>
      </c>
      <c r="J216" s="19">
        <v>2244</v>
      </c>
      <c r="K216" s="19">
        <v>4435</v>
      </c>
      <c r="L216" s="19">
        <v>92</v>
      </c>
      <c r="M216" s="19">
        <v>97</v>
      </c>
      <c r="N216" s="12">
        <v>33613</v>
      </c>
      <c r="O216" s="12">
        <v>31304</v>
      </c>
      <c r="P216" s="12">
        <v>7080</v>
      </c>
      <c r="Q216" s="12">
        <v>7738</v>
      </c>
      <c r="R216" s="12">
        <v>3286</v>
      </c>
      <c r="S216" s="12">
        <v>3378</v>
      </c>
      <c r="AF216" s="2" t="s">
        <v>13</v>
      </c>
      <c r="AR216" s="2"/>
      <c r="AW216" s="28" t="s">
        <v>10</v>
      </c>
      <c r="AX216" s="28" t="s">
        <v>7</v>
      </c>
      <c r="AY216" s="19">
        <v>63</v>
      </c>
      <c r="AZ216" s="19"/>
      <c r="BA216" s="19">
        <v>680</v>
      </c>
      <c r="BB216" s="19">
        <v>730</v>
      </c>
      <c r="BC216" s="19">
        <v>670</v>
      </c>
      <c r="BD216" s="19">
        <v>780</v>
      </c>
      <c r="BE216" s="19"/>
      <c r="BF216" s="19"/>
      <c r="BH216" s="131">
        <v>84</v>
      </c>
      <c r="BK216" s="19" t="s">
        <v>7</v>
      </c>
      <c r="BL216" s="19" t="s">
        <v>10</v>
      </c>
      <c r="BN216" s="12"/>
      <c r="BO216" s="19" t="s">
        <v>7</v>
      </c>
      <c r="BP216" s="19" t="s">
        <v>10</v>
      </c>
      <c r="BQ216" s="19"/>
      <c r="BR216" s="19"/>
      <c r="BS216" s="19"/>
      <c r="BT216" s="63">
        <v>4466</v>
      </c>
      <c r="BU216" s="63">
        <v>1760</v>
      </c>
      <c r="BV216" s="63">
        <v>1246</v>
      </c>
      <c r="BW216" s="3"/>
      <c r="BX216" s="3"/>
      <c r="BY216" s="3"/>
      <c r="BZ216" s="3"/>
      <c r="CA216" s="108"/>
      <c r="CB216" s="3"/>
      <c r="CC216" s="3"/>
      <c r="CD216" s="3"/>
      <c r="CE216" s="3"/>
      <c r="CF216" s="3"/>
      <c r="CG216" s="19">
        <v>41</v>
      </c>
      <c r="CH216" s="19">
        <v>12</v>
      </c>
      <c r="CI216" s="19">
        <v>25</v>
      </c>
      <c r="CJ216" s="19">
        <v>98</v>
      </c>
      <c r="CK216" s="19">
        <v>31</v>
      </c>
      <c r="CL216" s="19"/>
      <c r="CM216" s="19"/>
      <c r="CN216" s="19"/>
      <c r="CO216" s="19"/>
      <c r="CP216" s="19"/>
      <c r="CQ216" s="19"/>
      <c r="CR216" s="12"/>
      <c r="CT216" s="12"/>
      <c r="CU216" s="12"/>
      <c r="CV216" s="12"/>
      <c r="CW216" s="12"/>
      <c r="CX216" s="12"/>
      <c r="CZ216" s="12"/>
      <c r="DA216" s="12"/>
      <c r="DB216" s="12"/>
      <c r="DC216" s="12"/>
      <c r="DD216" s="12"/>
    </row>
    <row r="217" spans="1:119" s="3" customFormat="1" ht="14" x14ac:dyDescent="0.2">
      <c r="A217" s="3" t="s">
        <v>361</v>
      </c>
      <c r="B217" s="3">
        <v>2017</v>
      </c>
      <c r="C217" s="28"/>
      <c r="D217" s="28"/>
      <c r="E217" s="28"/>
      <c r="F217" s="19">
        <v>14310</v>
      </c>
      <c r="G217" s="19">
        <v>14392</v>
      </c>
      <c r="H217" s="19">
        <v>29821</v>
      </c>
      <c r="I217" s="19">
        <v>16181</v>
      </c>
      <c r="J217" s="19">
        <v>2157</v>
      </c>
      <c r="K217" s="19">
        <v>4153</v>
      </c>
      <c r="L217" s="19">
        <v>92</v>
      </c>
      <c r="M217" s="19">
        <v>97</v>
      </c>
      <c r="N217" s="12">
        <v>31664</v>
      </c>
      <c r="O217" s="12">
        <v>28222</v>
      </c>
      <c r="P217" s="12">
        <v>7673</v>
      </c>
      <c r="Q217" s="12">
        <v>8198</v>
      </c>
      <c r="R217" s="12">
        <v>3313</v>
      </c>
      <c r="S217" s="12">
        <v>3502</v>
      </c>
      <c r="T217" s="12"/>
      <c r="U217" s="12"/>
      <c r="V217" s="12"/>
      <c r="W217" s="12"/>
      <c r="X217" s="12"/>
      <c r="Y217" s="12"/>
      <c r="Z217" s="12"/>
      <c r="AA217" s="12"/>
      <c r="AB217" s="12"/>
      <c r="AC217" s="2"/>
      <c r="AD217" s="2"/>
      <c r="AE217" s="2"/>
      <c r="AF217" s="2" t="s">
        <v>13</v>
      </c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12"/>
      <c r="AV217" s="2"/>
      <c r="AW217" s="28" t="s">
        <v>10</v>
      </c>
      <c r="AX217" s="28" t="s">
        <v>7</v>
      </c>
      <c r="AY217" s="19">
        <v>52</v>
      </c>
      <c r="AZ217" s="19"/>
      <c r="BA217" s="19">
        <v>660</v>
      </c>
      <c r="BB217" s="19">
        <v>730</v>
      </c>
      <c r="BC217" s="19">
        <v>670</v>
      </c>
      <c r="BD217" s="19">
        <v>770</v>
      </c>
      <c r="BE217" s="19"/>
      <c r="BF217" s="19"/>
      <c r="BG217" s="12"/>
      <c r="BH217" s="131">
        <v>81</v>
      </c>
      <c r="BI217" s="183"/>
      <c r="BJ217" s="195"/>
      <c r="BK217" s="19" t="s">
        <v>7</v>
      </c>
      <c r="BL217" s="19" t="s">
        <v>10</v>
      </c>
      <c r="BM217" s="12"/>
      <c r="BN217" s="12"/>
      <c r="BO217" s="19" t="s">
        <v>7</v>
      </c>
      <c r="BP217" s="19" t="s">
        <v>10</v>
      </c>
      <c r="BQ217" s="19"/>
      <c r="BR217" s="19"/>
      <c r="BS217" s="19"/>
      <c r="BT217" s="63">
        <v>4141</v>
      </c>
      <c r="BU217" s="63">
        <v>1571</v>
      </c>
      <c r="BV217" s="63">
        <v>1065</v>
      </c>
      <c r="CA217" s="108"/>
      <c r="CG217" s="19">
        <v>41</v>
      </c>
      <c r="CH217" s="19">
        <v>17</v>
      </c>
      <c r="CI217" s="19">
        <v>25</v>
      </c>
      <c r="CJ217" s="19">
        <v>98</v>
      </c>
      <c r="CK217" s="19">
        <v>32</v>
      </c>
      <c r="CL217" s="19"/>
      <c r="CM217" s="19"/>
      <c r="CN217" s="19"/>
      <c r="CO217" s="19"/>
      <c r="CP217" s="19"/>
      <c r="CQ217" s="19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"/>
      <c r="DI217" s="1"/>
      <c r="DJ217" s="1"/>
      <c r="DK217" s="1"/>
      <c r="DL217" s="1"/>
      <c r="DM217" s="1"/>
      <c r="DN217" s="1"/>
      <c r="DO217" s="1"/>
    </row>
    <row r="218" spans="1:119" s="3" customFormat="1" x14ac:dyDescent="0.2">
      <c r="A218" s="4" t="s">
        <v>135</v>
      </c>
      <c r="B218" s="3">
        <v>2022</v>
      </c>
      <c r="C218" s="174" t="s">
        <v>200</v>
      </c>
      <c r="D218" t="s">
        <v>516</v>
      </c>
      <c r="E218">
        <v>1</v>
      </c>
      <c r="F218" s="19">
        <v>2508</v>
      </c>
      <c r="G218" s="19">
        <v>3158</v>
      </c>
      <c r="H218" s="19">
        <v>6160</v>
      </c>
      <c r="I218" s="19">
        <v>7583</v>
      </c>
      <c r="J218" s="19">
        <v>201</v>
      </c>
      <c r="K218" s="19">
        <v>249</v>
      </c>
      <c r="L218" s="19">
        <v>77</v>
      </c>
      <c r="M218" s="19">
        <v>87</v>
      </c>
      <c r="N218" s="19">
        <v>8209</v>
      </c>
      <c r="O218" s="19">
        <v>11133</v>
      </c>
      <c r="P218" s="19">
        <v>6240</v>
      </c>
      <c r="Q218" s="19">
        <v>8784</v>
      </c>
      <c r="R218" s="19">
        <v>717</v>
      </c>
      <c r="S218" s="19">
        <v>902</v>
      </c>
      <c r="T218" s="19"/>
      <c r="U218" s="19"/>
      <c r="V218" s="19"/>
      <c r="W218" s="19"/>
      <c r="X218" s="19"/>
      <c r="Y218" s="19"/>
      <c r="Z218" s="19"/>
      <c r="AA218" s="19"/>
      <c r="AB218" s="19"/>
      <c r="AC218" s="48" t="s">
        <v>5</v>
      </c>
      <c r="AD218" s="48" t="s">
        <v>15</v>
      </c>
      <c r="AE218" s="48" t="s">
        <v>5</v>
      </c>
      <c r="AF218" s="48" t="s">
        <v>13</v>
      </c>
      <c r="AG218" s="48" t="s">
        <v>13</v>
      </c>
      <c r="AH218" s="48" t="s">
        <v>13</v>
      </c>
      <c r="AI218" s="48" t="s">
        <v>15</v>
      </c>
      <c r="AJ218" s="48" t="s">
        <v>13</v>
      </c>
      <c r="AK218" s="48" t="s">
        <v>13</v>
      </c>
      <c r="AL218" s="48" t="s">
        <v>13</v>
      </c>
      <c r="AM218" s="48" t="s">
        <v>9</v>
      </c>
      <c r="AN218" s="48" t="s">
        <v>9</v>
      </c>
      <c r="AO218" s="48" t="s">
        <v>9</v>
      </c>
      <c r="AP218" s="48" t="s">
        <v>15</v>
      </c>
      <c r="AQ218" s="48" t="s">
        <v>15</v>
      </c>
      <c r="AR218" s="48" t="s">
        <v>9</v>
      </c>
      <c r="AS218" s="48" t="s">
        <v>9</v>
      </c>
      <c r="AT218" s="48" t="s">
        <v>9</v>
      </c>
      <c r="AU218" s="173" t="s">
        <v>9</v>
      </c>
      <c r="AV218" s="1"/>
      <c r="AW218" s="28" t="s">
        <v>10</v>
      </c>
      <c r="AX218" s="28" t="s">
        <v>10</v>
      </c>
      <c r="AY218" s="19">
        <v>27</v>
      </c>
      <c r="AZ218" s="19"/>
      <c r="BA218" s="19">
        <v>620</v>
      </c>
      <c r="BB218" s="19">
        <v>710</v>
      </c>
      <c r="BC218" s="19">
        <v>600</v>
      </c>
      <c r="BD218" s="19">
        <v>690</v>
      </c>
      <c r="BE218" s="19">
        <v>1240</v>
      </c>
      <c r="BF218" s="19">
        <v>1390</v>
      </c>
      <c r="BG218" s="19">
        <v>41</v>
      </c>
      <c r="BH218" s="131">
        <v>45</v>
      </c>
      <c r="BI218" s="183">
        <v>23</v>
      </c>
      <c r="BJ218" s="195">
        <v>3.8</v>
      </c>
      <c r="BK218" s="12" t="s">
        <v>7</v>
      </c>
      <c r="BL218" s="12" t="s">
        <v>7</v>
      </c>
      <c r="BM218" s="12">
        <v>224</v>
      </c>
      <c r="BN218" s="12">
        <v>139</v>
      </c>
      <c r="BO218" s="12" t="s">
        <v>7</v>
      </c>
      <c r="BP218" s="12"/>
      <c r="BQ218" s="12"/>
      <c r="BR218" s="12"/>
      <c r="BS218" s="12"/>
      <c r="BT218" s="3">
        <v>639</v>
      </c>
      <c r="BU218" s="1">
        <v>386</v>
      </c>
      <c r="BV218" s="1">
        <v>140</v>
      </c>
      <c r="BW218" s="1" t="s">
        <v>10</v>
      </c>
      <c r="BX218" s="1" t="s">
        <v>7</v>
      </c>
      <c r="BY218" s="1" t="s">
        <v>7</v>
      </c>
      <c r="BZ218" s="115">
        <v>100</v>
      </c>
      <c r="CA218" s="144" t="s">
        <v>387</v>
      </c>
      <c r="CB218" s="1" t="s">
        <v>7</v>
      </c>
      <c r="CC218" s="1" t="s">
        <v>10</v>
      </c>
      <c r="CD218" s="1" t="s">
        <v>7</v>
      </c>
      <c r="CE218" s="1" t="s">
        <v>7</v>
      </c>
      <c r="CF218" s="1" t="s">
        <v>7</v>
      </c>
      <c r="CG218" s="12">
        <v>70</v>
      </c>
      <c r="CH218" s="12">
        <v>16</v>
      </c>
      <c r="CI218" s="12">
        <v>20</v>
      </c>
      <c r="CJ218" s="12">
        <v>95</v>
      </c>
      <c r="CK218" s="12">
        <v>51</v>
      </c>
      <c r="CL218" s="19">
        <v>55032</v>
      </c>
      <c r="CM218" s="19"/>
      <c r="CN218" s="19"/>
      <c r="CO218" s="19"/>
      <c r="CP218" s="19"/>
      <c r="CQ218" s="19">
        <v>17049</v>
      </c>
      <c r="CR218" s="12">
        <v>1124</v>
      </c>
      <c r="CS218" s="12">
        <v>677</v>
      </c>
      <c r="CT218" s="12">
        <v>677</v>
      </c>
      <c r="CU218" s="12">
        <v>676</v>
      </c>
      <c r="CV218" s="12">
        <v>441</v>
      </c>
      <c r="CW218" s="12">
        <v>175</v>
      </c>
      <c r="CX218" s="12">
        <v>221</v>
      </c>
      <c r="CY218" s="12">
        <v>85</v>
      </c>
      <c r="CZ218" s="12">
        <v>47844</v>
      </c>
      <c r="DA218" s="12">
        <v>40912</v>
      </c>
      <c r="DB218" s="12">
        <v>3646</v>
      </c>
      <c r="DC218" s="12">
        <v>3402</v>
      </c>
      <c r="DD218" s="12">
        <v>882</v>
      </c>
      <c r="DE218" s="12">
        <v>22159</v>
      </c>
      <c r="DF218" s="12">
        <v>61</v>
      </c>
      <c r="DG218" s="12">
        <v>46350</v>
      </c>
      <c r="DH218" s="1">
        <v>94</v>
      </c>
      <c r="DI218" s="1">
        <v>382</v>
      </c>
      <c r="DJ218" s="1">
        <v>213</v>
      </c>
      <c r="DK218" s="1">
        <v>92</v>
      </c>
      <c r="DL218" s="1">
        <v>21</v>
      </c>
      <c r="DM218" s="1">
        <v>52</v>
      </c>
      <c r="DN218" s="1">
        <v>6</v>
      </c>
      <c r="DO218" s="1">
        <v>860</v>
      </c>
    </row>
    <row r="219" spans="1:119" s="3" customFormat="1" ht="14" x14ac:dyDescent="0.2">
      <c r="A219" s="3" t="s">
        <v>135</v>
      </c>
      <c r="B219" s="3">
        <v>2021</v>
      </c>
      <c r="C219" s="28"/>
      <c r="D219" s="28"/>
      <c r="E219" s="28"/>
      <c r="F219" s="19">
        <v>2431</v>
      </c>
      <c r="G219" s="19">
        <v>3005</v>
      </c>
      <c r="H219" s="19">
        <v>5867</v>
      </c>
      <c r="I219" s="19">
        <v>8263</v>
      </c>
      <c r="J219" s="19">
        <v>211</v>
      </c>
      <c r="K219" s="19">
        <v>222</v>
      </c>
      <c r="L219" s="19">
        <v>76</v>
      </c>
      <c r="M219" s="19">
        <v>84</v>
      </c>
      <c r="N219" s="19">
        <v>9310</v>
      </c>
      <c r="O219" s="19">
        <v>13384</v>
      </c>
      <c r="P219" s="19">
        <v>5794</v>
      </c>
      <c r="Q219" s="19">
        <v>8646</v>
      </c>
      <c r="R219" s="19">
        <v>689</v>
      </c>
      <c r="S219" s="19">
        <v>911</v>
      </c>
      <c r="T219" s="19"/>
      <c r="U219" s="19"/>
      <c r="V219" s="19"/>
      <c r="W219" s="19"/>
      <c r="X219" s="19"/>
      <c r="Y219" s="19"/>
      <c r="Z219" s="19"/>
      <c r="AA219" s="19"/>
      <c r="AB219" s="19"/>
      <c r="AC219" s="2"/>
      <c r="AD219" s="2"/>
      <c r="AE219" s="2"/>
      <c r="AF219" s="2" t="s">
        <v>13</v>
      </c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12"/>
      <c r="AV219" s="2"/>
      <c r="AW219" s="28" t="s">
        <v>10</v>
      </c>
      <c r="AX219" s="28" t="s">
        <v>10</v>
      </c>
      <c r="AY219" s="19">
        <v>24</v>
      </c>
      <c r="AZ219" s="19"/>
      <c r="BA219" s="19">
        <v>610</v>
      </c>
      <c r="BB219" s="19">
        <v>700</v>
      </c>
      <c r="BC219" s="19">
        <v>590</v>
      </c>
      <c r="BD219" s="19">
        <v>690</v>
      </c>
      <c r="BE219" s="19">
        <v>1220</v>
      </c>
      <c r="BF219" s="19">
        <v>1370</v>
      </c>
      <c r="BG219" s="19">
        <v>36</v>
      </c>
      <c r="BH219" s="131">
        <v>35</v>
      </c>
      <c r="BI219" s="183">
        <v>22</v>
      </c>
      <c r="BJ219" s="195">
        <v>3.72</v>
      </c>
      <c r="BK219" s="12" t="s">
        <v>7</v>
      </c>
      <c r="BL219" s="12" t="s">
        <v>7</v>
      </c>
      <c r="BM219" s="12">
        <v>359</v>
      </c>
      <c r="BN219" s="12">
        <v>135</v>
      </c>
      <c r="BO219" s="12" t="s">
        <v>7</v>
      </c>
      <c r="BP219" s="12"/>
      <c r="BQ219" s="12"/>
      <c r="BR219" s="12"/>
      <c r="BS219" s="12"/>
      <c r="BT219" s="3">
        <v>931</v>
      </c>
      <c r="BU219" s="1">
        <v>489</v>
      </c>
      <c r="BV219" s="1">
        <v>207</v>
      </c>
      <c r="BW219" s="1"/>
      <c r="BX219" s="1"/>
      <c r="BY219" s="1"/>
      <c r="BZ219" s="1"/>
      <c r="CA219" s="107"/>
      <c r="CB219" s="1"/>
      <c r="CC219" s="1"/>
      <c r="CD219" s="1"/>
      <c r="CE219" s="1"/>
      <c r="CF219" s="1"/>
      <c r="CG219" s="12">
        <v>68</v>
      </c>
      <c r="CH219" s="12">
        <v>20</v>
      </c>
      <c r="CI219" s="12">
        <v>24</v>
      </c>
      <c r="CJ219" s="12">
        <v>94</v>
      </c>
      <c r="CK219" s="12">
        <v>50</v>
      </c>
      <c r="CL219" s="19"/>
      <c r="CM219" s="19"/>
      <c r="CN219" s="19"/>
      <c r="CO219" s="19"/>
      <c r="CP219" s="19"/>
      <c r="CQ219" s="19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"/>
      <c r="DI219" s="1"/>
      <c r="DJ219" s="1"/>
      <c r="DK219" s="1"/>
      <c r="DL219" s="1"/>
      <c r="DM219" s="1"/>
      <c r="DN219" s="1"/>
      <c r="DO219" s="159"/>
    </row>
    <row r="220" spans="1:119" s="3" customFormat="1" ht="14" x14ac:dyDescent="0.2">
      <c r="A220" s="3" t="s">
        <v>135</v>
      </c>
      <c r="B220" s="3">
        <v>2020</v>
      </c>
      <c r="C220" s="28"/>
      <c r="D220" s="28"/>
      <c r="E220" s="28"/>
      <c r="F220" s="19">
        <v>2434</v>
      </c>
      <c r="G220" s="19">
        <v>2928</v>
      </c>
      <c r="H220" s="19">
        <v>5699</v>
      </c>
      <c r="I220" s="19">
        <v>8157</v>
      </c>
      <c r="J220" s="19">
        <v>289</v>
      </c>
      <c r="K220" s="19">
        <v>214</v>
      </c>
      <c r="L220" s="19">
        <v>76</v>
      </c>
      <c r="M220" s="19">
        <v>84.1</v>
      </c>
      <c r="N220" s="19">
        <v>9647</v>
      </c>
      <c r="O220" s="19">
        <v>13076</v>
      </c>
      <c r="P220" s="19">
        <v>5715</v>
      </c>
      <c r="Q220" s="19">
        <v>8070</v>
      </c>
      <c r="R220" s="19">
        <v>622</v>
      </c>
      <c r="S220" s="19">
        <v>745</v>
      </c>
      <c r="T220" s="19"/>
      <c r="U220" s="19"/>
      <c r="V220" s="19"/>
      <c r="W220" s="19"/>
      <c r="X220" s="19"/>
      <c r="Y220" s="19"/>
      <c r="Z220" s="19"/>
      <c r="AA220" s="19"/>
      <c r="AB220" s="19"/>
      <c r="AC220" s="2"/>
      <c r="AD220" s="2"/>
      <c r="AE220" s="2"/>
      <c r="AF220" s="2" t="s">
        <v>13</v>
      </c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12"/>
      <c r="AV220" s="2"/>
      <c r="AW220" s="28" t="s">
        <v>10</v>
      </c>
      <c r="AX220" s="28" t="s">
        <v>10</v>
      </c>
      <c r="AY220" s="19">
        <v>49</v>
      </c>
      <c r="AZ220" s="19"/>
      <c r="BA220" s="19">
        <v>590</v>
      </c>
      <c r="BB220" s="19">
        <v>680</v>
      </c>
      <c r="BC220" s="19">
        <v>580</v>
      </c>
      <c r="BD220" s="19">
        <v>680</v>
      </c>
      <c r="BE220" s="19">
        <v>1180</v>
      </c>
      <c r="BF220" s="19">
        <v>1350</v>
      </c>
      <c r="BG220" s="19">
        <v>39</v>
      </c>
      <c r="BH220" s="131">
        <v>36</v>
      </c>
      <c r="BI220" s="183">
        <v>23</v>
      </c>
      <c r="BJ220" s="195">
        <v>3.72</v>
      </c>
      <c r="BK220" s="12" t="s">
        <v>7</v>
      </c>
      <c r="BL220" s="12" t="s">
        <v>7</v>
      </c>
      <c r="BM220" s="12">
        <v>402</v>
      </c>
      <c r="BN220" s="12">
        <v>172</v>
      </c>
      <c r="BO220" s="12" t="s">
        <v>7</v>
      </c>
      <c r="BP220" s="12"/>
      <c r="BQ220" s="12"/>
      <c r="BR220" s="12"/>
      <c r="BS220" s="12"/>
      <c r="BT220" s="63">
        <v>1045</v>
      </c>
      <c r="BU220" s="1">
        <v>549</v>
      </c>
      <c r="BV220" s="1">
        <v>200</v>
      </c>
      <c r="BW220" s="1"/>
      <c r="BX220" s="1"/>
      <c r="BY220" s="1"/>
      <c r="BZ220" s="1"/>
      <c r="CA220" s="107"/>
      <c r="CB220" s="1"/>
      <c r="CC220" s="1"/>
      <c r="CD220" s="1"/>
      <c r="CE220" s="1"/>
      <c r="CF220" s="1"/>
      <c r="CG220" s="12">
        <v>65</v>
      </c>
      <c r="CH220" s="12">
        <v>25</v>
      </c>
      <c r="CI220" s="12">
        <v>28</v>
      </c>
      <c r="CJ220" s="12">
        <v>93</v>
      </c>
      <c r="CK220" s="12">
        <v>48</v>
      </c>
      <c r="CL220" s="19"/>
      <c r="CM220" s="19"/>
      <c r="CN220" s="19"/>
      <c r="CO220" s="19"/>
      <c r="CP220" s="19"/>
      <c r="CQ220" s="19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"/>
      <c r="DI220" s="1"/>
      <c r="DJ220" s="1"/>
      <c r="DK220" s="1"/>
      <c r="DL220" s="1"/>
      <c r="DM220" s="1"/>
      <c r="DN220" s="1"/>
      <c r="DO220" s="1"/>
    </row>
    <row r="221" spans="1:119" s="3" customFormat="1" ht="14" x14ac:dyDescent="0.2">
      <c r="A221" s="3" t="s">
        <v>135</v>
      </c>
      <c r="B221" s="3">
        <v>2019</v>
      </c>
      <c r="C221" s="28"/>
      <c r="D221" s="28"/>
      <c r="E221" s="28"/>
      <c r="F221" s="19">
        <v>2495</v>
      </c>
      <c r="G221" s="19">
        <v>2983</v>
      </c>
      <c r="H221" s="19">
        <v>5774</v>
      </c>
      <c r="I221" s="19">
        <v>7157</v>
      </c>
      <c r="J221" s="19">
        <v>375</v>
      </c>
      <c r="K221" s="19">
        <v>219</v>
      </c>
      <c r="L221" s="19">
        <v>76.7</v>
      </c>
      <c r="M221" s="19">
        <v>85.5</v>
      </c>
      <c r="N221" s="19">
        <v>9048</v>
      </c>
      <c r="O221" s="19">
        <v>11980</v>
      </c>
      <c r="P221" s="19">
        <v>5221</v>
      </c>
      <c r="Q221" s="19">
        <v>7124</v>
      </c>
      <c r="R221" s="19">
        <v>572</v>
      </c>
      <c r="S221" s="19">
        <v>765</v>
      </c>
      <c r="T221" s="19"/>
      <c r="U221" s="19"/>
      <c r="V221" s="19"/>
      <c r="W221" s="19"/>
      <c r="X221" s="19"/>
      <c r="Y221" s="19"/>
      <c r="Z221" s="19"/>
      <c r="AA221" s="19"/>
      <c r="AB221" s="19"/>
      <c r="AC221" s="2"/>
      <c r="AD221" s="2"/>
      <c r="AE221" s="2"/>
      <c r="AF221" s="2" t="s">
        <v>13</v>
      </c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12"/>
      <c r="AV221" s="2"/>
      <c r="AW221" s="28" t="s">
        <v>10</v>
      </c>
      <c r="AX221" s="28" t="s">
        <v>10</v>
      </c>
      <c r="AY221" s="19">
        <v>55</v>
      </c>
      <c r="AZ221" s="19"/>
      <c r="BA221" s="19">
        <v>590</v>
      </c>
      <c r="BB221" s="19">
        <v>670</v>
      </c>
      <c r="BC221" s="19">
        <v>580</v>
      </c>
      <c r="BD221" s="19">
        <v>680</v>
      </c>
      <c r="BE221" s="19">
        <v>1170</v>
      </c>
      <c r="BF221" s="19">
        <v>1340</v>
      </c>
      <c r="BG221" s="19">
        <v>39</v>
      </c>
      <c r="BH221" s="131">
        <v>35.799999999999997</v>
      </c>
      <c r="BI221" s="183">
        <v>23</v>
      </c>
      <c r="BJ221" s="195">
        <v>3.72</v>
      </c>
      <c r="BK221" s="12" t="s">
        <v>7</v>
      </c>
      <c r="BL221" s="12" t="s">
        <v>7</v>
      </c>
      <c r="BM221" s="12">
        <v>326</v>
      </c>
      <c r="BN221" s="12">
        <v>120</v>
      </c>
      <c r="BO221" s="12" t="s">
        <v>7</v>
      </c>
      <c r="BP221" s="12"/>
      <c r="BQ221" s="12"/>
      <c r="BR221" s="12"/>
      <c r="BS221" s="12"/>
      <c r="BT221" s="122">
        <v>1194</v>
      </c>
      <c r="BU221" s="123">
        <v>538</v>
      </c>
      <c r="BV221" s="123">
        <v>230</v>
      </c>
      <c r="BW221" s="1"/>
      <c r="BX221" s="1"/>
      <c r="BY221" s="1"/>
      <c r="BZ221" s="1"/>
      <c r="CA221" s="107"/>
      <c r="CB221" s="1"/>
      <c r="CC221" s="1"/>
      <c r="CD221" s="1"/>
      <c r="CE221" s="1"/>
      <c r="CF221" s="1"/>
      <c r="CG221" s="12">
        <v>64</v>
      </c>
      <c r="CH221" s="12">
        <v>25</v>
      </c>
      <c r="CI221" s="12">
        <v>28</v>
      </c>
      <c r="CJ221" s="12">
        <v>94</v>
      </c>
      <c r="CK221" s="12">
        <v>48</v>
      </c>
      <c r="CL221" s="19"/>
      <c r="CM221" s="19"/>
      <c r="CN221" s="19"/>
      <c r="CO221" s="19"/>
      <c r="CP221" s="19"/>
      <c r="CQ221" s="19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"/>
      <c r="DI221" s="1"/>
      <c r="DJ221" s="1"/>
      <c r="DK221" s="1"/>
      <c r="DL221" s="1"/>
      <c r="DM221" s="1"/>
      <c r="DN221" s="1"/>
      <c r="DO221" s="1"/>
    </row>
    <row r="222" spans="1:119" s="3" customFormat="1" ht="14" x14ac:dyDescent="0.2">
      <c r="A222" s="3" t="s">
        <v>135</v>
      </c>
      <c r="B222" s="3">
        <v>2018</v>
      </c>
      <c r="C222" s="28"/>
      <c r="D222" s="28"/>
      <c r="E222" s="28"/>
      <c r="F222" s="19">
        <v>2538</v>
      </c>
      <c r="G222" s="19">
        <v>3025</v>
      </c>
      <c r="H222" s="19">
        <v>5801</v>
      </c>
      <c r="I222" s="19">
        <v>6151</v>
      </c>
      <c r="J222" s="19">
        <v>435</v>
      </c>
      <c r="K222" s="19">
        <v>241</v>
      </c>
      <c r="L222" s="19">
        <v>75</v>
      </c>
      <c r="M222" s="19">
        <v>87.5</v>
      </c>
      <c r="N222" s="19">
        <v>8956</v>
      </c>
      <c r="O222" s="19">
        <v>11519</v>
      </c>
      <c r="P222" s="19">
        <v>5015</v>
      </c>
      <c r="Q222" s="19">
        <v>6548</v>
      </c>
      <c r="R222" s="19">
        <v>679</v>
      </c>
      <c r="S222" s="19">
        <v>785</v>
      </c>
      <c r="T222" s="19"/>
      <c r="U222" s="19"/>
      <c r="V222" s="19"/>
      <c r="W222" s="19"/>
      <c r="X222" s="19"/>
      <c r="Y222" s="19"/>
      <c r="Z222" s="19"/>
      <c r="AA222" s="19"/>
      <c r="AB222" s="19"/>
      <c r="AC222" s="28"/>
      <c r="AD222" s="28"/>
      <c r="AE222" s="28"/>
      <c r="AF222" s="2" t="s">
        <v>5</v>
      </c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19"/>
      <c r="AV222" s="28"/>
      <c r="AW222" s="28" t="s">
        <v>10</v>
      </c>
      <c r="AX222" s="28" t="s">
        <v>10</v>
      </c>
      <c r="AY222" s="19">
        <v>56</v>
      </c>
      <c r="AZ222" s="19"/>
      <c r="BA222" s="19">
        <v>590</v>
      </c>
      <c r="BB222" s="19">
        <v>690</v>
      </c>
      <c r="BC222" s="19">
        <v>580</v>
      </c>
      <c r="BD222" s="19">
        <v>680</v>
      </c>
      <c r="BE222" s="19"/>
      <c r="BF222" s="19"/>
      <c r="BG222" s="19">
        <v>42</v>
      </c>
      <c r="BH222" s="131">
        <v>62</v>
      </c>
      <c r="BI222" s="183"/>
      <c r="BJ222" s="195"/>
      <c r="BK222" s="12" t="s">
        <v>7</v>
      </c>
      <c r="BL222" s="12" t="s">
        <v>7</v>
      </c>
      <c r="BM222" s="12">
        <v>366</v>
      </c>
      <c r="BN222" s="12">
        <v>145</v>
      </c>
      <c r="BO222" s="12" t="s">
        <v>7</v>
      </c>
      <c r="BP222" s="12"/>
      <c r="BQ222" s="12"/>
      <c r="BR222" s="12"/>
      <c r="BS222" s="12"/>
      <c r="BT222" s="124">
        <v>1150</v>
      </c>
      <c r="BU222" s="125">
        <v>514</v>
      </c>
      <c r="BV222" s="125">
        <v>171</v>
      </c>
      <c r="BW222" s="1"/>
      <c r="BX222" s="1"/>
      <c r="BY222" s="1"/>
      <c r="BZ222" s="1"/>
      <c r="CA222" s="107"/>
      <c r="CB222" s="1"/>
      <c r="CC222" s="1"/>
      <c r="CD222" s="1"/>
      <c r="CE222" s="1"/>
      <c r="CF222" s="1"/>
      <c r="CG222" s="12">
        <v>63</v>
      </c>
      <c r="CH222" s="12">
        <v>21</v>
      </c>
      <c r="CI222" s="12">
        <v>26</v>
      </c>
      <c r="CJ222" s="12">
        <v>95</v>
      </c>
      <c r="CK222" s="12">
        <v>48</v>
      </c>
      <c r="CL222" s="19"/>
      <c r="CM222" s="19"/>
      <c r="CN222" s="19"/>
      <c r="CO222" s="19"/>
      <c r="CP222" s="19"/>
      <c r="CQ222" s="19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"/>
      <c r="DI222" s="1"/>
      <c r="DJ222" s="1"/>
      <c r="DK222" s="1"/>
      <c r="DL222" s="1"/>
      <c r="DM222" s="1"/>
      <c r="DN222" s="1"/>
      <c r="DO222" s="1"/>
    </row>
    <row r="223" spans="1:119" s="3" customFormat="1" ht="14" x14ac:dyDescent="0.2">
      <c r="A223" s="3" t="s">
        <v>135</v>
      </c>
      <c r="B223" s="3">
        <v>2017</v>
      </c>
      <c r="C223" s="28"/>
      <c r="D223" s="28"/>
      <c r="E223" s="28"/>
      <c r="F223" s="19">
        <v>2551</v>
      </c>
      <c r="G223" s="19">
        <v>2943</v>
      </c>
      <c r="H223" s="19">
        <v>5765</v>
      </c>
      <c r="I223" s="19">
        <v>5669</v>
      </c>
      <c r="J223" s="19">
        <v>438</v>
      </c>
      <c r="K223" s="19">
        <v>242</v>
      </c>
      <c r="L223" s="19">
        <v>75.099999999999994</v>
      </c>
      <c r="M223" s="19">
        <v>87.1</v>
      </c>
      <c r="N223" s="19">
        <v>9066</v>
      </c>
      <c r="O223" s="19">
        <v>10838</v>
      </c>
      <c r="P223" s="19">
        <v>5144</v>
      </c>
      <c r="Q223" s="19">
        <v>6410</v>
      </c>
      <c r="R223" s="19">
        <v>690</v>
      </c>
      <c r="S223" s="19">
        <v>793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28"/>
      <c r="AD223" s="28"/>
      <c r="AE223" s="28"/>
      <c r="AF223" s="2" t="s">
        <v>5</v>
      </c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19"/>
      <c r="AV223" s="28"/>
      <c r="AW223" s="28" t="s">
        <v>10</v>
      </c>
      <c r="AX223" s="28" t="s">
        <v>10</v>
      </c>
      <c r="AY223" s="19">
        <v>33</v>
      </c>
      <c r="AZ223" s="19"/>
      <c r="BA223" s="19">
        <v>590</v>
      </c>
      <c r="BB223" s="19">
        <v>680</v>
      </c>
      <c r="BC223" s="19">
        <v>570</v>
      </c>
      <c r="BD223" s="19">
        <v>670</v>
      </c>
      <c r="BE223" s="19"/>
      <c r="BF223" s="19"/>
      <c r="BG223" s="19">
        <v>38</v>
      </c>
      <c r="BH223" s="131">
        <v>53</v>
      </c>
      <c r="BI223" s="183"/>
      <c r="BJ223" s="195"/>
      <c r="BK223" s="12" t="s">
        <v>7</v>
      </c>
      <c r="BL223" s="12" t="s">
        <v>7</v>
      </c>
      <c r="BM223" s="12">
        <v>363</v>
      </c>
      <c r="BN223" s="12">
        <v>168</v>
      </c>
      <c r="BO223" s="12" t="s">
        <v>7</v>
      </c>
      <c r="BP223" s="12"/>
      <c r="BQ223" s="12"/>
      <c r="BR223" s="12"/>
      <c r="BS223" s="12"/>
      <c r="BT223" s="63">
        <v>1067</v>
      </c>
      <c r="BU223" s="1">
        <v>450</v>
      </c>
      <c r="BV223" s="1">
        <v>182</v>
      </c>
      <c r="BW223" s="1"/>
      <c r="BX223" s="1"/>
      <c r="BY223" s="1"/>
      <c r="BZ223" s="1"/>
      <c r="CA223" s="107"/>
      <c r="CB223" s="1"/>
      <c r="CC223" s="1"/>
      <c r="CD223" s="1"/>
      <c r="CE223" s="1"/>
      <c r="CF223" s="1"/>
      <c r="CG223" s="12">
        <v>62</v>
      </c>
      <c r="CH223" s="12">
        <v>25</v>
      </c>
      <c r="CI223" s="12">
        <v>30</v>
      </c>
      <c r="CJ223" s="12">
        <v>93</v>
      </c>
      <c r="CK223" s="12">
        <v>50</v>
      </c>
      <c r="CL223" s="19"/>
      <c r="CM223" s="19"/>
      <c r="CN223" s="19"/>
      <c r="CO223" s="19"/>
      <c r="CP223" s="19"/>
      <c r="CQ223" s="19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"/>
      <c r="DI223" s="1"/>
      <c r="DJ223" s="1"/>
      <c r="DK223" s="1"/>
      <c r="DL223" s="1"/>
      <c r="DM223" s="1"/>
      <c r="DN223" s="1"/>
      <c r="DO223" s="1"/>
    </row>
    <row r="224" spans="1:119" s="3" customFormat="1" x14ac:dyDescent="0.2">
      <c r="A224" s="4" t="s">
        <v>360</v>
      </c>
      <c r="B224" s="1">
        <v>2022</v>
      </c>
      <c r="C224" s="84" t="s">
        <v>196</v>
      </c>
      <c r="D224" t="s">
        <v>517</v>
      </c>
      <c r="E224">
        <v>1</v>
      </c>
      <c r="F224" s="12">
        <v>12729</v>
      </c>
      <c r="G224" s="12">
        <v>17108</v>
      </c>
      <c r="H224" s="12">
        <v>36872</v>
      </c>
      <c r="I224" s="12">
        <v>16211</v>
      </c>
      <c r="J224" s="12">
        <v>4483</v>
      </c>
      <c r="K224" s="12">
        <v>8680</v>
      </c>
      <c r="L224" s="12">
        <v>83.9</v>
      </c>
      <c r="M224" s="12">
        <v>93.59</v>
      </c>
      <c r="N224" s="12">
        <v>22714</v>
      </c>
      <c r="O224" s="12">
        <v>29774</v>
      </c>
      <c r="P224" s="12">
        <v>9469</v>
      </c>
      <c r="Q224" s="12">
        <v>15473</v>
      </c>
      <c r="R224" s="12">
        <v>3010</v>
      </c>
      <c r="S224" s="12">
        <v>4330</v>
      </c>
      <c r="T224" s="12"/>
      <c r="U224" s="12"/>
      <c r="V224" s="12"/>
      <c r="W224" s="12"/>
      <c r="X224" s="12"/>
      <c r="Y224" s="12"/>
      <c r="Z224" s="12"/>
      <c r="AA224" s="12"/>
      <c r="AB224" s="12"/>
      <c r="AC224" s="48" t="s">
        <v>5</v>
      </c>
      <c r="AD224" s="48" t="s">
        <v>15</v>
      </c>
      <c r="AE224" s="48" t="s">
        <v>5</v>
      </c>
      <c r="AF224" s="48" t="s">
        <v>15</v>
      </c>
      <c r="AG224" s="48" t="s">
        <v>5</v>
      </c>
      <c r="AH224" s="48" t="s">
        <v>15</v>
      </c>
      <c r="AI224" s="48" t="s">
        <v>15</v>
      </c>
      <c r="AJ224" s="48" t="s">
        <v>13</v>
      </c>
      <c r="AK224" s="48" t="s">
        <v>13</v>
      </c>
      <c r="AL224" s="48" t="s">
        <v>9</v>
      </c>
      <c r="AM224" s="48" t="s">
        <v>13</v>
      </c>
      <c r="AN224" s="48" t="s">
        <v>15</v>
      </c>
      <c r="AO224" s="48" t="s">
        <v>15</v>
      </c>
      <c r="AP224" s="48" t="s">
        <v>9</v>
      </c>
      <c r="AQ224" s="48" t="s">
        <v>15</v>
      </c>
      <c r="AR224" s="48" t="s">
        <v>15</v>
      </c>
      <c r="AS224" s="48" t="s">
        <v>13</v>
      </c>
      <c r="AT224" s="48" t="s">
        <v>13</v>
      </c>
      <c r="AU224" s="173" t="s">
        <v>15</v>
      </c>
      <c r="AV224" s="1"/>
      <c r="AW224" s="2"/>
      <c r="AX224" s="2" t="s">
        <v>7</v>
      </c>
      <c r="AY224" s="12">
        <v>17</v>
      </c>
      <c r="AZ224" s="12"/>
      <c r="BA224" s="12">
        <v>640</v>
      </c>
      <c r="BB224" s="12">
        <v>740</v>
      </c>
      <c r="BC224" s="12">
        <v>660</v>
      </c>
      <c r="BD224" s="12">
        <v>780</v>
      </c>
      <c r="BE224" s="12">
        <v>1320</v>
      </c>
      <c r="BF224" s="12">
        <v>1500</v>
      </c>
      <c r="BG224" s="12"/>
      <c r="BH224" s="131">
        <v>15.81</v>
      </c>
      <c r="BI224" s="183">
        <v>59.42</v>
      </c>
      <c r="BJ224" s="195">
        <v>3.83</v>
      </c>
      <c r="BK224" s="12" t="s">
        <v>10</v>
      </c>
      <c r="BL224" s="12" t="s">
        <v>10</v>
      </c>
      <c r="BM224" s="12"/>
      <c r="BN224" s="12"/>
      <c r="BO224" s="12" t="s">
        <v>10</v>
      </c>
      <c r="BP224" s="12"/>
      <c r="BQ224" s="12"/>
      <c r="BR224" s="12"/>
      <c r="BS224" s="12"/>
      <c r="BT224" s="1">
        <v>4754</v>
      </c>
      <c r="BU224" s="1">
        <v>2299</v>
      </c>
      <c r="BV224" s="1">
        <v>1480</v>
      </c>
      <c r="BW224" s="1" t="s">
        <v>7</v>
      </c>
      <c r="BX224" s="1" t="s">
        <v>7</v>
      </c>
      <c r="BY224" s="1" t="s">
        <v>7</v>
      </c>
      <c r="BZ224" s="115">
        <v>230</v>
      </c>
      <c r="CA224" s="147" t="s">
        <v>382</v>
      </c>
      <c r="CB224" s="1" t="s">
        <v>7</v>
      </c>
      <c r="CC224" s="1" t="s">
        <v>10</v>
      </c>
      <c r="CD224" s="1" t="s">
        <v>7</v>
      </c>
      <c r="CE224" s="1" t="s">
        <v>7</v>
      </c>
      <c r="CF224" s="1" t="s">
        <v>7</v>
      </c>
      <c r="CG224" s="12">
        <v>23</v>
      </c>
      <c r="CH224" s="12"/>
      <c r="CI224" s="12"/>
      <c r="CJ224" s="12">
        <v>63</v>
      </c>
      <c r="CK224" s="12">
        <v>29</v>
      </c>
      <c r="CL224" s="12"/>
      <c r="CM224" s="12">
        <v>11189</v>
      </c>
      <c r="CN224" s="12">
        <v>11189</v>
      </c>
      <c r="CO224" s="12">
        <v>39687</v>
      </c>
      <c r="CP224" s="12">
        <v>1053</v>
      </c>
      <c r="CQ224" s="12">
        <v>16068</v>
      </c>
      <c r="CR224" s="98">
        <v>5275</v>
      </c>
      <c r="CS224" s="98">
        <v>2875</v>
      </c>
      <c r="CT224" s="98">
        <v>2649</v>
      </c>
      <c r="CU224" s="98">
        <v>2465</v>
      </c>
      <c r="CV224" s="98">
        <v>1060</v>
      </c>
      <c r="CW224" s="98">
        <v>102</v>
      </c>
      <c r="CX224" s="98">
        <v>298</v>
      </c>
      <c r="CY224" s="98">
        <v>73</v>
      </c>
      <c r="CZ224" s="98">
        <v>17794</v>
      </c>
      <c r="DA224" s="98">
        <v>16977</v>
      </c>
      <c r="DB224" s="98">
        <v>5020</v>
      </c>
      <c r="DC224" s="98">
        <v>3929</v>
      </c>
      <c r="DD224" s="12">
        <v>686</v>
      </c>
      <c r="DE224" s="66">
        <v>3841</v>
      </c>
      <c r="DF224" s="12">
        <v>60</v>
      </c>
      <c r="DG224" s="66">
        <v>37573</v>
      </c>
      <c r="DH224" s="161">
        <v>225</v>
      </c>
      <c r="DI224" s="161">
        <v>389</v>
      </c>
      <c r="DJ224" s="161">
        <v>578</v>
      </c>
      <c r="DK224" s="161">
        <v>280</v>
      </c>
      <c r="DL224" s="161">
        <v>184</v>
      </c>
      <c r="DM224" s="161">
        <v>313</v>
      </c>
      <c r="DN224" s="161">
        <v>244</v>
      </c>
      <c r="DO224" s="161">
        <f>SUM(DH224:DN224)</f>
        <v>2213</v>
      </c>
    </row>
    <row r="225" spans="1:119" s="3" customFormat="1" ht="14" x14ac:dyDescent="0.2">
      <c r="A225" s="3" t="s">
        <v>360</v>
      </c>
      <c r="B225" s="1">
        <v>2021</v>
      </c>
      <c r="C225" s="28"/>
      <c r="D225" s="28"/>
      <c r="E225" s="28"/>
      <c r="F225" s="12">
        <v>12829</v>
      </c>
      <c r="G225" s="12">
        <v>16744</v>
      </c>
      <c r="H225" s="12">
        <v>36206</v>
      </c>
      <c r="I225" s="12">
        <v>16233</v>
      </c>
      <c r="J225" s="12">
        <v>4409</v>
      </c>
      <c r="K225" s="12">
        <v>8507</v>
      </c>
      <c r="L225" s="12">
        <v>83.9</v>
      </c>
      <c r="M225" s="12">
        <v>93</v>
      </c>
      <c r="N225" s="12">
        <v>21187</v>
      </c>
      <c r="O225" s="12">
        <v>27653</v>
      </c>
      <c r="P225" s="12">
        <v>9831</v>
      </c>
      <c r="Q225" s="12">
        <v>16290</v>
      </c>
      <c r="R225" s="12">
        <v>2870</v>
      </c>
      <c r="S225" s="12">
        <v>4296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2"/>
      <c r="AD225" s="2"/>
      <c r="AE225" s="2"/>
      <c r="AF225" s="2" t="s">
        <v>15</v>
      </c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12"/>
      <c r="AV225" s="2"/>
      <c r="AW225" s="2"/>
      <c r="AX225" s="2" t="s">
        <v>7</v>
      </c>
      <c r="AY225" s="12">
        <v>19</v>
      </c>
      <c r="AZ225" s="12"/>
      <c r="BA225" s="12">
        <v>600</v>
      </c>
      <c r="BB225" s="12">
        <v>710</v>
      </c>
      <c r="BC225" s="12">
        <v>620</v>
      </c>
      <c r="BD225" s="12">
        <v>760</v>
      </c>
      <c r="BE225" s="12">
        <v>1240</v>
      </c>
      <c r="BF225" s="12">
        <v>1490</v>
      </c>
      <c r="BG225" s="12"/>
      <c r="BH225" s="131">
        <v>13.67</v>
      </c>
      <c r="BI225" s="183">
        <v>59.77</v>
      </c>
      <c r="BJ225" s="195">
        <v>3.82</v>
      </c>
      <c r="BK225" s="12" t="s">
        <v>10</v>
      </c>
      <c r="BL225" s="12" t="s">
        <v>10</v>
      </c>
      <c r="BM225" s="12"/>
      <c r="BN225" s="12"/>
      <c r="BO225" s="12" t="s">
        <v>10</v>
      </c>
      <c r="BP225" s="12"/>
      <c r="BQ225" s="12"/>
      <c r="BR225" s="12"/>
      <c r="BS225" s="12"/>
      <c r="BT225" s="1">
        <v>4635</v>
      </c>
      <c r="BU225" s="1">
        <v>2140</v>
      </c>
      <c r="BV225" s="1">
        <v>1366</v>
      </c>
      <c r="BW225" s="1"/>
      <c r="BX225" s="1"/>
      <c r="BY225" s="1"/>
      <c r="BZ225" s="1"/>
      <c r="CA225" s="107"/>
      <c r="CB225" s="1"/>
      <c r="CC225" s="1"/>
      <c r="CD225" s="1"/>
      <c r="CE225" s="1"/>
      <c r="CF225" s="1"/>
      <c r="CG225" s="12">
        <v>22</v>
      </c>
      <c r="CH225" s="12">
        <v>13</v>
      </c>
      <c r="CI225" s="12">
        <v>12</v>
      </c>
      <c r="CJ225" s="12">
        <v>69</v>
      </c>
      <c r="CK225" s="12">
        <v>31</v>
      </c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66"/>
      <c r="DA225" s="66"/>
      <c r="DB225" s="66"/>
      <c r="DC225" s="66"/>
      <c r="DD225" s="12"/>
      <c r="DE225" s="66"/>
      <c r="DF225" s="12"/>
      <c r="DG225" s="66"/>
      <c r="DH225" s="158"/>
      <c r="DI225" s="158"/>
      <c r="DJ225" s="158"/>
      <c r="DK225" s="158"/>
      <c r="DL225" s="158"/>
      <c r="DM225" s="158"/>
      <c r="DN225" s="158"/>
      <c r="DO225" s="159"/>
    </row>
    <row r="226" spans="1:119" s="3" customFormat="1" ht="14" x14ac:dyDescent="0.2">
      <c r="A226" s="3" t="s">
        <v>360</v>
      </c>
      <c r="B226" s="1">
        <v>2020</v>
      </c>
      <c r="C226" s="28"/>
      <c r="D226" s="28"/>
      <c r="E226" s="28"/>
      <c r="F226" s="12">
        <v>13082</v>
      </c>
      <c r="G226" s="12">
        <v>16247</v>
      </c>
      <c r="H226" s="12">
        <v>35582</v>
      </c>
      <c r="I226" s="12">
        <v>15905</v>
      </c>
      <c r="J226" s="12">
        <v>4712</v>
      </c>
      <c r="K226" s="12">
        <v>8315</v>
      </c>
      <c r="L226" s="12">
        <v>83.8</v>
      </c>
      <c r="M226" s="12">
        <v>93.08</v>
      </c>
      <c r="N226" s="12">
        <v>20432</v>
      </c>
      <c r="O226" s="12">
        <v>23346</v>
      </c>
      <c r="P226" s="12">
        <v>10320</v>
      </c>
      <c r="Q226" s="12">
        <v>14147</v>
      </c>
      <c r="R226" s="12">
        <v>2978</v>
      </c>
      <c r="S226" s="12">
        <v>3920</v>
      </c>
      <c r="T226" s="12"/>
      <c r="U226" s="12"/>
      <c r="V226" s="12"/>
      <c r="W226" s="12"/>
      <c r="X226" s="12"/>
      <c r="Y226" s="12"/>
      <c r="Z226" s="12"/>
      <c r="AA226" s="12"/>
      <c r="AB226" s="12"/>
      <c r="AC226" s="2"/>
      <c r="AD226" s="2"/>
      <c r="AE226" s="2"/>
      <c r="AF226" s="2" t="s">
        <v>15</v>
      </c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12"/>
      <c r="AV226" s="2"/>
      <c r="AW226" s="2"/>
      <c r="AX226" s="2" t="s">
        <v>7</v>
      </c>
      <c r="AY226" s="12">
        <v>81</v>
      </c>
      <c r="AZ226" s="12"/>
      <c r="BA226" s="12">
        <v>590</v>
      </c>
      <c r="BB226" s="12">
        <v>700</v>
      </c>
      <c r="BC226" s="12">
        <v>610</v>
      </c>
      <c r="BD226" s="12">
        <v>757.5</v>
      </c>
      <c r="BE226" s="12">
        <v>1220</v>
      </c>
      <c r="BF226" s="12">
        <v>1430</v>
      </c>
      <c r="BG226" s="12"/>
      <c r="BH226" s="131">
        <v>12.08</v>
      </c>
      <c r="BI226" s="183">
        <v>56.27</v>
      </c>
      <c r="BJ226" s="195">
        <v>3.79</v>
      </c>
      <c r="BK226" s="12" t="s">
        <v>10</v>
      </c>
      <c r="BL226" s="12" t="s">
        <v>10</v>
      </c>
      <c r="BM226" s="12"/>
      <c r="BN226" s="12"/>
      <c r="BO226" s="12" t="s">
        <v>10</v>
      </c>
      <c r="BP226" s="12"/>
      <c r="BQ226" s="12"/>
      <c r="BR226" s="12"/>
      <c r="BS226" s="12"/>
      <c r="BT226" s="1">
        <v>4853</v>
      </c>
      <c r="BU226" s="1">
        <v>2372</v>
      </c>
      <c r="BV226" s="1">
        <v>1518</v>
      </c>
      <c r="BW226" s="1"/>
      <c r="BX226" s="1"/>
      <c r="BY226" s="1"/>
      <c r="BZ226" s="1"/>
      <c r="CA226" s="107"/>
      <c r="CB226" s="1"/>
      <c r="CC226" s="1"/>
      <c r="CD226" s="1"/>
      <c r="CE226" s="1"/>
      <c r="CF226" s="1"/>
      <c r="CG226" s="12">
        <v>20</v>
      </c>
      <c r="CH226" s="12">
        <v>13</v>
      </c>
      <c r="CI226" s="12">
        <v>15</v>
      </c>
      <c r="CJ226" s="12">
        <v>31</v>
      </c>
      <c r="CK226" s="12">
        <v>12</v>
      </c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66"/>
      <c r="DA226" s="66"/>
      <c r="DB226" s="66"/>
      <c r="DC226" s="66"/>
      <c r="DD226" s="12"/>
      <c r="DE226" s="66"/>
      <c r="DF226" s="12"/>
      <c r="DG226" s="66"/>
      <c r="DH226" s="158"/>
      <c r="DI226" s="158"/>
      <c r="DJ226" s="158"/>
      <c r="DK226" s="158"/>
      <c r="DL226" s="158"/>
      <c r="DM226" s="158"/>
      <c r="DN226" s="158"/>
      <c r="DO226" s="158"/>
    </row>
    <row r="227" spans="1:119" s="3" customFormat="1" ht="14" x14ac:dyDescent="0.2">
      <c r="A227" s="3" t="s">
        <v>360</v>
      </c>
      <c r="B227" s="1">
        <v>2019</v>
      </c>
      <c r="C227" s="28"/>
      <c r="D227" s="28"/>
      <c r="E227" s="28"/>
      <c r="F227" s="12">
        <v>13348</v>
      </c>
      <c r="G227" s="12">
        <v>15984</v>
      </c>
      <c r="H227" s="12">
        <v>32046</v>
      </c>
      <c r="I227" s="12">
        <v>15508</v>
      </c>
      <c r="J227" s="12">
        <v>4955</v>
      </c>
      <c r="K227" s="12">
        <v>7998</v>
      </c>
      <c r="L227" s="12">
        <v>84.2</v>
      </c>
      <c r="M227" s="12">
        <v>94.8</v>
      </c>
      <c r="N227" s="12">
        <v>21010</v>
      </c>
      <c r="O227" s="12">
        <v>24569</v>
      </c>
      <c r="P227" s="12">
        <v>10441</v>
      </c>
      <c r="Q227" s="12">
        <v>13151</v>
      </c>
      <c r="R227" s="12">
        <v>3016</v>
      </c>
      <c r="S227" s="12">
        <v>3904</v>
      </c>
      <c r="T227" s="12"/>
      <c r="U227" s="12"/>
      <c r="V227" s="12"/>
      <c r="W227" s="12"/>
      <c r="X227" s="12"/>
      <c r="Y227" s="12"/>
      <c r="Z227" s="12"/>
      <c r="AA227" s="12"/>
      <c r="AB227" s="12"/>
      <c r="AC227" s="2"/>
      <c r="AD227" s="2"/>
      <c r="AE227" s="2"/>
      <c r="AF227" s="2" t="s">
        <v>13</v>
      </c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12"/>
      <c r="AV227" s="2"/>
      <c r="AW227" s="2"/>
      <c r="AX227" s="2" t="s">
        <v>7</v>
      </c>
      <c r="AY227" s="12">
        <v>81</v>
      </c>
      <c r="AZ227" s="12"/>
      <c r="BA227" s="12">
        <v>600</v>
      </c>
      <c r="BB227" s="12">
        <v>700</v>
      </c>
      <c r="BC227" s="12">
        <v>620</v>
      </c>
      <c r="BD227" s="12">
        <v>770</v>
      </c>
      <c r="BE227" s="12">
        <v>1240</v>
      </c>
      <c r="BF227" s="12">
        <v>1440</v>
      </c>
      <c r="BG227" s="12"/>
      <c r="BH227" s="131">
        <v>12.2</v>
      </c>
      <c r="BI227" s="183">
        <v>60.17</v>
      </c>
      <c r="BJ227" s="195">
        <v>3.81</v>
      </c>
      <c r="BK227" s="12" t="s">
        <v>10</v>
      </c>
      <c r="BL227" s="12" t="s">
        <v>10</v>
      </c>
      <c r="BM227" s="12"/>
      <c r="BN227" s="12"/>
      <c r="BO227" s="12" t="s">
        <v>10</v>
      </c>
      <c r="BP227" s="12"/>
      <c r="BQ227" s="12"/>
      <c r="BR227" s="12"/>
      <c r="BS227" s="12"/>
      <c r="BT227" s="1">
        <v>5269</v>
      </c>
      <c r="BU227" s="1">
        <v>2463</v>
      </c>
      <c r="BV227" s="1">
        <v>1513</v>
      </c>
      <c r="BW227" s="1"/>
      <c r="BX227" s="1"/>
      <c r="BY227" s="1"/>
      <c r="BZ227" s="1"/>
      <c r="CA227" s="107"/>
      <c r="CB227" s="1"/>
      <c r="CC227" s="1"/>
      <c r="CD227" s="1"/>
      <c r="CE227" s="1"/>
      <c r="CF227" s="1"/>
      <c r="CG227" s="12">
        <v>19</v>
      </c>
      <c r="CH227" s="12">
        <v>14</v>
      </c>
      <c r="CI227" s="12">
        <v>15</v>
      </c>
      <c r="CJ227" s="12">
        <v>72</v>
      </c>
      <c r="CK227" s="12">
        <v>29</v>
      </c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66"/>
      <c r="DA227" s="66"/>
      <c r="DB227" s="66"/>
      <c r="DC227" s="66"/>
      <c r="DD227" s="12"/>
      <c r="DE227" s="66"/>
      <c r="DF227" s="12"/>
      <c r="DG227" s="66"/>
      <c r="DH227" s="158"/>
      <c r="DI227" s="158"/>
      <c r="DJ227" s="158"/>
      <c r="DK227" s="158"/>
      <c r="DL227" s="158"/>
      <c r="DM227" s="158"/>
      <c r="DN227" s="158"/>
      <c r="DO227" s="158"/>
    </row>
    <row r="228" spans="1:119" x14ac:dyDescent="0.2">
      <c r="A228" s="4" t="s">
        <v>362</v>
      </c>
      <c r="B228" s="3">
        <v>2022</v>
      </c>
      <c r="C228" s="104" t="s">
        <v>365</v>
      </c>
      <c r="D228" t="s">
        <v>518</v>
      </c>
      <c r="E228">
        <v>1</v>
      </c>
      <c r="F228" s="3">
        <v>15790</v>
      </c>
      <c r="G228" s="3">
        <v>18098</v>
      </c>
      <c r="H228" s="3">
        <v>37230</v>
      </c>
      <c r="I228" s="3">
        <v>12656</v>
      </c>
      <c r="J228" s="3">
        <v>3860</v>
      </c>
      <c r="K228" s="3">
        <v>3523</v>
      </c>
      <c r="L228" s="3">
        <v>89</v>
      </c>
      <c r="M228" s="3">
        <v>94.2</v>
      </c>
      <c r="N228" s="3">
        <v>29575</v>
      </c>
      <c r="O228" s="3">
        <v>30685</v>
      </c>
      <c r="P228" s="3">
        <v>13390</v>
      </c>
      <c r="Q228" s="3">
        <v>16156</v>
      </c>
      <c r="R228" s="3">
        <v>3904</v>
      </c>
      <c r="S228" s="3">
        <v>4701</v>
      </c>
      <c r="T228" s="3"/>
      <c r="U228" s="3"/>
      <c r="V228" s="3"/>
      <c r="W228" s="3"/>
      <c r="X228" s="3"/>
      <c r="Y228" s="3"/>
      <c r="Z228" s="3"/>
      <c r="AA228" s="3"/>
      <c r="AB228" s="3"/>
      <c r="AC228" s="49" t="s">
        <v>5</v>
      </c>
      <c r="AD228" s="49" t="s">
        <v>9</v>
      </c>
      <c r="AE228" s="49" t="s">
        <v>5</v>
      </c>
      <c r="AF228" s="49" t="s">
        <v>9</v>
      </c>
      <c r="AG228" s="49" t="s">
        <v>13</v>
      </c>
      <c r="AH228" s="49" t="s">
        <v>13</v>
      </c>
      <c r="AI228" s="49" t="s">
        <v>15</v>
      </c>
      <c r="AJ228" s="49" t="s">
        <v>13</v>
      </c>
      <c r="AK228" s="49" t="s">
        <v>9</v>
      </c>
      <c r="AL228" s="49" t="s">
        <v>13</v>
      </c>
      <c r="AM228" s="49" t="s">
        <v>9</v>
      </c>
      <c r="AN228" s="49" t="s">
        <v>15</v>
      </c>
      <c r="AO228" s="49" t="s">
        <v>9</v>
      </c>
      <c r="AP228" s="49" t="s">
        <v>13</v>
      </c>
      <c r="AQ228" s="49" t="s">
        <v>15</v>
      </c>
      <c r="AR228" s="49" t="s">
        <v>9</v>
      </c>
      <c r="AS228" s="49" t="s">
        <v>9</v>
      </c>
      <c r="AT228" s="49" t="s">
        <v>9</v>
      </c>
      <c r="AU228" s="175" t="s">
        <v>15</v>
      </c>
      <c r="AV228" s="50"/>
      <c r="AW228" s="3" t="s">
        <v>10</v>
      </c>
      <c r="AX228" s="3" t="s">
        <v>7</v>
      </c>
      <c r="AY228" s="3">
        <v>18</v>
      </c>
      <c r="AZ228" s="3">
        <v>38</v>
      </c>
      <c r="BA228" s="3">
        <v>660</v>
      </c>
      <c r="BB228" s="3">
        <v>730</v>
      </c>
      <c r="BC228" s="3">
        <v>690</v>
      </c>
      <c r="BD228" s="3">
        <v>780</v>
      </c>
      <c r="BE228" s="3">
        <v>1370</v>
      </c>
      <c r="BF228" s="3">
        <v>1500</v>
      </c>
      <c r="BG228" s="3">
        <v>54</v>
      </c>
      <c r="BH228" s="186">
        <v>48.2</v>
      </c>
      <c r="BI228" s="187">
        <v>34.4</v>
      </c>
      <c r="BJ228" s="197">
        <v>3.88</v>
      </c>
      <c r="BK228" s="3" t="s">
        <v>7</v>
      </c>
      <c r="BL228" s="3" t="s">
        <v>10</v>
      </c>
      <c r="BM228" s="3"/>
      <c r="BN228" s="3"/>
      <c r="BO228" s="3" t="s">
        <v>7</v>
      </c>
      <c r="BP228" s="3"/>
      <c r="BQ228" s="3"/>
      <c r="BR228" s="3"/>
      <c r="BS228" s="3"/>
      <c r="BT228" s="3">
        <v>3974</v>
      </c>
      <c r="BU228" s="3">
        <v>2102</v>
      </c>
      <c r="BV228" s="3">
        <v>1154</v>
      </c>
      <c r="BW228" s="3" t="s">
        <v>10</v>
      </c>
      <c r="BX228" s="3" t="s">
        <v>7</v>
      </c>
      <c r="BY228" s="3" t="s">
        <v>7</v>
      </c>
      <c r="BZ228" s="116">
        <v>400</v>
      </c>
      <c r="CA228" s="145" t="s">
        <v>371</v>
      </c>
      <c r="CB228" s="3" t="s">
        <v>7</v>
      </c>
      <c r="CC228" s="3" t="s">
        <v>7</v>
      </c>
      <c r="CD228" s="3" t="s">
        <v>7</v>
      </c>
      <c r="CE228" s="3" t="s">
        <v>7</v>
      </c>
      <c r="CF228" s="3" t="s">
        <v>7</v>
      </c>
      <c r="CG228" s="19">
        <v>46</v>
      </c>
      <c r="CH228" s="19">
        <v>9</v>
      </c>
      <c r="CI228" s="19">
        <v>8</v>
      </c>
      <c r="CJ228" s="19">
        <v>91</v>
      </c>
      <c r="CK228" s="19">
        <v>26</v>
      </c>
      <c r="CL228" s="3"/>
      <c r="CM228" s="3"/>
      <c r="CN228" s="3">
        <v>11216</v>
      </c>
      <c r="CO228" s="3">
        <v>40612</v>
      </c>
      <c r="CP228" s="3"/>
      <c r="CQ228" s="3">
        <v>13500</v>
      </c>
      <c r="CR228" s="3">
        <v>6350</v>
      </c>
      <c r="CS228" s="3">
        <v>3231</v>
      </c>
      <c r="CT228" s="3">
        <v>2980</v>
      </c>
      <c r="CU228" s="3">
        <v>2505</v>
      </c>
      <c r="CV228" s="3">
        <v>2137</v>
      </c>
      <c r="CW228" s="3">
        <v>314</v>
      </c>
      <c r="CX228" s="3">
        <v>1698</v>
      </c>
      <c r="CY228" s="3">
        <v>79</v>
      </c>
      <c r="CZ228" s="3">
        <v>20697</v>
      </c>
      <c r="DA228" s="3">
        <v>18836</v>
      </c>
      <c r="DB228" s="3">
        <v>5711</v>
      </c>
      <c r="DC228" s="3">
        <v>3502</v>
      </c>
      <c r="DD228" s="3">
        <v>464</v>
      </c>
      <c r="DE228" s="3">
        <v>7224</v>
      </c>
      <c r="DF228" s="3">
        <v>52</v>
      </c>
      <c r="DG228" s="3">
        <v>32158</v>
      </c>
      <c r="DH228" s="3">
        <v>392</v>
      </c>
      <c r="DI228" s="3">
        <v>1045</v>
      </c>
      <c r="DJ228" s="3">
        <v>610</v>
      </c>
      <c r="DK228" s="3">
        <v>277</v>
      </c>
      <c r="DL228" s="3">
        <v>207</v>
      </c>
      <c r="DM228" s="3">
        <v>380</v>
      </c>
      <c r="DN228" s="3">
        <v>353</v>
      </c>
      <c r="DO228" s="3">
        <v>3264</v>
      </c>
    </row>
    <row r="229" spans="1:119" x14ac:dyDescent="0.2">
      <c r="A229" s="3" t="s">
        <v>362</v>
      </c>
      <c r="B229" s="3">
        <v>2021</v>
      </c>
      <c r="C229" s="3"/>
      <c r="D229" s="3"/>
      <c r="E229" s="3"/>
      <c r="F229" s="3">
        <v>15141</v>
      </c>
      <c r="G229" s="3">
        <v>16937</v>
      </c>
      <c r="H229" s="3">
        <v>35474</v>
      </c>
      <c r="I229" s="3">
        <v>12458</v>
      </c>
      <c r="J229" s="3">
        <v>3436</v>
      </c>
      <c r="K229" s="3">
        <v>2963</v>
      </c>
      <c r="L229" s="3">
        <v>89</v>
      </c>
      <c r="M229" s="3">
        <v>95</v>
      </c>
      <c r="N229" s="3">
        <v>26118</v>
      </c>
      <c r="O229" s="3">
        <v>27711</v>
      </c>
      <c r="P229" s="3">
        <v>14695</v>
      </c>
      <c r="Q229" s="3">
        <v>17771</v>
      </c>
      <c r="R229" s="3">
        <v>3779</v>
      </c>
      <c r="S229" s="3">
        <v>4663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49" t="s">
        <v>9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19"/>
      <c r="AV229" s="3"/>
      <c r="AW229" s="3" t="s">
        <v>10</v>
      </c>
      <c r="AX229" s="3" t="s">
        <v>10</v>
      </c>
      <c r="AY229" s="3">
        <v>15</v>
      </c>
      <c r="AZ229" s="3">
        <v>46</v>
      </c>
      <c r="BA229" s="3">
        <v>650</v>
      </c>
      <c r="BB229" s="3">
        <v>730</v>
      </c>
      <c r="BC229" s="3">
        <v>690</v>
      </c>
      <c r="BD229" s="3">
        <v>780</v>
      </c>
      <c r="BE229" s="3">
        <v>1350</v>
      </c>
      <c r="BF229" s="3">
        <v>1480</v>
      </c>
      <c r="BG229" s="3">
        <v>49</v>
      </c>
      <c r="BH229" s="186">
        <v>45</v>
      </c>
      <c r="BI229" s="187">
        <v>35.6</v>
      </c>
      <c r="BJ229" s="197">
        <v>3.88</v>
      </c>
      <c r="BK229" s="3" t="s">
        <v>7</v>
      </c>
      <c r="BL229" s="3" t="s">
        <v>10</v>
      </c>
      <c r="BM229" s="3"/>
      <c r="BN229" s="3"/>
      <c r="BO229" s="3" t="s">
        <v>7</v>
      </c>
      <c r="BP229" s="3"/>
      <c r="BQ229" s="3"/>
      <c r="BR229" s="3"/>
      <c r="BS229" s="3"/>
      <c r="BT229" s="3">
        <v>3528</v>
      </c>
      <c r="BU229" s="3">
        <v>2075</v>
      </c>
      <c r="BV229" s="3">
        <v>1136</v>
      </c>
      <c r="BW229" s="3"/>
      <c r="BX229" s="3"/>
      <c r="BY229" s="3"/>
      <c r="BZ229" s="3"/>
      <c r="CA229" s="108"/>
      <c r="CB229" s="3"/>
      <c r="CC229" s="3"/>
      <c r="CD229" s="3"/>
      <c r="CE229" s="3"/>
      <c r="CF229" s="3"/>
      <c r="CG229" s="19">
        <v>42</v>
      </c>
      <c r="CH229" s="19">
        <v>9</v>
      </c>
      <c r="CI229" s="19">
        <v>8</v>
      </c>
      <c r="CJ229" s="19">
        <v>90</v>
      </c>
      <c r="CK229" s="19">
        <v>26</v>
      </c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159"/>
    </row>
    <row r="230" spans="1:119" x14ac:dyDescent="0.2">
      <c r="A230" s="3" t="s">
        <v>362</v>
      </c>
      <c r="B230" s="3">
        <v>2020</v>
      </c>
      <c r="C230" s="3"/>
      <c r="D230" s="3"/>
      <c r="E230" s="3"/>
      <c r="F230" s="3">
        <v>14368</v>
      </c>
      <c r="G230" s="3">
        <v>15721</v>
      </c>
      <c r="H230" s="3">
        <v>33585</v>
      </c>
      <c r="I230" s="3">
        <v>11955</v>
      </c>
      <c r="J230" s="3">
        <v>3093</v>
      </c>
      <c r="K230" s="3">
        <v>2578</v>
      </c>
      <c r="L230" s="3">
        <v>89</v>
      </c>
      <c r="M230" s="3">
        <v>95</v>
      </c>
      <c r="N230" s="3">
        <v>23046</v>
      </c>
      <c r="O230" s="3">
        <v>22895</v>
      </c>
      <c r="P230" s="3">
        <v>12600</v>
      </c>
      <c r="Q230" s="3">
        <v>13689</v>
      </c>
      <c r="R230" s="3">
        <v>3438</v>
      </c>
      <c r="S230" s="3">
        <v>3818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 t="s">
        <v>13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19"/>
      <c r="AV230" s="3"/>
      <c r="AW230" s="3" t="s">
        <v>10</v>
      </c>
      <c r="AX230" s="3" t="s">
        <v>10</v>
      </c>
      <c r="AY230" s="3">
        <v>27</v>
      </c>
      <c r="AZ230" s="3">
        <v>78</v>
      </c>
      <c r="BA230" s="3">
        <v>610</v>
      </c>
      <c r="BB230" s="3">
        <v>690</v>
      </c>
      <c r="BC230" s="3">
        <v>650</v>
      </c>
      <c r="BD230" s="3">
        <v>770</v>
      </c>
      <c r="BE230" s="3">
        <v>1300</v>
      </c>
      <c r="BF230" s="3">
        <v>1440</v>
      </c>
      <c r="BG230" s="3">
        <v>51</v>
      </c>
      <c r="BH230" s="186">
        <v>43</v>
      </c>
      <c r="BI230" s="187">
        <v>37</v>
      </c>
      <c r="BJ230" s="197">
        <v>3.87</v>
      </c>
      <c r="BK230" s="3" t="s">
        <v>7</v>
      </c>
      <c r="BL230" s="3" t="s">
        <v>10</v>
      </c>
      <c r="BM230" s="3"/>
      <c r="BN230" s="3"/>
      <c r="BO230" s="3" t="s">
        <v>7</v>
      </c>
      <c r="BP230" s="3"/>
      <c r="BQ230" s="3"/>
      <c r="BR230" s="3"/>
      <c r="BS230" s="3"/>
      <c r="BT230" s="3">
        <v>3525</v>
      </c>
      <c r="BU230" s="3">
        <v>1830</v>
      </c>
      <c r="BV230" s="3">
        <v>1010</v>
      </c>
      <c r="BW230" s="3"/>
      <c r="BX230" s="3"/>
      <c r="BY230" s="3"/>
      <c r="BZ230" s="3"/>
      <c r="CA230" s="108"/>
      <c r="CB230" s="3"/>
      <c r="CC230" s="3"/>
      <c r="CD230" s="3"/>
      <c r="CE230" s="3"/>
      <c r="CF230" s="3"/>
      <c r="CG230" s="19">
        <v>39</v>
      </c>
      <c r="CH230" s="19">
        <v>9</v>
      </c>
      <c r="CI230" s="19">
        <v>8</v>
      </c>
      <c r="CJ230" s="19">
        <v>78</v>
      </c>
      <c r="CK230" s="19">
        <v>22</v>
      </c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</row>
    <row r="231" spans="1:119" x14ac:dyDescent="0.2">
      <c r="A231" s="3" t="s">
        <v>362</v>
      </c>
      <c r="B231" s="3">
        <v>2019</v>
      </c>
      <c r="C231" s="3"/>
      <c r="D231" s="3"/>
      <c r="E231" s="3"/>
      <c r="F231" s="3">
        <v>14434</v>
      </c>
      <c r="G231" s="3">
        <v>15764</v>
      </c>
      <c r="H231" s="3">
        <v>33456</v>
      </c>
      <c r="I231" s="3">
        <v>11861</v>
      </c>
      <c r="J231" s="3">
        <v>3659</v>
      </c>
      <c r="K231" s="3">
        <v>2307</v>
      </c>
      <c r="L231" s="3">
        <v>88</v>
      </c>
      <c r="M231" s="3">
        <v>95</v>
      </c>
      <c r="N231" s="3">
        <v>21694</v>
      </c>
      <c r="O231" s="3">
        <v>22227</v>
      </c>
      <c r="P231" s="3">
        <v>11117</v>
      </c>
      <c r="Q231" s="3">
        <v>12170</v>
      </c>
      <c r="R231" s="3">
        <v>3489</v>
      </c>
      <c r="S231" s="3">
        <v>4045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 t="s">
        <v>13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19"/>
      <c r="AV231" s="3"/>
      <c r="AW231" s="3" t="s">
        <v>10</v>
      </c>
      <c r="AX231" s="3" t="s">
        <v>10</v>
      </c>
      <c r="AY231" s="3">
        <v>27.5</v>
      </c>
      <c r="AZ231" s="3">
        <v>79</v>
      </c>
      <c r="BA231" s="3">
        <v>630</v>
      </c>
      <c r="BB231" s="3">
        <v>710</v>
      </c>
      <c r="BC231" s="3">
        <v>680</v>
      </c>
      <c r="BD231" s="3">
        <v>780</v>
      </c>
      <c r="BE231" s="3">
        <v>1330</v>
      </c>
      <c r="BF231" s="3">
        <v>1450</v>
      </c>
      <c r="BG231" s="3">
        <v>57</v>
      </c>
      <c r="BH231" s="186">
        <v>43.1</v>
      </c>
      <c r="BI231" s="187">
        <v>37</v>
      </c>
      <c r="BJ231" s="197">
        <v>3.87</v>
      </c>
      <c r="BK231" s="3" t="s">
        <v>7</v>
      </c>
      <c r="BL231" s="3" t="s">
        <v>10</v>
      </c>
      <c r="BM231" s="3"/>
      <c r="BN231" s="3"/>
      <c r="BO231" s="3" t="s">
        <v>7</v>
      </c>
      <c r="BP231" s="3"/>
      <c r="BQ231" s="3"/>
      <c r="BR231" s="3"/>
      <c r="BS231" s="3"/>
      <c r="BT231" s="3">
        <v>3464</v>
      </c>
      <c r="BU231" s="3">
        <v>1584</v>
      </c>
      <c r="BV231" s="3">
        <v>889</v>
      </c>
      <c r="BW231" s="3"/>
      <c r="BX231" s="3"/>
      <c r="BY231" s="3"/>
      <c r="BZ231" s="3"/>
      <c r="CA231" s="108"/>
      <c r="CB231" s="3"/>
      <c r="CC231" s="3"/>
      <c r="CD231" s="3"/>
      <c r="CE231" s="3"/>
      <c r="CF231" s="3"/>
      <c r="CG231" s="19">
        <v>38</v>
      </c>
      <c r="CH231" s="19">
        <v>9</v>
      </c>
      <c r="CI231" s="19">
        <v>8</v>
      </c>
      <c r="CJ231" s="19">
        <v>92</v>
      </c>
      <c r="CK231" s="19">
        <v>26</v>
      </c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</row>
    <row r="232" spans="1:119" x14ac:dyDescent="0.2">
      <c r="A232" s="3" t="s">
        <v>362</v>
      </c>
      <c r="B232" s="3">
        <v>2018</v>
      </c>
      <c r="C232" s="3"/>
      <c r="D232" s="3"/>
      <c r="E232" s="3"/>
      <c r="F232" s="3">
        <v>14181</v>
      </c>
      <c r="G232" s="3">
        <v>15231</v>
      </c>
      <c r="H232" s="3">
        <v>32648</v>
      </c>
      <c r="I232" s="3">
        <v>11763</v>
      </c>
      <c r="J232" s="3">
        <v>3558</v>
      </c>
      <c r="K232" s="3">
        <v>2060</v>
      </c>
      <c r="L232" s="3">
        <v>87</v>
      </c>
      <c r="M232" s="3">
        <v>95</v>
      </c>
      <c r="N232" s="3">
        <v>21306</v>
      </c>
      <c r="O232" s="3">
        <v>21435</v>
      </c>
      <c r="P232" s="3">
        <v>10418</v>
      </c>
      <c r="Q232" s="3">
        <v>11681</v>
      </c>
      <c r="R232" s="3">
        <v>3241</v>
      </c>
      <c r="S232" s="3">
        <v>3610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 t="s">
        <v>13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19"/>
      <c r="AV232" s="3"/>
      <c r="AW232" s="3" t="s">
        <v>10</v>
      </c>
      <c r="AX232" s="3" t="s">
        <v>10</v>
      </c>
      <c r="AY232" s="3">
        <v>23</v>
      </c>
      <c r="AZ232" s="3">
        <v>84</v>
      </c>
      <c r="BA232" s="3">
        <v>630</v>
      </c>
      <c r="BB232" s="3">
        <v>700</v>
      </c>
      <c r="BC232" s="3">
        <v>670</v>
      </c>
      <c r="BD232" s="3">
        <v>780</v>
      </c>
      <c r="BE232" s="3"/>
      <c r="BF232" s="3"/>
      <c r="BG232" s="3">
        <v>54</v>
      </c>
      <c r="BH232" s="186"/>
      <c r="BI232" s="187"/>
      <c r="BJ232" s="197"/>
      <c r="BK232" s="3" t="s">
        <v>7</v>
      </c>
      <c r="BL232" s="3" t="s">
        <v>10</v>
      </c>
      <c r="BM232" s="3"/>
      <c r="BN232" s="3"/>
      <c r="BO232" s="3" t="s">
        <v>7</v>
      </c>
      <c r="BP232" s="3"/>
      <c r="BQ232" s="3"/>
      <c r="BR232" s="3"/>
      <c r="BS232" s="3"/>
      <c r="BT232" s="3">
        <v>3700</v>
      </c>
      <c r="BU232" s="3">
        <v>1975</v>
      </c>
      <c r="BV232" s="3">
        <v>1141</v>
      </c>
      <c r="BW232" s="3"/>
      <c r="BX232" s="3"/>
      <c r="BY232" s="3"/>
      <c r="BZ232" s="3"/>
      <c r="CA232" s="108"/>
      <c r="CB232" s="3"/>
      <c r="CC232" s="3"/>
      <c r="CD232" s="3"/>
      <c r="CE232" s="3"/>
      <c r="CF232" s="3"/>
      <c r="CG232" s="19">
        <v>35</v>
      </c>
      <c r="CH232" s="19">
        <v>8</v>
      </c>
      <c r="CI232" s="19">
        <v>8</v>
      </c>
      <c r="CJ232" s="19">
        <v>93</v>
      </c>
      <c r="CK232" s="19">
        <v>25</v>
      </c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</row>
    <row r="233" spans="1:119" s="3" customFormat="1" ht="14" x14ac:dyDescent="0.2">
      <c r="A233" s="3" t="s">
        <v>362</v>
      </c>
      <c r="B233" s="3">
        <v>2017</v>
      </c>
      <c r="F233" s="3">
        <v>14035</v>
      </c>
      <c r="G233" s="3">
        <v>14981</v>
      </c>
      <c r="H233" s="3">
        <v>32196</v>
      </c>
      <c r="I233" s="3">
        <v>11624</v>
      </c>
      <c r="J233" s="3">
        <v>3184</v>
      </c>
      <c r="K233" s="3">
        <v>1918</v>
      </c>
      <c r="L233" s="3">
        <v>85</v>
      </c>
      <c r="M233" s="3">
        <v>95</v>
      </c>
      <c r="N233" s="3">
        <v>17596</v>
      </c>
      <c r="O233" s="3">
        <v>18019</v>
      </c>
      <c r="P233" s="3">
        <v>8828</v>
      </c>
      <c r="Q233" s="3">
        <v>10322</v>
      </c>
      <c r="R233" s="3">
        <v>3078</v>
      </c>
      <c r="S233" s="3">
        <v>3519</v>
      </c>
      <c r="AF233" s="3" t="s">
        <v>13</v>
      </c>
      <c r="AU233" s="19"/>
      <c r="AW233" s="3" t="s">
        <v>10</v>
      </c>
      <c r="AX233" s="3" t="s">
        <v>7</v>
      </c>
      <c r="AY233" s="3">
        <v>14.7</v>
      </c>
      <c r="AZ233" s="3">
        <v>89</v>
      </c>
      <c r="BA233" s="3">
        <v>620</v>
      </c>
      <c r="BB233" s="3">
        <v>690</v>
      </c>
      <c r="BC233" s="3">
        <v>660</v>
      </c>
      <c r="BD233" s="3">
        <v>760</v>
      </c>
      <c r="BG233" s="3">
        <v>52</v>
      </c>
      <c r="BH233" s="186"/>
      <c r="BI233" s="187"/>
      <c r="BJ233" s="197"/>
      <c r="BK233" s="3" t="s">
        <v>7</v>
      </c>
      <c r="BL233" s="3" t="s">
        <v>10</v>
      </c>
      <c r="BO233" s="3" t="s">
        <v>7</v>
      </c>
      <c r="BT233" s="3">
        <v>3858</v>
      </c>
      <c r="BU233" s="3">
        <v>1996</v>
      </c>
      <c r="BV233" s="3">
        <v>1128</v>
      </c>
      <c r="CA233" s="108"/>
      <c r="CG233" s="19">
        <v>34</v>
      </c>
      <c r="CH233" s="19">
        <v>9</v>
      </c>
      <c r="CI233" s="19">
        <v>8</v>
      </c>
      <c r="CJ233" s="19">
        <v>92</v>
      </c>
      <c r="CK233" s="19">
        <v>25</v>
      </c>
    </row>
    <row r="234" spans="1:119" s="3" customFormat="1" x14ac:dyDescent="0.2">
      <c r="A234" s="10" t="s">
        <v>133</v>
      </c>
      <c r="B234" s="3">
        <v>2022</v>
      </c>
      <c r="C234" s="84" t="s">
        <v>202</v>
      </c>
      <c r="D234" t="s">
        <v>519</v>
      </c>
      <c r="E234">
        <v>1</v>
      </c>
      <c r="F234" s="21">
        <v>3403</v>
      </c>
      <c r="G234" s="21">
        <v>3679</v>
      </c>
      <c r="H234" s="19">
        <v>7151</v>
      </c>
      <c r="I234" s="12">
        <v>6559</v>
      </c>
      <c r="J234" s="12">
        <v>729</v>
      </c>
      <c r="K234" s="12">
        <v>1250</v>
      </c>
      <c r="L234" s="12">
        <v>93</v>
      </c>
      <c r="M234" s="12">
        <v>96</v>
      </c>
      <c r="N234" s="44">
        <v>20388</v>
      </c>
      <c r="O234" s="44">
        <v>25989</v>
      </c>
      <c r="P234" s="44">
        <v>1411</v>
      </c>
      <c r="Q234" s="44">
        <v>1682</v>
      </c>
      <c r="R234" s="19">
        <v>739</v>
      </c>
      <c r="S234" s="19">
        <v>878</v>
      </c>
      <c r="T234" s="19"/>
      <c r="U234" s="19"/>
      <c r="V234" s="19"/>
      <c r="W234" s="19"/>
      <c r="X234" s="19"/>
      <c r="Y234" s="19"/>
      <c r="Z234" s="19"/>
      <c r="AA234" s="19"/>
      <c r="AB234" s="19"/>
      <c r="AC234" s="48" t="s">
        <v>5</v>
      </c>
      <c r="AD234" s="48" t="s">
        <v>5</v>
      </c>
      <c r="AE234" s="48" t="s">
        <v>5</v>
      </c>
      <c r="AF234" s="48" t="s">
        <v>13</v>
      </c>
      <c r="AG234" s="48" t="s">
        <v>5</v>
      </c>
      <c r="AH234" s="48" t="s">
        <v>13</v>
      </c>
      <c r="AI234" s="48" t="s">
        <v>9</v>
      </c>
      <c r="AJ234" s="48" t="s">
        <v>5</v>
      </c>
      <c r="AK234" s="48" t="s">
        <v>13</v>
      </c>
      <c r="AL234" s="48" t="s">
        <v>5</v>
      </c>
      <c r="AM234" s="48" t="s">
        <v>9</v>
      </c>
      <c r="AN234" s="48" t="s">
        <v>9</v>
      </c>
      <c r="AO234" s="48" t="s">
        <v>9</v>
      </c>
      <c r="AP234" s="48" t="s">
        <v>9</v>
      </c>
      <c r="AQ234" s="48" t="s">
        <v>15</v>
      </c>
      <c r="AR234" s="48" t="s">
        <v>9</v>
      </c>
      <c r="AS234" s="48" t="s">
        <v>9</v>
      </c>
      <c r="AT234" s="48" t="s">
        <v>9</v>
      </c>
      <c r="AU234" s="173" t="s">
        <v>15</v>
      </c>
      <c r="AV234" s="1"/>
      <c r="AW234" s="28" t="s">
        <v>10</v>
      </c>
      <c r="AX234" s="28" t="s">
        <v>7</v>
      </c>
      <c r="AY234" s="12">
        <v>29</v>
      </c>
      <c r="AZ234" s="12"/>
      <c r="BA234" s="19">
        <v>730</v>
      </c>
      <c r="BB234" s="19">
        <v>770</v>
      </c>
      <c r="BC234" s="19">
        <v>760</v>
      </c>
      <c r="BD234" s="19">
        <v>800</v>
      </c>
      <c r="BE234" s="19">
        <v>1490</v>
      </c>
      <c r="BF234" s="19">
        <v>1570</v>
      </c>
      <c r="BG234" s="12">
        <v>91</v>
      </c>
      <c r="BH234" s="131">
        <v>40.200000000000003</v>
      </c>
      <c r="BI234" s="183">
        <v>49.2</v>
      </c>
      <c r="BJ234" s="195">
        <v>3.91</v>
      </c>
      <c r="BK234" s="12" t="s">
        <v>7</v>
      </c>
      <c r="BL234" s="12" t="s">
        <v>7</v>
      </c>
      <c r="BM234" s="12">
        <v>5044</v>
      </c>
      <c r="BN234" s="22">
        <v>890</v>
      </c>
      <c r="BO234" s="19" t="s">
        <v>10</v>
      </c>
      <c r="BP234" s="12"/>
      <c r="BQ234" s="12"/>
      <c r="BR234" s="12"/>
      <c r="BS234" s="12"/>
      <c r="BT234" s="126">
        <v>2833</v>
      </c>
      <c r="BU234" s="118">
        <v>471</v>
      </c>
      <c r="BV234" s="118">
        <v>243</v>
      </c>
      <c r="BW234" s="1" t="s">
        <v>10</v>
      </c>
      <c r="BX234" s="1" t="s">
        <v>7</v>
      </c>
      <c r="BY234" s="1" t="s">
        <v>10</v>
      </c>
      <c r="BZ234" s="1"/>
      <c r="CA234" s="107"/>
      <c r="CB234" s="1" t="s">
        <v>7</v>
      </c>
      <c r="CC234" s="1" t="s">
        <v>7</v>
      </c>
      <c r="CD234" s="1" t="s">
        <v>7</v>
      </c>
      <c r="CE234" s="1" t="s">
        <v>7</v>
      </c>
      <c r="CF234" s="1" t="s">
        <v>7</v>
      </c>
      <c r="CG234" s="12">
        <v>90</v>
      </c>
      <c r="CH234" s="12">
        <v>24</v>
      </c>
      <c r="CI234" s="12">
        <v>28</v>
      </c>
      <c r="CJ234" s="12">
        <v>100</v>
      </c>
      <c r="CK234" s="12">
        <v>84</v>
      </c>
      <c r="CL234" s="12">
        <v>61618</v>
      </c>
      <c r="CM234" s="12"/>
      <c r="CN234" s="12"/>
      <c r="CO234" s="12"/>
      <c r="CP234" s="12">
        <v>3408</v>
      </c>
      <c r="CQ234" s="12">
        <v>21054</v>
      </c>
      <c r="CR234" s="66">
        <v>1019</v>
      </c>
      <c r="CS234" s="12">
        <v>838</v>
      </c>
      <c r="CT234" s="66">
        <v>838</v>
      </c>
      <c r="CU234" s="66">
        <v>836</v>
      </c>
      <c r="CV234" s="66">
        <v>503</v>
      </c>
      <c r="CW234" s="66">
        <v>72</v>
      </c>
      <c r="CX234" s="66">
        <v>838</v>
      </c>
      <c r="CY234" s="12">
        <v>100</v>
      </c>
      <c r="CZ234" s="66">
        <v>69254</v>
      </c>
      <c r="DA234" s="66">
        <v>66031</v>
      </c>
      <c r="DB234" s="66">
        <v>2367</v>
      </c>
      <c r="DC234" s="66">
        <v>3187</v>
      </c>
      <c r="DD234" s="12">
        <v>165</v>
      </c>
      <c r="DE234" s="12">
        <v>22428</v>
      </c>
      <c r="DF234" s="12">
        <v>61</v>
      </c>
      <c r="DG234" s="12">
        <v>63679</v>
      </c>
      <c r="DH234" s="1">
        <v>469</v>
      </c>
      <c r="DI234" s="1">
        <v>604</v>
      </c>
      <c r="DJ234" s="1">
        <v>300</v>
      </c>
      <c r="DK234" s="1">
        <v>195</v>
      </c>
      <c r="DL234" s="1">
        <v>52</v>
      </c>
      <c r="DM234" s="1">
        <v>105</v>
      </c>
      <c r="DN234" s="1">
        <v>46</v>
      </c>
      <c r="DO234" s="1">
        <v>1771</v>
      </c>
    </row>
    <row r="235" spans="1:119" s="3" customFormat="1" ht="14" x14ac:dyDescent="0.2">
      <c r="A235" s="1" t="s">
        <v>133</v>
      </c>
      <c r="B235" s="3">
        <v>2021</v>
      </c>
      <c r="C235" s="28"/>
      <c r="D235" s="28"/>
      <c r="E235" s="28"/>
      <c r="F235" s="21">
        <v>3435</v>
      </c>
      <c r="G235" s="21">
        <v>3607</v>
      </c>
      <c r="H235" s="12">
        <v>7111</v>
      </c>
      <c r="I235" s="12">
        <v>6685</v>
      </c>
      <c r="J235" s="12">
        <v>721</v>
      </c>
      <c r="K235" s="12">
        <v>1183</v>
      </c>
      <c r="L235" s="12">
        <v>93</v>
      </c>
      <c r="M235" s="12">
        <v>97</v>
      </c>
      <c r="N235" s="44">
        <v>20393</v>
      </c>
      <c r="O235" s="44">
        <v>26759</v>
      </c>
      <c r="P235" s="44">
        <v>1610</v>
      </c>
      <c r="Q235" s="44">
        <v>1758</v>
      </c>
      <c r="R235" s="19">
        <v>808</v>
      </c>
      <c r="S235" s="19">
        <v>816</v>
      </c>
      <c r="T235" s="19"/>
      <c r="U235" s="19"/>
      <c r="V235" s="19"/>
      <c r="W235" s="19"/>
      <c r="X235" s="19"/>
      <c r="Y235" s="19"/>
      <c r="Z235" s="19"/>
      <c r="AA235" s="19"/>
      <c r="AB235" s="19"/>
      <c r="AC235" s="2"/>
      <c r="AD235" s="2"/>
      <c r="AE235" s="2"/>
      <c r="AF235" s="2" t="s">
        <v>5</v>
      </c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12"/>
      <c r="AV235" s="2"/>
      <c r="AW235" s="28" t="s">
        <v>10</v>
      </c>
      <c r="AX235" s="28" t="s">
        <v>7</v>
      </c>
      <c r="AY235" s="12">
        <v>25</v>
      </c>
      <c r="AZ235" s="12"/>
      <c r="BA235" s="19">
        <v>720</v>
      </c>
      <c r="BB235" s="19">
        <v>770</v>
      </c>
      <c r="BC235" s="19">
        <v>760</v>
      </c>
      <c r="BD235" s="19">
        <v>800</v>
      </c>
      <c r="BE235" s="19">
        <v>1480</v>
      </c>
      <c r="BF235" s="19">
        <v>1570</v>
      </c>
      <c r="BG235" s="12">
        <v>91</v>
      </c>
      <c r="BH235" s="131">
        <v>40.6</v>
      </c>
      <c r="BI235" s="183">
        <v>45.3</v>
      </c>
      <c r="BJ235" s="195">
        <v>3.89</v>
      </c>
      <c r="BK235" s="12" t="s">
        <v>7</v>
      </c>
      <c r="BL235" s="12" t="s">
        <v>7</v>
      </c>
      <c r="BM235" s="12">
        <v>5021</v>
      </c>
      <c r="BN235" s="22">
        <v>901</v>
      </c>
      <c r="BO235" s="19" t="s">
        <v>10</v>
      </c>
      <c r="BP235" s="12"/>
      <c r="BQ235" s="12"/>
      <c r="BR235" s="12"/>
      <c r="BS235" s="12"/>
      <c r="BT235" s="126">
        <v>2450</v>
      </c>
      <c r="BU235" s="118">
        <v>430</v>
      </c>
      <c r="BV235" s="118">
        <v>240</v>
      </c>
      <c r="BW235" s="1"/>
      <c r="BX235" s="1"/>
      <c r="BY235" s="1"/>
      <c r="BZ235" s="1"/>
      <c r="CA235" s="107"/>
      <c r="CB235" s="1"/>
      <c r="CC235" s="1"/>
      <c r="CD235" s="1"/>
      <c r="CE235" s="1"/>
      <c r="CF235" s="1"/>
      <c r="CG235" s="12">
        <v>90</v>
      </c>
      <c r="CH235" s="12">
        <v>27</v>
      </c>
      <c r="CI235" s="12">
        <v>33</v>
      </c>
      <c r="CJ235" s="12">
        <v>100</v>
      </c>
      <c r="CK235" s="12">
        <v>79</v>
      </c>
      <c r="CL235" s="12"/>
      <c r="CM235" s="12"/>
      <c r="CN235" s="12"/>
      <c r="CO235" s="12"/>
      <c r="CP235" s="12"/>
      <c r="CQ235" s="12"/>
      <c r="CR235" s="66">
        <v>1055</v>
      </c>
      <c r="CS235" s="12">
        <v>880</v>
      </c>
      <c r="CT235" s="66">
        <v>880</v>
      </c>
      <c r="CU235" s="66">
        <v>868</v>
      </c>
      <c r="CV235" s="66">
        <v>526</v>
      </c>
      <c r="CW235" s="66">
        <v>100</v>
      </c>
      <c r="CX235" s="66">
        <v>880</v>
      </c>
      <c r="CY235" s="12">
        <v>100</v>
      </c>
      <c r="CZ235" s="66">
        <v>63133</v>
      </c>
      <c r="DA235" s="66">
        <v>59707</v>
      </c>
      <c r="DB235" s="66">
        <v>2323</v>
      </c>
      <c r="DC235" s="66">
        <v>2865</v>
      </c>
      <c r="DD235" s="12">
        <v>126</v>
      </c>
      <c r="DE235" s="12">
        <v>25438</v>
      </c>
      <c r="DF235" s="12">
        <v>64</v>
      </c>
      <c r="DG235" s="12">
        <v>61051</v>
      </c>
      <c r="DH235" s="1"/>
      <c r="DI235" s="1"/>
      <c r="DJ235" s="1"/>
      <c r="DK235" s="1"/>
      <c r="DL235" s="1"/>
      <c r="DM235" s="1"/>
      <c r="DN235" s="1"/>
      <c r="DO235" s="159"/>
    </row>
    <row r="236" spans="1:119" s="3" customFormat="1" ht="14" x14ac:dyDescent="0.2">
      <c r="A236" s="1" t="s">
        <v>133</v>
      </c>
      <c r="B236" s="3">
        <v>2020</v>
      </c>
      <c r="C236" s="28"/>
      <c r="D236" s="28"/>
      <c r="E236" s="28"/>
      <c r="F236" s="21">
        <v>3401</v>
      </c>
      <c r="G236" s="21">
        <v>3582</v>
      </c>
      <c r="H236" s="12">
        <v>7057</v>
      </c>
      <c r="I236" s="12">
        <v>6480</v>
      </c>
      <c r="J236" s="12">
        <v>665</v>
      </c>
      <c r="K236" s="12">
        <v>1128</v>
      </c>
      <c r="L236" s="12">
        <v>93</v>
      </c>
      <c r="M236" s="12">
        <v>96</v>
      </c>
      <c r="N236" s="44">
        <v>16695</v>
      </c>
      <c r="O236" s="44">
        <v>19951</v>
      </c>
      <c r="P236" s="44">
        <v>2087</v>
      </c>
      <c r="Q236" s="44">
        <v>2172</v>
      </c>
      <c r="R236" s="19">
        <v>825</v>
      </c>
      <c r="S236" s="19">
        <v>868</v>
      </c>
      <c r="T236" s="19"/>
      <c r="U236" s="19"/>
      <c r="V236" s="19"/>
      <c r="W236" s="19"/>
      <c r="X236" s="19"/>
      <c r="Y236" s="19"/>
      <c r="Z236" s="19"/>
      <c r="AA236" s="19"/>
      <c r="AB236" s="19"/>
      <c r="AC236" s="2"/>
      <c r="AD236" s="2"/>
      <c r="AE236" s="2"/>
      <c r="AF236" s="2" t="s">
        <v>5</v>
      </c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12"/>
      <c r="AV236" s="2"/>
      <c r="AW236" s="28" t="s">
        <v>10</v>
      </c>
      <c r="AX236" s="28" t="s">
        <v>7</v>
      </c>
      <c r="AY236" s="12">
        <v>45</v>
      </c>
      <c r="AZ236" s="12"/>
      <c r="BA236" s="19">
        <v>720</v>
      </c>
      <c r="BB236" s="19">
        <v>770</v>
      </c>
      <c r="BC236" s="19">
        <v>750</v>
      </c>
      <c r="BD236" s="19">
        <v>800</v>
      </c>
      <c r="BE236" s="19">
        <v>1470</v>
      </c>
      <c r="BF236" s="19">
        <v>1570</v>
      </c>
      <c r="BG236" s="12">
        <v>90</v>
      </c>
      <c r="BH236" s="131">
        <v>32.799999999999997</v>
      </c>
      <c r="BI236" s="183">
        <v>48.7</v>
      </c>
      <c r="BJ236" s="195">
        <v>3.86</v>
      </c>
      <c r="BK236" s="12" t="s">
        <v>7</v>
      </c>
      <c r="BL236" s="12" t="s">
        <v>7</v>
      </c>
      <c r="BM236" s="12">
        <v>4240</v>
      </c>
      <c r="BN236" s="22">
        <v>872</v>
      </c>
      <c r="BO236" s="19" t="s">
        <v>10</v>
      </c>
      <c r="BP236" s="12"/>
      <c r="BQ236" s="12"/>
      <c r="BR236" s="12"/>
      <c r="BS236" s="12"/>
      <c r="BT236" s="126">
        <v>1738</v>
      </c>
      <c r="BU236" s="118">
        <v>640</v>
      </c>
      <c r="BV236" s="118">
        <v>311</v>
      </c>
      <c r="BW236" s="16"/>
      <c r="BX236" s="1"/>
      <c r="BY236" s="1"/>
      <c r="BZ236" s="1"/>
      <c r="CA236" s="107"/>
      <c r="CB236" s="1"/>
      <c r="CC236" s="1"/>
      <c r="CD236" s="1"/>
      <c r="CE236" s="1"/>
      <c r="CF236" s="1"/>
      <c r="CG236" s="12">
        <v>89</v>
      </c>
      <c r="CH236" s="12">
        <v>27</v>
      </c>
      <c r="CI236" s="12">
        <v>43</v>
      </c>
      <c r="CJ236" s="12">
        <v>89</v>
      </c>
      <c r="CK236" s="12">
        <v>50</v>
      </c>
      <c r="CL236" s="12"/>
      <c r="CM236" s="12"/>
      <c r="CN236" s="12"/>
      <c r="CO236" s="12"/>
      <c r="CP236" s="12"/>
      <c r="CQ236" s="12"/>
      <c r="CR236" s="66"/>
      <c r="CS236" s="12"/>
      <c r="CT236" s="66"/>
      <c r="CU236" s="66"/>
      <c r="CV236" s="66"/>
      <c r="CW236" s="66"/>
      <c r="CX236" s="66"/>
      <c r="CY236" s="12"/>
      <c r="CZ236" s="66"/>
      <c r="DA236" s="66"/>
      <c r="DB236" s="66"/>
      <c r="DC236" s="66"/>
      <c r="DD236" s="12"/>
      <c r="DE236" s="12"/>
      <c r="DF236" s="12"/>
      <c r="DG236" s="12"/>
      <c r="DH236" s="1"/>
      <c r="DI236" s="1"/>
      <c r="DJ236" s="1"/>
      <c r="DK236" s="1"/>
      <c r="DL236" s="1"/>
      <c r="DM236" s="1"/>
      <c r="DN236" s="1"/>
      <c r="DO236" s="1"/>
    </row>
    <row r="237" spans="1:119" s="3" customFormat="1" ht="14" x14ac:dyDescent="0.2">
      <c r="A237" s="1" t="s">
        <v>133</v>
      </c>
      <c r="B237" s="3">
        <v>2019</v>
      </c>
      <c r="C237" s="28"/>
      <c r="D237" s="28"/>
      <c r="E237" s="28"/>
      <c r="F237" s="21">
        <v>3300</v>
      </c>
      <c r="G237" s="21">
        <v>3533</v>
      </c>
      <c r="H237" s="12">
        <v>6886</v>
      </c>
      <c r="I237" s="12">
        <v>6246</v>
      </c>
      <c r="J237" s="12">
        <v>669</v>
      </c>
      <c r="K237" s="12">
        <v>983</v>
      </c>
      <c r="L237" s="12">
        <v>93</v>
      </c>
      <c r="M237" s="12">
        <v>97</v>
      </c>
      <c r="N237" s="44">
        <v>16793</v>
      </c>
      <c r="O237" s="44">
        <v>20517</v>
      </c>
      <c r="P237" s="44">
        <v>1711</v>
      </c>
      <c r="Q237" s="44">
        <v>1691</v>
      </c>
      <c r="R237" s="19">
        <v>789</v>
      </c>
      <c r="S237" s="19">
        <v>814</v>
      </c>
      <c r="T237" s="19"/>
      <c r="U237" s="19"/>
      <c r="V237" s="19"/>
      <c r="W237" s="19"/>
      <c r="X237" s="19"/>
      <c r="Y237" s="19"/>
      <c r="Z237" s="19"/>
      <c r="AA237" s="19"/>
      <c r="AB237" s="19"/>
      <c r="AC237" s="2"/>
      <c r="AD237" s="2"/>
      <c r="AE237" s="2"/>
      <c r="AF237" s="2" t="s">
        <v>5</v>
      </c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12"/>
      <c r="AV237" s="2"/>
      <c r="AW237" s="28" t="s">
        <v>10</v>
      </c>
      <c r="AX237" s="28" t="s">
        <v>7</v>
      </c>
      <c r="AY237" s="12">
        <v>49</v>
      </c>
      <c r="AZ237" s="12"/>
      <c r="BA237" s="19">
        <v>710</v>
      </c>
      <c r="BB237" s="19">
        <v>760</v>
      </c>
      <c r="BC237" s="19">
        <v>750</v>
      </c>
      <c r="BD237" s="19">
        <v>800</v>
      </c>
      <c r="BE237" s="19">
        <v>1460</v>
      </c>
      <c r="BF237" s="19">
        <v>1560</v>
      </c>
      <c r="BG237" s="12">
        <v>90</v>
      </c>
      <c r="BH237" s="131">
        <v>76.5</v>
      </c>
      <c r="BI237" s="183">
        <v>16.2</v>
      </c>
      <c r="BJ237" s="195">
        <v>3.84</v>
      </c>
      <c r="BK237" s="12" t="s">
        <v>7</v>
      </c>
      <c r="BL237" s="12" t="s">
        <v>7</v>
      </c>
      <c r="BM237" s="12">
        <v>4321</v>
      </c>
      <c r="BN237" s="22">
        <v>859</v>
      </c>
      <c r="BO237" s="19" t="s">
        <v>10</v>
      </c>
      <c r="BP237" s="12"/>
      <c r="BQ237" s="12"/>
      <c r="BR237" s="12"/>
      <c r="BS237" s="12"/>
      <c r="BT237" s="127">
        <v>1677</v>
      </c>
      <c r="BU237" s="16">
        <v>383</v>
      </c>
      <c r="BV237" s="16">
        <v>223</v>
      </c>
      <c r="BW237" s="1"/>
      <c r="BX237" s="1"/>
      <c r="BY237" s="1"/>
      <c r="BZ237" s="1"/>
      <c r="CA237" s="107"/>
      <c r="CB237" s="1"/>
      <c r="CC237" s="1"/>
      <c r="CD237" s="1"/>
      <c r="CE237" s="1"/>
      <c r="CF237" s="1"/>
      <c r="CG237" s="12">
        <v>89</v>
      </c>
      <c r="CH237" s="12">
        <v>27</v>
      </c>
      <c r="CI237" s="12">
        <v>43</v>
      </c>
      <c r="CJ237" s="12">
        <v>100</v>
      </c>
      <c r="CK237" s="12">
        <v>85</v>
      </c>
      <c r="CL237" s="12"/>
      <c r="CM237" s="12"/>
      <c r="CN237" s="12"/>
      <c r="CO237" s="12"/>
      <c r="CP237" s="12"/>
      <c r="CQ237" s="12"/>
      <c r="CR237" s="66"/>
      <c r="CS237" s="12"/>
      <c r="CT237" s="66"/>
      <c r="CU237" s="66"/>
      <c r="CV237" s="66"/>
      <c r="CW237" s="66"/>
      <c r="CX237" s="66"/>
      <c r="CY237" s="12"/>
      <c r="CZ237" s="66"/>
      <c r="DA237" s="66"/>
      <c r="DB237" s="66"/>
      <c r="DC237" s="66"/>
      <c r="DD237" s="12"/>
      <c r="DE237" s="12"/>
      <c r="DF237" s="12"/>
      <c r="DG237" s="12"/>
      <c r="DH237" s="1"/>
      <c r="DI237" s="1"/>
      <c r="DJ237" s="1"/>
      <c r="DK237" s="1"/>
      <c r="DL237" s="1"/>
      <c r="DM237" s="1"/>
      <c r="DN237" s="1"/>
      <c r="DO237" s="1"/>
    </row>
    <row r="238" spans="1:119" s="3" customFormat="1" ht="14" x14ac:dyDescent="0.2">
      <c r="A238" s="1" t="s">
        <v>133</v>
      </c>
      <c r="B238" s="3">
        <v>2018</v>
      </c>
      <c r="C238" s="28"/>
      <c r="D238" s="28"/>
      <c r="E238" s="28"/>
      <c r="F238" s="21">
        <v>3298</v>
      </c>
      <c r="G238" s="21">
        <v>3491</v>
      </c>
      <c r="H238" s="12">
        <v>6861</v>
      </c>
      <c r="I238" s="12">
        <v>5963</v>
      </c>
      <c r="J238" s="12">
        <v>607</v>
      </c>
      <c r="K238" s="12">
        <v>953</v>
      </c>
      <c r="L238" s="12">
        <v>94</v>
      </c>
      <c r="M238" s="12">
        <v>97</v>
      </c>
      <c r="N238" s="44">
        <v>15299</v>
      </c>
      <c r="O238" s="44">
        <v>19014</v>
      </c>
      <c r="P238" s="44">
        <v>1643</v>
      </c>
      <c r="Q238" s="44">
        <v>1655</v>
      </c>
      <c r="R238" s="19">
        <v>783</v>
      </c>
      <c r="S238" s="19">
        <v>818</v>
      </c>
      <c r="T238" s="19"/>
      <c r="U238" s="19"/>
      <c r="V238" s="19"/>
      <c r="W238" s="19"/>
      <c r="X238" s="19"/>
      <c r="Y238" s="19"/>
      <c r="Z238" s="19"/>
      <c r="AA238" s="19"/>
      <c r="AB238" s="19"/>
      <c r="AC238" s="2"/>
      <c r="AD238" s="2"/>
      <c r="AE238" s="2"/>
      <c r="AF238" s="2" t="s">
        <v>5</v>
      </c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12"/>
      <c r="AV238" s="2"/>
      <c r="AW238" s="28" t="s">
        <v>10</v>
      </c>
      <c r="AX238" s="28" t="s">
        <v>7</v>
      </c>
      <c r="AY238" s="12">
        <v>43</v>
      </c>
      <c r="AZ238" s="12"/>
      <c r="BA238" s="19">
        <v>700</v>
      </c>
      <c r="BB238" s="19">
        <v>760</v>
      </c>
      <c r="BC238" s="19">
        <v>750</v>
      </c>
      <c r="BD238" s="19">
        <v>800</v>
      </c>
      <c r="BE238" s="12"/>
      <c r="BF238" s="12"/>
      <c r="BG238" s="12">
        <v>89</v>
      </c>
      <c r="BH238" s="131">
        <v>74</v>
      </c>
      <c r="BI238" s="183"/>
      <c r="BJ238" s="195"/>
      <c r="BK238" s="12"/>
      <c r="BL238" s="12" t="s">
        <v>7</v>
      </c>
      <c r="BM238" s="12">
        <v>4140</v>
      </c>
      <c r="BN238" s="22">
        <v>852</v>
      </c>
      <c r="BO238" s="19" t="s">
        <v>10</v>
      </c>
      <c r="BP238" s="12"/>
      <c r="BQ238" s="12"/>
      <c r="BR238" s="12"/>
      <c r="BS238" s="12"/>
      <c r="BT238" s="126">
        <v>1557</v>
      </c>
      <c r="BU238" s="118">
        <v>393</v>
      </c>
      <c r="BV238" s="118">
        <v>221</v>
      </c>
      <c r="BW238" s="1"/>
      <c r="BX238" s="1"/>
      <c r="BY238" s="1"/>
      <c r="BZ238" s="1"/>
      <c r="CA238" s="107"/>
      <c r="CB238" s="1"/>
      <c r="CC238" s="1"/>
      <c r="CD238" s="1"/>
      <c r="CE238" s="1"/>
      <c r="CF238" s="1"/>
      <c r="CG238" s="12">
        <v>90</v>
      </c>
      <c r="CH238" s="12">
        <v>30.4</v>
      </c>
      <c r="CI238" s="12">
        <v>47.5</v>
      </c>
      <c r="CJ238" s="12">
        <v>100</v>
      </c>
      <c r="CK238" s="12">
        <v>94</v>
      </c>
      <c r="CL238" s="12"/>
      <c r="CM238" s="12"/>
      <c r="CN238" s="12"/>
      <c r="CO238" s="12"/>
      <c r="CP238" s="12"/>
      <c r="CQ238" s="12"/>
      <c r="CR238" s="66"/>
      <c r="CS238" s="12"/>
      <c r="CT238" s="66"/>
      <c r="CU238" s="66"/>
      <c r="CV238" s="66"/>
      <c r="CW238" s="66"/>
      <c r="CX238" s="66"/>
      <c r="CY238" s="12"/>
      <c r="CZ238" s="66"/>
      <c r="DA238" s="66"/>
      <c r="DB238" s="66"/>
      <c r="DC238" s="66"/>
      <c r="DD238" s="12"/>
      <c r="DE238" s="12"/>
      <c r="DF238" s="12"/>
      <c r="DG238" s="12"/>
      <c r="DH238" s="1"/>
      <c r="DI238" s="1"/>
      <c r="DJ238" s="1"/>
      <c r="DK238" s="1"/>
      <c r="DL238" s="1"/>
      <c r="DM238" s="1"/>
      <c r="DN238" s="1"/>
      <c r="DO238" s="1"/>
    </row>
    <row r="239" spans="1:119" x14ac:dyDescent="0.2">
      <c r="A239" s="1" t="s">
        <v>133</v>
      </c>
      <c r="B239" s="3">
        <v>2017</v>
      </c>
      <c r="C239" s="28"/>
      <c r="D239" s="28"/>
      <c r="E239" s="28"/>
      <c r="F239" s="21">
        <v>3322</v>
      </c>
      <c r="G239" s="21">
        <v>3483</v>
      </c>
      <c r="H239" s="12">
        <v>6885</v>
      </c>
      <c r="I239" s="12">
        <v>5707</v>
      </c>
      <c r="J239" s="12">
        <v>530</v>
      </c>
      <c r="K239" s="12">
        <v>926</v>
      </c>
      <c r="L239" s="12">
        <v>92</v>
      </c>
      <c r="M239" s="12">
        <v>97</v>
      </c>
      <c r="N239" s="19">
        <v>14208</v>
      </c>
      <c r="O239" s="19">
        <v>17254</v>
      </c>
      <c r="P239" s="19">
        <v>1617</v>
      </c>
      <c r="Q239" s="19">
        <v>1798</v>
      </c>
      <c r="R239" s="19">
        <v>756</v>
      </c>
      <c r="S239" s="19">
        <v>850</v>
      </c>
      <c r="T239" s="19"/>
      <c r="U239" s="19"/>
      <c r="V239" s="19"/>
      <c r="W239" s="19"/>
      <c r="X239" s="19"/>
      <c r="Y239" s="19"/>
      <c r="Z239" s="19"/>
      <c r="AA239" s="19"/>
      <c r="AB239" s="19"/>
      <c r="AF239" s="2" t="s">
        <v>5</v>
      </c>
      <c r="AR239" s="2"/>
      <c r="AW239" s="28" t="s">
        <v>10</v>
      </c>
      <c r="AX239" s="28" t="s">
        <v>7</v>
      </c>
      <c r="AY239" s="12">
        <v>34</v>
      </c>
      <c r="BA239" s="19">
        <v>710</v>
      </c>
      <c r="BB239" s="19">
        <v>770</v>
      </c>
      <c r="BC239" s="19">
        <v>730</v>
      </c>
      <c r="BD239" s="19">
        <v>800</v>
      </c>
      <c r="BG239" s="12">
        <v>90</v>
      </c>
      <c r="BH239" s="131">
        <v>73</v>
      </c>
      <c r="BL239" s="12" t="s">
        <v>7</v>
      </c>
      <c r="BM239" s="12">
        <v>3592</v>
      </c>
      <c r="BN239" s="22">
        <v>863</v>
      </c>
      <c r="BO239" s="19" t="s">
        <v>10</v>
      </c>
      <c r="BT239" s="126">
        <v>1359</v>
      </c>
      <c r="BU239" s="118">
        <v>404</v>
      </c>
      <c r="BV239" s="118">
        <v>197</v>
      </c>
      <c r="BZ239" s="1"/>
      <c r="CA239" s="107"/>
      <c r="CG239" s="12">
        <v>90</v>
      </c>
      <c r="CH239" s="12">
        <v>34</v>
      </c>
      <c r="CI239" s="12">
        <v>50</v>
      </c>
      <c r="CJ239" s="12">
        <v>100</v>
      </c>
      <c r="CK239" s="12">
        <v>90</v>
      </c>
      <c r="CL239" s="12"/>
      <c r="CR239" s="66"/>
      <c r="CT239" s="66"/>
      <c r="CU239" s="66"/>
      <c r="CV239" s="66"/>
      <c r="CW239" s="66"/>
      <c r="CX239" s="66"/>
      <c r="CZ239" s="66"/>
      <c r="DA239" s="66"/>
      <c r="DB239" s="66"/>
      <c r="DC239" s="66"/>
      <c r="DD239" s="12"/>
    </row>
    <row r="240" spans="1:119" x14ac:dyDescent="0.2">
      <c r="A240" s="4" t="s">
        <v>127</v>
      </c>
      <c r="B240" s="3">
        <v>2022</v>
      </c>
      <c r="C240" s="84" t="s">
        <v>201</v>
      </c>
      <c r="D240" t="s">
        <v>520</v>
      </c>
      <c r="E240">
        <v>1</v>
      </c>
      <c r="F240" s="19">
        <v>933</v>
      </c>
      <c r="G240" s="19">
        <v>1503</v>
      </c>
      <c r="H240" s="19">
        <v>2459</v>
      </c>
      <c r="I240" s="19">
        <v>0</v>
      </c>
      <c r="J240" s="19">
        <v>187</v>
      </c>
      <c r="K240" s="19">
        <v>296</v>
      </c>
      <c r="L240" s="19">
        <v>92</v>
      </c>
      <c r="M240" s="19">
        <v>94</v>
      </c>
      <c r="N240" s="19">
        <v>3283</v>
      </c>
      <c r="O240" s="19">
        <v>8129</v>
      </c>
      <c r="P240" s="19">
        <v>848</v>
      </c>
      <c r="Q240" s="19">
        <v>1281</v>
      </c>
      <c r="R240" s="19">
        <v>278</v>
      </c>
      <c r="S240" s="19">
        <v>403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48" t="s">
        <v>5</v>
      </c>
      <c r="AD240" s="48" t="s">
        <v>13</v>
      </c>
      <c r="AE240" s="48" t="s">
        <v>5</v>
      </c>
      <c r="AF240" s="48" t="s">
        <v>9</v>
      </c>
      <c r="AG240" s="48" t="s">
        <v>5</v>
      </c>
      <c r="AH240" s="48" t="s">
        <v>5</v>
      </c>
      <c r="AI240" s="48" t="s">
        <v>9</v>
      </c>
      <c r="AJ240" s="48" t="s">
        <v>5</v>
      </c>
      <c r="AK240" s="48" t="s">
        <v>5</v>
      </c>
      <c r="AL240" s="48" t="s">
        <v>5</v>
      </c>
      <c r="AM240" s="48" t="s">
        <v>9</v>
      </c>
      <c r="AN240" s="48" t="s">
        <v>9</v>
      </c>
      <c r="AO240" s="48" t="s">
        <v>9</v>
      </c>
      <c r="AP240" s="48" t="s">
        <v>15</v>
      </c>
      <c r="AQ240" s="48" t="s">
        <v>9</v>
      </c>
      <c r="AR240" s="48" t="s">
        <v>9</v>
      </c>
      <c r="AS240" s="48" t="s">
        <v>13</v>
      </c>
      <c r="AT240" s="48" t="s">
        <v>13</v>
      </c>
      <c r="AU240" s="173" t="s">
        <v>15</v>
      </c>
      <c r="AV240" s="1"/>
      <c r="AW240" s="2" t="s">
        <v>10</v>
      </c>
      <c r="AX240" s="2" t="s">
        <v>7</v>
      </c>
      <c r="AY240" s="19">
        <v>32</v>
      </c>
      <c r="AZ240" s="19"/>
      <c r="BA240" s="19">
        <v>720</v>
      </c>
      <c r="BB240" s="19">
        <v>760</v>
      </c>
      <c r="BC240" s="19">
        <v>710</v>
      </c>
      <c r="BD240" s="19">
        <v>775</v>
      </c>
      <c r="BE240" s="19">
        <v>1440</v>
      </c>
      <c r="BF240" s="19">
        <v>1510</v>
      </c>
      <c r="BG240" s="19">
        <v>77</v>
      </c>
      <c r="BM240" s="12">
        <v>940</v>
      </c>
      <c r="BN240" s="12">
        <v>363</v>
      </c>
      <c r="BO240" s="19"/>
      <c r="BP240" s="19"/>
      <c r="BQ240" s="19"/>
      <c r="BR240" s="19"/>
      <c r="BS240" s="19"/>
      <c r="BT240" s="3">
        <v>349</v>
      </c>
      <c r="BU240" s="3">
        <v>45</v>
      </c>
      <c r="BV240" s="3">
        <v>14</v>
      </c>
      <c r="BW240" s="1" t="s">
        <v>7</v>
      </c>
      <c r="BX240" s="1" t="s">
        <v>7</v>
      </c>
      <c r="BY240" s="1" t="s">
        <v>10</v>
      </c>
      <c r="BZ240" s="1"/>
      <c r="CA240" s="107"/>
      <c r="CB240" s="1" t="s">
        <v>7</v>
      </c>
      <c r="CC240" s="1" t="s">
        <v>7</v>
      </c>
      <c r="CD240" s="1" t="s">
        <v>7</v>
      </c>
      <c r="CE240" s="1" t="s">
        <v>7</v>
      </c>
      <c r="CF240" s="1" t="s">
        <v>7</v>
      </c>
      <c r="CG240" s="19">
        <v>73</v>
      </c>
      <c r="CH240" s="19">
        <v>0</v>
      </c>
      <c r="CI240" s="19">
        <v>0</v>
      </c>
      <c r="CJ240" s="19">
        <v>99.5</v>
      </c>
      <c r="CK240" s="19">
        <v>96.5</v>
      </c>
      <c r="CL240" s="19">
        <v>66870</v>
      </c>
      <c r="CM240" s="19"/>
      <c r="CN240" s="19"/>
      <c r="CO240" s="19"/>
      <c r="CP240" s="19">
        <v>935</v>
      </c>
      <c r="CQ240" s="19">
        <v>17415</v>
      </c>
      <c r="CR240" s="12">
        <v>494</v>
      </c>
      <c r="CS240" s="12">
        <v>374</v>
      </c>
      <c r="CT240" s="12">
        <v>374</v>
      </c>
      <c r="CU240" s="12">
        <v>371</v>
      </c>
      <c r="CV240" s="12">
        <v>359</v>
      </c>
      <c r="CW240" s="12">
        <v>0</v>
      </c>
      <c r="CX240" s="12">
        <v>374</v>
      </c>
      <c r="CY240" s="12">
        <v>100</v>
      </c>
      <c r="CZ240" s="12">
        <v>63045</v>
      </c>
      <c r="DA240" s="12">
        <v>58722</v>
      </c>
      <c r="DB240" s="12">
        <v>5661</v>
      </c>
      <c r="DC240" s="12">
        <v>2569</v>
      </c>
      <c r="DD240" s="12">
        <v>0</v>
      </c>
      <c r="DE240" s="12">
        <v>0</v>
      </c>
      <c r="DF240" s="12">
        <v>0</v>
      </c>
      <c r="DG240" s="12">
        <v>0</v>
      </c>
      <c r="DH240" s="1">
        <v>155</v>
      </c>
      <c r="DI240" s="1">
        <v>330</v>
      </c>
      <c r="DJ240" s="1">
        <v>173</v>
      </c>
      <c r="DK240" s="1">
        <v>20</v>
      </c>
      <c r="DL240" s="1">
        <v>1</v>
      </c>
      <c r="DM240" s="1">
        <v>1</v>
      </c>
      <c r="DN240" s="1">
        <v>0</v>
      </c>
      <c r="DO240" s="1">
        <v>680</v>
      </c>
    </row>
    <row r="241" spans="1:119" s="3" customFormat="1" ht="14" x14ac:dyDescent="0.2">
      <c r="A241" s="3" t="s">
        <v>127</v>
      </c>
      <c r="B241" s="3">
        <v>2021</v>
      </c>
      <c r="C241" s="28"/>
      <c r="D241" s="28"/>
      <c r="E241" s="28"/>
      <c r="F241" s="19">
        <v>960</v>
      </c>
      <c r="G241" s="19">
        <v>1537</v>
      </c>
      <c r="H241" s="19">
        <v>2516</v>
      </c>
      <c r="I241" s="19">
        <v>0</v>
      </c>
      <c r="J241" s="19">
        <v>212</v>
      </c>
      <c r="K241" s="19">
        <v>316</v>
      </c>
      <c r="L241" s="19">
        <v>93</v>
      </c>
      <c r="M241" s="19">
        <v>94</v>
      </c>
      <c r="N241" s="19">
        <v>3253</v>
      </c>
      <c r="O241" s="19">
        <v>7631</v>
      </c>
      <c r="P241" s="19">
        <v>829</v>
      </c>
      <c r="Q241" s="19">
        <v>1364</v>
      </c>
      <c r="R241" s="19">
        <v>261</v>
      </c>
      <c r="S241" s="19">
        <v>418</v>
      </c>
      <c r="T241" s="19"/>
      <c r="U241" s="19"/>
      <c r="V241" s="19"/>
      <c r="W241" s="19"/>
      <c r="X241" s="19"/>
      <c r="Y241" s="19"/>
      <c r="Z241" s="19"/>
      <c r="AA241" s="19"/>
      <c r="AB241" s="19"/>
      <c r="AC241" s="2"/>
      <c r="AD241" s="2"/>
      <c r="AE241" s="2"/>
      <c r="AF241" s="2" t="s">
        <v>9</v>
      </c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12"/>
      <c r="AV241" s="2"/>
      <c r="AW241" s="2" t="s">
        <v>10</v>
      </c>
      <c r="AX241" s="2" t="s">
        <v>7</v>
      </c>
      <c r="AY241" s="19">
        <v>30</v>
      </c>
      <c r="AZ241" s="19"/>
      <c r="BA241" s="19">
        <v>710</v>
      </c>
      <c r="BB241" s="19">
        <v>760</v>
      </c>
      <c r="BC241" s="19">
        <v>710</v>
      </c>
      <c r="BD241" s="19">
        <v>780</v>
      </c>
      <c r="BE241" s="19">
        <v>1420</v>
      </c>
      <c r="BF241" s="19">
        <v>1520</v>
      </c>
      <c r="BG241" s="19">
        <v>79</v>
      </c>
      <c r="BH241" s="131"/>
      <c r="BI241" s="183"/>
      <c r="BJ241" s="195"/>
      <c r="BK241" s="12"/>
      <c r="BL241" s="12"/>
      <c r="BM241" s="12">
        <v>754</v>
      </c>
      <c r="BN241" s="12">
        <v>301</v>
      </c>
      <c r="BO241" s="19"/>
      <c r="BP241" s="19"/>
      <c r="BQ241" s="19"/>
      <c r="BR241" s="19"/>
      <c r="BS241" s="19"/>
      <c r="BT241" s="3">
        <v>316</v>
      </c>
      <c r="BU241" s="3">
        <v>49</v>
      </c>
      <c r="BV241" s="3">
        <v>16</v>
      </c>
      <c r="CA241" s="108"/>
      <c r="CG241" s="19">
        <v>75</v>
      </c>
      <c r="CH241" s="19">
        <v>0</v>
      </c>
      <c r="CI241" s="19">
        <v>0</v>
      </c>
      <c r="CJ241" s="19">
        <v>99</v>
      </c>
      <c r="CK241" s="19">
        <v>96</v>
      </c>
      <c r="CL241" s="19"/>
      <c r="CM241" s="19"/>
      <c r="CN241" s="19"/>
      <c r="CO241" s="19"/>
      <c r="CP241" s="19"/>
      <c r="CQ241" s="19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"/>
      <c r="DI241" s="1"/>
      <c r="DJ241" s="1"/>
      <c r="DK241" s="1"/>
      <c r="DL241" s="1"/>
      <c r="DM241" s="1"/>
      <c r="DN241" s="1"/>
      <c r="DO241" s="159"/>
    </row>
    <row r="242" spans="1:119" s="3" customFormat="1" ht="14" x14ac:dyDescent="0.2">
      <c r="A242" s="3" t="s">
        <v>127</v>
      </c>
      <c r="B242" s="3">
        <v>2020</v>
      </c>
      <c r="C242" s="28"/>
      <c r="D242" s="28"/>
      <c r="E242" s="28"/>
      <c r="F242" s="19">
        <v>908</v>
      </c>
      <c r="G242" s="19">
        <v>1501</v>
      </c>
      <c r="H242" s="19">
        <v>2435</v>
      </c>
      <c r="I242" s="19">
        <v>0</v>
      </c>
      <c r="J242" s="19">
        <v>210</v>
      </c>
      <c r="K242" s="19">
        <v>279</v>
      </c>
      <c r="L242" s="19">
        <v>88</v>
      </c>
      <c r="M242" s="19">
        <v>93</v>
      </c>
      <c r="N242" s="19">
        <v>2722</v>
      </c>
      <c r="O242" s="19">
        <v>5941</v>
      </c>
      <c r="P242" s="19">
        <v>765</v>
      </c>
      <c r="Q242" s="19">
        <v>1361</v>
      </c>
      <c r="R242" s="19">
        <v>198</v>
      </c>
      <c r="S242" s="19">
        <v>396</v>
      </c>
      <c r="T242" s="19"/>
      <c r="U242" s="19"/>
      <c r="V242" s="19"/>
      <c r="W242" s="19"/>
      <c r="X242" s="19"/>
      <c r="Y242" s="19"/>
      <c r="Z242" s="19"/>
      <c r="AA242" s="19"/>
      <c r="AB242" s="19"/>
      <c r="AC242" s="2"/>
      <c r="AD242" s="2"/>
      <c r="AE242" s="2"/>
      <c r="AF242" s="2" t="s">
        <v>13</v>
      </c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12"/>
      <c r="AV242" s="2"/>
      <c r="AW242" s="2" t="s">
        <v>10</v>
      </c>
      <c r="AX242" s="2" t="s">
        <v>7</v>
      </c>
      <c r="AY242" s="19">
        <v>64</v>
      </c>
      <c r="AZ242" s="19"/>
      <c r="BA242" s="19">
        <v>680</v>
      </c>
      <c r="BB242" s="19">
        <v>750</v>
      </c>
      <c r="BC242" s="19">
        <v>680</v>
      </c>
      <c r="BD242" s="19">
        <v>770</v>
      </c>
      <c r="BE242" s="19">
        <v>1380</v>
      </c>
      <c r="BF242" s="19">
        <v>1490</v>
      </c>
      <c r="BG242" s="19">
        <v>73</v>
      </c>
      <c r="BH242" s="131"/>
      <c r="BI242" s="183"/>
      <c r="BJ242" s="195"/>
      <c r="BK242" s="12"/>
      <c r="BL242" s="12"/>
      <c r="BM242" s="12">
        <v>660</v>
      </c>
      <c r="BN242" s="12">
        <v>308</v>
      </c>
      <c r="BO242" s="19"/>
      <c r="BP242" s="19"/>
      <c r="BQ242" s="19"/>
      <c r="BR242" s="19"/>
      <c r="BS242" s="19"/>
      <c r="BT242" s="3">
        <v>275</v>
      </c>
      <c r="BU242" s="3">
        <v>39</v>
      </c>
      <c r="BV242" s="3">
        <v>14</v>
      </c>
      <c r="CA242" s="108"/>
      <c r="CG242" s="19">
        <v>72</v>
      </c>
      <c r="CH242" s="19">
        <v>0</v>
      </c>
      <c r="CI242" s="19">
        <v>0</v>
      </c>
      <c r="CJ242" s="19">
        <v>91</v>
      </c>
      <c r="CK242" s="19">
        <v>82</v>
      </c>
      <c r="CL242" s="19"/>
      <c r="CM242" s="19"/>
      <c r="CN242" s="19"/>
      <c r="CO242" s="19"/>
      <c r="CP242" s="19"/>
      <c r="CQ242" s="19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"/>
      <c r="DI242" s="1"/>
      <c r="DJ242" s="1"/>
      <c r="DK242" s="1"/>
      <c r="DL242" s="1"/>
      <c r="DM242" s="1"/>
      <c r="DN242" s="1"/>
      <c r="DO242" s="1"/>
    </row>
    <row r="243" spans="1:119" s="3" customFormat="1" ht="14" x14ac:dyDescent="0.2">
      <c r="A243" s="3" t="s">
        <v>127</v>
      </c>
      <c r="B243" s="3">
        <v>2019</v>
      </c>
      <c r="C243" s="28"/>
      <c r="D243" s="28"/>
      <c r="E243" s="28"/>
      <c r="F243" s="19">
        <v>993</v>
      </c>
      <c r="G243" s="19">
        <v>1432</v>
      </c>
      <c r="H243" s="19">
        <v>2441</v>
      </c>
      <c r="I243" s="19">
        <v>0</v>
      </c>
      <c r="J243" s="19">
        <v>228</v>
      </c>
      <c r="K243" s="19">
        <v>288</v>
      </c>
      <c r="L243" s="19">
        <v>91</v>
      </c>
      <c r="M243" s="19">
        <v>96</v>
      </c>
      <c r="N243" s="19">
        <v>2887</v>
      </c>
      <c r="O243" s="19">
        <v>6074</v>
      </c>
      <c r="P243" s="19">
        <v>870</v>
      </c>
      <c r="Q243" s="19">
        <v>1257</v>
      </c>
      <c r="R243" s="19">
        <v>281</v>
      </c>
      <c r="S243" s="19">
        <v>410</v>
      </c>
      <c r="T243" s="19"/>
      <c r="U243" s="19"/>
      <c r="V243" s="19"/>
      <c r="W243" s="19"/>
      <c r="X243" s="19"/>
      <c r="Y243" s="19"/>
      <c r="Z243" s="19"/>
      <c r="AA243" s="19"/>
      <c r="AB243" s="19"/>
      <c r="AC243" s="2"/>
      <c r="AD243" s="2"/>
      <c r="AE243" s="2"/>
      <c r="AF243" s="2" t="s">
        <v>13</v>
      </c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12"/>
      <c r="AV243" s="2"/>
      <c r="AW243" s="2" t="s">
        <v>10</v>
      </c>
      <c r="AX243" s="2" t="s">
        <v>7</v>
      </c>
      <c r="AY243" s="19">
        <v>69</v>
      </c>
      <c r="AZ243" s="19"/>
      <c r="BA243" s="19">
        <v>680</v>
      </c>
      <c r="BB243" s="19">
        <v>750</v>
      </c>
      <c r="BC243" s="19">
        <v>690</v>
      </c>
      <c r="BD243" s="19">
        <v>780</v>
      </c>
      <c r="BE243" s="19">
        <v>1380</v>
      </c>
      <c r="BF243" s="19">
        <v>1490</v>
      </c>
      <c r="BG243" s="19">
        <v>65</v>
      </c>
      <c r="BH243" s="131"/>
      <c r="BI243" s="183"/>
      <c r="BJ243" s="195"/>
      <c r="BK243" s="12"/>
      <c r="BL243" s="12"/>
      <c r="BM243" s="12">
        <v>767</v>
      </c>
      <c r="BN243" s="12">
        <v>310</v>
      </c>
      <c r="BO243" s="19"/>
      <c r="BP243" s="19"/>
      <c r="BQ243" s="19"/>
      <c r="BR243" s="19"/>
      <c r="BS243" s="19"/>
      <c r="BT243" s="3">
        <v>314</v>
      </c>
      <c r="BU243" s="3">
        <v>34</v>
      </c>
      <c r="BV243" s="3">
        <v>10</v>
      </c>
      <c r="CA243" s="108"/>
      <c r="CG243" s="19">
        <v>73</v>
      </c>
      <c r="CH243" s="19">
        <v>1</v>
      </c>
      <c r="CI243" s="19">
        <v>1</v>
      </c>
      <c r="CJ243" s="19">
        <v>100</v>
      </c>
      <c r="CK243" s="19">
        <v>97</v>
      </c>
      <c r="CL243" s="19"/>
      <c r="CM243" s="19"/>
      <c r="CN243" s="19"/>
      <c r="CO243" s="19"/>
      <c r="CP243" s="19"/>
      <c r="CQ243" s="19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"/>
      <c r="DI243" s="1"/>
      <c r="DJ243" s="1"/>
      <c r="DK243" s="1"/>
      <c r="DL243" s="1"/>
      <c r="DM243" s="1"/>
      <c r="DN243" s="1"/>
      <c r="DO243" s="1"/>
    </row>
    <row r="244" spans="1:119" customFormat="1" x14ac:dyDescent="0.2">
      <c r="A244" s="3" t="s">
        <v>127</v>
      </c>
      <c r="B244" s="3">
        <v>2018</v>
      </c>
      <c r="C244" s="28"/>
      <c r="D244" s="28"/>
      <c r="E244" s="28"/>
      <c r="F244" s="19">
        <v>1005</v>
      </c>
      <c r="G244" s="19">
        <v>1437</v>
      </c>
      <c r="H244" s="19">
        <v>2456</v>
      </c>
      <c r="I244" s="19">
        <v>0</v>
      </c>
      <c r="J244" s="19">
        <v>209</v>
      </c>
      <c r="K244" s="19">
        <v>291</v>
      </c>
      <c r="L244" s="19">
        <v>92</v>
      </c>
      <c r="M244" s="19">
        <v>95</v>
      </c>
      <c r="N244" s="19">
        <v>2511</v>
      </c>
      <c r="O244" s="19">
        <v>5801</v>
      </c>
      <c r="P244" s="19">
        <v>828</v>
      </c>
      <c r="Q244" s="19">
        <v>1215</v>
      </c>
      <c r="R244" s="19">
        <v>281</v>
      </c>
      <c r="S244" s="19">
        <v>404</v>
      </c>
      <c r="T244" s="19"/>
      <c r="U244" s="19"/>
      <c r="V244" s="19"/>
      <c r="W244" s="19"/>
      <c r="X244" s="19"/>
      <c r="Y244" s="19"/>
      <c r="Z244" s="19"/>
      <c r="AA244" s="19"/>
      <c r="AB244" s="19"/>
      <c r="AC244" s="2"/>
      <c r="AD244" s="2"/>
      <c r="AE244" s="2"/>
      <c r="AF244" s="2" t="s">
        <v>13</v>
      </c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12"/>
      <c r="AV244" s="2"/>
      <c r="AW244" s="2" t="s">
        <v>10</v>
      </c>
      <c r="AX244" s="2" t="s">
        <v>7</v>
      </c>
      <c r="AY244" s="19">
        <v>61</v>
      </c>
      <c r="AZ244" s="19"/>
      <c r="BA244" s="19">
        <v>680</v>
      </c>
      <c r="BB244" s="19">
        <v>740</v>
      </c>
      <c r="BC244" s="19">
        <v>690</v>
      </c>
      <c r="BD244" s="19">
        <v>770</v>
      </c>
      <c r="BE244" s="19"/>
      <c r="BF244" s="19"/>
      <c r="BG244" s="19">
        <v>61</v>
      </c>
      <c r="BH244" s="131"/>
      <c r="BI244" s="183"/>
      <c r="BJ244" s="195"/>
      <c r="BK244" s="12"/>
      <c r="BL244" s="12"/>
      <c r="BM244" s="12">
        <v>679</v>
      </c>
      <c r="BN244" s="12">
        <v>297</v>
      </c>
      <c r="BO244" s="19"/>
      <c r="BP244" s="19"/>
      <c r="BQ244" s="19"/>
      <c r="BR244" s="19"/>
      <c r="BS244" s="19"/>
      <c r="BT244" s="3">
        <v>257</v>
      </c>
      <c r="BU244" s="3">
        <v>33</v>
      </c>
      <c r="BV244" s="3">
        <v>7</v>
      </c>
      <c r="BW244" s="3"/>
      <c r="BX244" s="3"/>
      <c r="BY244" s="3"/>
      <c r="BZ244" s="3"/>
      <c r="CA244" s="108"/>
      <c r="CB244" s="3"/>
      <c r="CC244" s="3"/>
      <c r="CD244" s="3"/>
      <c r="CE244" s="3"/>
      <c r="CF244" s="3"/>
      <c r="CG244" s="19">
        <v>72</v>
      </c>
      <c r="CH244" s="19">
        <v>1</v>
      </c>
      <c r="CI244" s="19">
        <v>1</v>
      </c>
      <c r="CJ244" s="19">
        <v>99</v>
      </c>
      <c r="CK244" s="19">
        <v>97</v>
      </c>
      <c r="CL244" s="19"/>
      <c r="CM244" s="19"/>
      <c r="CN244" s="19"/>
      <c r="CO244" s="19"/>
      <c r="CP244" s="19"/>
      <c r="CQ244" s="19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"/>
      <c r="DI244" s="1"/>
      <c r="DJ244" s="1"/>
      <c r="DK244" s="1"/>
      <c r="DL244" s="1"/>
      <c r="DM244" s="1"/>
      <c r="DN244" s="1"/>
      <c r="DO244" s="1"/>
    </row>
    <row r="245" spans="1:119" customFormat="1" x14ac:dyDescent="0.2">
      <c r="A245" s="3" t="s">
        <v>127</v>
      </c>
      <c r="B245" s="3">
        <v>2017</v>
      </c>
      <c r="C245" s="2"/>
      <c r="D245" s="2"/>
      <c r="E245" s="2"/>
      <c r="F245" s="19">
        <v>956</v>
      </c>
      <c r="G245" s="19">
        <v>1378</v>
      </c>
      <c r="H245" s="19">
        <v>2353</v>
      </c>
      <c r="I245" s="19">
        <v>0</v>
      </c>
      <c r="J245" s="19">
        <v>192</v>
      </c>
      <c r="K245" s="19">
        <v>297</v>
      </c>
      <c r="L245" s="19">
        <v>90</v>
      </c>
      <c r="M245" s="19">
        <v>96</v>
      </c>
      <c r="N245" s="19">
        <v>2220</v>
      </c>
      <c r="O245" s="19">
        <v>5526</v>
      </c>
      <c r="P245" s="19">
        <v>781</v>
      </c>
      <c r="Q245" s="19">
        <v>1061</v>
      </c>
      <c r="R245" s="19">
        <v>245</v>
      </c>
      <c r="S245" s="19">
        <v>380</v>
      </c>
      <c r="T245" s="19"/>
      <c r="U245" s="19"/>
      <c r="V245" s="19"/>
      <c r="W245" s="19"/>
      <c r="X245" s="19"/>
      <c r="Y245" s="19"/>
      <c r="Z245" s="19"/>
      <c r="AA245" s="19"/>
      <c r="AB245" s="19"/>
      <c r="AC245" s="2"/>
      <c r="AD245" s="2"/>
      <c r="AE245" s="2"/>
      <c r="AF245" s="2" t="s">
        <v>13</v>
      </c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12"/>
      <c r="AV245" s="2"/>
      <c r="AW245" s="2" t="s">
        <v>10</v>
      </c>
      <c r="AX245" s="2" t="s">
        <v>7</v>
      </c>
      <c r="AY245" s="19">
        <v>59</v>
      </c>
      <c r="AZ245" s="19"/>
      <c r="BA245" s="19">
        <v>690</v>
      </c>
      <c r="BB245" s="19">
        <v>750</v>
      </c>
      <c r="BC245" s="19">
        <v>680</v>
      </c>
      <c r="BD245" s="19">
        <v>760</v>
      </c>
      <c r="BE245" s="19"/>
      <c r="BF245" s="19"/>
      <c r="BG245" s="19">
        <v>65</v>
      </c>
      <c r="BH245" s="131"/>
      <c r="BI245" s="183"/>
      <c r="BJ245" s="195"/>
      <c r="BK245" s="12"/>
      <c r="BL245" s="12"/>
      <c r="BM245" s="12">
        <v>657</v>
      </c>
      <c r="BN245" s="12">
        <v>274</v>
      </c>
      <c r="BO245" s="19"/>
      <c r="BP245" s="19"/>
      <c r="BQ245" s="19"/>
      <c r="BR245" s="19"/>
      <c r="BS245" s="19"/>
      <c r="BT245" s="3"/>
      <c r="BU245" s="3"/>
      <c r="BV245" s="3"/>
      <c r="BW245" s="3"/>
      <c r="BX245" s="3"/>
      <c r="BY245" s="3"/>
      <c r="BZ245" s="3"/>
      <c r="CA245" s="108"/>
      <c r="CB245" s="3"/>
      <c r="CC245" s="3"/>
      <c r="CD245" s="3"/>
      <c r="CE245" s="3"/>
      <c r="CF245" s="3"/>
      <c r="CG245" s="19">
        <v>75</v>
      </c>
      <c r="CH245" s="19">
        <v>0</v>
      </c>
      <c r="CI245" s="19">
        <v>0</v>
      </c>
      <c r="CJ245" s="19">
        <v>100</v>
      </c>
      <c r="CK245" s="19">
        <v>95</v>
      </c>
      <c r="CL245" s="19"/>
      <c r="CM245" s="19"/>
      <c r="CN245" s="19"/>
      <c r="CO245" s="19"/>
      <c r="CP245" s="19"/>
      <c r="CQ245" s="19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"/>
      <c r="DI245" s="1"/>
      <c r="DJ245" s="1"/>
      <c r="DK245" s="1"/>
      <c r="DL245" s="1"/>
      <c r="DM245" s="1"/>
      <c r="DN245" s="1"/>
      <c r="DO245" s="1"/>
    </row>
    <row r="246" spans="1:119" customFormat="1" x14ac:dyDescent="0.2">
      <c r="A246" s="4" t="s">
        <v>14</v>
      </c>
      <c r="B246" s="3">
        <v>2022</v>
      </c>
      <c r="C246" s="85" t="s">
        <v>171</v>
      </c>
      <c r="D246" t="s">
        <v>521</v>
      </c>
      <c r="E246">
        <v>1</v>
      </c>
      <c r="F246" s="19"/>
      <c r="G246" s="19">
        <v>2362</v>
      </c>
      <c r="H246" s="19">
        <v>2447</v>
      </c>
      <c r="I246" s="19">
        <v>0</v>
      </c>
      <c r="J246" s="19">
        <v>353</v>
      </c>
      <c r="K246" s="19">
        <v>549</v>
      </c>
      <c r="L246" s="12">
        <v>90</v>
      </c>
      <c r="M246" s="12">
        <v>95.02</v>
      </c>
      <c r="N246" s="12"/>
      <c r="O246" s="12">
        <v>8491</v>
      </c>
      <c r="P246" s="12"/>
      <c r="Q246" s="12">
        <v>1152</v>
      </c>
      <c r="R246" s="12"/>
      <c r="S246" s="12">
        <v>585</v>
      </c>
      <c r="T246" s="12"/>
      <c r="U246" s="12"/>
      <c r="V246" s="12"/>
      <c r="W246" s="12"/>
      <c r="X246" s="12"/>
      <c r="Y246" s="12"/>
      <c r="Z246" s="12"/>
      <c r="AA246" s="12"/>
      <c r="AB246" s="12"/>
      <c r="AC246" s="48" t="s">
        <v>5</v>
      </c>
      <c r="AD246" s="48" t="s">
        <v>13</v>
      </c>
      <c r="AE246" s="48" t="s">
        <v>5</v>
      </c>
      <c r="AF246" s="48" t="s">
        <v>9</v>
      </c>
      <c r="AG246" s="48" t="s">
        <v>13</v>
      </c>
      <c r="AH246" s="48" t="s">
        <v>5</v>
      </c>
      <c r="AI246" s="48" t="s">
        <v>15</v>
      </c>
      <c r="AJ246" s="48" t="s">
        <v>13</v>
      </c>
      <c r="AK246" s="48" t="s">
        <v>13</v>
      </c>
      <c r="AL246" s="48" t="s">
        <v>5</v>
      </c>
      <c r="AM246" s="48" t="s">
        <v>9</v>
      </c>
      <c r="AN246" s="48" t="s">
        <v>9</v>
      </c>
      <c r="AO246" s="48" t="s">
        <v>9</v>
      </c>
      <c r="AP246" s="48" t="s">
        <v>9</v>
      </c>
      <c r="AQ246" s="48" t="s">
        <v>15</v>
      </c>
      <c r="AR246" s="48" t="s">
        <v>9</v>
      </c>
      <c r="AS246" s="48" t="s">
        <v>9</v>
      </c>
      <c r="AT246" s="48" t="s">
        <v>9</v>
      </c>
      <c r="AU246" s="173" t="s">
        <v>9</v>
      </c>
      <c r="AV246" s="1"/>
      <c r="AW246" s="28"/>
      <c r="AX246" s="28" t="s">
        <v>10</v>
      </c>
      <c r="AY246" s="19">
        <v>40</v>
      </c>
      <c r="AZ246" s="19"/>
      <c r="BA246" s="19">
        <v>720</v>
      </c>
      <c r="BB246" s="19">
        <v>770</v>
      </c>
      <c r="BC246" s="19">
        <v>710</v>
      </c>
      <c r="BD246" s="19">
        <v>780</v>
      </c>
      <c r="BE246" s="19">
        <v>1440</v>
      </c>
      <c r="BF246" s="19">
        <v>1540</v>
      </c>
      <c r="BG246" s="12">
        <v>89</v>
      </c>
      <c r="BH246" s="131"/>
      <c r="BI246" s="183"/>
      <c r="BJ246" s="195"/>
      <c r="BK246" s="12" t="s">
        <v>7</v>
      </c>
      <c r="BL246" s="12" t="s">
        <v>7</v>
      </c>
      <c r="BM246" s="12">
        <v>887</v>
      </c>
      <c r="BN246" s="12">
        <v>259</v>
      </c>
      <c r="BO246" s="12" t="s">
        <v>10</v>
      </c>
      <c r="BP246" s="12"/>
      <c r="BQ246" s="12"/>
      <c r="BR246" s="12"/>
      <c r="BS246" s="12"/>
      <c r="BT246" s="1">
        <v>241</v>
      </c>
      <c r="BU246" s="1">
        <v>43</v>
      </c>
      <c r="BV246" s="1">
        <v>20</v>
      </c>
      <c r="BW246" s="1" t="s">
        <v>7</v>
      </c>
      <c r="BX246" s="1" t="s">
        <v>7</v>
      </c>
      <c r="BY246" s="1" t="s">
        <v>7</v>
      </c>
      <c r="BZ246" s="115" t="s">
        <v>410</v>
      </c>
      <c r="CA246" s="141" t="s">
        <v>410</v>
      </c>
      <c r="CB246" s="1" t="s">
        <v>7</v>
      </c>
      <c r="CC246" s="1" t="s">
        <v>10</v>
      </c>
      <c r="CD246" s="1" t="s">
        <v>7</v>
      </c>
      <c r="CE246" s="1" t="s">
        <v>7</v>
      </c>
      <c r="CF246" s="1" t="s">
        <v>7</v>
      </c>
      <c r="CG246" s="12">
        <v>85</v>
      </c>
      <c r="CH246" s="12">
        <v>0</v>
      </c>
      <c r="CI246" s="12">
        <v>0</v>
      </c>
      <c r="CJ246" s="12">
        <v>100</v>
      </c>
      <c r="CK246" s="12">
        <v>91</v>
      </c>
      <c r="CL246" s="12">
        <v>64000</v>
      </c>
      <c r="CM246" s="12"/>
      <c r="CN246" s="12"/>
      <c r="CO246" s="12"/>
      <c r="CP246" s="12">
        <v>160</v>
      </c>
      <c r="CQ246" s="12">
        <f>10320+9600</f>
        <v>19920</v>
      </c>
      <c r="CR246" s="12">
        <v>392</v>
      </c>
      <c r="CS246" s="12">
        <v>309</v>
      </c>
      <c r="CT246" s="12">
        <v>309</v>
      </c>
      <c r="CU246" s="12">
        <v>301</v>
      </c>
      <c r="CV246" s="12">
        <v>299</v>
      </c>
      <c r="CW246" s="12">
        <v>2</v>
      </c>
      <c r="CX246" s="12">
        <v>309</v>
      </c>
      <c r="CY246" s="12">
        <v>100</v>
      </c>
      <c r="CZ246" s="66">
        <v>63771</v>
      </c>
      <c r="DA246" s="66">
        <v>62395</v>
      </c>
      <c r="DB246" s="66">
        <v>3091</v>
      </c>
      <c r="DC246" s="66">
        <v>1306</v>
      </c>
      <c r="DD246" s="12">
        <v>0</v>
      </c>
      <c r="DE246" s="66">
        <v>0</v>
      </c>
      <c r="DF246" s="12">
        <v>0</v>
      </c>
      <c r="DG246" s="66">
        <v>0</v>
      </c>
      <c r="DH246" s="158">
        <v>120</v>
      </c>
      <c r="DI246" s="158">
        <v>245</v>
      </c>
      <c r="DJ246" s="158">
        <v>139</v>
      </c>
      <c r="DK246" s="158">
        <v>26</v>
      </c>
      <c r="DL246" s="158">
        <v>2</v>
      </c>
      <c r="DM246" s="158">
        <v>1</v>
      </c>
      <c r="DN246" s="158">
        <v>0</v>
      </c>
      <c r="DO246" s="158">
        <v>533</v>
      </c>
    </row>
    <row r="247" spans="1:119" customFormat="1" x14ac:dyDescent="0.2">
      <c r="A247" s="3" t="s">
        <v>14</v>
      </c>
      <c r="B247" s="3">
        <v>2021</v>
      </c>
      <c r="C247" s="2"/>
      <c r="D247" s="2"/>
      <c r="E247" s="2"/>
      <c r="F247" s="19"/>
      <c r="G247" s="19">
        <v>2381</v>
      </c>
      <c r="H247" s="19">
        <v>2461</v>
      </c>
      <c r="I247" s="19">
        <v>0</v>
      </c>
      <c r="J247" s="19">
        <v>340</v>
      </c>
      <c r="K247" s="19">
        <v>524</v>
      </c>
      <c r="L247" s="12">
        <v>92</v>
      </c>
      <c r="M247" s="12">
        <v>96.6</v>
      </c>
      <c r="N247" s="12"/>
      <c r="O247" s="12">
        <v>7665</v>
      </c>
      <c r="P247" s="12"/>
      <c r="Q247" s="12">
        <v>1240</v>
      </c>
      <c r="R247" s="12"/>
      <c r="S247" s="12">
        <v>606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28"/>
      <c r="AD247" s="28"/>
      <c r="AE247" s="28"/>
      <c r="AF247" s="28" t="s">
        <v>9</v>
      </c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19"/>
      <c r="AV247" s="28"/>
      <c r="AW247" s="28"/>
      <c r="AX247" s="28" t="s">
        <v>10</v>
      </c>
      <c r="AY247" s="19">
        <v>37</v>
      </c>
      <c r="AZ247" s="19"/>
      <c r="BA247" s="19">
        <v>710</v>
      </c>
      <c r="BB247" s="19">
        <v>760</v>
      </c>
      <c r="BC247" s="19">
        <v>690</v>
      </c>
      <c r="BD247" s="19">
        <v>780</v>
      </c>
      <c r="BE247" s="19">
        <v>1410</v>
      </c>
      <c r="BF247" s="19">
        <v>1530</v>
      </c>
      <c r="BG247" s="12">
        <v>82</v>
      </c>
      <c r="BH247" s="131"/>
      <c r="BI247" s="183"/>
      <c r="BJ247" s="195"/>
      <c r="BK247" s="12" t="s">
        <v>7</v>
      </c>
      <c r="BL247" s="12" t="s">
        <v>7</v>
      </c>
      <c r="BM247" s="12">
        <v>773</v>
      </c>
      <c r="BN247" s="12">
        <v>310</v>
      </c>
      <c r="BO247" s="12" t="s">
        <v>10</v>
      </c>
      <c r="BP247" s="12"/>
      <c r="BQ247" s="12"/>
      <c r="BR247" s="12"/>
      <c r="BS247" s="12"/>
      <c r="BT247" s="1">
        <v>246</v>
      </c>
      <c r="BU247" s="1">
        <v>14</v>
      </c>
      <c r="BV247" s="1">
        <v>6</v>
      </c>
      <c r="BW247" s="1"/>
      <c r="BX247" s="1"/>
      <c r="BY247" s="1"/>
      <c r="BZ247" s="1"/>
      <c r="CA247" s="107"/>
      <c r="CB247" s="1"/>
      <c r="CC247" s="1"/>
      <c r="CD247" s="1"/>
      <c r="CE247" s="1"/>
      <c r="CF247" s="1"/>
      <c r="CG247" s="12">
        <v>84</v>
      </c>
      <c r="CH247" s="12">
        <v>0</v>
      </c>
      <c r="CI247" s="12">
        <v>0</v>
      </c>
      <c r="CJ247" s="12">
        <v>97</v>
      </c>
      <c r="CK247" s="12">
        <v>91</v>
      </c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66"/>
      <c r="DA247" s="66"/>
      <c r="DB247" s="66"/>
      <c r="DC247" s="66"/>
      <c r="DD247" s="12"/>
      <c r="DE247" s="66"/>
      <c r="DF247" s="12"/>
      <c r="DG247" s="66"/>
      <c r="DH247" s="158"/>
      <c r="DI247" s="158"/>
      <c r="DJ247" s="158"/>
      <c r="DK247" s="158"/>
      <c r="DL247" s="158"/>
      <c r="DM247" s="158"/>
      <c r="DN247" s="158"/>
      <c r="DO247" s="159"/>
    </row>
    <row r="248" spans="1:119" customFormat="1" x14ac:dyDescent="0.2">
      <c r="A248" s="3" t="s">
        <v>14</v>
      </c>
      <c r="B248" s="3">
        <v>2020</v>
      </c>
      <c r="C248" s="2"/>
      <c r="D248" s="2"/>
      <c r="E248" s="2"/>
      <c r="F248" s="19"/>
      <c r="G248" s="19">
        <v>2237</v>
      </c>
      <c r="H248" s="19">
        <v>2280</v>
      </c>
      <c r="I248" s="19">
        <v>0</v>
      </c>
      <c r="J248" s="19">
        <v>307</v>
      </c>
      <c r="K248" s="19">
        <v>519</v>
      </c>
      <c r="L248" s="12">
        <v>94</v>
      </c>
      <c r="M248" s="12">
        <v>93</v>
      </c>
      <c r="N248" s="12"/>
      <c r="O248" s="12">
        <v>6581</v>
      </c>
      <c r="P248" s="12"/>
      <c r="Q248" s="12">
        <v>1343</v>
      </c>
      <c r="R248" s="12"/>
      <c r="S248" s="12">
        <v>580</v>
      </c>
      <c r="T248" s="12"/>
      <c r="U248" s="12"/>
      <c r="V248" s="12"/>
      <c r="W248" s="12"/>
      <c r="X248" s="12"/>
      <c r="Y248" s="12"/>
      <c r="Z248" s="12"/>
      <c r="AA248" s="12"/>
      <c r="AB248" s="12"/>
      <c r="AC248" s="28"/>
      <c r="AD248" s="28"/>
      <c r="AE248" s="28"/>
      <c r="AF248" s="28" t="s">
        <v>9</v>
      </c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19"/>
      <c r="AV248" s="28"/>
      <c r="AW248" s="28"/>
      <c r="AX248" s="28" t="s">
        <v>10</v>
      </c>
      <c r="AY248" s="19">
        <v>68</v>
      </c>
      <c r="AZ248" s="19"/>
      <c r="BA248" s="19">
        <v>680</v>
      </c>
      <c r="BB248" s="19">
        <v>750</v>
      </c>
      <c r="BC248" s="19">
        <v>670</v>
      </c>
      <c r="BD248" s="19">
        <v>770</v>
      </c>
      <c r="BE248" s="19">
        <v>1370</v>
      </c>
      <c r="BF248" s="19">
        <v>1510</v>
      </c>
      <c r="BG248" s="12">
        <v>85.13</v>
      </c>
      <c r="BH248" s="131"/>
      <c r="BI248" s="183"/>
      <c r="BJ248" s="195"/>
      <c r="BK248" s="12" t="s">
        <v>7</v>
      </c>
      <c r="BL248" s="12" t="s">
        <v>7</v>
      </c>
      <c r="BM248" s="12">
        <v>642</v>
      </c>
      <c r="BN248" s="12">
        <v>253</v>
      </c>
      <c r="BO248" s="12" t="s">
        <v>10</v>
      </c>
      <c r="BP248" s="12"/>
      <c r="BQ248" s="12"/>
      <c r="BR248" s="12"/>
      <c r="BS248" s="12"/>
      <c r="BT248" s="1">
        <v>214</v>
      </c>
      <c r="BU248" s="1">
        <v>16</v>
      </c>
      <c r="BV248" s="1">
        <v>6</v>
      </c>
      <c r="BW248" s="1"/>
      <c r="BX248" s="1"/>
      <c r="BY248" s="1"/>
      <c r="BZ248" s="1"/>
      <c r="CA248" s="107"/>
      <c r="CB248" s="1"/>
      <c r="CC248" s="1"/>
      <c r="CD248" s="1"/>
      <c r="CE248" s="1"/>
      <c r="CF248" s="1"/>
      <c r="CG248" s="12">
        <v>85</v>
      </c>
      <c r="CH248" s="12">
        <v>0</v>
      </c>
      <c r="CI248" s="12">
        <v>0</v>
      </c>
      <c r="CJ248" s="12">
        <v>92</v>
      </c>
      <c r="CK248" s="12">
        <v>55</v>
      </c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66"/>
      <c r="DA248" s="66"/>
      <c r="DB248" s="66"/>
      <c r="DC248" s="66"/>
      <c r="DD248" s="12"/>
      <c r="DE248" s="66"/>
      <c r="DF248" s="12"/>
      <c r="DG248" s="66"/>
      <c r="DH248" s="158"/>
      <c r="DI248" s="158"/>
      <c r="DJ248" s="158"/>
      <c r="DK248" s="158"/>
      <c r="DL248" s="158"/>
      <c r="DM248" s="158"/>
      <c r="DN248" s="158"/>
      <c r="DO248" s="158"/>
    </row>
    <row r="249" spans="1:119" customFormat="1" x14ac:dyDescent="0.2">
      <c r="A249" s="3" t="s">
        <v>14</v>
      </c>
      <c r="B249" s="3">
        <v>2019</v>
      </c>
      <c r="C249" s="2"/>
      <c r="D249" s="2"/>
      <c r="E249" s="2"/>
      <c r="F249" s="19"/>
      <c r="G249" s="19">
        <v>2398</v>
      </c>
      <c r="H249" s="19">
        <v>2519</v>
      </c>
      <c r="I249" s="19">
        <v>0</v>
      </c>
      <c r="J249" s="19">
        <v>330</v>
      </c>
      <c r="K249" s="19">
        <v>554</v>
      </c>
      <c r="L249" s="12">
        <v>91</v>
      </c>
      <c r="M249" s="12">
        <v>95</v>
      </c>
      <c r="N249" s="12"/>
      <c r="O249" s="12">
        <v>6395</v>
      </c>
      <c r="P249" s="12"/>
      <c r="Q249" s="12">
        <v>1379</v>
      </c>
      <c r="R249" s="12"/>
      <c r="S249" s="12">
        <v>612</v>
      </c>
      <c r="T249" s="12"/>
      <c r="U249" s="12"/>
      <c r="V249" s="12"/>
      <c r="W249" s="12"/>
      <c r="X249" s="12"/>
      <c r="Y249" s="12"/>
      <c r="Z249" s="12"/>
      <c r="AA249" s="12"/>
      <c r="AB249" s="12"/>
      <c r="AC249" s="28"/>
      <c r="AD249" s="28"/>
      <c r="AE249" s="28"/>
      <c r="AF249" s="28" t="s">
        <v>13</v>
      </c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19"/>
      <c r="AV249" s="28"/>
      <c r="AW249" s="28"/>
      <c r="AX249" s="28" t="s">
        <v>7</v>
      </c>
      <c r="AY249" s="19">
        <v>72</v>
      </c>
      <c r="AZ249" s="19"/>
      <c r="BA249" s="19">
        <v>680</v>
      </c>
      <c r="BB249" s="19">
        <v>750</v>
      </c>
      <c r="BC249" s="19">
        <v>680</v>
      </c>
      <c r="BD249" s="19">
        <v>780</v>
      </c>
      <c r="BE249" s="19">
        <v>1370</v>
      </c>
      <c r="BF249" s="19">
        <v>1510</v>
      </c>
      <c r="BG249" s="12">
        <v>79</v>
      </c>
      <c r="BH249" s="131"/>
      <c r="BI249" s="183"/>
      <c r="BJ249" s="195"/>
      <c r="BK249" s="12" t="s">
        <v>7</v>
      </c>
      <c r="BL249" s="12" t="s">
        <v>7</v>
      </c>
      <c r="BM249" s="12">
        <v>671</v>
      </c>
      <c r="BN249" s="12">
        <v>222</v>
      </c>
      <c r="BO249" s="12" t="s">
        <v>10</v>
      </c>
      <c r="BP249" s="12"/>
      <c r="BQ249" s="12"/>
      <c r="BR249" s="12"/>
      <c r="BS249" s="12"/>
      <c r="BT249" s="1">
        <v>235</v>
      </c>
      <c r="BU249" s="1">
        <v>21</v>
      </c>
      <c r="BV249" s="1">
        <v>10</v>
      </c>
      <c r="BW249" s="1"/>
      <c r="BX249" s="1"/>
      <c r="BY249" s="1"/>
      <c r="BZ249" s="1"/>
      <c r="CA249" s="107"/>
      <c r="CB249" s="1"/>
      <c r="CC249" s="1"/>
      <c r="CD249" s="1"/>
      <c r="CE249" s="1"/>
      <c r="CF249" s="1"/>
      <c r="CG249" s="12">
        <v>86</v>
      </c>
      <c r="CH249" s="12">
        <v>0</v>
      </c>
      <c r="CI249" s="12">
        <v>0</v>
      </c>
      <c r="CJ249" s="12">
        <v>100</v>
      </c>
      <c r="CK249" s="12">
        <v>97</v>
      </c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66"/>
      <c r="DA249" s="66"/>
      <c r="DB249" s="66"/>
      <c r="DC249" s="66"/>
      <c r="DD249" s="12"/>
      <c r="DE249" s="66"/>
      <c r="DF249" s="12"/>
      <c r="DG249" s="66"/>
      <c r="DH249" s="158"/>
      <c r="DI249" s="158"/>
      <c r="DJ249" s="158"/>
      <c r="DK249" s="158"/>
      <c r="DL249" s="158"/>
      <c r="DM249" s="158"/>
      <c r="DN249" s="158"/>
      <c r="DO249" s="158"/>
    </row>
    <row r="250" spans="1:119" x14ac:dyDescent="0.2">
      <c r="A250" s="3" t="s">
        <v>14</v>
      </c>
      <c r="B250" s="3">
        <v>2018</v>
      </c>
      <c r="F250" s="19"/>
      <c r="G250" s="19">
        <v>2391</v>
      </c>
      <c r="H250" s="19">
        <v>2534</v>
      </c>
      <c r="I250" s="19">
        <v>0</v>
      </c>
      <c r="J250" s="19">
        <v>343</v>
      </c>
      <c r="K250" s="19">
        <v>523</v>
      </c>
      <c r="L250" s="12">
        <v>92</v>
      </c>
      <c r="M250" s="12">
        <v>96</v>
      </c>
      <c r="O250" s="12">
        <v>6631</v>
      </c>
      <c r="Q250" s="12">
        <v>1296</v>
      </c>
      <c r="S250" s="12">
        <v>614</v>
      </c>
      <c r="AC250" s="28"/>
      <c r="AD250" s="28"/>
      <c r="AE250" s="28"/>
      <c r="AF250" s="28" t="s">
        <v>13</v>
      </c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19"/>
      <c r="AV250" s="28"/>
      <c r="AW250" s="28"/>
      <c r="AX250" s="28" t="s">
        <v>7</v>
      </c>
      <c r="AY250" s="19">
        <v>66</v>
      </c>
      <c r="AZ250" s="19"/>
      <c r="BA250" s="19">
        <v>670</v>
      </c>
      <c r="BB250" s="19">
        <v>740</v>
      </c>
      <c r="BC250" s="19">
        <v>660</v>
      </c>
      <c r="BD250" s="19">
        <v>780</v>
      </c>
      <c r="BE250" s="19"/>
      <c r="BF250" s="19"/>
      <c r="BG250" s="12">
        <v>83</v>
      </c>
      <c r="BK250" s="12" t="s">
        <v>7</v>
      </c>
      <c r="BL250" s="12" t="s">
        <v>7</v>
      </c>
      <c r="BM250" s="12">
        <v>802</v>
      </c>
      <c r="BN250" s="12">
        <v>248</v>
      </c>
      <c r="BO250" s="12" t="s">
        <v>10</v>
      </c>
      <c r="BT250" s="1">
        <v>271</v>
      </c>
      <c r="BU250" s="1">
        <v>44</v>
      </c>
      <c r="BV250" s="1">
        <v>19</v>
      </c>
      <c r="BZ250" s="1"/>
      <c r="CA250" s="107"/>
      <c r="CG250" s="12">
        <v>86</v>
      </c>
      <c r="CH250" s="12">
        <v>0</v>
      </c>
      <c r="CI250" s="12">
        <v>0</v>
      </c>
      <c r="CJ250" s="12">
        <v>100</v>
      </c>
      <c r="CK250" s="12">
        <v>97</v>
      </c>
      <c r="CL250" s="12"/>
      <c r="CR250" s="12"/>
      <c r="CT250" s="12"/>
      <c r="CU250" s="12"/>
      <c r="CV250" s="12"/>
      <c r="CW250" s="12"/>
      <c r="CX250" s="12"/>
      <c r="CZ250" s="66"/>
      <c r="DA250" s="66"/>
      <c r="DB250" s="66"/>
      <c r="DC250" s="66"/>
      <c r="DD250" s="12"/>
      <c r="DE250" s="66"/>
      <c r="DG250" s="66"/>
      <c r="DH250" s="158"/>
      <c r="DI250" s="158"/>
      <c r="DJ250" s="158"/>
      <c r="DK250" s="158"/>
      <c r="DL250" s="158"/>
      <c r="DM250" s="158"/>
      <c r="DN250" s="158"/>
      <c r="DO250" s="158"/>
    </row>
    <row r="251" spans="1:119" x14ac:dyDescent="0.2">
      <c r="A251" s="3" t="s">
        <v>14</v>
      </c>
      <c r="B251" s="3">
        <v>2017</v>
      </c>
      <c r="F251" s="19"/>
      <c r="G251" s="19">
        <v>2374</v>
      </c>
      <c r="H251" s="19">
        <v>2508</v>
      </c>
      <c r="I251" s="19">
        <v>0</v>
      </c>
      <c r="J251" s="19">
        <v>20</v>
      </c>
      <c r="K251" s="19">
        <v>554</v>
      </c>
      <c r="L251" s="12">
        <v>90</v>
      </c>
      <c r="M251" s="12">
        <v>95</v>
      </c>
      <c r="O251" s="12">
        <v>5666</v>
      </c>
      <c r="Q251" s="12">
        <v>1251</v>
      </c>
      <c r="S251" s="12">
        <v>605</v>
      </c>
      <c r="AC251" s="28"/>
      <c r="AD251" s="28"/>
      <c r="AE251" s="28"/>
      <c r="AF251" s="28" t="s">
        <v>13</v>
      </c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19"/>
      <c r="AV251" s="28"/>
      <c r="AW251" s="28"/>
      <c r="AX251" s="28" t="s">
        <v>7</v>
      </c>
      <c r="AY251" s="19">
        <v>52</v>
      </c>
      <c r="AZ251" s="19"/>
      <c r="BA251" s="19">
        <v>690</v>
      </c>
      <c r="BB251" s="19">
        <v>760</v>
      </c>
      <c r="BC251" s="19">
        <v>670</v>
      </c>
      <c r="BD251" s="19">
        <v>770</v>
      </c>
      <c r="BE251" s="19"/>
      <c r="BF251" s="19"/>
      <c r="BG251" s="12">
        <v>81</v>
      </c>
      <c r="BK251" s="12" t="s">
        <v>7</v>
      </c>
      <c r="BL251" s="12" t="s">
        <v>7</v>
      </c>
      <c r="BM251" s="12">
        <v>714</v>
      </c>
      <c r="BN251" s="12">
        <v>248</v>
      </c>
      <c r="BO251" s="12" t="s">
        <v>10</v>
      </c>
      <c r="BT251" s="1">
        <v>219</v>
      </c>
      <c r="BU251" s="1">
        <v>47</v>
      </c>
      <c r="BV251" s="1">
        <v>25</v>
      </c>
      <c r="BZ251" s="1"/>
      <c r="CA251" s="107"/>
      <c r="CG251" s="12">
        <v>87</v>
      </c>
      <c r="CH251" s="12">
        <v>0</v>
      </c>
      <c r="CI251" s="12">
        <v>0</v>
      </c>
      <c r="CJ251" s="12">
        <v>100</v>
      </c>
      <c r="CK251" s="12">
        <v>98</v>
      </c>
      <c r="CL251" s="12"/>
      <c r="CR251" s="12"/>
      <c r="CT251" s="12"/>
      <c r="CU251" s="12"/>
      <c r="CV251" s="12"/>
      <c r="CW251" s="12"/>
      <c r="CX251" s="12"/>
      <c r="CZ251" s="66"/>
      <c r="DA251" s="66"/>
      <c r="DB251" s="66"/>
      <c r="DC251" s="66"/>
      <c r="DD251" s="12"/>
      <c r="DE251" s="66"/>
      <c r="DG251" s="66"/>
      <c r="DH251" s="158"/>
      <c r="DI251" s="158"/>
      <c r="DJ251" s="158"/>
      <c r="DK251" s="158"/>
      <c r="DL251" s="158"/>
      <c r="DM251" s="158"/>
      <c r="DN251" s="158"/>
      <c r="DO251" s="158"/>
    </row>
    <row r="252" spans="1:119" x14ac:dyDescent="0.2">
      <c r="A252" s="3" t="s">
        <v>14</v>
      </c>
      <c r="B252" s="3">
        <v>2016</v>
      </c>
      <c r="F252" s="19"/>
      <c r="G252" s="19">
        <v>2212</v>
      </c>
      <c r="H252" s="19">
        <v>2347</v>
      </c>
      <c r="I252" s="19">
        <v>0</v>
      </c>
      <c r="J252" s="19">
        <v>293</v>
      </c>
      <c r="K252" s="19">
        <v>531</v>
      </c>
      <c r="L252" s="12">
        <v>91</v>
      </c>
      <c r="M252" s="12">
        <v>96</v>
      </c>
      <c r="O252" s="12">
        <v>4854</v>
      </c>
      <c r="Q252" s="12">
        <v>1388</v>
      </c>
      <c r="S252" s="12">
        <v>590</v>
      </c>
      <c r="AC252" s="28"/>
      <c r="AD252" s="28"/>
      <c r="AE252" s="28"/>
      <c r="AF252" s="28" t="s">
        <v>13</v>
      </c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19"/>
      <c r="AV252" s="28"/>
      <c r="AW252" s="28"/>
      <c r="AX252" s="28" t="s">
        <v>7</v>
      </c>
      <c r="AY252" s="19">
        <v>66</v>
      </c>
      <c r="AZ252" s="19"/>
      <c r="BA252" s="19">
        <v>660</v>
      </c>
      <c r="BB252" s="19">
        <v>750</v>
      </c>
      <c r="BC252" s="19">
        <v>650</v>
      </c>
      <c r="BD252" s="19">
        <v>750</v>
      </c>
      <c r="BE252" s="19"/>
      <c r="BF252" s="19"/>
      <c r="BG252" s="12">
        <v>81</v>
      </c>
      <c r="BK252" s="12" t="s">
        <v>7</v>
      </c>
      <c r="BL252" s="12" t="s">
        <v>7</v>
      </c>
      <c r="BM252" s="12">
        <v>367</v>
      </c>
      <c r="BN252" s="12">
        <v>166</v>
      </c>
      <c r="BO252" s="12" t="s">
        <v>10</v>
      </c>
      <c r="BZ252" s="1"/>
      <c r="CA252" s="107"/>
      <c r="CL252" s="12"/>
      <c r="CR252" s="12"/>
      <c r="CT252" s="12"/>
      <c r="CU252" s="12"/>
      <c r="CV252" s="12"/>
      <c r="CW252" s="12"/>
      <c r="CX252" s="12"/>
      <c r="CZ252" s="66"/>
      <c r="DA252" s="66"/>
      <c r="DB252" s="66"/>
      <c r="DC252" s="66"/>
      <c r="DD252" s="12"/>
      <c r="DE252" s="66"/>
      <c r="DG252" s="66"/>
      <c r="DH252" s="158"/>
      <c r="DI252" s="158"/>
      <c r="DJ252" s="158"/>
      <c r="DK252" s="158"/>
      <c r="DL252" s="158"/>
      <c r="DM252" s="158"/>
      <c r="DN252" s="158"/>
      <c r="DO252" s="158"/>
    </row>
    <row r="253" spans="1:119" x14ac:dyDescent="0.2">
      <c r="A253" s="3" t="s">
        <v>14</v>
      </c>
      <c r="B253" s="3">
        <v>2015</v>
      </c>
      <c r="F253" s="19"/>
      <c r="G253" s="19">
        <v>2187</v>
      </c>
      <c r="H253" s="19">
        <v>2356</v>
      </c>
      <c r="I253" s="19">
        <v>0</v>
      </c>
      <c r="J253" s="19">
        <v>276</v>
      </c>
      <c r="K253" s="19">
        <v>502</v>
      </c>
      <c r="L253" s="12">
        <v>93</v>
      </c>
      <c r="M253" s="12">
        <v>95</v>
      </c>
      <c r="O253" s="12">
        <v>4555</v>
      </c>
      <c r="Q253" s="12">
        <v>1380</v>
      </c>
      <c r="S253" s="12">
        <v>595</v>
      </c>
      <c r="AC253" s="28"/>
      <c r="AD253" s="28"/>
      <c r="AE253" s="28"/>
      <c r="AF253" s="28" t="s">
        <v>13</v>
      </c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19"/>
      <c r="AV253" s="28"/>
      <c r="AW253" s="28"/>
      <c r="AX253" s="28" t="s">
        <v>7</v>
      </c>
      <c r="AY253" s="19">
        <v>67</v>
      </c>
      <c r="AZ253" s="19"/>
      <c r="BA253" s="19">
        <v>640</v>
      </c>
      <c r="BB253" s="19">
        <v>740</v>
      </c>
      <c r="BC253" s="19">
        <v>650</v>
      </c>
      <c r="BD253" s="19">
        <v>750</v>
      </c>
      <c r="BE253" s="19"/>
      <c r="BF253" s="19"/>
      <c r="BG253" s="12">
        <v>80</v>
      </c>
      <c r="BK253" s="12" t="s">
        <v>7</v>
      </c>
      <c r="BL253" s="12" t="s">
        <v>7</v>
      </c>
      <c r="BM253" s="12">
        <v>375</v>
      </c>
      <c r="BN253" s="12">
        <v>166</v>
      </c>
      <c r="BO253" s="12" t="s">
        <v>10</v>
      </c>
      <c r="BZ253" s="1"/>
      <c r="CA253" s="107"/>
      <c r="CL253" s="12"/>
      <c r="CR253" s="12"/>
      <c r="CT253" s="12"/>
      <c r="CU253" s="12"/>
      <c r="CV253" s="12"/>
      <c r="CW253" s="12"/>
      <c r="CX253" s="12"/>
      <c r="CZ253" s="66"/>
      <c r="DA253" s="66"/>
      <c r="DB253" s="66"/>
      <c r="DC253" s="66"/>
      <c r="DD253" s="12"/>
      <c r="DE253" s="66"/>
      <c r="DG253" s="66"/>
      <c r="DH253" s="158"/>
      <c r="DI253" s="158"/>
      <c r="DJ253" s="158"/>
      <c r="DK253" s="158"/>
      <c r="DL253" s="158"/>
      <c r="DM253" s="158"/>
      <c r="DN253" s="158"/>
      <c r="DO253" s="158"/>
    </row>
    <row r="254" spans="1:119" x14ac:dyDescent="0.2">
      <c r="A254" s="3" t="s">
        <v>14</v>
      </c>
      <c r="B254" s="3">
        <v>2014</v>
      </c>
      <c r="F254" s="19"/>
      <c r="G254" s="19">
        <v>2177</v>
      </c>
      <c r="H254" s="19">
        <v>2323</v>
      </c>
      <c r="I254" s="19">
        <v>0</v>
      </c>
      <c r="J254" s="19">
        <v>275</v>
      </c>
      <c r="K254" s="19">
        <v>538</v>
      </c>
      <c r="L254" s="12">
        <v>91</v>
      </c>
      <c r="M254" s="12">
        <v>93.76</v>
      </c>
      <c r="O254" s="12">
        <v>4667</v>
      </c>
      <c r="Q254" s="12">
        <v>1418</v>
      </c>
      <c r="S254" s="12">
        <v>593</v>
      </c>
      <c r="AC254" s="28"/>
      <c r="AD254" s="28"/>
      <c r="AE254" s="28"/>
      <c r="AF254" s="28" t="s">
        <v>13</v>
      </c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19"/>
      <c r="AV254" s="28"/>
      <c r="AW254" s="28"/>
      <c r="AX254" s="28" t="s">
        <v>7</v>
      </c>
      <c r="AY254" s="19">
        <v>74</v>
      </c>
      <c r="AZ254" s="19"/>
      <c r="BA254" s="19">
        <v>650</v>
      </c>
      <c r="BB254" s="19">
        <v>740</v>
      </c>
      <c r="BC254" s="19">
        <v>640</v>
      </c>
      <c r="BD254" s="19">
        <v>740</v>
      </c>
      <c r="BE254" s="19"/>
      <c r="BF254" s="19"/>
      <c r="BG254" s="12">
        <v>78</v>
      </c>
      <c r="BK254" s="12" t="s">
        <v>7</v>
      </c>
      <c r="BL254" s="12" t="s">
        <v>7</v>
      </c>
      <c r="BM254" s="12">
        <v>354</v>
      </c>
      <c r="BN254" s="12">
        <v>147</v>
      </c>
      <c r="BO254" s="12" t="s">
        <v>10</v>
      </c>
      <c r="BZ254" s="1"/>
      <c r="CA254" s="107"/>
      <c r="CL254" s="12"/>
      <c r="CR254" s="12"/>
      <c r="CT254" s="12"/>
      <c r="CU254" s="12"/>
      <c r="CV254" s="12"/>
      <c r="CW254" s="12"/>
      <c r="CX254" s="12"/>
      <c r="CZ254" s="66"/>
      <c r="DA254" s="66"/>
      <c r="DB254" s="66"/>
      <c r="DC254" s="66"/>
      <c r="DD254" s="12"/>
      <c r="DE254" s="66"/>
      <c r="DG254" s="66"/>
      <c r="DH254" s="158"/>
      <c r="DI254" s="158"/>
      <c r="DJ254" s="158"/>
      <c r="DK254" s="158"/>
      <c r="DL254" s="158"/>
      <c r="DM254" s="158"/>
      <c r="DN254" s="158"/>
      <c r="DO254" s="158"/>
    </row>
    <row r="255" spans="1:119" customFormat="1" x14ac:dyDescent="0.2">
      <c r="A255" s="4" t="s">
        <v>108</v>
      </c>
      <c r="B255" s="3">
        <v>2022</v>
      </c>
      <c r="C255" s="85" t="s">
        <v>203</v>
      </c>
      <c r="D255" t="s">
        <v>522</v>
      </c>
      <c r="E255">
        <v>1</v>
      </c>
      <c r="F255" s="19">
        <v>1388</v>
      </c>
      <c r="G255" s="19">
        <v>1618</v>
      </c>
      <c r="H255" s="19">
        <v>3069</v>
      </c>
      <c r="I255" s="19">
        <v>184</v>
      </c>
      <c r="J255" s="19">
        <v>317</v>
      </c>
      <c r="K255" s="19">
        <v>276</v>
      </c>
      <c r="L255" s="19">
        <v>93</v>
      </c>
      <c r="M255" s="19">
        <v>95.38</v>
      </c>
      <c r="N255" s="12">
        <v>5458</v>
      </c>
      <c r="O255" s="12">
        <v>9063</v>
      </c>
      <c r="P255" s="12">
        <v>1010</v>
      </c>
      <c r="Q255" s="12">
        <v>1086</v>
      </c>
      <c r="R255" s="12">
        <v>366</v>
      </c>
      <c r="S255" s="12">
        <v>377</v>
      </c>
      <c r="T255" s="12"/>
      <c r="U255" s="12"/>
      <c r="V255" s="12"/>
      <c r="W255" s="12"/>
      <c r="X255" s="12"/>
      <c r="Y255" s="12"/>
      <c r="Z255" s="12"/>
      <c r="AA255" s="12"/>
      <c r="AB255" s="12"/>
      <c r="AC255" s="48" t="s">
        <v>5</v>
      </c>
      <c r="AD255" s="48" t="s">
        <v>13</v>
      </c>
      <c r="AE255" s="48" t="s">
        <v>13</v>
      </c>
      <c r="AF255" s="48" t="s">
        <v>9</v>
      </c>
      <c r="AG255" s="48" t="s">
        <v>13</v>
      </c>
      <c r="AH255" s="48" t="s">
        <v>13</v>
      </c>
      <c r="AI255" s="48" t="s">
        <v>9</v>
      </c>
      <c r="AJ255" s="48" t="s">
        <v>9</v>
      </c>
      <c r="AK255" s="48" t="s">
        <v>13</v>
      </c>
      <c r="AL255" s="48" t="s">
        <v>13</v>
      </c>
      <c r="AM255" s="48" t="s">
        <v>13</v>
      </c>
      <c r="AN255" s="48" t="s">
        <v>9</v>
      </c>
      <c r="AO255" s="48" t="s">
        <v>9</v>
      </c>
      <c r="AP255" s="48" t="s">
        <v>15</v>
      </c>
      <c r="AQ255" s="48" t="s">
        <v>15</v>
      </c>
      <c r="AR255" s="48" t="s">
        <v>13</v>
      </c>
      <c r="AS255" s="48" t="s">
        <v>9</v>
      </c>
      <c r="AT255" s="48" t="s">
        <v>9</v>
      </c>
      <c r="AU255" s="173" t="s">
        <v>15</v>
      </c>
      <c r="AV255" s="1"/>
      <c r="AW255" s="28" t="s">
        <v>10</v>
      </c>
      <c r="AX255" s="28" t="s">
        <v>7</v>
      </c>
      <c r="AY255" s="19">
        <v>52</v>
      </c>
      <c r="AZ255" s="19"/>
      <c r="BA255" s="19">
        <v>660</v>
      </c>
      <c r="BB255" s="19">
        <v>750</v>
      </c>
      <c r="BC255" s="19">
        <v>660</v>
      </c>
      <c r="BD255" s="19">
        <v>760</v>
      </c>
      <c r="BE255" s="19">
        <v>1310</v>
      </c>
      <c r="BF255" s="19">
        <v>1505</v>
      </c>
      <c r="BG255" s="12">
        <v>78.8</v>
      </c>
      <c r="BH255" s="131"/>
      <c r="BI255" s="183"/>
      <c r="BJ255" s="195"/>
      <c r="BK255" s="19"/>
      <c r="BL255" s="19"/>
      <c r="BM255" s="12">
        <v>1047</v>
      </c>
      <c r="BN255" s="12">
        <v>424</v>
      </c>
      <c r="BO255" s="12"/>
      <c r="BP255" s="12"/>
      <c r="BQ255" s="12"/>
      <c r="BR255" s="12"/>
      <c r="BS255" s="12"/>
      <c r="BT255" s="1">
        <v>473</v>
      </c>
      <c r="BU255" s="1">
        <v>95</v>
      </c>
      <c r="BV255" s="1">
        <v>39</v>
      </c>
      <c r="BW255" s="1" t="s">
        <v>7</v>
      </c>
      <c r="BX255" s="1" t="s">
        <v>7</v>
      </c>
      <c r="BY255" s="1" t="s">
        <v>7</v>
      </c>
      <c r="BZ255" s="115" t="s">
        <v>410</v>
      </c>
      <c r="CA255" s="141" t="s">
        <v>410</v>
      </c>
      <c r="CB255" s="1" t="s">
        <v>7</v>
      </c>
      <c r="CC255" s="1" t="s">
        <v>10</v>
      </c>
      <c r="CD255" s="1" t="s">
        <v>7</v>
      </c>
      <c r="CE255" s="1" t="s">
        <v>7</v>
      </c>
      <c r="CF255" s="1" t="s">
        <v>10</v>
      </c>
      <c r="CG255" s="19">
        <v>91</v>
      </c>
      <c r="CH255" s="19">
        <v>1</v>
      </c>
      <c r="CI255" s="19">
        <v>0</v>
      </c>
      <c r="CJ255" s="19">
        <v>100</v>
      </c>
      <c r="CK255" s="19">
        <v>99</v>
      </c>
      <c r="CL255" s="12">
        <v>66716</v>
      </c>
      <c r="CM255" s="12"/>
      <c r="CN255" s="12"/>
      <c r="CO255" s="12"/>
      <c r="CP255" s="12">
        <v>600</v>
      </c>
      <c r="CQ255" s="12">
        <v>19034</v>
      </c>
      <c r="CR255" s="98">
        <v>331</v>
      </c>
      <c r="CS255" s="98">
        <v>283</v>
      </c>
      <c r="CT255" s="98">
        <v>283</v>
      </c>
      <c r="CU255" s="98">
        <v>279</v>
      </c>
      <c r="CV255" s="98">
        <v>268</v>
      </c>
      <c r="CW255" s="98">
        <v>11</v>
      </c>
      <c r="CX255" s="98">
        <v>283</v>
      </c>
      <c r="CY255" s="98">
        <v>100</v>
      </c>
      <c r="CZ255" s="98">
        <v>69006</v>
      </c>
      <c r="DA255" s="98">
        <v>64308</v>
      </c>
      <c r="DB255" s="98">
        <v>4072</v>
      </c>
      <c r="DC255" s="98">
        <v>3229</v>
      </c>
      <c r="DD255" s="12">
        <v>2</v>
      </c>
      <c r="DE255" s="12">
        <v>18821</v>
      </c>
      <c r="DF255" s="12">
        <v>0</v>
      </c>
      <c r="DG255" s="12">
        <v>0</v>
      </c>
      <c r="DH255" s="162">
        <v>203</v>
      </c>
      <c r="DI255" s="162">
        <v>356</v>
      </c>
      <c r="DJ255" s="162">
        <v>118</v>
      </c>
      <c r="DK255" s="162">
        <v>57</v>
      </c>
      <c r="DL255" s="162">
        <v>13</v>
      </c>
      <c r="DM255" s="162">
        <v>5</v>
      </c>
      <c r="DN255" s="162">
        <v>6</v>
      </c>
      <c r="DO255" s="162">
        <v>758</v>
      </c>
    </row>
    <row r="256" spans="1:119" customFormat="1" x14ac:dyDescent="0.2">
      <c r="A256" s="3" t="s">
        <v>108</v>
      </c>
      <c r="B256" s="3">
        <v>2021</v>
      </c>
      <c r="C256" s="28"/>
      <c r="D256" s="28"/>
      <c r="E256" s="28"/>
      <c r="F256" s="19">
        <v>1413</v>
      </c>
      <c r="G256" s="19">
        <v>1825</v>
      </c>
      <c r="H256" s="19">
        <v>3385</v>
      </c>
      <c r="I256" s="19">
        <v>196</v>
      </c>
      <c r="J256" s="19">
        <v>346</v>
      </c>
      <c r="K256" s="19">
        <v>262</v>
      </c>
      <c r="L256" s="19">
        <v>91</v>
      </c>
      <c r="M256" s="19">
        <v>94.58</v>
      </c>
      <c r="N256" s="12">
        <v>4938</v>
      </c>
      <c r="O256" s="12">
        <v>8129</v>
      </c>
      <c r="P256" s="12">
        <v>1100</v>
      </c>
      <c r="Q256" s="12">
        <v>1440</v>
      </c>
      <c r="R256" s="12">
        <v>430</v>
      </c>
      <c r="S256" s="12">
        <v>480</v>
      </c>
      <c r="T256" s="12"/>
      <c r="U256" s="12"/>
      <c r="V256" s="12"/>
      <c r="W256" s="12"/>
      <c r="X256" s="12"/>
      <c r="Y256" s="12"/>
      <c r="Z256" s="12"/>
      <c r="AA256" s="12"/>
      <c r="AB256" s="12"/>
      <c r="AC256" s="28"/>
      <c r="AD256" s="28"/>
      <c r="AE256" s="28"/>
      <c r="AF256" s="28" t="s">
        <v>9</v>
      </c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19"/>
      <c r="AV256" s="28"/>
      <c r="AW256" s="28" t="s">
        <v>10</v>
      </c>
      <c r="AX256" s="28" t="s">
        <v>7</v>
      </c>
      <c r="AY256" s="19">
        <v>51</v>
      </c>
      <c r="AZ256" s="19"/>
      <c r="BA256" s="19">
        <v>650</v>
      </c>
      <c r="BB256" s="19">
        <v>750</v>
      </c>
      <c r="BC256" s="19">
        <v>650</v>
      </c>
      <c r="BD256" s="19">
        <v>760</v>
      </c>
      <c r="BE256" s="19">
        <v>1310</v>
      </c>
      <c r="BF256" s="19">
        <v>1490</v>
      </c>
      <c r="BG256" s="12">
        <v>76</v>
      </c>
      <c r="BH256" s="131"/>
      <c r="BI256" s="183"/>
      <c r="BJ256" s="195"/>
      <c r="BK256" s="19"/>
      <c r="BL256" s="19"/>
      <c r="BM256" s="12">
        <v>900</v>
      </c>
      <c r="BN256" s="12">
        <v>494</v>
      </c>
      <c r="BO256" s="12"/>
      <c r="BP256" s="12"/>
      <c r="BQ256" s="12"/>
      <c r="BR256" s="12"/>
      <c r="BS256" s="12"/>
      <c r="BT256" s="128">
        <v>454</v>
      </c>
      <c r="BU256" s="128">
        <v>87</v>
      </c>
      <c r="BV256" s="128">
        <v>33</v>
      </c>
      <c r="BW256" s="1"/>
      <c r="BX256" s="1"/>
      <c r="BY256" s="1"/>
      <c r="BZ256" s="1"/>
      <c r="CA256" s="107"/>
      <c r="CB256" s="1"/>
      <c r="CC256" s="1"/>
      <c r="CD256" s="1"/>
      <c r="CE256" s="1"/>
      <c r="CF256" s="1"/>
      <c r="CG256" s="19">
        <v>92</v>
      </c>
      <c r="CH256" s="19">
        <v>2</v>
      </c>
      <c r="CI256" s="19">
        <v>2</v>
      </c>
      <c r="CJ256" s="19">
        <v>100</v>
      </c>
      <c r="CK256" s="19">
        <v>98</v>
      </c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"/>
      <c r="DI256" s="1"/>
      <c r="DJ256" s="1"/>
      <c r="DK256" s="1"/>
      <c r="DL256" s="1"/>
      <c r="DM256" s="1"/>
      <c r="DN256" s="1"/>
      <c r="DO256" s="159"/>
    </row>
    <row r="257" spans="1:119" customFormat="1" x14ac:dyDescent="0.2">
      <c r="A257" s="3" t="s">
        <v>108</v>
      </c>
      <c r="B257" s="3">
        <v>2020</v>
      </c>
      <c r="C257" s="28"/>
      <c r="D257" s="28"/>
      <c r="E257" s="28"/>
      <c r="F257" s="19">
        <v>1201</v>
      </c>
      <c r="G257" s="19">
        <v>1635</v>
      </c>
      <c r="H257" s="19">
        <v>2852</v>
      </c>
      <c r="I257" s="19">
        <v>201</v>
      </c>
      <c r="J257" s="19">
        <v>325</v>
      </c>
      <c r="K257" s="19">
        <v>228</v>
      </c>
      <c r="L257" s="19">
        <v>90.93</v>
      </c>
      <c r="M257" s="19">
        <v>87.42</v>
      </c>
      <c r="N257" s="12">
        <v>4743</v>
      </c>
      <c r="O257" s="12">
        <v>7889</v>
      </c>
      <c r="P257" s="12">
        <v>1088</v>
      </c>
      <c r="Q257" s="12">
        <v>1552</v>
      </c>
      <c r="R257" s="12">
        <v>292</v>
      </c>
      <c r="S257" s="12">
        <v>428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28"/>
      <c r="AD257" s="28"/>
      <c r="AE257" s="28"/>
      <c r="AF257" s="28" t="s">
        <v>9</v>
      </c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19"/>
      <c r="AV257" s="28"/>
      <c r="AW257" s="28" t="s">
        <v>10</v>
      </c>
      <c r="AX257" s="28" t="s">
        <v>7</v>
      </c>
      <c r="AY257" s="19">
        <v>49</v>
      </c>
      <c r="AZ257" s="19"/>
      <c r="BA257" s="19">
        <v>670</v>
      </c>
      <c r="BB257" s="19">
        <v>750</v>
      </c>
      <c r="BC257" s="19">
        <v>670</v>
      </c>
      <c r="BD257" s="19">
        <v>770</v>
      </c>
      <c r="BE257" s="19">
        <v>1340</v>
      </c>
      <c r="BF257" s="19">
        <v>1510</v>
      </c>
      <c r="BG257" s="12">
        <v>67</v>
      </c>
      <c r="BH257" s="131"/>
      <c r="BI257" s="183"/>
      <c r="BJ257" s="195"/>
      <c r="BK257" s="19"/>
      <c r="BL257" s="19"/>
      <c r="BM257" s="12">
        <v>1114</v>
      </c>
      <c r="BN257" s="12">
        <v>460</v>
      </c>
      <c r="BO257" s="12"/>
      <c r="BP257" s="12"/>
      <c r="BQ257" s="12"/>
      <c r="BR257" s="12"/>
      <c r="BS257" s="12"/>
      <c r="BT257" s="118" t="s">
        <v>204</v>
      </c>
      <c r="BU257" s="118" t="s">
        <v>205</v>
      </c>
      <c r="BV257" s="118" t="s">
        <v>206</v>
      </c>
      <c r="BW257" s="1"/>
      <c r="BX257" s="1"/>
      <c r="BY257" s="1"/>
      <c r="BZ257" s="1"/>
      <c r="CA257" s="107"/>
      <c r="CB257" s="1"/>
      <c r="CC257" s="1"/>
      <c r="CD257" s="1"/>
      <c r="CE257" s="1"/>
      <c r="CF257" s="1"/>
      <c r="CG257" s="19">
        <v>93</v>
      </c>
      <c r="CH257" s="19">
        <v>4</v>
      </c>
      <c r="CI257" s="19">
        <v>1</v>
      </c>
      <c r="CJ257" s="19">
        <v>100</v>
      </c>
      <c r="CK257" s="19">
        <v>97</v>
      </c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"/>
      <c r="DI257" s="1"/>
      <c r="DJ257" s="1"/>
      <c r="DK257" s="1"/>
      <c r="DL257" s="1"/>
      <c r="DM257" s="1"/>
      <c r="DN257" s="1"/>
      <c r="DO257" s="1"/>
    </row>
    <row r="258" spans="1:119" customFormat="1" x14ac:dyDescent="0.2">
      <c r="A258" s="3" t="s">
        <v>108</v>
      </c>
      <c r="B258" s="3">
        <v>2019</v>
      </c>
      <c r="C258" s="28"/>
      <c r="D258" s="28"/>
      <c r="E258" s="28"/>
      <c r="F258" s="19">
        <v>1337</v>
      </c>
      <c r="G258" s="19">
        <v>1600</v>
      </c>
      <c r="H258" s="19">
        <v>3018</v>
      </c>
      <c r="I258" s="19">
        <v>212</v>
      </c>
      <c r="J258" s="19">
        <v>405</v>
      </c>
      <c r="K258" s="19">
        <v>220</v>
      </c>
      <c r="L258" s="19">
        <v>91.6</v>
      </c>
      <c r="M258" s="19">
        <v>97</v>
      </c>
      <c r="N258" s="12">
        <v>5008</v>
      </c>
      <c r="O258" s="12">
        <v>8256</v>
      </c>
      <c r="P258" s="12">
        <v>990</v>
      </c>
      <c r="Q258" s="12">
        <v>1196</v>
      </c>
      <c r="R258" s="12">
        <v>346</v>
      </c>
      <c r="S258" s="12">
        <v>425</v>
      </c>
      <c r="T258" s="12"/>
      <c r="U258" s="12"/>
      <c r="V258" s="12"/>
      <c r="W258" s="12"/>
      <c r="X258" s="12"/>
      <c r="Y258" s="12"/>
      <c r="Z258" s="12"/>
      <c r="AA258" s="12"/>
      <c r="AB258" s="12"/>
      <c r="AC258" s="28"/>
      <c r="AD258" s="28"/>
      <c r="AE258" s="28"/>
      <c r="AF258" s="28" t="s">
        <v>9</v>
      </c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19"/>
      <c r="AV258" s="28"/>
      <c r="AW258" s="28" t="s">
        <v>10</v>
      </c>
      <c r="AX258" s="28" t="s">
        <v>7</v>
      </c>
      <c r="AY258" s="19">
        <v>41</v>
      </c>
      <c r="AZ258" s="19"/>
      <c r="BA258" s="19">
        <v>650</v>
      </c>
      <c r="BB258" s="19">
        <v>740</v>
      </c>
      <c r="BC258" s="19">
        <v>670</v>
      </c>
      <c r="BD258" s="19">
        <v>770</v>
      </c>
      <c r="BE258" s="19"/>
      <c r="BF258" s="19"/>
      <c r="BG258" s="12">
        <v>67</v>
      </c>
      <c r="BH258" s="131"/>
      <c r="BI258" s="183"/>
      <c r="BJ258" s="195"/>
      <c r="BK258" s="19"/>
      <c r="BL258" s="19"/>
      <c r="BM258" s="12">
        <v>1102</v>
      </c>
      <c r="BN258" s="12">
        <v>409</v>
      </c>
      <c r="BO258" s="12"/>
      <c r="BP258" s="12"/>
      <c r="BQ258" s="12"/>
      <c r="BR258" s="12"/>
      <c r="BS258" s="12"/>
      <c r="BT258" s="1">
        <v>489</v>
      </c>
      <c r="BU258" s="1">
        <v>134</v>
      </c>
      <c r="BV258" s="1">
        <v>51</v>
      </c>
      <c r="BW258" s="1"/>
      <c r="BX258" s="1"/>
      <c r="BY258" s="1"/>
      <c r="BZ258" s="1"/>
      <c r="CA258" s="107"/>
      <c r="CB258" s="1"/>
      <c r="CC258" s="1"/>
      <c r="CD258" s="1"/>
      <c r="CE258" s="1"/>
      <c r="CF258" s="1"/>
      <c r="CG258" s="19">
        <v>92</v>
      </c>
      <c r="CH258" s="19">
        <v>4</v>
      </c>
      <c r="CI258" s="19">
        <v>1</v>
      </c>
      <c r="CJ258" s="19">
        <v>100</v>
      </c>
      <c r="CK258" s="19">
        <v>99</v>
      </c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"/>
      <c r="DI258" s="1"/>
      <c r="DJ258" s="1"/>
      <c r="DK258" s="1"/>
      <c r="DL258" s="1"/>
      <c r="DM258" s="1"/>
      <c r="DN258" s="1"/>
      <c r="DO258" s="1"/>
    </row>
    <row r="259" spans="1:119" customFormat="1" x14ac:dyDescent="0.2">
      <c r="A259" s="3" t="s">
        <v>108</v>
      </c>
      <c r="B259" s="3">
        <v>2018</v>
      </c>
      <c r="C259" s="28"/>
      <c r="D259" s="28"/>
      <c r="E259" s="28"/>
      <c r="F259" s="19">
        <v>1308</v>
      </c>
      <c r="G259" s="19">
        <v>1620</v>
      </c>
      <c r="H259" s="19">
        <v>3009</v>
      </c>
      <c r="I259" s="19">
        <v>208</v>
      </c>
      <c r="J259" s="19">
        <v>368</v>
      </c>
      <c r="K259" s="19">
        <v>216</v>
      </c>
      <c r="L259" s="19">
        <v>92</v>
      </c>
      <c r="M259" s="19">
        <v>96</v>
      </c>
      <c r="N259" s="12">
        <v>4647</v>
      </c>
      <c r="O259" s="12">
        <v>8059</v>
      </c>
      <c r="P259" s="12">
        <v>993</v>
      </c>
      <c r="Q259" s="12">
        <v>1225</v>
      </c>
      <c r="R259" s="12">
        <v>355</v>
      </c>
      <c r="S259" s="12">
        <v>447</v>
      </c>
      <c r="T259" s="12"/>
      <c r="U259" s="12"/>
      <c r="V259" s="12"/>
      <c r="W259" s="12"/>
      <c r="X259" s="12"/>
      <c r="Y259" s="12"/>
      <c r="Z259" s="12"/>
      <c r="AA259" s="12"/>
      <c r="AB259" s="12"/>
      <c r="AC259" s="28"/>
      <c r="AD259" s="28"/>
      <c r="AE259" s="28"/>
      <c r="AF259" s="28" t="s">
        <v>9</v>
      </c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19"/>
      <c r="AV259" s="28"/>
      <c r="AW259" s="28" t="s">
        <v>10</v>
      </c>
      <c r="AX259" s="28" t="s">
        <v>7</v>
      </c>
      <c r="AY259" s="19">
        <v>56</v>
      </c>
      <c r="AZ259" s="19"/>
      <c r="BA259" s="19">
        <v>660</v>
      </c>
      <c r="BB259" s="19">
        <v>740</v>
      </c>
      <c r="BC259" s="19">
        <v>660</v>
      </c>
      <c r="BD259" s="19">
        <v>760</v>
      </c>
      <c r="BE259" s="19"/>
      <c r="BF259" s="19"/>
      <c r="BG259" s="12">
        <v>57</v>
      </c>
      <c r="BH259" s="131"/>
      <c r="BI259" s="183"/>
      <c r="BJ259" s="195"/>
      <c r="BK259" s="19"/>
      <c r="BL259" s="19"/>
      <c r="BM259" s="12">
        <v>1080</v>
      </c>
      <c r="BN259" s="12">
        <v>406</v>
      </c>
      <c r="BO259" s="12"/>
      <c r="BP259" s="12"/>
      <c r="BQ259" s="12"/>
      <c r="BR259" s="12"/>
      <c r="BS259" s="12"/>
      <c r="BT259" s="1">
        <v>660</v>
      </c>
      <c r="BU259" s="1">
        <v>159</v>
      </c>
      <c r="BV259" s="1">
        <v>41</v>
      </c>
      <c r="BW259" s="1"/>
      <c r="BX259" s="1"/>
      <c r="BY259" s="1"/>
      <c r="BZ259" s="1"/>
      <c r="CA259" s="107"/>
      <c r="CB259" s="1"/>
      <c r="CC259" s="1"/>
      <c r="CD259" s="1"/>
      <c r="CE259" s="1"/>
      <c r="CF259" s="1"/>
      <c r="CG259" s="19">
        <v>93</v>
      </c>
      <c r="CH259" s="19">
        <v>4</v>
      </c>
      <c r="CI259" s="19">
        <v>1</v>
      </c>
      <c r="CJ259" s="19">
        <v>100</v>
      </c>
      <c r="CK259" s="19">
        <v>99</v>
      </c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"/>
      <c r="DI259" s="1"/>
      <c r="DJ259" s="1"/>
      <c r="DK259" s="1"/>
      <c r="DL259" s="1"/>
      <c r="DM259" s="1"/>
      <c r="DN259" s="1"/>
      <c r="DO259" s="1"/>
    </row>
    <row r="260" spans="1:119" customFormat="1" x14ac:dyDescent="0.2">
      <c r="A260" s="3" t="s">
        <v>108</v>
      </c>
      <c r="B260" s="3">
        <v>2017</v>
      </c>
      <c r="C260" s="28"/>
      <c r="D260" s="28"/>
      <c r="E260" s="28"/>
      <c r="F260" s="19">
        <v>1331</v>
      </c>
      <c r="G260" s="19">
        <v>1565</v>
      </c>
      <c r="H260" s="19">
        <v>2976</v>
      </c>
      <c r="I260" s="19">
        <v>237</v>
      </c>
      <c r="J260" s="19">
        <v>359</v>
      </c>
      <c r="K260" s="19">
        <v>236</v>
      </c>
      <c r="L260" s="19">
        <v>90.1</v>
      </c>
      <c r="M260" s="19">
        <v>94.96</v>
      </c>
      <c r="N260" s="12">
        <v>4680</v>
      </c>
      <c r="O260" s="12">
        <v>7680</v>
      </c>
      <c r="P260" s="12">
        <v>903</v>
      </c>
      <c r="Q260" s="12">
        <v>1110</v>
      </c>
      <c r="R260" s="12">
        <v>351</v>
      </c>
      <c r="S260" s="12">
        <v>410</v>
      </c>
      <c r="T260" s="12"/>
      <c r="U260" s="12"/>
      <c r="V260" s="12"/>
      <c r="W260" s="12"/>
      <c r="X260" s="12"/>
      <c r="Y260" s="12"/>
      <c r="Z260" s="12"/>
      <c r="AA260" s="12"/>
      <c r="AB260" s="12"/>
      <c r="AC260" s="28"/>
      <c r="AD260" s="28"/>
      <c r="AE260" s="28"/>
      <c r="AF260" s="28" t="s">
        <v>9</v>
      </c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19"/>
      <c r="AV260" s="28"/>
      <c r="AW260" s="28" t="s">
        <v>10</v>
      </c>
      <c r="AX260" s="28" t="s">
        <v>7</v>
      </c>
      <c r="AY260" s="19">
        <v>49</v>
      </c>
      <c r="AZ260" s="19"/>
      <c r="BA260" s="19">
        <v>660</v>
      </c>
      <c r="BB260" s="19">
        <v>740</v>
      </c>
      <c r="BC260" s="19">
        <v>640</v>
      </c>
      <c r="BD260" s="19">
        <v>760</v>
      </c>
      <c r="BE260" s="19"/>
      <c r="BF260" s="19"/>
      <c r="BG260" s="12">
        <v>60</v>
      </c>
      <c r="BH260" s="131"/>
      <c r="BI260" s="183"/>
      <c r="BJ260" s="195"/>
      <c r="BK260" s="19"/>
      <c r="BL260" s="19"/>
      <c r="BM260" s="12">
        <v>1153</v>
      </c>
      <c r="BN260" s="12">
        <v>439</v>
      </c>
      <c r="BO260" s="12"/>
      <c r="BP260" s="12"/>
      <c r="BQ260" s="12"/>
      <c r="BR260" s="12"/>
      <c r="BS260" s="12"/>
      <c r="BT260" s="1">
        <v>492</v>
      </c>
      <c r="BU260" s="1">
        <v>144</v>
      </c>
      <c r="BV260" s="1">
        <v>52</v>
      </c>
      <c r="BW260" s="1"/>
      <c r="BX260" s="1"/>
      <c r="BY260" s="1"/>
      <c r="BZ260" s="1"/>
      <c r="CA260" s="107"/>
      <c r="CB260" s="1"/>
      <c r="CC260" s="1"/>
      <c r="CD260" s="1"/>
      <c r="CE260" s="1"/>
      <c r="CF260" s="1"/>
      <c r="CG260" s="19">
        <v>92</v>
      </c>
      <c r="CH260" s="19">
        <v>4</v>
      </c>
      <c r="CI260" s="19">
        <v>1</v>
      </c>
      <c r="CJ260" s="19">
        <v>100</v>
      </c>
      <c r="CK260" s="19">
        <v>100</v>
      </c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"/>
      <c r="DI260" s="1"/>
      <c r="DJ260" s="1"/>
      <c r="DK260" s="1"/>
      <c r="DL260" s="1"/>
      <c r="DM260" s="1"/>
      <c r="DN260" s="1"/>
      <c r="DO260" s="1"/>
    </row>
    <row r="261" spans="1:119" customFormat="1" x14ac:dyDescent="0.2">
      <c r="A261" s="10" t="s">
        <v>116</v>
      </c>
      <c r="B261" s="3">
        <v>2023</v>
      </c>
      <c r="C261" s="174" t="s">
        <v>207</v>
      </c>
      <c r="D261" t="s">
        <v>523</v>
      </c>
      <c r="E261">
        <v>1</v>
      </c>
      <c r="F261" s="19">
        <v>2829</v>
      </c>
      <c r="G261" s="19">
        <v>4058</v>
      </c>
      <c r="H261" s="19">
        <v>6963</v>
      </c>
      <c r="I261" s="19">
        <v>2799</v>
      </c>
      <c r="J261" s="19">
        <v>265</v>
      </c>
      <c r="K261" s="19">
        <v>808</v>
      </c>
      <c r="L261" s="19">
        <v>91</v>
      </c>
      <c r="M261" s="19">
        <v>95</v>
      </c>
      <c r="N261" s="163">
        <v>6675</v>
      </c>
      <c r="O261" s="163">
        <v>10873</v>
      </c>
      <c r="P261" s="163">
        <v>2472</v>
      </c>
      <c r="Q261" s="163">
        <v>3269</v>
      </c>
      <c r="R261" s="163">
        <v>662</v>
      </c>
      <c r="S261" s="163">
        <v>957</v>
      </c>
      <c r="T261" s="12"/>
      <c r="U261" s="12"/>
      <c r="V261" s="12"/>
      <c r="W261" s="12"/>
      <c r="X261" s="12"/>
      <c r="Y261" s="12"/>
      <c r="Z261" s="12"/>
      <c r="AA261" s="12"/>
      <c r="AB261" s="12"/>
      <c r="AC261" s="48" t="s">
        <v>5</v>
      </c>
      <c r="AD261" s="48" t="s">
        <v>5</v>
      </c>
      <c r="AE261" s="48" t="s">
        <v>5</v>
      </c>
      <c r="AF261" s="48" t="s">
        <v>5</v>
      </c>
      <c r="AG261" s="48" t="s">
        <v>5</v>
      </c>
      <c r="AH261" s="48" t="s">
        <v>5</v>
      </c>
      <c r="AI261" s="48" t="s">
        <v>9</v>
      </c>
      <c r="AJ261" s="48" t="s">
        <v>5</v>
      </c>
      <c r="AK261" s="48" t="s">
        <v>5</v>
      </c>
      <c r="AL261" s="48" t="s">
        <v>5</v>
      </c>
      <c r="AM261" s="48" t="s">
        <v>9</v>
      </c>
      <c r="AN261" s="48" t="s">
        <v>9</v>
      </c>
      <c r="AO261" s="48" t="s">
        <v>9</v>
      </c>
      <c r="AP261" s="48" t="s">
        <v>5</v>
      </c>
      <c r="AQ261" s="48" t="s">
        <v>15</v>
      </c>
      <c r="AR261" s="168"/>
      <c r="AS261" s="48" t="s">
        <v>5</v>
      </c>
      <c r="AT261" s="48" t="s">
        <v>5</v>
      </c>
      <c r="AU261" s="173" t="s">
        <v>9</v>
      </c>
      <c r="AV261" t="s">
        <v>435</v>
      </c>
      <c r="AW261" s="28" t="s">
        <v>10</v>
      </c>
      <c r="AX261" s="28" t="s">
        <v>7</v>
      </c>
      <c r="AY261" s="19">
        <v>45</v>
      </c>
      <c r="AZ261" s="19">
        <v>17</v>
      </c>
      <c r="BA261" s="169">
        <v>695</v>
      </c>
      <c r="BB261" s="169">
        <v>750</v>
      </c>
      <c r="BC261" s="169">
        <v>670</v>
      </c>
      <c r="BD261" s="169">
        <v>760</v>
      </c>
      <c r="BE261" s="169">
        <v>1365</v>
      </c>
      <c r="BF261" s="169">
        <v>1510</v>
      </c>
      <c r="BG261" s="12">
        <v>75.400000000000006</v>
      </c>
      <c r="BH261" s="131">
        <v>90.1</v>
      </c>
      <c r="BI261" s="183">
        <v>6.9</v>
      </c>
      <c r="BJ261" s="200">
        <v>4.4000000000000004</v>
      </c>
      <c r="BK261" s="12" t="s">
        <v>7</v>
      </c>
      <c r="BL261" s="12" t="s">
        <v>7</v>
      </c>
      <c r="BM261" s="12">
        <v>1460</v>
      </c>
      <c r="BN261" s="12">
        <v>664</v>
      </c>
      <c r="BO261" s="12" t="s">
        <v>10</v>
      </c>
      <c r="BP261" s="12"/>
      <c r="BQ261" s="12"/>
      <c r="BR261" s="12"/>
      <c r="BS261" s="12"/>
      <c r="BT261" s="170">
        <f>SUM(BT258:BT260)</f>
        <v>1641</v>
      </c>
      <c r="BU261" s="170">
        <f>SUM(BU258:BU260)</f>
        <v>437</v>
      </c>
      <c r="BV261" s="170">
        <f>SUM(BV258:BV260)</f>
        <v>144</v>
      </c>
      <c r="BW261" s="1" t="s">
        <v>10</v>
      </c>
      <c r="BX261" s="1" t="s">
        <v>7</v>
      </c>
      <c r="BY261" s="1" t="s">
        <v>7</v>
      </c>
      <c r="BZ261" s="115" t="s">
        <v>410</v>
      </c>
      <c r="CA261" s="141" t="s">
        <v>410</v>
      </c>
      <c r="CB261" s="1" t="s">
        <v>7</v>
      </c>
      <c r="CC261" s="1" t="s">
        <v>10</v>
      </c>
      <c r="CD261" s="1" t="s">
        <v>7</v>
      </c>
      <c r="CE261" s="1" t="s">
        <v>7</v>
      </c>
      <c r="CF261" s="1" t="s">
        <v>7</v>
      </c>
      <c r="CG261" s="19">
        <v>33</v>
      </c>
      <c r="CH261" s="19"/>
      <c r="CI261" s="19"/>
      <c r="CJ261" s="19">
        <v>99.5</v>
      </c>
      <c r="CK261" s="19">
        <v>60.2</v>
      </c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"/>
      <c r="DI261" s="1"/>
      <c r="DJ261" s="1"/>
      <c r="DK261" s="1"/>
      <c r="DL261" s="1"/>
      <c r="DM261" s="1"/>
      <c r="DN261" s="1"/>
      <c r="DO261" s="1"/>
    </row>
    <row r="262" spans="1:119" customFormat="1" x14ac:dyDescent="0.2">
      <c r="A262" s="1" t="s">
        <v>116</v>
      </c>
      <c r="B262" s="3">
        <v>2022</v>
      </c>
      <c r="C262" s="28"/>
      <c r="D262" s="28"/>
      <c r="E262" s="28"/>
      <c r="F262" s="19">
        <v>2795</v>
      </c>
      <c r="G262" s="19">
        <v>3921</v>
      </c>
      <c r="H262" s="12">
        <v>6797</v>
      </c>
      <c r="I262" s="12">
        <v>2857</v>
      </c>
      <c r="J262" s="12">
        <v>284</v>
      </c>
      <c r="K262" s="12">
        <v>768</v>
      </c>
      <c r="L262" s="12">
        <v>91</v>
      </c>
      <c r="M262" s="12">
        <v>95</v>
      </c>
      <c r="N262" s="26">
        <v>6841</v>
      </c>
      <c r="O262" s="27">
        <v>11246</v>
      </c>
      <c r="P262" s="27">
        <v>2661</v>
      </c>
      <c r="Q262" s="27">
        <v>3398</v>
      </c>
      <c r="R262" s="27">
        <v>725</v>
      </c>
      <c r="S262" s="27">
        <v>917</v>
      </c>
      <c r="T262" s="27"/>
      <c r="U262" s="27"/>
      <c r="V262" s="27"/>
      <c r="W262" s="27"/>
      <c r="X262" s="27"/>
      <c r="Y262" s="27"/>
      <c r="Z262" s="27"/>
      <c r="AA262" s="27"/>
      <c r="AB262" s="27"/>
      <c r="AC262" s="106" t="s">
        <v>5</v>
      </c>
      <c r="AD262" s="106" t="s">
        <v>5</v>
      </c>
      <c r="AE262" s="106" t="s">
        <v>5</v>
      </c>
      <c r="AF262" s="106" t="s">
        <v>5</v>
      </c>
      <c r="AG262" s="106" t="s">
        <v>5</v>
      </c>
      <c r="AH262" s="106" t="s">
        <v>5</v>
      </c>
      <c r="AI262" s="106" t="s">
        <v>9</v>
      </c>
      <c r="AJ262" s="106" t="s">
        <v>5</v>
      </c>
      <c r="AK262" s="106" t="s">
        <v>5</v>
      </c>
      <c r="AL262" s="106" t="s">
        <v>5</v>
      </c>
      <c r="AM262" s="106" t="s">
        <v>9</v>
      </c>
      <c r="AN262" s="106" t="s">
        <v>242</v>
      </c>
      <c r="AO262" s="106" t="s">
        <v>9</v>
      </c>
      <c r="AP262" s="106" t="s">
        <v>5</v>
      </c>
      <c r="AQ262" s="106" t="s">
        <v>15</v>
      </c>
      <c r="AR262" s="106" t="s">
        <v>9</v>
      </c>
      <c r="AS262" s="106" t="s">
        <v>5</v>
      </c>
      <c r="AT262" s="106" t="s">
        <v>5</v>
      </c>
      <c r="AU262" s="176" t="s">
        <v>9</v>
      </c>
      <c r="AV262" s="1"/>
      <c r="AW262" s="28" t="s">
        <v>10</v>
      </c>
      <c r="AX262" s="29" t="s">
        <v>7</v>
      </c>
      <c r="AY262" s="22">
        <v>52</v>
      </c>
      <c r="AZ262" s="22"/>
      <c r="BA262" s="12">
        <v>695</v>
      </c>
      <c r="BB262" s="12">
        <v>730</v>
      </c>
      <c r="BC262" s="12">
        <v>680</v>
      </c>
      <c r="BD262" s="12">
        <v>730</v>
      </c>
      <c r="BE262" s="12">
        <v>1375</v>
      </c>
      <c r="BF262" s="12">
        <v>1520</v>
      </c>
      <c r="BG262" s="22">
        <v>77</v>
      </c>
      <c r="BH262" s="188">
        <v>67.69</v>
      </c>
      <c r="BI262" s="189">
        <v>9.65</v>
      </c>
      <c r="BJ262" s="203">
        <v>4.33</v>
      </c>
      <c r="BK262" s="19" t="s">
        <v>7</v>
      </c>
      <c r="BL262" s="19" t="s">
        <v>7</v>
      </c>
      <c r="BM262" s="22">
        <v>1247</v>
      </c>
      <c r="BN262" s="22">
        <v>620</v>
      </c>
      <c r="BO262" s="34" t="s">
        <v>10</v>
      </c>
      <c r="BP262" s="12"/>
      <c r="BQ262" s="12"/>
      <c r="BR262" s="12"/>
      <c r="BS262" s="12"/>
      <c r="BT262" s="129">
        <v>910</v>
      </c>
      <c r="BU262" s="129">
        <v>406</v>
      </c>
      <c r="BV262" s="129">
        <v>155</v>
      </c>
      <c r="BW262" s="1" t="s">
        <v>10</v>
      </c>
      <c r="BX262" s="1" t="s">
        <v>7</v>
      </c>
      <c r="BY262" s="1" t="s">
        <v>7</v>
      </c>
      <c r="BZ262" s="115" t="s">
        <v>410</v>
      </c>
      <c r="CA262" s="141" t="s">
        <v>410</v>
      </c>
      <c r="CB262" s="1" t="s">
        <v>7</v>
      </c>
      <c r="CC262" s="1" t="s">
        <v>10</v>
      </c>
      <c r="CD262" s="1" t="s">
        <v>7</v>
      </c>
      <c r="CE262" s="1" t="s">
        <v>7</v>
      </c>
      <c r="CF262" s="1" t="s">
        <v>7</v>
      </c>
      <c r="CG262" s="12">
        <v>32</v>
      </c>
      <c r="CH262" s="12"/>
      <c r="CI262" s="12"/>
      <c r="CJ262" s="12">
        <v>99</v>
      </c>
      <c r="CK262" s="12">
        <v>66</v>
      </c>
      <c r="CL262" s="22"/>
      <c r="CM262" s="13">
        <v>18253</v>
      </c>
      <c r="CN262" s="13">
        <v>18253</v>
      </c>
      <c r="CO262" s="13">
        <v>42053</v>
      </c>
      <c r="CP262" s="12">
        <v>6788</v>
      </c>
      <c r="CQ262" s="12">
        <v>14555</v>
      </c>
      <c r="CR262" s="101">
        <v>1317</v>
      </c>
      <c r="CS262" s="101">
        <v>685</v>
      </c>
      <c r="CT262" s="101">
        <v>657</v>
      </c>
      <c r="CU262" s="101">
        <v>599</v>
      </c>
      <c r="CV262" s="101">
        <v>307</v>
      </c>
      <c r="CW262" s="101">
        <v>270</v>
      </c>
      <c r="CX262" s="101">
        <v>197</v>
      </c>
      <c r="CY262" s="102">
        <v>82</v>
      </c>
      <c r="CZ262" s="101">
        <v>26972</v>
      </c>
      <c r="DA262" s="101">
        <v>20857</v>
      </c>
      <c r="DB262" s="101">
        <v>3214</v>
      </c>
      <c r="DC262" s="101">
        <v>3013</v>
      </c>
      <c r="DD262" s="12">
        <v>37</v>
      </c>
      <c r="DE262" s="12">
        <v>11931</v>
      </c>
      <c r="DF262" s="12">
        <v>59</v>
      </c>
      <c r="DG262" s="12">
        <v>31035</v>
      </c>
      <c r="DH262" s="161">
        <v>154</v>
      </c>
      <c r="DI262" s="161">
        <v>302</v>
      </c>
      <c r="DJ262" s="161">
        <v>243</v>
      </c>
      <c r="DK262" s="161">
        <v>162</v>
      </c>
      <c r="DL262" s="161">
        <v>92</v>
      </c>
      <c r="DM262" s="161">
        <v>57</v>
      </c>
      <c r="DN262" s="161">
        <v>34</v>
      </c>
      <c r="DO262" s="161">
        <f>SUM(DH262:DN262)</f>
        <v>1044</v>
      </c>
    </row>
    <row r="263" spans="1:119" customFormat="1" x14ac:dyDescent="0.2">
      <c r="A263" s="1" t="s">
        <v>116</v>
      </c>
      <c r="B263" s="3">
        <v>2021</v>
      </c>
      <c r="C263" s="28"/>
      <c r="D263" s="28"/>
      <c r="E263" s="28"/>
      <c r="F263" s="12">
        <v>2688</v>
      </c>
      <c r="G263" s="12">
        <v>3777</v>
      </c>
      <c r="H263" s="12">
        <v>6543</v>
      </c>
      <c r="I263" s="12">
        <v>2974</v>
      </c>
      <c r="J263" s="12">
        <v>322</v>
      </c>
      <c r="K263" s="12">
        <v>683</v>
      </c>
      <c r="L263" s="12">
        <v>91</v>
      </c>
      <c r="M263" s="12">
        <v>93</v>
      </c>
      <c r="N263" s="26">
        <v>6630</v>
      </c>
      <c r="O263" s="27">
        <v>10845</v>
      </c>
      <c r="P263" s="27">
        <v>2766</v>
      </c>
      <c r="Q263" s="27">
        <v>3620</v>
      </c>
      <c r="R263" s="27">
        <v>715</v>
      </c>
      <c r="S263" s="27">
        <v>967</v>
      </c>
      <c r="T263" s="27"/>
      <c r="U263" s="27"/>
      <c r="V263" s="27"/>
      <c r="W263" s="27"/>
      <c r="X263" s="27"/>
      <c r="Y263" s="27"/>
      <c r="Z263" s="27"/>
      <c r="AA263" s="27"/>
      <c r="AB263" s="27"/>
      <c r="AC263" s="2"/>
      <c r="AD263" s="2"/>
      <c r="AE263" s="2"/>
      <c r="AF263" s="28" t="s">
        <v>5</v>
      </c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12"/>
      <c r="AV263" s="2"/>
      <c r="AW263" s="28" t="s">
        <v>10</v>
      </c>
      <c r="AX263" s="29" t="s">
        <v>7</v>
      </c>
      <c r="AY263" s="27">
        <v>51</v>
      </c>
      <c r="AZ263" s="27"/>
      <c r="BA263" s="27">
        <v>690</v>
      </c>
      <c r="BB263" s="27">
        <v>750</v>
      </c>
      <c r="BC263" s="27">
        <v>670</v>
      </c>
      <c r="BD263" s="27">
        <v>770</v>
      </c>
      <c r="BE263" s="27">
        <v>1360</v>
      </c>
      <c r="BF263" s="27">
        <v>1520</v>
      </c>
      <c r="BG263" s="22">
        <v>82</v>
      </c>
      <c r="BH263" s="188">
        <v>85.84</v>
      </c>
      <c r="BI263" s="189">
        <v>10.42</v>
      </c>
      <c r="BJ263" s="203">
        <v>4.3</v>
      </c>
      <c r="BK263" s="19" t="s">
        <v>7</v>
      </c>
      <c r="BL263" s="19" t="s">
        <v>7</v>
      </c>
      <c r="BM263" s="22">
        <v>1184</v>
      </c>
      <c r="BN263" s="22">
        <v>581</v>
      </c>
      <c r="BO263" s="34" t="s">
        <v>10</v>
      </c>
      <c r="BP263" s="12"/>
      <c r="BQ263" s="12"/>
      <c r="BR263" s="12"/>
      <c r="BS263" s="12"/>
      <c r="BT263" s="128">
        <v>845</v>
      </c>
      <c r="BU263" s="128">
        <v>445</v>
      </c>
      <c r="BV263" s="128">
        <v>193</v>
      </c>
      <c r="BW263" s="1"/>
      <c r="BX263" s="1"/>
      <c r="BY263" s="1"/>
      <c r="BZ263" s="1"/>
      <c r="CA263" s="107"/>
      <c r="CB263" s="1"/>
      <c r="CC263" s="1"/>
      <c r="CD263" s="1"/>
      <c r="CE263" s="1"/>
      <c r="CF263" s="1"/>
      <c r="CG263" s="12">
        <v>31</v>
      </c>
      <c r="CH263" s="12"/>
      <c r="CI263" s="12"/>
      <c r="CJ263" s="12">
        <v>99</v>
      </c>
      <c r="CK263" s="12">
        <v>68</v>
      </c>
      <c r="CL263" s="22"/>
      <c r="CM263" s="12"/>
      <c r="CN263" s="2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"/>
      <c r="DI263" s="1"/>
      <c r="DJ263" s="1"/>
      <c r="DK263" s="1"/>
      <c r="DL263" s="1"/>
      <c r="DM263" s="1"/>
      <c r="DN263" s="1"/>
      <c r="DO263" s="159"/>
    </row>
    <row r="264" spans="1:119" customFormat="1" x14ac:dyDescent="0.2">
      <c r="A264" s="1" t="s">
        <v>116</v>
      </c>
      <c r="B264" s="3">
        <v>2020</v>
      </c>
      <c r="C264" s="28"/>
      <c r="D264" s="28"/>
      <c r="E264" s="28"/>
      <c r="F264" s="12">
        <v>2524</v>
      </c>
      <c r="G264" s="12">
        <v>3607</v>
      </c>
      <c r="H264" s="12">
        <v>6236</v>
      </c>
      <c r="I264" s="12">
        <v>2703</v>
      </c>
      <c r="J264" s="12">
        <v>297</v>
      </c>
      <c r="K264" s="12">
        <v>562</v>
      </c>
      <c r="L264" s="12">
        <v>91</v>
      </c>
      <c r="M264" s="12">
        <v>93</v>
      </c>
      <c r="N264" s="26">
        <v>5527</v>
      </c>
      <c r="O264" s="27">
        <v>8674</v>
      </c>
      <c r="P264" s="27">
        <v>2546</v>
      </c>
      <c r="Q264" s="27">
        <v>3441</v>
      </c>
      <c r="R264" s="27">
        <v>595</v>
      </c>
      <c r="S264" s="27">
        <v>924</v>
      </c>
      <c r="T264" s="27"/>
      <c r="U264" s="27"/>
      <c r="V264" s="27"/>
      <c r="W264" s="27"/>
      <c r="X264" s="27"/>
      <c r="Y264" s="27"/>
      <c r="Z264" s="27"/>
      <c r="AA264" s="27"/>
      <c r="AB264" s="27"/>
      <c r="AC264" s="2"/>
      <c r="AD264" s="2"/>
      <c r="AE264" s="2"/>
      <c r="AF264" s="28" t="s">
        <v>5</v>
      </c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12"/>
      <c r="AV264" s="2"/>
      <c r="AW264" s="28" t="s">
        <v>10</v>
      </c>
      <c r="AX264" s="29" t="s">
        <v>7</v>
      </c>
      <c r="AY264" s="12">
        <v>77</v>
      </c>
      <c r="AZ264" s="12"/>
      <c r="BA264" s="27">
        <v>660</v>
      </c>
      <c r="BB264" s="27">
        <v>740</v>
      </c>
      <c r="BC264" s="27">
        <v>640</v>
      </c>
      <c r="BD264" s="27">
        <v>750</v>
      </c>
      <c r="BE264" s="27">
        <v>1300</v>
      </c>
      <c r="BF264" s="27">
        <v>1490</v>
      </c>
      <c r="BG264" s="22">
        <v>77</v>
      </c>
      <c r="BH264" s="188">
        <v>86.29</v>
      </c>
      <c r="BI264" s="189">
        <v>9.74</v>
      </c>
      <c r="BJ264" s="203">
        <v>4.28</v>
      </c>
      <c r="BK264" s="19" t="s">
        <v>7</v>
      </c>
      <c r="BL264" s="19" t="s">
        <v>7</v>
      </c>
      <c r="BM264" s="22">
        <v>1181</v>
      </c>
      <c r="BN264" s="22">
        <v>600</v>
      </c>
      <c r="BO264" s="34" t="s">
        <v>10</v>
      </c>
      <c r="BP264" s="12"/>
      <c r="BQ264" s="12"/>
      <c r="BR264" s="12"/>
      <c r="BS264" s="12"/>
      <c r="BT264" s="1">
        <v>766</v>
      </c>
      <c r="BU264" s="1">
        <v>460</v>
      </c>
      <c r="BV264" s="1">
        <v>182</v>
      </c>
      <c r="BW264" s="1"/>
      <c r="BX264" s="1"/>
      <c r="BY264" s="1"/>
      <c r="BZ264" s="1"/>
      <c r="CA264" s="107"/>
      <c r="CB264" s="1"/>
      <c r="CC264" s="1"/>
      <c r="CD264" s="1"/>
      <c r="CE264" s="1"/>
      <c r="CF264" s="1"/>
      <c r="CG264" s="12">
        <v>30</v>
      </c>
      <c r="CH264" s="12">
        <v>20</v>
      </c>
      <c r="CI264" s="12">
        <v>28</v>
      </c>
      <c r="CJ264" s="12">
        <v>88</v>
      </c>
      <c r="CK264" s="12">
        <v>54</v>
      </c>
      <c r="CL264" s="22"/>
      <c r="CM264" s="12"/>
      <c r="CN264" s="2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"/>
      <c r="DI264" s="1"/>
      <c r="DJ264" s="1"/>
      <c r="DK264" s="1"/>
      <c r="DL264" s="1"/>
      <c r="DM264" s="1"/>
      <c r="DN264" s="1"/>
      <c r="DO264" s="1"/>
    </row>
    <row r="265" spans="1:119" customFormat="1" x14ac:dyDescent="0.2">
      <c r="A265" s="1" t="s">
        <v>116</v>
      </c>
      <c r="B265" s="3">
        <v>2019</v>
      </c>
      <c r="C265" s="28"/>
      <c r="D265" s="28"/>
      <c r="E265" s="28"/>
      <c r="F265" s="12">
        <v>2587</v>
      </c>
      <c r="G265" s="12">
        <v>3603</v>
      </c>
      <c r="H265" s="12">
        <v>6256</v>
      </c>
      <c r="I265" s="12">
        <v>2517</v>
      </c>
      <c r="J265" s="12">
        <v>375</v>
      </c>
      <c r="K265" s="12">
        <v>526</v>
      </c>
      <c r="L265" s="12">
        <v>90</v>
      </c>
      <c r="M265" s="12">
        <v>95</v>
      </c>
      <c r="N265" s="11">
        <v>5667</v>
      </c>
      <c r="O265" s="19">
        <v>9013</v>
      </c>
      <c r="P265" s="19">
        <v>2427</v>
      </c>
      <c r="Q265" s="19">
        <v>3105</v>
      </c>
      <c r="R265" s="19">
        <v>627</v>
      </c>
      <c r="S265" s="19">
        <v>900</v>
      </c>
      <c r="T265" s="19"/>
      <c r="U265" s="19"/>
      <c r="V265" s="19"/>
      <c r="W265" s="19"/>
      <c r="X265" s="19"/>
      <c r="Y265" s="19"/>
      <c r="Z265" s="19"/>
      <c r="AA265" s="19"/>
      <c r="AB265" s="19"/>
      <c r="AC265" s="28"/>
      <c r="AD265" s="28"/>
      <c r="AE265" s="28"/>
      <c r="AF265" s="28" t="s">
        <v>5</v>
      </c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19"/>
      <c r="AV265" s="28"/>
      <c r="AW265" s="28" t="s">
        <v>10</v>
      </c>
      <c r="AX265" s="29" t="s">
        <v>7</v>
      </c>
      <c r="AY265" s="12">
        <v>80</v>
      </c>
      <c r="AZ265" s="12"/>
      <c r="BA265" s="19">
        <v>660</v>
      </c>
      <c r="BB265" s="19">
        <v>740</v>
      </c>
      <c r="BC265" s="19">
        <v>660</v>
      </c>
      <c r="BD265" s="19">
        <v>770</v>
      </c>
      <c r="BE265" s="19">
        <v>1320</v>
      </c>
      <c r="BF265" s="19">
        <v>1510</v>
      </c>
      <c r="BG265" s="22">
        <v>75</v>
      </c>
      <c r="BH265" s="188">
        <v>83.21</v>
      </c>
      <c r="BI265" s="189">
        <v>11.96</v>
      </c>
      <c r="BJ265" s="203">
        <v>3.96</v>
      </c>
      <c r="BK265" s="19" t="s">
        <v>7</v>
      </c>
      <c r="BL265" s="19" t="s">
        <v>7</v>
      </c>
      <c r="BM265" s="22">
        <v>1160</v>
      </c>
      <c r="BN265" s="22">
        <v>571</v>
      </c>
      <c r="BO265" s="34" t="s">
        <v>10</v>
      </c>
      <c r="BP265" s="12"/>
      <c r="BQ265" s="12"/>
      <c r="BR265" s="12"/>
      <c r="BS265" s="12"/>
      <c r="BT265" s="1">
        <v>805</v>
      </c>
      <c r="BU265" s="1">
        <v>413</v>
      </c>
      <c r="BV265" s="1">
        <v>173</v>
      </c>
      <c r="BW265" s="1"/>
      <c r="BX265" s="1"/>
      <c r="BY265" s="1"/>
      <c r="BZ265" s="1"/>
      <c r="CA265" s="107"/>
      <c r="CB265" s="1"/>
      <c r="CC265" s="1"/>
      <c r="CD265" s="1"/>
      <c r="CE265" s="1"/>
      <c r="CF265" s="1"/>
      <c r="CG265" s="12">
        <v>31</v>
      </c>
      <c r="CH265" s="12">
        <v>31</v>
      </c>
      <c r="CI265" s="12">
        <v>29</v>
      </c>
      <c r="CJ265" s="12">
        <v>99</v>
      </c>
      <c r="CK265" s="12">
        <v>70</v>
      </c>
      <c r="CL265" s="22"/>
      <c r="CM265" s="12"/>
      <c r="CN265" s="2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"/>
      <c r="DI265" s="1"/>
      <c r="DJ265" s="1"/>
      <c r="DK265" s="1"/>
      <c r="DL265" s="1"/>
      <c r="DM265" s="1"/>
      <c r="DN265" s="1"/>
      <c r="DO265" s="1"/>
    </row>
    <row r="266" spans="1:119" customFormat="1" x14ac:dyDescent="0.2">
      <c r="A266" s="1" t="s">
        <v>116</v>
      </c>
      <c r="B266" s="3">
        <v>2018</v>
      </c>
      <c r="C266" s="28"/>
      <c r="D266" s="28"/>
      <c r="E266" s="28"/>
      <c r="F266" s="12">
        <v>2663</v>
      </c>
      <c r="G266" s="12">
        <v>3637</v>
      </c>
      <c r="H266" s="12">
        <v>6377</v>
      </c>
      <c r="I266" s="12">
        <v>2440</v>
      </c>
      <c r="J266" s="12">
        <v>385</v>
      </c>
      <c r="K266" s="12">
        <v>485</v>
      </c>
      <c r="L266" s="12">
        <v>91</v>
      </c>
      <c r="M266" s="12">
        <v>95</v>
      </c>
      <c r="N266" s="11">
        <v>5654</v>
      </c>
      <c r="O266" s="19">
        <v>8990</v>
      </c>
      <c r="P266" s="19">
        <v>2392</v>
      </c>
      <c r="Q266" s="19">
        <v>3014</v>
      </c>
      <c r="R266" s="19">
        <v>648</v>
      </c>
      <c r="S266" s="19">
        <v>897</v>
      </c>
      <c r="T266" s="19"/>
      <c r="U266" s="19"/>
      <c r="V266" s="19"/>
      <c r="W266" s="19"/>
      <c r="X266" s="19"/>
      <c r="Y266" s="19"/>
      <c r="Z266" s="19"/>
      <c r="AA266" s="19"/>
      <c r="AB266" s="19"/>
      <c r="AC266" s="28"/>
      <c r="AD266" s="28"/>
      <c r="AE266" s="28"/>
      <c r="AF266" s="28" t="s">
        <v>5</v>
      </c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19"/>
      <c r="AV266" s="28"/>
      <c r="AW266" s="28" t="s">
        <v>10</v>
      </c>
      <c r="AX266" s="29" t="s">
        <v>7</v>
      </c>
      <c r="AY266" s="12">
        <v>78</v>
      </c>
      <c r="AZ266" s="12"/>
      <c r="BA266" s="19">
        <v>660</v>
      </c>
      <c r="BB266" s="19">
        <v>730</v>
      </c>
      <c r="BC266" s="19">
        <v>650</v>
      </c>
      <c r="BD266" s="19">
        <v>760</v>
      </c>
      <c r="BE266" s="12"/>
      <c r="BF266" s="12"/>
      <c r="BG266" s="12">
        <v>77</v>
      </c>
      <c r="BH266" s="131">
        <v>94</v>
      </c>
      <c r="BI266" s="183"/>
      <c r="BJ266" s="195"/>
      <c r="BK266" s="19" t="s">
        <v>7</v>
      </c>
      <c r="BL266" s="19" t="s">
        <v>7</v>
      </c>
      <c r="BM266" s="12">
        <v>922</v>
      </c>
      <c r="BN266" s="12">
        <v>537</v>
      </c>
      <c r="BO266" s="34" t="s">
        <v>10</v>
      </c>
      <c r="BP266" s="34"/>
      <c r="BQ266" s="34"/>
      <c r="BR266" s="34"/>
      <c r="BS266" s="34"/>
      <c r="BT266" s="130">
        <v>832</v>
      </c>
      <c r="BU266" s="130">
        <v>431</v>
      </c>
      <c r="BV266" s="130">
        <v>175</v>
      </c>
      <c r="BW266" s="46"/>
      <c r="BX266" s="46"/>
      <c r="BY266" s="46"/>
      <c r="BZ266" s="46"/>
      <c r="CA266" s="110"/>
      <c r="CB266" s="46"/>
      <c r="CC266" s="46"/>
      <c r="CD266" s="46"/>
      <c r="CE266" s="46"/>
      <c r="CF266" s="46"/>
      <c r="CG266" s="22">
        <v>31</v>
      </c>
      <c r="CH266" s="22">
        <v>28</v>
      </c>
      <c r="CI266" s="22">
        <v>29</v>
      </c>
      <c r="CJ266" s="22">
        <v>100</v>
      </c>
      <c r="CK266" s="22">
        <v>71</v>
      </c>
      <c r="CL266" s="12"/>
      <c r="CM266" s="12"/>
      <c r="CN266" s="12"/>
      <c r="CO266" s="12"/>
      <c r="CP266" s="12"/>
      <c r="CQ266" s="12"/>
      <c r="CR266" s="12"/>
      <c r="CS266" s="12"/>
      <c r="CT266" s="66"/>
      <c r="CU266" s="66"/>
      <c r="CV266" s="66"/>
      <c r="CW266" s="66"/>
      <c r="CX266" s="66"/>
      <c r="CY266" s="12"/>
      <c r="CZ266" s="66"/>
      <c r="DA266" s="66"/>
      <c r="DB266" s="66"/>
      <c r="DC266" s="66"/>
      <c r="DD266" s="12"/>
      <c r="DE266" s="66"/>
      <c r="DF266" s="12"/>
      <c r="DG266" s="12"/>
      <c r="DH266" s="1"/>
      <c r="DI266" s="1"/>
      <c r="DJ266" s="1"/>
      <c r="DK266" s="1"/>
      <c r="DL266" s="1"/>
      <c r="DM266" s="1"/>
      <c r="DN266" s="1"/>
      <c r="DO266" s="1"/>
    </row>
    <row r="267" spans="1:119" customFormat="1" x14ac:dyDescent="0.2">
      <c r="A267" s="1" t="s">
        <v>116</v>
      </c>
      <c r="B267" s="3">
        <v>2017</v>
      </c>
      <c r="C267" s="28"/>
      <c r="D267" s="28"/>
      <c r="E267" s="28"/>
      <c r="F267" s="12">
        <v>2618</v>
      </c>
      <c r="G267" s="12">
        <v>3581</v>
      </c>
      <c r="H267" s="12">
        <v>6285</v>
      </c>
      <c r="I267" s="12">
        <v>2455</v>
      </c>
      <c r="J267" s="12">
        <v>392</v>
      </c>
      <c r="K267" s="12">
        <v>490</v>
      </c>
      <c r="L267" s="12">
        <v>92</v>
      </c>
      <c r="M267" s="12">
        <v>95</v>
      </c>
      <c r="N267" s="11">
        <v>5739</v>
      </c>
      <c r="O267" s="19">
        <v>9182</v>
      </c>
      <c r="P267" s="19">
        <v>2394</v>
      </c>
      <c r="Q267" s="19">
        <v>2965</v>
      </c>
      <c r="R267" s="19">
        <v>638</v>
      </c>
      <c r="S267" s="19">
        <v>891</v>
      </c>
      <c r="T267" s="19"/>
      <c r="U267" s="19"/>
      <c r="V267" s="19"/>
      <c r="W267" s="19"/>
      <c r="X267" s="19"/>
      <c r="Y267" s="19"/>
      <c r="Z267" s="19"/>
      <c r="AA267" s="19"/>
      <c r="AB267" s="19"/>
      <c r="AC267" s="28"/>
      <c r="AD267" s="28"/>
      <c r="AE267" s="28"/>
      <c r="AF267" s="28" t="s">
        <v>5</v>
      </c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19"/>
      <c r="AV267" s="28"/>
      <c r="AW267" s="28" t="s">
        <v>10</v>
      </c>
      <c r="AX267" s="28" t="s">
        <v>7</v>
      </c>
      <c r="AY267" s="12">
        <v>73</v>
      </c>
      <c r="AZ267" s="12"/>
      <c r="BA267" s="12">
        <v>660</v>
      </c>
      <c r="BB267" s="12">
        <v>740</v>
      </c>
      <c r="BC267" s="12">
        <v>640</v>
      </c>
      <c r="BD267" s="12">
        <v>740</v>
      </c>
      <c r="BE267" s="12"/>
      <c r="BF267" s="12"/>
      <c r="BG267" s="12">
        <v>81</v>
      </c>
      <c r="BH267" s="131">
        <v>95</v>
      </c>
      <c r="BI267" s="183"/>
      <c r="BJ267" s="195"/>
      <c r="BK267" s="19" t="s">
        <v>7</v>
      </c>
      <c r="BL267" s="19" t="s">
        <v>7</v>
      </c>
      <c r="BM267" s="12">
        <v>1021</v>
      </c>
      <c r="BN267" s="12">
        <v>530</v>
      </c>
      <c r="BO267" s="34" t="s">
        <v>10</v>
      </c>
      <c r="BP267" s="34"/>
      <c r="BQ267" s="34"/>
      <c r="BR267" s="34"/>
      <c r="BS267" s="34"/>
      <c r="BT267" s="130">
        <v>858</v>
      </c>
      <c r="BU267" s="130">
        <v>385</v>
      </c>
      <c r="BV267" s="130">
        <v>169</v>
      </c>
      <c r="BW267" s="46"/>
      <c r="BX267" s="46"/>
      <c r="BY267" s="46"/>
      <c r="BZ267" s="46"/>
      <c r="CA267" s="110"/>
      <c r="CB267" s="46"/>
      <c r="CC267" s="46"/>
      <c r="CD267" s="46"/>
      <c r="CE267" s="46"/>
      <c r="CF267" s="46"/>
      <c r="CG267" s="22">
        <v>30</v>
      </c>
      <c r="CH267" s="22">
        <v>27</v>
      </c>
      <c r="CI267" s="22">
        <v>31</v>
      </c>
      <c r="CJ267" s="22">
        <v>100</v>
      </c>
      <c r="CK267" s="22">
        <v>72</v>
      </c>
      <c r="CL267" s="12"/>
      <c r="CM267" s="12"/>
      <c r="CN267" s="12"/>
      <c r="CO267" s="12"/>
      <c r="CP267" s="12"/>
      <c r="CQ267" s="12"/>
      <c r="CR267" s="12"/>
      <c r="CS267" s="12"/>
      <c r="CT267" s="66"/>
      <c r="CU267" s="66"/>
      <c r="CV267" s="66"/>
      <c r="CW267" s="66"/>
      <c r="CX267" s="66"/>
      <c r="CY267" s="12"/>
      <c r="CZ267" s="66"/>
      <c r="DA267" s="66"/>
      <c r="DB267" s="66"/>
      <c r="DC267" s="66"/>
      <c r="DD267" s="12"/>
      <c r="DE267" s="66"/>
      <c r="DF267" s="12"/>
      <c r="DG267" s="12"/>
      <c r="DH267" s="1"/>
      <c r="DI267" s="1"/>
      <c r="DJ267" s="1"/>
      <c r="DK267" s="1"/>
      <c r="DL267" s="1"/>
      <c r="DM267" s="1"/>
      <c r="DN267" s="1"/>
      <c r="DO267" s="1"/>
    </row>
    <row r="268" spans="1:119" customFormat="1" x14ac:dyDescent="0.2">
      <c r="A268" s="4" t="s">
        <v>130</v>
      </c>
      <c r="B268" s="3">
        <v>2022</v>
      </c>
      <c r="C268" s="84" t="s">
        <v>208</v>
      </c>
      <c r="D268" t="s">
        <v>524</v>
      </c>
      <c r="E268">
        <v>1</v>
      </c>
      <c r="F268" s="19">
        <v>994</v>
      </c>
      <c r="G268" s="19">
        <v>1098</v>
      </c>
      <c r="H268" s="19">
        <v>2152</v>
      </c>
      <c r="I268" s="19">
        <v>53</v>
      </c>
      <c r="J268" s="19">
        <v>190</v>
      </c>
      <c r="K268" s="19">
        <v>288</v>
      </c>
      <c r="L268" s="19"/>
      <c r="M268" s="19"/>
      <c r="N268" s="19">
        <v>6870</v>
      </c>
      <c r="O268" s="19">
        <v>7974</v>
      </c>
      <c r="P268" s="19">
        <v>607</v>
      </c>
      <c r="Q268" s="19">
        <v>653</v>
      </c>
      <c r="R268" s="19">
        <v>264</v>
      </c>
      <c r="S268" s="19">
        <v>294</v>
      </c>
      <c r="T268" s="19"/>
      <c r="U268" s="19"/>
      <c r="V268" s="19"/>
      <c r="W268" s="19"/>
      <c r="X268" s="19"/>
      <c r="Y268" s="19"/>
      <c r="Z268" s="19"/>
      <c r="AA268" s="19"/>
      <c r="AB268" s="19"/>
      <c r="AC268" s="48" t="s">
        <v>5</v>
      </c>
      <c r="AD268" s="48" t="s">
        <v>5</v>
      </c>
      <c r="AE268" s="48" t="s">
        <v>5</v>
      </c>
      <c r="AF268" s="48" t="s">
        <v>9</v>
      </c>
      <c r="AG268" s="48" t="s">
        <v>13</v>
      </c>
      <c r="AH268" s="48" t="s">
        <v>5</v>
      </c>
      <c r="AI268" s="48" t="s">
        <v>15</v>
      </c>
      <c r="AJ268" s="48" t="s">
        <v>13</v>
      </c>
      <c r="AK268" s="48" t="s">
        <v>13</v>
      </c>
      <c r="AL268" s="48" t="s">
        <v>5</v>
      </c>
      <c r="AM268" s="48" t="s">
        <v>13</v>
      </c>
      <c r="AN268" s="48" t="s">
        <v>9</v>
      </c>
      <c r="AO268" s="48" t="s">
        <v>9</v>
      </c>
      <c r="AP268" s="48" t="s">
        <v>15</v>
      </c>
      <c r="AQ268" s="48" t="s">
        <v>9</v>
      </c>
      <c r="AR268" s="48" t="s">
        <v>13</v>
      </c>
      <c r="AS268" s="48" t="s">
        <v>13</v>
      </c>
      <c r="AT268" s="48" t="s">
        <v>13</v>
      </c>
      <c r="AU268" s="173" t="s">
        <v>15</v>
      </c>
      <c r="AV268" s="1"/>
      <c r="AW268" s="28" t="s">
        <v>10</v>
      </c>
      <c r="AX268" s="28" t="s">
        <v>7</v>
      </c>
      <c r="AY268" s="19">
        <v>41</v>
      </c>
      <c r="AZ268" s="19"/>
      <c r="BA268" s="19">
        <v>730</v>
      </c>
      <c r="BB268" s="19">
        <v>780</v>
      </c>
      <c r="BC268" s="19">
        <v>750</v>
      </c>
      <c r="BD268" s="19">
        <v>790</v>
      </c>
      <c r="BE268" s="19">
        <v>1490</v>
      </c>
      <c r="BF268" s="19">
        <v>1550</v>
      </c>
      <c r="BG268" s="19">
        <v>87</v>
      </c>
      <c r="BH268" s="131"/>
      <c r="BI268" s="183"/>
      <c r="BJ268" s="195"/>
      <c r="BK268" s="12" t="s">
        <v>7</v>
      </c>
      <c r="BL268" s="12" t="s">
        <v>7</v>
      </c>
      <c r="BM268" s="12">
        <v>814</v>
      </c>
      <c r="BN268" s="12">
        <v>254</v>
      </c>
      <c r="BO268" s="19" t="s">
        <v>10</v>
      </c>
      <c r="BP268" s="19"/>
      <c r="BQ268" s="19"/>
      <c r="BR268" s="19"/>
      <c r="BS268" s="19"/>
      <c r="BT268" s="3">
        <v>573</v>
      </c>
      <c r="BU268" s="3">
        <v>17</v>
      </c>
      <c r="BV268" s="3">
        <v>11</v>
      </c>
      <c r="BW268" s="1" t="s">
        <v>10</v>
      </c>
      <c r="BX268" s="1" t="s">
        <v>7</v>
      </c>
      <c r="BY268" s="1" t="s">
        <v>10</v>
      </c>
      <c r="BZ268" s="1"/>
      <c r="CA268" s="107"/>
      <c r="CB268" s="1" t="s">
        <v>10</v>
      </c>
      <c r="CC268" s="1" t="s">
        <v>10</v>
      </c>
      <c r="CD268" s="1" t="s">
        <v>7</v>
      </c>
      <c r="CE268" s="1" t="s">
        <v>7</v>
      </c>
      <c r="CF268" s="1" t="s">
        <v>10</v>
      </c>
      <c r="CG268" s="12">
        <v>84</v>
      </c>
      <c r="CH268" s="12">
        <v>0</v>
      </c>
      <c r="CI268" s="12">
        <v>0</v>
      </c>
      <c r="CJ268" s="12">
        <v>100</v>
      </c>
      <c r="CK268" s="12">
        <v>93</v>
      </c>
      <c r="CL268" s="19">
        <v>64540</v>
      </c>
      <c r="CM268" s="19"/>
      <c r="CN268" s="19"/>
      <c r="CO268" s="19"/>
      <c r="CP268" s="19">
        <v>320</v>
      </c>
      <c r="CQ268" s="19">
        <v>16300</v>
      </c>
      <c r="CR268" s="12">
        <v>388</v>
      </c>
      <c r="CS268" s="12">
        <v>334</v>
      </c>
      <c r="CT268" s="12">
        <v>334</v>
      </c>
      <c r="CU268" s="12">
        <v>334</v>
      </c>
      <c r="CV268" s="12">
        <v>0</v>
      </c>
      <c r="CW268" s="12">
        <v>0</v>
      </c>
      <c r="CX268" s="12">
        <v>334</v>
      </c>
      <c r="CY268" s="12">
        <v>100</v>
      </c>
      <c r="CZ268" s="12">
        <v>65134</v>
      </c>
      <c r="DA268" s="12">
        <v>65134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0</v>
      </c>
      <c r="DH268" s="1">
        <v>217</v>
      </c>
      <c r="DI268" s="1">
        <v>168</v>
      </c>
      <c r="DJ268" s="1">
        <v>83</v>
      </c>
      <c r="DK268" s="1">
        <v>41</v>
      </c>
      <c r="DL268" s="1">
        <v>23</v>
      </c>
      <c r="DM268" s="1">
        <v>7</v>
      </c>
      <c r="DN268" s="1">
        <v>2</v>
      </c>
      <c r="DO268" s="1">
        <v>541</v>
      </c>
    </row>
    <row r="269" spans="1:119" customFormat="1" x14ac:dyDescent="0.2">
      <c r="A269" s="3" t="s">
        <v>130</v>
      </c>
      <c r="B269" s="3">
        <v>2021</v>
      </c>
      <c r="C269" s="2"/>
      <c r="D269" s="2"/>
      <c r="E269" s="2"/>
      <c r="F269" s="19">
        <v>1028</v>
      </c>
      <c r="G269" s="19">
        <v>1099</v>
      </c>
      <c r="H269" s="19">
        <v>2166</v>
      </c>
      <c r="I269" s="19">
        <v>50</v>
      </c>
      <c r="J269" s="19">
        <v>187</v>
      </c>
      <c r="K269" s="19">
        <v>289</v>
      </c>
      <c r="L269" s="19"/>
      <c r="M269" s="19"/>
      <c r="N269" s="19">
        <v>5678</v>
      </c>
      <c r="O269" s="19">
        <v>6774</v>
      </c>
      <c r="P269" s="19">
        <v>516</v>
      </c>
      <c r="Q269" s="19">
        <v>583</v>
      </c>
      <c r="R269" s="19">
        <v>264</v>
      </c>
      <c r="S269" s="19">
        <v>310</v>
      </c>
      <c r="T269" s="19"/>
      <c r="U269" s="19"/>
      <c r="V269" s="19"/>
      <c r="W269" s="19"/>
      <c r="X269" s="19"/>
      <c r="Y269" s="19"/>
      <c r="Z269" s="19"/>
      <c r="AA269" s="19"/>
      <c r="AB269" s="19"/>
      <c r="AC269" s="2"/>
      <c r="AD269" s="2"/>
      <c r="AE269" s="2"/>
      <c r="AF269" s="28" t="s">
        <v>5</v>
      </c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12"/>
      <c r="AV269" s="2"/>
      <c r="AW269" s="28" t="s">
        <v>10</v>
      </c>
      <c r="AX269" s="28" t="s">
        <v>7</v>
      </c>
      <c r="AY269" s="19">
        <v>43</v>
      </c>
      <c r="AZ269" s="19"/>
      <c r="BA269" s="19">
        <v>720</v>
      </c>
      <c r="BB269" s="19">
        <v>770</v>
      </c>
      <c r="BC269" s="19">
        <v>740</v>
      </c>
      <c r="BD269" s="19">
        <v>790</v>
      </c>
      <c r="BE269" s="19">
        <v>1470</v>
      </c>
      <c r="BF269" s="19">
        <v>1550</v>
      </c>
      <c r="BG269" s="19">
        <v>90</v>
      </c>
      <c r="BH269" s="131"/>
      <c r="BI269" s="183"/>
      <c r="BJ269" s="195"/>
      <c r="BK269" s="12" t="s">
        <v>7</v>
      </c>
      <c r="BL269" s="12" t="s">
        <v>7</v>
      </c>
      <c r="BM269" s="12">
        <v>715</v>
      </c>
      <c r="BN269" s="12">
        <v>238</v>
      </c>
      <c r="BO269" s="19" t="s">
        <v>10</v>
      </c>
      <c r="BP269" s="19"/>
      <c r="BQ269" s="19"/>
      <c r="BR269" s="19"/>
      <c r="BS269" s="19"/>
      <c r="BT269" s="3">
        <v>500</v>
      </c>
      <c r="BU269" s="3">
        <v>15</v>
      </c>
      <c r="BV269" s="3">
        <v>7</v>
      </c>
      <c r="BW269" s="3"/>
      <c r="BX269" s="3"/>
      <c r="BY269" s="3"/>
      <c r="BZ269" s="3"/>
      <c r="CA269" s="108"/>
      <c r="CB269" s="3"/>
      <c r="CC269" s="3"/>
      <c r="CD269" s="3"/>
      <c r="CE269" s="3"/>
      <c r="CF269" s="3"/>
      <c r="CG269" s="19">
        <v>84</v>
      </c>
      <c r="CH269" s="12">
        <v>0</v>
      </c>
      <c r="CI269" s="12">
        <v>0</v>
      </c>
      <c r="CJ269" s="19">
        <v>99</v>
      </c>
      <c r="CK269" s="19">
        <v>93</v>
      </c>
      <c r="CL269" s="19"/>
      <c r="CM269" s="19"/>
      <c r="CN269" s="19"/>
      <c r="CO269" s="19"/>
      <c r="CP269" s="19"/>
      <c r="CQ269" s="19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"/>
      <c r="DI269" s="1"/>
      <c r="DJ269" s="1"/>
      <c r="DK269" s="1"/>
      <c r="DL269" s="1"/>
      <c r="DM269" s="1"/>
      <c r="DN269" s="1"/>
      <c r="DO269" s="159"/>
    </row>
    <row r="270" spans="1:119" customFormat="1" x14ac:dyDescent="0.2">
      <c r="A270" s="3" t="s">
        <v>130</v>
      </c>
      <c r="B270" s="3">
        <v>2020</v>
      </c>
      <c r="C270" s="2"/>
      <c r="D270" s="2"/>
      <c r="E270" s="2"/>
      <c r="F270" s="19">
        <v>956</v>
      </c>
      <c r="G270" s="19">
        <v>961</v>
      </c>
      <c r="H270" s="19">
        <v>1962</v>
      </c>
      <c r="I270" s="19">
        <v>25</v>
      </c>
      <c r="J270" s="19">
        <v>166</v>
      </c>
      <c r="K270" s="19">
        <v>275</v>
      </c>
      <c r="L270" s="19"/>
      <c r="M270" s="19"/>
      <c r="N270" s="19">
        <v>4152</v>
      </c>
      <c r="O270" s="19">
        <v>4592</v>
      </c>
      <c r="P270" s="19">
        <v>641</v>
      </c>
      <c r="Q270" s="19">
        <v>681</v>
      </c>
      <c r="R270" s="19">
        <v>248</v>
      </c>
      <c r="S270" s="19">
        <v>234</v>
      </c>
      <c r="T270" s="19"/>
      <c r="U270" s="19"/>
      <c r="V270" s="19"/>
      <c r="W270" s="19"/>
      <c r="X270" s="19"/>
      <c r="Y270" s="19"/>
      <c r="Z270" s="19"/>
      <c r="AA270" s="19"/>
      <c r="AB270" s="19"/>
      <c r="AC270" s="2"/>
      <c r="AD270" s="2"/>
      <c r="AE270" s="2"/>
      <c r="AF270" s="28" t="s">
        <v>5</v>
      </c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12"/>
      <c r="AV270" s="2"/>
      <c r="AW270" s="28" t="s">
        <v>10</v>
      </c>
      <c r="AX270" s="28" t="s">
        <v>7</v>
      </c>
      <c r="AY270" s="19">
        <v>67</v>
      </c>
      <c r="AZ270" s="19"/>
      <c r="BA270" s="19">
        <v>700</v>
      </c>
      <c r="BB270" s="19">
        <v>770</v>
      </c>
      <c r="BC270" s="19">
        <v>710</v>
      </c>
      <c r="BD270" s="19">
        <v>790</v>
      </c>
      <c r="BE270" s="19">
        <v>1430</v>
      </c>
      <c r="BF270" s="19">
        <v>1540</v>
      </c>
      <c r="BG270" s="19">
        <v>95</v>
      </c>
      <c r="BH270" s="131"/>
      <c r="BI270" s="183"/>
      <c r="BJ270" s="195"/>
      <c r="BK270" s="12" t="s">
        <v>7</v>
      </c>
      <c r="BL270" s="12" t="s">
        <v>7</v>
      </c>
      <c r="BM270" s="12">
        <v>634</v>
      </c>
      <c r="BN270" s="12">
        <v>249</v>
      </c>
      <c r="BO270" s="19" t="s">
        <v>10</v>
      </c>
      <c r="BP270" s="19"/>
      <c r="BQ270" s="19"/>
      <c r="BR270" s="19"/>
      <c r="BS270" s="19"/>
      <c r="BT270" s="3">
        <v>356</v>
      </c>
      <c r="BU270" s="3">
        <v>9</v>
      </c>
      <c r="BV270" s="3">
        <v>7</v>
      </c>
      <c r="BW270" s="3"/>
      <c r="BX270" s="3"/>
      <c r="BY270" s="3"/>
      <c r="BZ270" s="3"/>
      <c r="CA270" s="108"/>
      <c r="CB270" s="3"/>
      <c r="CC270" s="3"/>
      <c r="CD270" s="3"/>
      <c r="CE270" s="3"/>
      <c r="CF270" s="3"/>
      <c r="CG270" s="19">
        <v>85</v>
      </c>
      <c r="CH270" s="12">
        <v>0</v>
      </c>
      <c r="CI270" s="12">
        <v>0</v>
      </c>
      <c r="CJ270" s="19">
        <v>85</v>
      </c>
      <c r="CK270" s="19">
        <v>69</v>
      </c>
      <c r="CL270" s="19"/>
      <c r="CM270" s="19"/>
      <c r="CN270" s="19"/>
      <c r="CO270" s="19"/>
      <c r="CP270" s="19"/>
      <c r="CQ270" s="19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"/>
      <c r="DI270" s="1"/>
      <c r="DJ270" s="1"/>
      <c r="DK270" s="1"/>
      <c r="DL270" s="1"/>
      <c r="DM270" s="1"/>
      <c r="DN270" s="1"/>
      <c r="DO270" s="1"/>
    </row>
    <row r="271" spans="1:119" customFormat="1" x14ac:dyDescent="0.2">
      <c r="A271" s="3" t="s">
        <v>130</v>
      </c>
      <c r="B271" s="3">
        <v>2019</v>
      </c>
      <c r="C271" s="2"/>
      <c r="D271" s="2"/>
      <c r="E271" s="2"/>
      <c r="F271" s="19">
        <v>1019</v>
      </c>
      <c r="G271" s="19">
        <v>1008</v>
      </c>
      <c r="H271" s="19">
        <v>2078</v>
      </c>
      <c r="I271" s="19">
        <v>56</v>
      </c>
      <c r="J271" s="19">
        <v>186</v>
      </c>
      <c r="K271" s="19">
        <v>254</v>
      </c>
      <c r="L271" s="19"/>
      <c r="M271" s="19"/>
      <c r="N271" s="19">
        <v>4478</v>
      </c>
      <c r="O271" s="19">
        <v>5237</v>
      </c>
      <c r="P271" s="19">
        <v>576</v>
      </c>
      <c r="Q271" s="19">
        <v>648</v>
      </c>
      <c r="R271" s="19">
        <v>246</v>
      </c>
      <c r="S271" s="19">
        <v>300</v>
      </c>
      <c r="T271" s="19"/>
      <c r="U271" s="19"/>
      <c r="V271" s="19"/>
      <c r="W271" s="19"/>
      <c r="X271" s="19"/>
      <c r="Y271" s="19"/>
      <c r="Z271" s="19"/>
      <c r="AA271" s="19"/>
      <c r="AB271" s="19"/>
      <c r="AC271" s="2"/>
      <c r="AD271" s="2"/>
      <c r="AE271" s="2"/>
      <c r="AF271" s="28" t="s">
        <v>5</v>
      </c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12"/>
      <c r="AV271" s="2"/>
      <c r="AW271" s="28" t="s">
        <v>10</v>
      </c>
      <c r="AX271" s="28" t="s">
        <v>7</v>
      </c>
      <c r="AY271" s="19">
        <v>66</v>
      </c>
      <c r="AZ271" s="19"/>
      <c r="BA271" s="19">
        <v>700</v>
      </c>
      <c r="BB271" s="19">
        <v>760</v>
      </c>
      <c r="BC271" s="19">
        <v>710</v>
      </c>
      <c r="BD271" s="19">
        <v>790</v>
      </c>
      <c r="BE271" s="19">
        <v>1420</v>
      </c>
      <c r="BF271" s="19">
        <v>1540</v>
      </c>
      <c r="BG271" s="19">
        <v>85</v>
      </c>
      <c r="BH271" s="131"/>
      <c r="BI271" s="183"/>
      <c r="BJ271" s="195"/>
      <c r="BK271" s="12" t="s">
        <v>7</v>
      </c>
      <c r="BL271" s="12" t="s">
        <v>7</v>
      </c>
      <c r="BM271" s="12">
        <v>689</v>
      </c>
      <c r="BN271" s="12">
        <v>257</v>
      </c>
      <c r="BO271" s="19" t="s">
        <v>10</v>
      </c>
      <c r="BP271" s="19"/>
      <c r="BQ271" s="19"/>
      <c r="BR271" s="19"/>
      <c r="BS271" s="19"/>
      <c r="BT271" s="3">
        <v>413</v>
      </c>
      <c r="BU271" s="3">
        <v>16</v>
      </c>
      <c r="BV271" s="3">
        <v>9</v>
      </c>
      <c r="BW271" s="3"/>
      <c r="BX271" s="3"/>
      <c r="BY271" s="3"/>
      <c r="BZ271" s="3"/>
      <c r="CA271" s="108"/>
      <c r="CB271" s="3"/>
      <c r="CC271" s="3"/>
      <c r="CD271" s="3"/>
      <c r="CE271" s="3"/>
      <c r="CF271" s="3"/>
      <c r="CG271" s="19">
        <v>84</v>
      </c>
      <c r="CH271" s="12">
        <v>0</v>
      </c>
      <c r="CI271" s="12">
        <v>0</v>
      </c>
      <c r="CJ271" s="19">
        <v>100</v>
      </c>
      <c r="CK271" s="19">
        <v>93</v>
      </c>
      <c r="CL271" s="19"/>
      <c r="CM271" s="19"/>
      <c r="CN271" s="19"/>
      <c r="CO271" s="19"/>
      <c r="CP271" s="19"/>
      <c r="CQ271" s="19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"/>
      <c r="DI271" s="1"/>
      <c r="DJ271" s="1"/>
      <c r="DK271" s="1"/>
      <c r="DL271" s="1"/>
      <c r="DM271" s="1"/>
      <c r="DN271" s="1"/>
      <c r="DO271" s="1"/>
    </row>
    <row r="272" spans="1:119" customFormat="1" x14ac:dyDescent="0.2">
      <c r="A272" s="3" t="s">
        <v>130</v>
      </c>
      <c r="B272" s="3">
        <v>2018</v>
      </c>
      <c r="C272" s="2"/>
      <c r="D272" s="2"/>
      <c r="E272" s="2"/>
      <c r="F272" s="19">
        <v>1047</v>
      </c>
      <c r="G272" s="19">
        <v>973</v>
      </c>
      <c r="H272" s="19">
        <v>2073</v>
      </c>
      <c r="I272" s="19">
        <v>54</v>
      </c>
      <c r="J272" s="19">
        <v>171</v>
      </c>
      <c r="K272" s="19">
        <v>259</v>
      </c>
      <c r="L272" s="19"/>
      <c r="M272" s="19"/>
      <c r="N272" s="19">
        <v>4488</v>
      </c>
      <c r="O272" s="19">
        <v>5072</v>
      </c>
      <c r="P272" s="19">
        <v>577</v>
      </c>
      <c r="Q272" s="19">
        <v>663</v>
      </c>
      <c r="R272" s="19">
        <v>257</v>
      </c>
      <c r="S272" s="19">
        <v>276</v>
      </c>
      <c r="T272" s="19"/>
      <c r="U272" s="19"/>
      <c r="V272" s="19"/>
      <c r="W272" s="19"/>
      <c r="X272" s="19"/>
      <c r="Y272" s="19"/>
      <c r="Z272" s="19"/>
      <c r="AA272" s="19"/>
      <c r="AB272" s="19"/>
      <c r="AC272" s="2"/>
      <c r="AD272" s="2"/>
      <c r="AE272" s="2"/>
      <c r="AF272" s="28" t="s">
        <v>5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12"/>
      <c r="AV272" s="2"/>
      <c r="AW272" s="28" t="s">
        <v>10</v>
      </c>
      <c r="AX272" s="28" t="s">
        <v>7</v>
      </c>
      <c r="AY272" s="19">
        <v>57</v>
      </c>
      <c r="AZ272" s="19"/>
      <c r="BA272" s="19">
        <v>710</v>
      </c>
      <c r="BB272" s="19">
        <v>760</v>
      </c>
      <c r="BC272" s="19">
        <v>700</v>
      </c>
      <c r="BD272" s="19">
        <v>790</v>
      </c>
      <c r="BE272" s="19"/>
      <c r="BF272" s="19"/>
      <c r="BG272" s="19">
        <v>89</v>
      </c>
      <c r="BH272" s="131"/>
      <c r="BI272" s="183"/>
      <c r="BJ272" s="195"/>
      <c r="BK272" s="12" t="s">
        <v>7</v>
      </c>
      <c r="BL272" s="12" t="s">
        <v>7</v>
      </c>
      <c r="BM272" s="12">
        <v>748</v>
      </c>
      <c r="BN272" s="12">
        <v>258</v>
      </c>
      <c r="BO272" s="19" t="s">
        <v>10</v>
      </c>
      <c r="BP272" s="19"/>
      <c r="BQ272" s="19"/>
      <c r="BR272" s="19"/>
      <c r="BS272" s="19"/>
      <c r="BT272" s="3">
        <v>359</v>
      </c>
      <c r="BU272" s="3">
        <v>11</v>
      </c>
      <c r="BV272" s="3">
        <v>4</v>
      </c>
      <c r="BW272" s="3"/>
      <c r="BX272" s="3"/>
      <c r="BY272" s="3"/>
      <c r="BZ272" s="3"/>
      <c r="CA272" s="108"/>
      <c r="CB272" s="3"/>
      <c r="CC272" s="3"/>
      <c r="CD272" s="3"/>
      <c r="CE272" s="3"/>
      <c r="CF272" s="3"/>
      <c r="CG272" s="19">
        <v>86</v>
      </c>
      <c r="CH272" s="12">
        <v>0</v>
      </c>
      <c r="CI272" s="12">
        <v>0</v>
      </c>
      <c r="CJ272" s="19">
        <v>100</v>
      </c>
      <c r="CK272" s="19">
        <v>93</v>
      </c>
      <c r="CL272" s="19"/>
      <c r="CM272" s="19"/>
      <c r="CN272" s="19"/>
      <c r="CO272" s="19"/>
      <c r="CP272" s="19"/>
      <c r="CQ272" s="19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"/>
      <c r="DI272" s="1"/>
      <c r="DJ272" s="1"/>
      <c r="DK272" s="1"/>
      <c r="DL272" s="1"/>
      <c r="DM272" s="1"/>
      <c r="DN272" s="1"/>
      <c r="DO272" s="1"/>
    </row>
    <row r="273" spans="1:150" customFormat="1" x14ac:dyDescent="0.2">
      <c r="A273" s="3" t="s">
        <v>130</v>
      </c>
      <c r="B273" s="3">
        <v>2017</v>
      </c>
      <c r="C273" s="2"/>
      <c r="D273" s="2"/>
      <c r="E273" s="2"/>
      <c r="F273" s="19">
        <v>1070</v>
      </c>
      <c r="G273" s="19">
        <v>948</v>
      </c>
      <c r="H273" s="19">
        <v>2061</v>
      </c>
      <c r="I273" s="19">
        <v>56</v>
      </c>
      <c r="J273" s="19">
        <v>170</v>
      </c>
      <c r="K273" s="19">
        <v>258</v>
      </c>
      <c r="L273" s="19"/>
      <c r="M273" s="19"/>
      <c r="N273" s="19">
        <v>4055</v>
      </c>
      <c r="O273" s="19">
        <v>4538</v>
      </c>
      <c r="P273" s="19">
        <v>638</v>
      </c>
      <c r="Q273" s="19">
        <v>615</v>
      </c>
      <c r="R273" s="19">
        <v>305</v>
      </c>
      <c r="S273" s="19">
        <v>243</v>
      </c>
      <c r="T273" s="19"/>
      <c r="U273" s="19"/>
      <c r="V273" s="19"/>
      <c r="W273" s="19"/>
      <c r="X273" s="19"/>
      <c r="Y273" s="19"/>
      <c r="Z273" s="19"/>
      <c r="AA273" s="19"/>
      <c r="AB273" s="19"/>
      <c r="AC273" s="2"/>
      <c r="AD273" s="2"/>
      <c r="AE273" s="2"/>
      <c r="AF273" s="28" t="s">
        <v>5</v>
      </c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12"/>
      <c r="AV273" s="2"/>
      <c r="AW273" s="28" t="s">
        <v>10</v>
      </c>
      <c r="AX273" s="28" t="s">
        <v>7</v>
      </c>
      <c r="AY273" s="19">
        <v>59</v>
      </c>
      <c r="AZ273" s="19"/>
      <c r="BA273" s="19">
        <v>710</v>
      </c>
      <c r="BB273" s="19">
        <v>780</v>
      </c>
      <c r="BC273" s="19">
        <v>690</v>
      </c>
      <c r="BD273" s="19">
        <v>790</v>
      </c>
      <c r="BE273" s="19"/>
      <c r="BF273" s="19"/>
      <c r="BG273" s="19">
        <v>88</v>
      </c>
      <c r="BH273" s="131"/>
      <c r="BI273" s="183"/>
      <c r="BJ273" s="195"/>
      <c r="BK273" s="12" t="s">
        <v>7</v>
      </c>
      <c r="BL273" s="12" t="s">
        <v>7</v>
      </c>
      <c r="BM273" s="12">
        <v>727</v>
      </c>
      <c r="BN273" s="12">
        <v>257</v>
      </c>
      <c r="BO273" s="19" t="s">
        <v>10</v>
      </c>
      <c r="BP273" s="19"/>
      <c r="BQ273" s="19"/>
      <c r="BR273" s="19"/>
      <c r="BS273" s="19"/>
      <c r="BT273" s="3">
        <v>275</v>
      </c>
      <c r="BU273" s="3">
        <v>13</v>
      </c>
      <c r="BV273" s="3">
        <v>6</v>
      </c>
      <c r="BW273" s="3"/>
      <c r="BX273" s="3"/>
      <c r="BY273" s="3"/>
      <c r="BZ273" s="3"/>
      <c r="CA273" s="108"/>
      <c r="CB273" s="3"/>
      <c r="CC273" s="3"/>
      <c r="CD273" s="3"/>
      <c r="CE273" s="3"/>
      <c r="CF273" s="3"/>
      <c r="CG273" s="19">
        <v>86</v>
      </c>
      <c r="CH273" s="12">
        <v>0</v>
      </c>
      <c r="CI273" s="12">
        <v>0</v>
      </c>
      <c r="CJ273" s="19">
        <v>100</v>
      </c>
      <c r="CK273" s="19">
        <v>93</v>
      </c>
      <c r="CL273" s="19"/>
      <c r="CM273" s="19"/>
      <c r="CN273" s="19"/>
      <c r="CO273" s="19"/>
      <c r="CP273" s="19"/>
      <c r="CQ273" s="19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"/>
      <c r="DI273" s="1"/>
      <c r="DJ273" s="1"/>
      <c r="DK273" s="1"/>
      <c r="DL273" s="1"/>
      <c r="DM273" s="1"/>
      <c r="DN273" s="1"/>
      <c r="DO273" s="1"/>
    </row>
    <row r="274" spans="1:150" s="6" customFormat="1" x14ac:dyDescent="0.2">
      <c r="A274" s="6" t="s">
        <v>368</v>
      </c>
      <c r="C274" s="36"/>
      <c r="D274" t="s">
        <v>525</v>
      </c>
      <c r="E274">
        <v>1</v>
      </c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190"/>
      <c r="BI274" s="183"/>
      <c r="BJ274" s="195"/>
      <c r="BK274" s="36"/>
      <c r="BL274" s="36"/>
      <c r="BM274" s="134"/>
      <c r="BN274" s="134"/>
      <c r="BO274" s="134"/>
      <c r="BP274" s="134"/>
      <c r="BQ274" s="134"/>
      <c r="BR274" s="134"/>
      <c r="BS274" s="134"/>
      <c r="BW274" s="134"/>
      <c r="BX274" s="134"/>
      <c r="BY274" s="134"/>
      <c r="BZ274" s="36">
        <v>140</v>
      </c>
      <c r="CA274" s="135" t="s">
        <v>377</v>
      </c>
      <c r="CB274" s="134"/>
      <c r="CC274" s="134"/>
      <c r="CD274" s="134"/>
      <c r="CE274" s="134"/>
      <c r="CF274" s="134"/>
      <c r="CG274" s="36"/>
      <c r="CH274" s="36"/>
      <c r="CI274" s="36"/>
      <c r="CJ274" s="36"/>
      <c r="CK274" s="36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X274" s="36"/>
      <c r="DY274" s="36"/>
      <c r="DZ274" s="36"/>
      <c r="EA274" s="36"/>
      <c r="EB274" s="36"/>
      <c r="EC274" s="36"/>
      <c r="ED274" s="136"/>
      <c r="EE274" s="36"/>
      <c r="EF274" s="136"/>
      <c r="EG274" s="136"/>
      <c r="EH274" s="136"/>
      <c r="EI274" s="136"/>
      <c r="EJ274" s="136"/>
      <c r="EK274" s="36"/>
      <c r="EL274" s="136"/>
      <c r="EM274" s="136"/>
      <c r="EN274" s="136"/>
      <c r="EO274" s="136"/>
      <c r="EP274" s="36"/>
      <c r="EQ274" s="36"/>
      <c r="ER274" s="36"/>
      <c r="ES274" s="36"/>
      <c r="ET274" s="134"/>
    </row>
    <row r="275" spans="1:150" s="6" customFormat="1" x14ac:dyDescent="0.2">
      <c r="A275" s="6" t="s">
        <v>369</v>
      </c>
      <c r="C275" s="36"/>
      <c r="D275" t="s">
        <v>526</v>
      </c>
      <c r="E275">
        <v>1</v>
      </c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190"/>
      <c r="BI275" s="183"/>
      <c r="BJ275" s="195"/>
      <c r="BK275" s="36"/>
      <c r="BL275" s="36"/>
      <c r="BM275" s="134"/>
      <c r="BN275" s="134"/>
      <c r="BO275" s="134"/>
      <c r="BP275" s="134"/>
      <c r="BQ275" s="134"/>
      <c r="BR275" s="134"/>
      <c r="BS275" s="134"/>
      <c r="BW275" s="134"/>
      <c r="BX275" s="134"/>
      <c r="BY275" s="134"/>
      <c r="BZ275" s="36">
        <v>200</v>
      </c>
      <c r="CA275" s="135" t="s">
        <v>378</v>
      </c>
      <c r="CB275" s="134"/>
      <c r="CC275" s="134"/>
      <c r="CD275" s="134"/>
      <c r="CE275" s="134"/>
      <c r="CF275" s="134"/>
      <c r="CG275" s="36"/>
      <c r="CH275" s="36"/>
      <c r="CI275" s="36"/>
      <c r="CJ275" s="36"/>
      <c r="CK275" s="36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X275" s="36"/>
      <c r="DY275" s="36"/>
      <c r="DZ275" s="36"/>
      <c r="EA275" s="36"/>
      <c r="EB275" s="36"/>
      <c r="EC275" s="36"/>
      <c r="ED275" s="136"/>
      <c r="EE275" s="36"/>
      <c r="EF275" s="136"/>
      <c r="EG275" s="136"/>
      <c r="EH275" s="136"/>
      <c r="EI275" s="136"/>
      <c r="EJ275" s="136"/>
      <c r="EK275" s="36"/>
      <c r="EL275" s="136"/>
      <c r="EM275" s="136"/>
      <c r="EN275" s="136"/>
      <c r="EO275" s="136"/>
      <c r="EP275" s="36"/>
      <c r="EQ275" s="36"/>
      <c r="ER275" s="36"/>
      <c r="ES275" s="36"/>
      <c r="ET275" s="134"/>
    </row>
    <row r="276" spans="1:150" s="6" customFormat="1" x14ac:dyDescent="0.2">
      <c r="A276" s="6" t="s">
        <v>370</v>
      </c>
      <c r="C276" s="36"/>
      <c r="D276" t="s">
        <v>528</v>
      </c>
      <c r="E276">
        <v>1</v>
      </c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190"/>
      <c r="BI276" s="183"/>
      <c r="BJ276" s="195"/>
      <c r="BK276" s="134"/>
      <c r="BL276" s="134"/>
      <c r="BM276" s="134"/>
      <c r="BN276" s="134"/>
      <c r="BO276" s="134"/>
      <c r="BP276" s="134"/>
      <c r="BQ276" s="134"/>
      <c r="BR276" s="134"/>
      <c r="BS276" s="134"/>
      <c r="BW276" s="134"/>
      <c r="BX276" s="134"/>
      <c r="BY276" s="134"/>
      <c r="BZ276" s="36">
        <v>400</v>
      </c>
      <c r="CA276" s="135" t="s">
        <v>379</v>
      </c>
      <c r="CB276" s="134"/>
      <c r="CC276" s="134"/>
      <c r="CD276" s="134"/>
      <c r="CE276" s="134"/>
      <c r="CF276" s="134"/>
      <c r="CG276" s="36"/>
      <c r="CH276" s="36"/>
      <c r="CI276" s="36"/>
      <c r="CJ276" s="36"/>
      <c r="CK276" s="36"/>
      <c r="CL276" s="134"/>
      <c r="CM276" s="134"/>
      <c r="CN276" s="134"/>
      <c r="CO276" s="134"/>
      <c r="CP276" s="134"/>
      <c r="CQ276" s="134"/>
      <c r="CR276" s="134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3"/>
      <c r="DF276" s="36"/>
      <c r="DG276" s="36"/>
      <c r="DT276" s="36"/>
      <c r="DU276" s="36"/>
      <c r="DV276" s="36"/>
      <c r="DW276" s="36"/>
      <c r="DX276" s="36"/>
      <c r="DY276" s="36"/>
      <c r="DZ276" s="136"/>
      <c r="EA276" s="36"/>
      <c r="EB276" s="136"/>
      <c r="EC276" s="136"/>
      <c r="ED276" s="136"/>
      <c r="EE276" s="136"/>
      <c r="EF276" s="136"/>
      <c r="EG276" s="36"/>
      <c r="EH276" s="136"/>
      <c r="EI276" s="136"/>
      <c r="EJ276" s="136"/>
      <c r="EK276" s="136"/>
      <c r="EL276" s="36"/>
      <c r="EM276" s="36"/>
      <c r="EN276" s="36"/>
      <c r="EO276" s="36"/>
      <c r="EP276" s="134"/>
    </row>
    <row r="277" spans="1:150" s="6" customFormat="1" x14ac:dyDescent="0.2">
      <c r="A277" s="6" t="s">
        <v>390</v>
      </c>
      <c r="C277" s="134"/>
      <c r="D277" t="s">
        <v>529</v>
      </c>
      <c r="E277">
        <v>1</v>
      </c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36"/>
      <c r="AV277" s="134"/>
      <c r="AW277" s="134"/>
      <c r="AX277" s="134"/>
      <c r="AY277" s="36"/>
      <c r="AZ277" s="36"/>
      <c r="BA277" s="36"/>
      <c r="BB277" s="36"/>
      <c r="BC277" s="36"/>
      <c r="BD277" s="36"/>
      <c r="BE277" s="36"/>
      <c r="BF277" s="36"/>
      <c r="BG277" s="36"/>
      <c r="BH277" s="190"/>
      <c r="BI277" s="183"/>
      <c r="BJ277" s="195"/>
      <c r="BK277" s="36"/>
      <c r="BL277" s="36"/>
      <c r="BM277" s="36"/>
      <c r="BN277" s="32"/>
      <c r="BO277" s="36"/>
      <c r="BP277" s="36"/>
      <c r="BQ277" s="36"/>
      <c r="BR277" s="36"/>
      <c r="BS277" s="36"/>
      <c r="BZ277" s="36"/>
      <c r="CA277" s="137" t="s">
        <v>399</v>
      </c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138"/>
      <c r="CS277" s="36"/>
      <c r="CT277" s="138"/>
      <c r="CU277" s="138"/>
      <c r="CV277" s="138"/>
      <c r="CW277" s="138"/>
      <c r="CX277" s="138"/>
      <c r="CY277" s="36"/>
      <c r="CZ277" s="138"/>
      <c r="DA277" s="138"/>
      <c r="DB277" s="138"/>
      <c r="DC277" s="138"/>
      <c r="DD277" s="36"/>
      <c r="DE277" s="36"/>
      <c r="DF277" s="36"/>
      <c r="DG277" s="36"/>
    </row>
    <row r="278" spans="1:150" s="6" customFormat="1" x14ac:dyDescent="0.2">
      <c r="A278" s="6" t="s">
        <v>391</v>
      </c>
      <c r="C278" s="134"/>
      <c r="D278" t="s">
        <v>530</v>
      </c>
      <c r="E278">
        <v>1</v>
      </c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36"/>
      <c r="AV278" s="134"/>
      <c r="AW278" s="134"/>
      <c r="AX278" s="134"/>
      <c r="AY278" s="36"/>
      <c r="AZ278" s="36"/>
      <c r="BA278" s="36"/>
      <c r="BB278" s="36"/>
      <c r="BC278" s="36"/>
      <c r="BD278" s="36"/>
      <c r="BE278" s="36"/>
      <c r="BF278" s="36"/>
      <c r="BG278" s="36"/>
      <c r="BH278" s="190"/>
      <c r="BI278" s="183"/>
      <c r="BJ278" s="195"/>
      <c r="BK278" s="36"/>
      <c r="BL278" s="36"/>
      <c r="BM278" s="36"/>
      <c r="BN278" s="32"/>
      <c r="BO278" s="36"/>
      <c r="BP278" s="36"/>
      <c r="BQ278" s="36"/>
      <c r="BR278" s="36"/>
      <c r="BS278" s="36"/>
      <c r="BZ278" s="36">
        <f>3000/4</f>
        <v>750</v>
      </c>
      <c r="CA278" s="139" t="s">
        <v>398</v>
      </c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138"/>
      <c r="CS278" s="36"/>
      <c r="CT278" s="138"/>
      <c r="CU278" s="138"/>
      <c r="CV278" s="138"/>
      <c r="CW278" s="138"/>
      <c r="CX278" s="138"/>
      <c r="CY278" s="36"/>
      <c r="CZ278" s="138"/>
      <c r="DA278" s="138"/>
      <c r="DB278" s="138"/>
      <c r="DC278" s="138"/>
      <c r="DD278" s="36"/>
      <c r="DE278" s="36"/>
      <c r="DF278" s="36"/>
      <c r="DG278" s="36"/>
    </row>
    <row r="279" spans="1:150" s="6" customFormat="1" x14ac:dyDescent="0.2">
      <c r="A279" s="6" t="s">
        <v>392</v>
      </c>
      <c r="C279" s="134"/>
      <c r="D279" t="s">
        <v>531</v>
      </c>
      <c r="E279">
        <v>1</v>
      </c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36"/>
      <c r="AV279" s="134"/>
      <c r="AW279" s="134"/>
      <c r="AX279" s="134"/>
      <c r="AY279" s="36"/>
      <c r="AZ279" s="36"/>
      <c r="BA279" s="36"/>
      <c r="BB279" s="36"/>
      <c r="BC279" s="36"/>
      <c r="BD279" s="36"/>
      <c r="BE279" s="36"/>
      <c r="BF279" s="36"/>
      <c r="BG279" s="36"/>
      <c r="BH279" s="190"/>
      <c r="BI279" s="183"/>
      <c r="BJ279" s="195"/>
      <c r="BK279" s="36"/>
      <c r="BL279" s="36"/>
      <c r="BM279" s="36"/>
      <c r="BN279" s="32"/>
      <c r="BO279" s="36"/>
      <c r="BP279" s="36"/>
      <c r="BQ279" s="36"/>
      <c r="BR279" s="36"/>
      <c r="BS279" s="36"/>
      <c r="BZ279" s="36">
        <v>400</v>
      </c>
      <c r="CA279" s="139" t="s">
        <v>397</v>
      </c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138"/>
      <c r="CS279" s="36"/>
      <c r="CT279" s="138"/>
      <c r="CU279" s="138"/>
      <c r="CV279" s="138"/>
      <c r="CW279" s="138"/>
      <c r="CX279" s="138"/>
      <c r="CY279" s="36"/>
      <c r="CZ279" s="138"/>
      <c r="DA279" s="138"/>
      <c r="DB279" s="138"/>
      <c r="DC279" s="138"/>
      <c r="DD279" s="36"/>
      <c r="DE279" s="36"/>
      <c r="DF279" s="36"/>
      <c r="DG279" s="36"/>
    </row>
    <row r="280" spans="1:150" s="6" customFormat="1" x14ac:dyDescent="0.2">
      <c r="A280" s="6" t="s">
        <v>393</v>
      </c>
      <c r="C280" s="134"/>
      <c r="D280" t="s">
        <v>532</v>
      </c>
      <c r="E280">
        <v>1</v>
      </c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36"/>
      <c r="AV280" s="134"/>
      <c r="AW280" s="134"/>
      <c r="AX280" s="134"/>
      <c r="AY280" s="36"/>
      <c r="AZ280" s="36"/>
      <c r="BA280" s="36"/>
      <c r="BB280" s="36"/>
      <c r="BC280" s="36"/>
      <c r="BD280" s="36"/>
      <c r="BE280" s="36"/>
      <c r="BF280" s="36"/>
      <c r="BG280" s="36"/>
      <c r="BH280" s="190"/>
      <c r="BI280" s="183"/>
      <c r="BJ280" s="195"/>
      <c r="BK280" s="36"/>
      <c r="BL280" s="36"/>
      <c r="BM280" s="36"/>
      <c r="BN280" s="32"/>
      <c r="BO280" s="36"/>
      <c r="BP280" s="36"/>
      <c r="BQ280" s="36"/>
      <c r="BR280" s="36"/>
      <c r="BS280" s="36"/>
      <c r="BZ280" s="36">
        <v>2000</v>
      </c>
      <c r="CA280" s="139" t="s">
        <v>395</v>
      </c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138"/>
      <c r="CS280" s="36"/>
      <c r="CT280" s="138"/>
      <c r="CU280" s="138"/>
      <c r="CV280" s="138"/>
      <c r="CW280" s="138"/>
      <c r="CX280" s="138"/>
      <c r="CY280" s="36"/>
      <c r="CZ280" s="138"/>
      <c r="DA280" s="138"/>
      <c r="DB280" s="138"/>
      <c r="DC280" s="138"/>
      <c r="DD280" s="36"/>
      <c r="DE280" s="36"/>
      <c r="DF280" s="36"/>
      <c r="DG280" s="36"/>
    </row>
    <row r="281" spans="1:150" s="6" customFormat="1" x14ac:dyDescent="0.2">
      <c r="A281" s="6" t="s">
        <v>394</v>
      </c>
      <c r="C281" s="134"/>
      <c r="D281" t="s">
        <v>533</v>
      </c>
      <c r="E281">
        <v>1</v>
      </c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36"/>
      <c r="AV281" s="134"/>
      <c r="AW281" s="134"/>
      <c r="AX281" s="134"/>
      <c r="AY281" s="36"/>
      <c r="AZ281" s="36"/>
      <c r="BA281" s="36"/>
      <c r="BB281" s="36"/>
      <c r="BC281" s="36"/>
      <c r="BD281" s="36"/>
      <c r="BE281" s="36"/>
      <c r="BF281" s="36"/>
      <c r="BG281" s="36"/>
      <c r="BH281" s="190"/>
      <c r="BI281" s="183"/>
      <c r="BJ281" s="195"/>
      <c r="BK281" s="36"/>
      <c r="BL281" s="36"/>
      <c r="BM281" s="36"/>
      <c r="BN281" s="32"/>
      <c r="BO281" s="36"/>
      <c r="BP281" s="36"/>
      <c r="BQ281" s="36"/>
      <c r="BR281" s="36"/>
      <c r="BS281" s="36"/>
      <c r="BZ281" s="36"/>
      <c r="CA281" s="137" t="s">
        <v>396</v>
      </c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138"/>
      <c r="CS281" s="36"/>
      <c r="CT281" s="138"/>
      <c r="CU281" s="138"/>
      <c r="CV281" s="138"/>
      <c r="CW281" s="138"/>
      <c r="CX281" s="138"/>
      <c r="CY281" s="36"/>
      <c r="CZ281" s="138"/>
      <c r="DA281" s="138"/>
      <c r="DB281" s="138"/>
      <c r="DC281" s="138"/>
      <c r="DD281" s="36"/>
      <c r="DE281" s="36"/>
      <c r="DF281" s="36"/>
      <c r="DG281" s="36"/>
    </row>
    <row r="282" spans="1:150" customFormat="1" x14ac:dyDescent="0.2">
      <c r="A282" s="148" t="s">
        <v>402</v>
      </c>
      <c r="B282">
        <v>2022</v>
      </c>
      <c r="C282" s="152" t="s">
        <v>403</v>
      </c>
      <c r="D282" t="s">
        <v>488</v>
      </c>
      <c r="E282">
        <v>1</v>
      </c>
      <c r="F282">
        <v>8037</v>
      </c>
      <c r="G282">
        <v>8058</v>
      </c>
      <c r="H282">
        <v>17502</v>
      </c>
      <c r="I282">
        <v>1976</v>
      </c>
      <c r="J282">
        <v>794</v>
      </c>
      <c r="K282">
        <v>4063</v>
      </c>
      <c r="L282">
        <v>77</v>
      </c>
      <c r="M282">
        <v>87.7</v>
      </c>
      <c r="N282">
        <v>28150</v>
      </c>
      <c r="O282">
        <v>34925</v>
      </c>
      <c r="P282">
        <v>11881</v>
      </c>
      <c r="Q282">
        <v>17784</v>
      </c>
      <c r="R282">
        <v>1617</v>
      </c>
      <c r="S282">
        <v>2037</v>
      </c>
      <c r="AC282" s="103" t="s">
        <v>5</v>
      </c>
      <c r="AD282" s="103" t="s">
        <v>15</v>
      </c>
      <c r="AE282" s="103" t="s">
        <v>5</v>
      </c>
      <c r="AF282" s="103" t="s">
        <v>15</v>
      </c>
      <c r="AG282" s="103" t="s">
        <v>5</v>
      </c>
      <c r="AH282" s="103" t="s">
        <v>15</v>
      </c>
      <c r="AI282" s="103" t="s">
        <v>15</v>
      </c>
      <c r="AJ282" s="103" t="s">
        <v>13</v>
      </c>
      <c r="AK282" s="103" t="s">
        <v>13</v>
      </c>
      <c r="AL282" s="103" t="s">
        <v>13</v>
      </c>
      <c r="AM282" s="103" t="s">
        <v>13</v>
      </c>
      <c r="AN282" s="103" t="s">
        <v>15</v>
      </c>
      <c r="AO282" s="103" t="s">
        <v>13</v>
      </c>
      <c r="AP282" s="103" t="s">
        <v>5</v>
      </c>
      <c r="AQ282" s="103" t="s">
        <v>15</v>
      </c>
      <c r="AR282" s="103" t="s">
        <v>15</v>
      </c>
      <c r="AS282" s="103" t="s">
        <v>9</v>
      </c>
      <c r="AT282" s="103" t="s">
        <v>9</v>
      </c>
      <c r="AU282" s="177" t="s">
        <v>15</v>
      </c>
      <c r="AV282" s="50"/>
      <c r="AW282" s="1" t="s">
        <v>10</v>
      </c>
      <c r="AX282" s="1" t="s">
        <v>7</v>
      </c>
      <c r="BH282" s="191">
        <v>55.6</v>
      </c>
      <c r="BI282" s="192">
        <v>31.2</v>
      </c>
      <c r="BJ282" s="199">
        <v>3.98</v>
      </c>
      <c r="BK282" t="s">
        <v>10</v>
      </c>
      <c r="BL282" t="s">
        <v>10</v>
      </c>
      <c r="BO282" t="s">
        <v>10</v>
      </c>
      <c r="BT282">
        <v>11678</v>
      </c>
      <c r="BU282">
        <v>7126</v>
      </c>
      <c r="BV282">
        <v>1217</v>
      </c>
      <c r="BW282" s="1" t="s">
        <v>10</v>
      </c>
      <c r="BX282" s="1" t="s">
        <v>7</v>
      </c>
      <c r="BY282" s="1" t="s">
        <v>7</v>
      </c>
      <c r="BZ282" s="115">
        <v>250</v>
      </c>
      <c r="CA282" s="143" t="s">
        <v>380</v>
      </c>
      <c r="CB282" s="1" t="s">
        <v>7</v>
      </c>
      <c r="CC282" s="1" t="s">
        <v>10</v>
      </c>
      <c r="CD282" s="1" t="s">
        <v>7</v>
      </c>
      <c r="CE282" s="1" t="s">
        <v>7</v>
      </c>
      <c r="CF282" s="1" t="s">
        <v>7</v>
      </c>
      <c r="CG282" s="133">
        <v>4.0999999999999996</v>
      </c>
      <c r="CH282" s="133">
        <v>4.0999999999999996</v>
      </c>
      <c r="CI282" s="133">
        <v>4.8</v>
      </c>
      <c r="CJ282" s="133">
        <v>98.5</v>
      </c>
      <c r="CK282" s="133">
        <v>51.3</v>
      </c>
      <c r="CN282">
        <v>12522</v>
      </c>
      <c r="CO282">
        <v>45096</v>
      </c>
      <c r="CP282">
        <v>1230</v>
      </c>
      <c r="CQ282">
        <v>18785</v>
      </c>
      <c r="CR282">
        <v>3197</v>
      </c>
      <c r="CS282">
        <v>2245</v>
      </c>
      <c r="CT282">
        <v>2192</v>
      </c>
      <c r="CU282">
        <v>2113</v>
      </c>
      <c r="CV282">
        <v>1528</v>
      </c>
      <c r="CW282">
        <v>43</v>
      </c>
      <c r="CX282">
        <v>626</v>
      </c>
      <c r="CY282">
        <v>85.4</v>
      </c>
      <c r="CZ282">
        <v>27887</v>
      </c>
      <c r="DA282">
        <v>24148</v>
      </c>
      <c r="DB282">
        <v>6417</v>
      </c>
      <c r="DC282">
        <v>7092</v>
      </c>
      <c r="DD282">
        <v>232</v>
      </c>
      <c r="DE282">
        <v>8260</v>
      </c>
      <c r="DF282">
        <v>0</v>
      </c>
      <c r="DG282">
        <v>0</v>
      </c>
      <c r="DH282" s="3">
        <v>106</v>
      </c>
      <c r="DI282" s="3">
        <v>173</v>
      </c>
      <c r="DJ282" s="3">
        <v>307</v>
      </c>
      <c r="DK282" s="3">
        <v>119</v>
      </c>
      <c r="DL282" s="3">
        <v>46</v>
      </c>
      <c r="DM282" s="3">
        <v>106</v>
      </c>
      <c r="DN282" s="3">
        <v>166</v>
      </c>
      <c r="DO282" s="3">
        <v>1023</v>
      </c>
    </row>
    <row r="283" spans="1:150" customFormat="1" x14ac:dyDescent="0.2">
      <c r="A283" t="s">
        <v>402</v>
      </c>
      <c r="B283">
        <v>2021</v>
      </c>
      <c r="F283">
        <v>8561</v>
      </c>
      <c r="G283">
        <v>7907</v>
      </c>
      <c r="H283">
        <v>17864</v>
      </c>
      <c r="I283">
        <v>1977</v>
      </c>
      <c r="J283">
        <v>1019</v>
      </c>
      <c r="K283">
        <v>4078</v>
      </c>
      <c r="L283">
        <v>78.099999999999994</v>
      </c>
      <c r="M283">
        <v>88.6</v>
      </c>
      <c r="N283">
        <v>26865</v>
      </c>
      <c r="O283">
        <v>33196</v>
      </c>
      <c r="P283">
        <v>14586</v>
      </c>
      <c r="Q283">
        <v>20763</v>
      </c>
      <c r="R283">
        <v>1816</v>
      </c>
      <c r="S283">
        <v>2226</v>
      </c>
      <c r="AF283" s="103" t="s">
        <v>15</v>
      </c>
      <c r="AU283" s="133"/>
      <c r="AW283" s="1" t="s">
        <v>10</v>
      </c>
      <c r="AX283" s="1" t="s">
        <v>7</v>
      </c>
      <c r="BG283">
        <v>94</v>
      </c>
      <c r="BH283" s="191">
        <v>6.34</v>
      </c>
      <c r="BI283" s="192">
        <v>27.9</v>
      </c>
      <c r="BJ283" s="199">
        <v>3.63</v>
      </c>
      <c r="BK283" t="s">
        <v>10</v>
      </c>
      <c r="BL283" t="s">
        <v>10</v>
      </c>
      <c r="BO283" t="s">
        <v>10</v>
      </c>
      <c r="BT283">
        <v>13219</v>
      </c>
      <c r="BU283">
        <v>7730</v>
      </c>
      <c r="BV283">
        <v>1725</v>
      </c>
      <c r="BW283" s="1"/>
      <c r="BX283" s="1"/>
      <c r="BY283" s="1"/>
      <c r="BZ283" s="115"/>
      <c r="CA283" s="112"/>
      <c r="CG283" s="133">
        <v>4</v>
      </c>
      <c r="CH283" s="133">
        <v>2</v>
      </c>
      <c r="CI283" s="133">
        <v>5</v>
      </c>
      <c r="CJ283" s="133">
        <v>96</v>
      </c>
      <c r="CK283" s="133">
        <v>49</v>
      </c>
      <c r="DH283" s="3"/>
      <c r="DI283" s="3"/>
      <c r="DJ283" s="3"/>
      <c r="DK283" s="3"/>
      <c r="DL283" s="3"/>
      <c r="DM283" s="3"/>
      <c r="DN283" s="3"/>
      <c r="DO283" s="159"/>
    </row>
    <row r="284" spans="1:150" customFormat="1" x14ac:dyDescent="0.2">
      <c r="A284" t="s">
        <v>402</v>
      </c>
      <c r="B284">
        <v>2020</v>
      </c>
      <c r="F284">
        <v>8695</v>
      </c>
      <c r="G284">
        <v>7826</v>
      </c>
      <c r="H284">
        <v>17207</v>
      </c>
      <c r="I284">
        <v>1954</v>
      </c>
      <c r="J284">
        <v>1313</v>
      </c>
      <c r="K284">
        <v>3962</v>
      </c>
      <c r="L284">
        <v>75.5</v>
      </c>
      <c r="M284">
        <v>84.9</v>
      </c>
      <c r="N284">
        <v>24322</v>
      </c>
      <c r="O284">
        <v>29719</v>
      </c>
      <c r="P284">
        <v>16029</v>
      </c>
      <c r="Q284">
        <v>19145</v>
      </c>
      <c r="R284">
        <v>2130</v>
      </c>
      <c r="S284">
        <v>1992</v>
      </c>
      <c r="AF284" s="103" t="s">
        <v>15</v>
      </c>
      <c r="AU284" s="133"/>
      <c r="AW284" s="1" t="s">
        <v>10</v>
      </c>
      <c r="AX284" s="1" t="s">
        <v>7</v>
      </c>
      <c r="AY284">
        <v>86</v>
      </c>
      <c r="AZ284">
        <v>30</v>
      </c>
      <c r="BA284">
        <v>580</v>
      </c>
      <c r="BB284">
        <v>670</v>
      </c>
      <c r="BC284">
        <v>570</v>
      </c>
      <c r="BD284">
        <v>700</v>
      </c>
      <c r="BE284">
        <v>1160</v>
      </c>
      <c r="BF284">
        <v>1350</v>
      </c>
      <c r="BG284">
        <v>94</v>
      </c>
      <c r="BH284" s="191">
        <v>3.7</v>
      </c>
      <c r="BI284" s="192">
        <v>19.3</v>
      </c>
      <c r="BJ284" s="199">
        <v>3.51</v>
      </c>
      <c r="BK284" t="s">
        <v>10</v>
      </c>
      <c r="BL284" t="s">
        <v>10</v>
      </c>
      <c r="BO284" t="s">
        <v>10</v>
      </c>
      <c r="BT284">
        <v>12566</v>
      </c>
      <c r="BU284">
        <v>8037</v>
      </c>
      <c r="BV284">
        <v>1647</v>
      </c>
      <c r="BW284" s="1"/>
      <c r="BX284" s="1"/>
      <c r="BY284" s="1"/>
      <c r="BZ284" s="115"/>
      <c r="CA284" s="112"/>
      <c r="CG284" s="133">
        <v>3</v>
      </c>
      <c r="CH284" s="133">
        <v>2.5</v>
      </c>
      <c r="CI284" s="133">
        <v>5.0999999999999996</v>
      </c>
      <c r="CJ284" s="133">
        <v>4.4000000000000004</v>
      </c>
      <c r="CK284" s="133">
        <v>4.5</v>
      </c>
      <c r="DH284" s="3"/>
      <c r="DI284" s="3"/>
      <c r="DJ284" s="3"/>
      <c r="DK284" s="3"/>
      <c r="DL284" s="3"/>
      <c r="DM284" s="3"/>
      <c r="DN284" s="3"/>
      <c r="DO284" s="3"/>
    </row>
    <row r="285" spans="1:150" customFormat="1" x14ac:dyDescent="0.2">
      <c r="A285" t="s">
        <v>402</v>
      </c>
      <c r="B285">
        <v>2019</v>
      </c>
      <c r="F285">
        <v>8862</v>
      </c>
      <c r="G285">
        <v>8132</v>
      </c>
      <c r="H285">
        <v>17517</v>
      </c>
      <c r="I285">
        <v>1977</v>
      </c>
      <c r="J285">
        <v>1576</v>
      </c>
      <c r="K285">
        <v>3834</v>
      </c>
      <c r="L285">
        <v>74.5</v>
      </c>
      <c r="M285">
        <v>88.5</v>
      </c>
      <c r="N285">
        <v>24375</v>
      </c>
      <c r="O285">
        <v>29434</v>
      </c>
      <c r="P285">
        <v>12565</v>
      </c>
      <c r="Q285">
        <v>15050</v>
      </c>
      <c r="R285">
        <v>1924</v>
      </c>
      <c r="S285">
        <v>1755</v>
      </c>
      <c r="AF285" s="103" t="s">
        <v>5</v>
      </c>
      <c r="AU285" s="133"/>
      <c r="AW285" s="1" t="s">
        <v>7</v>
      </c>
      <c r="AX285" s="1" t="s">
        <v>7</v>
      </c>
      <c r="AY285">
        <v>86</v>
      </c>
      <c r="AZ285">
        <v>33</v>
      </c>
      <c r="BA285">
        <v>590</v>
      </c>
      <c r="BB285">
        <v>680</v>
      </c>
      <c r="BC285">
        <v>600</v>
      </c>
      <c r="BD285">
        <v>710</v>
      </c>
      <c r="BE285">
        <v>1200</v>
      </c>
      <c r="BF285">
        <v>1360</v>
      </c>
      <c r="BG285">
        <v>96</v>
      </c>
      <c r="BH285" s="191">
        <v>3.97</v>
      </c>
      <c r="BI285" s="192">
        <v>22.76</v>
      </c>
      <c r="BJ285" s="199">
        <v>3.57</v>
      </c>
      <c r="BK285" t="s">
        <v>10</v>
      </c>
      <c r="BL285" t="s">
        <v>10</v>
      </c>
      <c r="BO285" t="s">
        <v>10</v>
      </c>
      <c r="BT285">
        <v>11791</v>
      </c>
      <c r="BU285">
        <v>7186</v>
      </c>
      <c r="BV285">
        <v>1469</v>
      </c>
      <c r="BW285" s="1"/>
      <c r="BX285" s="1"/>
      <c r="BY285" s="1"/>
      <c r="BZ285" s="115"/>
      <c r="CA285" s="112"/>
      <c r="CG285" s="133">
        <v>3.8</v>
      </c>
      <c r="CH285" s="133">
        <v>6.9</v>
      </c>
      <c r="CI285" s="133">
        <v>8</v>
      </c>
      <c r="CJ285" s="133">
        <v>97</v>
      </c>
      <c r="CK285" s="133">
        <v>49.6</v>
      </c>
      <c r="DH285" s="3"/>
      <c r="DI285" s="3"/>
      <c r="DJ285" s="3"/>
      <c r="DK285" s="3"/>
      <c r="DL285" s="3"/>
      <c r="DM285" s="3"/>
      <c r="DN285" s="3"/>
      <c r="DO285" s="3"/>
    </row>
    <row r="286" spans="1:150" customFormat="1" x14ac:dyDescent="0.2">
      <c r="A286" t="s">
        <v>402</v>
      </c>
      <c r="B286">
        <v>2018</v>
      </c>
      <c r="F286">
        <v>8878</v>
      </c>
      <c r="G286">
        <v>8377</v>
      </c>
      <c r="H286">
        <v>17792</v>
      </c>
      <c r="I286">
        <v>1908</v>
      </c>
      <c r="J286">
        <v>1394</v>
      </c>
      <c r="K286">
        <v>3970</v>
      </c>
      <c r="L286">
        <v>77.2</v>
      </c>
      <c r="M286">
        <v>87.8</v>
      </c>
      <c r="N286">
        <v>24581</v>
      </c>
      <c r="O286">
        <v>30774</v>
      </c>
      <c r="P286">
        <v>11892</v>
      </c>
      <c r="Q286">
        <v>14332</v>
      </c>
      <c r="R286">
        <v>1828</v>
      </c>
      <c r="S286">
        <v>1682</v>
      </c>
      <c r="AF286" s="103" t="s">
        <v>5</v>
      </c>
      <c r="AU286" s="133"/>
      <c r="AW286" s="1" t="s">
        <v>7</v>
      </c>
      <c r="AX286" s="1" t="s">
        <v>7</v>
      </c>
      <c r="AY286">
        <v>84</v>
      </c>
      <c r="AZ286">
        <v>37</v>
      </c>
      <c r="BA286">
        <v>580</v>
      </c>
      <c r="BB286">
        <v>680</v>
      </c>
      <c r="BC286">
        <v>590</v>
      </c>
      <c r="BD286">
        <v>720</v>
      </c>
      <c r="BG286">
        <v>96</v>
      </c>
      <c r="BH286" s="191"/>
      <c r="BI286" s="192"/>
      <c r="BJ286" s="199"/>
      <c r="BK286" t="s">
        <v>10</v>
      </c>
      <c r="BL286" t="s">
        <v>10</v>
      </c>
      <c r="BO286" t="s">
        <v>10</v>
      </c>
      <c r="BT286">
        <v>11813</v>
      </c>
      <c r="BU286">
        <v>7987</v>
      </c>
      <c r="BV286">
        <v>1815</v>
      </c>
      <c r="BW286" s="1"/>
      <c r="BX286" s="1"/>
      <c r="BY286" s="1"/>
      <c r="BZ286" s="115"/>
      <c r="CA286" s="112"/>
      <c r="CG286" s="133">
        <v>3.5</v>
      </c>
      <c r="CH286" s="133">
        <v>7.3</v>
      </c>
      <c r="CI286" s="133">
        <v>8</v>
      </c>
      <c r="CJ286" s="133">
        <v>97.6</v>
      </c>
      <c r="CK286" s="133">
        <v>51.2</v>
      </c>
      <c r="DH286" s="3"/>
      <c r="DI286" s="3"/>
      <c r="DJ286" s="3"/>
      <c r="DK286" s="3"/>
      <c r="DL286" s="3"/>
      <c r="DM286" s="3"/>
      <c r="DN286" s="3"/>
      <c r="DO286" s="3"/>
    </row>
    <row r="287" spans="1:150" customFormat="1" x14ac:dyDescent="0.2">
      <c r="A287" t="s">
        <v>402</v>
      </c>
      <c r="B287">
        <v>2017</v>
      </c>
      <c r="F287">
        <v>8523</v>
      </c>
      <c r="G287">
        <v>8559</v>
      </c>
      <c r="H287">
        <v>17577</v>
      </c>
      <c r="I287">
        <v>1880</v>
      </c>
      <c r="J287">
        <v>1090</v>
      </c>
      <c r="K287">
        <v>3893</v>
      </c>
      <c r="L287">
        <v>77.5</v>
      </c>
      <c r="M287">
        <v>90.4</v>
      </c>
      <c r="N287">
        <v>23102</v>
      </c>
      <c r="O287">
        <v>28963</v>
      </c>
      <c r="P287">
        <v>12071</v>
      </c>
      <c r="Q287">
        <v>14572</v>
      </c>
      <c r="R287">
        <v>1949</v>
      </c>
      <c r="S287">
        <v>1895</v>
      </c>
      <c r="AF287" s="103" t="s">
        <v>5</v>
      </c>
      <c r="AU287" s="133"/>
      <c r="AW287" s="1" t="s">
        <v>7</v>
      </c>
      <c r="AX287" s="1" t="s">
        <v>7</v>
      </c>
      <c r="AY287">
        <v>78.599999999999994</v>
      </c>
      <c r="AZ287">
        <v>48</v>
      </c>
      <c r="BA287">
        <v>580</v>
      </c>
      <c r="BB287">
        <v>680</v>
      </c>
      <c r="BC287">
        <v>580</v>
      </c>
      <c r="BD287">
        <v>690</v>
      </c>
      <c r="BG287">
        <v>96</v>
      </c>
      <c r="BH287" s="191"/>
      <c r="BI287" s="192"/>
      <c r="BJ287" s="199"/>
      <c r="BK287" t="s">
        <v>10</v>
      </c>
      <c r="BL287" t="s">
        <v>10</v>
      </c>
      <c r="BO287" t="s">
        <v>10</v>
      </c>
      <c r="BT287">
        <v>10104</v>
      </c>
      <c r="BU287">
        <v>6014</v>
      </c>
      <c r="BV287">
        <v>1231</v>
      </c>
      <c r="BW287" s="1"/>
      <c r="BX287" s="1"/>
      <c r="BY287" s="1"/>
      <c r="BZ287" s="115"/>
      <c r="CA287" s="112"/>
      <c r="CG287" s="133">
        <v>3.5</v>
      </c>
      <c r="CH287" s="133">
        <v>6</v>
      </c>
      <c r="CI287" s="133">
        <v>8</v>
      </c>
      <c r="CJ287" s="133">
        <v>97.6</v>
      </c>
      <c r="CK287" s="133">
        <v>51.8</v>
      </c>
      <c r="DH287" s="3"/>
      <c r="DI287" s="3"/>
      <c r="DJ287" s="3"/>
      <c r="DK287" s="3"/>
      <c r="DL287" s="3"/>
      <c r="DM287" s="3"/>
      <c r="DN287" s="3"/>
      <c r="DO287" s="3"/>
    </row>
    <row r="288" spans="1:150" customFormat="1" x14ac:dyDescent="0.2">
      <c r="A288" s="10" t="s">
        <v>404</v>
      </c>
      <c r="B288">
        <v>2022</v>
      </c>
      <c r="C288" s="104" t="s">
        <v>405</v>
      </c>
      <c r="D288" t="s">
        <v>534</v>
      </c>
      <c r="E288">
        <v>1</v>
      </c>
      <c r="F288">
        <v>15377</v>
      </c>
      <c r="G288">
        <v>13379</v>
      </c>
      <c r="H288">
        <v>31103</v>
      </c>
      <c r="I288">
        <v>7119</v>
      </c>
      <c r="J288">
        <v>988</v>
      </c>
      <c r="K288">
        <v>1897</v>
      </c>
      <c r="L288">
        <v>75</v>
      </c>
      <c r="M288">
        <v>88</v>
      </c>
      <c r="N288">
        <v>26690</v>
      </c>
      <c r="O288">
        <v>28170</v>
      </c>
      <c r="P288">
        <v>19686</v>
      </c>
      <c r="Q288">
        <v>23729</v>
      </c>
      <c r="R288">
        <v>3559</v>
      </c>
      <c r="S288">
        <v>3453</v>
      </c>
      <c r="AC288" s="49" t="s">
        <v>5</v>
      </c>
      <c r="AD288" s="49" t="s">
        <v>9</v>
      </c>
      <c r="AE288" s="49" t="s">
        <v>5</v>
      </c>
      <c r="AF288" s="49" t="s">
        <v>9</v>
      </c>
      <c r="AG288" s="49" t="s">
        <v>13</v>
      </c>
      <c r="AH288" s="49" t="s">
        <v>13</v>
      </c>
      <c r="AI288" s="49" t="s">
        <v>15</v>
      </c>
      <c r="AJ288" s="49" t="s">
        <v>13</v>
      </c>
      <c r="AK288" s="49" t="s">
        <v>13</v>
      </c>
      <c r="AL288" s="49" t="s">
        <v>13</v>
      </c>
      <c r="AM288" s="49" t="s">
        <v>9</v>
      </c>
      <c r="AN288" s="49" t="s">
        <v>15</v>
      </c>
      <c r="AO288" s="49" t="s">
        <v>9</v>
      </c>
      <c r="AP288" s="49" t="s">
        <v>9</v>
      </c>
      <c r="AQ288" s="49" t="s">
        <v>15</v>
      </c>
      <c r="AR288" s="49" t="s">
        <v>9</v>
      </c>
      <c r="AS288" s="49" t="s">
        <v>9</v>
      </c>
      <c r="AT288" s="49" t="s">
        <v>9</v>
      </c>
      <c r="AU288" s="175" t="s">
        <v>15</v>
      </c>
      <c r="AV288" s="50"/>
      <c r="AW288" s="1" t="s">
        <v>10</v>
      </c>
      <c r="AX288" s="1" t="s">
        <v>7</v>
      </c>
      <c r="AY288">
        <v>31</v>
      </c>
      <c r="AZ288">
        <v>14</v>
      </c>
      <c r="BA288">
        <v>590</v>
      </c>
      <c r="BB288">
        <v>690</v>
      </c>
      <c r="BC288">
        <v>570</v>
      </c>
      <c r="BD288">
        <v>700</v>
      </c>
      <c r="BE288">
        <v>1170</v>
      </c>
      <c r="BF288">
        <v>1380</v>
      </c>
      <c r="BG288">
        <v>26</v>
      </c>
      <c r="BH288" s="191">
        <v>34</v>
      </c>
      <c r="BI288" s="192">
        <v>20</v>
      </c>
      <c r="BJ288" s="199">
        <v>3.68</v>
      </c>
      <c r="BK288" t="s">
        <v>7</v>
      </c>
      <c r="BL288" t="s">
        <v>10</v>
      </c>
      <c r="BO288" t="s">
        <v>7</v>
      </c>
      <c r="BT288">
        <v>1352</v>
      </c>
      <c r="BU288">
        <v>1202</v>
      </c>
      <c r="BV288">
        <v>150</v>
      </c>
      <c r="BW288" t="s">
        <v>7</v>
      </c>
      <c r="BX288" t="s">
        <v>7</v>
      </c>
      <c r="BY288" t="s">
        <v>7</v>
      </c>
      <c r="BZ288" s="115" t="s">
        <v>410</v>
      </c>
      <c r="CA288" s="143" t="s">
        <v>388</v>
      </c>
      <c r="CB288" t="s">
        <v>7</v>
      </c>
      <c r="CC288" t="s">
        <v>7</v>
      </c>
      <c r="CD288" t="s">
        <v>7</v>
      </c>
      <c r="CE288" t="s">
        <v>7</v>
      </c>
      <c r="CF288" t="s">
        <v>7</v>
      </c>
      <c r="CG288" s="133">
        <v>45</v>
      </c>
      <c r="CH288" s="133"/>
      <c r="CI288" s="133"/>
      <c r="CJ288" s="133">
        <v>94</v>
      </c>
      <c r="CK288" s="133">
        <v>27</v>
      </c>
      <c r="CN288">
        <v>12618</v>
      </c>
      <c r="CO288">
        <v>38358</v>
      </c>
      <c r="CQ288">
        <v>15676</v>
      </c>
      <c r="CR288">
        <v>5090</v>
      </c>
      <c r="CS288">
        <v>2602</v>
      </c>
      <c r="CT288">
        <v>2535</v>
      </c>
      <c r="CU288">
        <v>2016</v>
      </c>
      <c r="CV288">
        <v>1941</v>
      </c>
      <c r="CW288">
        <v>159</v>
      </c>
      <c r="CX288">
        <v>842</v>
      </c>
      <c r="CY288">
        <v>72</v>
      </c>
      <c r="CZ288">
        <v>19404</v>
      </c>
      <c r="DA288">
        <v>14314</v>
      </c>
      <c r="DB288">
        <v>5156</v>
      </c>
      <c r="DC288">
        <v>4939</v>
      </c>
      <c r="DD288">
        <v>2840</v>
      </c>
      <c r="DE288">
        <v>9250</v>
      </c>
      <c r="DF288">
        <v>77</v>
      </c>
      <c r="DG288">
        <v>28971</v>
      </c>
      <c r="DH288" s="3">
        <v>268</v>
      </c>
      <c r="DI288" s="3">
        <v>1163</v>
      </c>
      <c r="DJ288" s="3">
        <v>779</v>
      </c>
      <c r="DK288" s="3">
        <v>446</v>
      </c>
      <c r="DL288" s="3">
        <v>231</v>
      </c>
      <c r="DM288" s="3">
        <v>376</v>
      </c>
      <c r="DN288" s="3">
        <v>261</v>
      </c>
      <c r="DO288" s="3">
        <v>3524</v>
      </c>
    </row>
    <row r="289" spans="1:153" customFormat="1" x14ac:dyDescent="0.2">
      <c r="A289" s="1" t="s">
        <v>404</v>
      </c>
      <c r="B289">
        <v>2021</v>
      </c>
      <c r="F289">
        <v>15379</v>
      </c>
      <c r="G289">
        <v>12964</v>
      </c>
      <c r="H289">
        <v>30936</v>
      </c>
      <c r="I289">
        <v>7020</v>
      </c>
      <c r="J289">
        <v>1114</v>
      </c>
      <c r="K289">
        <v>1865</v>
      </c>
      <c r="L289">
        <v>74</v>
      </c>
      <c r="M289">
        <v>87</v>
      </c>
      <c r="N289">
        <v>26061</v>
      </c>
      <c r="O289">
        <v>28693</v>
      </c>
      <c r="P289">
        <v>19638</v>
      </c>
      <c r="Q289">
        <v>23936</v>
      </c>
      <c r="R289">
        <v>3595</v>
      </c>
      <c r="S289">
        <v>3036</v>
      </c>
      <c r="AF289" s="49" t="s">
        <v>9</v>
      </c>
      <c r="AU289" s="133"/>
      <c r="AW289" s="1" t="s">
        <v>10</v>
      </c>
      <c r="AX289" s="1" t="s">
        <v>7</v>
      </c>
      <c r="AY289">
        <v>32</v>
      </c>
      <c r="AZ289">
        <v>16</v>
      </c>
      <c r="BA289">
        <v>590</v>
      </c>
      <c r="BB289">
        <v>690</v>
      </c>
      <c r="BC289">
        <v>580</v>
      </c>
      <c r="BD289">
        <v>700</v>
      </c>
      <c r="BE289">
        <v>1180</v>
      </c>
      <c r="BF289">
        <v>1380</v>
      </c>
      <c r="BG289">
        <v>26</v>
      </c>
      <c r="BH289" s="191">
        <v>34</v>
      </c>
      <c r="BI289" s="192">
        <v>20</v>
      </c>
      <c r="BJ289" s="199">
        <v>3.68</v>
      </c>
      <c r="BK289" t="s">
        <v>7</v>
      </c>
      <c r="BL289" t="s">
        <v>10</v>
      </c>
      <c r="BO289" t="s">
        <v>7</v>
      </c>
      <c r="BT289">
        <v>1451</v>
      </c>
      <c r="BU289">
        <v>1278</v>
      </c>
      <c r="BV289">
        <v>173</v>
      </c>
      <c r="CG289" s="133">
        <v>44</v>
      </c>
      <c r="CH289" s="133">
        <v>13</v>
      </c>
      <c r="CI289" s="133">
        <v>22</v>
      </c>
      <c r="CJ289" s="133">
        <v>93</v>
      </c>
      <c r="CK289" s="133">
        <v>26</v>
      </c>
      <c r="CN289" s="133"/>
      <c r="CO289" s="133"/>
      <c r="CP289" s="133"/>
      <c r="CQ289" s="133"/>
      <c r="DH289" s="3"/>
      <c r="DI289" s="3"/>
      <c r="DJ289" s="3"/>
      <c r="DK289" s="3"/>
      <c r="DL289" s="3"/>
      <c r="DM289" s="3"/>
      <c r="DN289" s="3"/>
      <c r="DO289" s="159"/>
    </row>
    <row r="290" spans="1:153" customFormat="1" x14ac:dyDescent="0.2">
      <c r="A290" s="1" t="s">
        <v>404</v>
      </c>
      <c r="B290">
        <v>2020</v>
      </c>
      <c r="F290">
        <v>14831</v>
      </c>
      <c r="G290">
        <v>12856</v>
      </c>
      <c r="H290">
        <v>30300</v>
      </c>
      <c r="I290">
        <v>6658</v>
      </c>
      <c r="J290">
        <v>1262</v>
      </c>
      <c r="K290">
        <v>1823</v>
      </c>
      <c r="L290">
        <v>72</v>
      </c>
      <c r="M290">
        <v>85</v>
      </c>
      <c r="N290">
        <v>21897</v>
      </c>
      <c r="O290">
        <v>22274</v>
      </c>
      <c r="P290">
        <v>18122</v>
      </c>
      <c r="Q290">
        <v>19067</v>
      </c>
      <c r="R290">
        <v>3227</v>
      </c>
      <c r="S290">
        <v>2975</v>
      </c>
      <c r="AF290" s="49" t="s">
        <v>5</v>
      </c>
      <c r="AU290" s="133"/>
      <c r="AW290" s="1" t="s">
        <v>10</v>
      </c>
      <c r="AX290" s="1" t="s">
        <v>7</v>
      </c>
      <c r="AY290">
        <v>73</v>
      </c>
      <c r="AZ290">
        <v>45</v>
      </c>
      <c r="BA290">
        <v>570</v>
      </c>
      <c r="BB290">
        <v>670</v>
      </c>
      <c r="BC290">
        <v>560</v>
      </c>
      <c r="BD290">
        <v>680</v>
      </c>
      <c r="BE290">
        <v>1140</v>
      </c>
      <c r="BF290">
        <v>1340</v>
      </c>
      <c r="BG290">
        <v>26</v>
      </c>
      <c r="BH290" s="191">
        <v>34</v>
      </c>
      <c r="BI290" s="192">
        <v>19</v>
      </c>
      <c r="BJ290" s="199">
        <v>3.67</v>
      </c>
      <c r="BK290" t="s">
        <v>7</v>
      </c>
      <c r="BL290" t="s">
        <v>10</v>
      </c>
      <c r="BO290" t="s">
        <v>7</v>
      </c>
      <c r="BT290">
        <v>1341</v>
      </c>
      <c r="BU290">
        <v>1180</v>
      </c>
      <c r="BV290">
        <v>161</v>
      </c>
      <c r="CG290" s="133">
        <v>42</v>
      </c>
      <c r="CH290" s="133">
        <v>10</v>
      </c>
      <c r="CI290" s="133"/>
      <c r="CJ290" s="133">
        <v>84</v>
      </c>
      <c r="CK290" s="133">
        <v>22</v>
      </c>
      <c r="DH290" s="3"/>
      <c r="DI290" s="3"/>
      <c r="DJ290" s="3"/>
      <c r="DK290" s="3"/>
      <c r="DL290" s="3"/>
      <c r="DM290" s="3"/>
      <c r="DN290" s="3"/>
      <c r="DO290" s="3"/>
    </row>
    <row r="291" spans="1:153" customFormat="1" x14ac:dyDescent="0.2">
      <c r="A291" s="1" t="s">
        <v>404</v>
      </c>
      <c r="B291">
        <v>2019</v>
      </c>
      <c r="F291">
        <v>15581</v>
      </c>
      <c r="G291">
        <v>13253</v>
      </c>
      <c r="H291">
        <v>31101</v>
      </c>
      <c r="I291">
        <v>6549</v>
      </c>
      <c r="J291">
        <v>1734</v>
      </c>
      <c r="K291">
        <v>1813</v>
      </c>
      <c r="L291">
        <v>69</v>
      </c>
      <c r="M291">
        <v>87</v>
      </c>
      <c r="N291">
        <v>20195</v>
      </c>
      <c r="O291">
        <v>20545</v>
      </c>
      <c r="P291">
        <v>15432</v>
      </c>
      <c r="Q291">
        <v>16501</v>
      </c>
      <c r="R291">
        <v>3564</v>
      </c>
      <c r="S291">
        <v>3467</v>
      </c>
      <c r="AF291" s="49" t="s">
        <v>5</v>
      </c>
      <c r="AU291" s="133"/>
      <c r="AW291" s="1" t="s">
        <v>10</v>
      </c>
      <c r="AX291" s="1" t="s">
        <v>7</v>
      </c>
      <c r="AY291">
        <v>72</v>
      </c>
      <c r="AZ291">
        <v>47</v>
      </c>
      <c r="BA291">
        <v>580</v>
      </c>
      <c r="BB291">
        <v>670</v>
      </c>
      <c r="BC291">
        <v>560</v>
      </c>
      <c r="BD291">
        <v>690</v>
      </c>
      <c r="BE291">
        <v>1150</v>
      </c>
      <c r="BF291">
        <v>1350</v>
      </c>
      <c r="BG291">
        <v>26</v>
      </c>
      <c r="BH291" s="191">
        <v>33</v>
      </c>
      <c r="BI291" s="192">
        <v>19</v>
      </c>
      <c r="BJ291" s="199">
        <v>3.67</v>
      </c>
      <c r="BK291" t="s">
        <v>7</v>
      </c>
      <c r="BL291" t="s">
        <v>10</v>
      </c>
      <c r="BO291" t="s">
        <v>7</v>
      </c>
      <c r="BT291">
        <v>1476</v>
      </c>
      <c r="BU291">
        <v>1314</v>
      </c>
      <c r="BV291">
        <v>162</v>
      </c>
      <c r="CG291" s="133">
        <v>42</v>
      </c>
      <c r="CH291" s="133">
        <v>12</v>
      </c>
      <c r="CI291" s="133">
        <v>22</v>
      </c>
      <c r="CJ291" s="133">
        <v>94</v>
      </c>
      <c r="CK291" s="133">
        <v>28</v>
      </c>
      <c r="DH291" s="3"/>
      <c r="DI291" s="3"/>
      <c r="DJ291" s="3"/>
      <c r="DK291" s="3"/>
      <c r="DL291" s="3"/>
      <c r="DM291" s="3"/>
      <c r="DN291" s="3"/>
      <c r="DO291" s="3"/>
    </row>
    <row r="292" spans="1:153" x14ac:dyDescent="0.2">
      <c r="A292" s="1" t="s">
        <v>404</v>
      </c>
      <c r="B292" s="1">
        <v>2018</v>
      </c>
      <c r="C292" s="12"/>
      <c r="D292" s="12"/>
      <c r="E292" s="12"/>
      <c r="F292" s="12">
        <v>15251</v>
      </c>
      <c r="G292" s="12">
        <v>12619</v>
      </c>
      <c r="H292" s="12">
        <v>29091</v>
      </c>
      <c r="I292" s="12">
        <v>6139</v>
      </c>
      <c r="J292" s="12">
        <v>1937</v>
      </c>
      <c r="K292" s="12">
        <v>1699</v>
      </c>
      <c r="L292" s="12">
        <v>71</v>
      </c>
      <c r="M292" s="12">
        <v>88</v>
      </c>
      <c r="N292" s="12">
        <v>18663</v>
      </c>
      <c r="O292" s="12">
        <v>17941</v>
      </c>
      <c r="P292" s="12">
        <v>14903</v>
      </c>
      <c r="Q292" s="12">
        <v>14945</v>
      </c>
      <c r="R292" s="12">
        <v>3484</v>
      </c>
      <c r="S292" s="12">
        <v>3117</v>
      </c>
      <c r="T292" s="12">
        <v>9118</v>
      </c>
      <c r="U292" s="12">
        <v>27469</v>
      </c>
      <c r="W292" s="12">
        <v>8133</v>
      </c>
      <c r="X292" s="12">
        <v>21701</v>
      </c>
      <c r="Z292" s="12">
        <v>3362</v>
      </c>
      <c r="AA292" s="12">
        <v>3239</v>
      </c>
      <c r="AC292" s="12"/>
      <c r="AD292" s="12"/>
      <c r="AE292" s="12"/>
      <c r="AF292" s="49" t="s">
        <v>5</v>
      </c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V292" s="12"/>
      <c r="AW292" s="1" t="s">
        <v>10</v>
      </c>
      <c r="AX292" s="1" t="s">
        <v>7</v>
      </c>
      <c r="AY292" s="12">
        <v>70</v>
      </c>
      <c r="AZ292" s="12">
        <v>53</v>
      </c>
      <c r="BA292" s="12">
        <v>580</v>
      </c>
      <c r="BB292" s="12">
        <v>670</v>
      </c>
      <c r="BC292" s="12">
        <v>570</v>
      </c>
      <c r="BD292" s="12">
        <v>690</v>
      </c>
      <c r="BE292" s="12">
        <v>1160</v>
      </c>
      <c r="BF292" s="12">
        <v>1350</v>
      </c>
      <c r="BG292" s="12">
        <v>29</v>
      </c>
      <c r="BK292" t="s">
        <v>7</v>
      </c>
      <c r="BL292" t="s">
        <v>10</v>
      </c>
      <c r="BM292"/>
      <c r="BN292"/>
      <c r="BO292" t="s">
        <v>7</v>
      </c>
      <c r="BP292" s="2"/>
      <c r="BQ292" s="2"/>
      <c r="BR292" s="2"/>
      <c r="BS292" s="2"/>
      <c r="BT292" s="1">
        <v>3871</v>
      </c>
      <c r="BU292" s="1">
        <v>2799</v>
      </c>
      <c r="BV292" s="1">
        <v>1516</v>
      </c>
      <c r="BZ292" s="1"/>
      <c r="CA292" s="1"/>
      <c r="CG292" s="12">
        <v>43</v>
      </c>
      <c r="CH292" s="12">
        <v>2</v>
      </c>
      <c r="CI292" s="12">
        <v>22</v>
      </c>
      <c r="CJ292" s="12">
        <v>95</v>
      </c>
      <c r="CK292" s="12">
        <v>27</v>
      </c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12"/>
      <c r="CX292" s="12"/>
      <c r="CZ292" s="12"/>
      <c r="DA292" s="12"/>
      <c r="DB292" s="12"/>
      <c r="DC292" s="12"/>
      <c r="DD292" s="12"/>
      <c r="EA292" s="47"/>
      <c r="EB292" s="12"/>
      <c r="EC292" s="12"/>
      <c r="ED292" s="12"/>
      <c r="EE292" s="12"/>
      <c r="EF292" s="12"/>
      <c r="EG292" s="37"/>
      <c r="EH292" s="12"/>
      <c r="EI292" s="37"/>
      <c r="EJ292" s="37"/>
      <c r="EK292" s="37"/>
      <c r="EL292" s="37"/>
      <c r="EM292" s="37"/>
      <c r="EN292" s="12"/>
      <c r="EO292" s="37"/>
      <c r="EP292" s="37"/>
      <c r="EQ292" s="37"/>
      <c r="ER292" s="37"/>
      <c r="ES292" s="36"/>
      <c r="ET292" s="12"/>
      <c r="EU292" s="12"/>
      <c r="EV292" s="12"/>
      <c r="EW292" s="2"/>
    </row>
    <row r="293" spans="1:153" x14ac:dyDescent="0.2">
      <c r="A293" s="1" t="s">
        <v>404</v>
      </c>
      <c r="B293" s="1">
        <v>2017</v>
      </c>
      <c r="C293" s="12"/>
      <c r="D293" s="12"/>
      <c r="E293" s="12"/>
      <c r="F293" s="12">
        <v>14899</v>
      </c>
      <c r="G293" s="12">
        <v>11955</v>
      </c>
      <c r="H293" s="12">
        <v>29091</v>
      </c>
      <c r="I293" s="12">
        <v>6139</v>
      </c>
      <c r="J293" s="12">
        <v>2063</v>
      </c>
      <c r="K293" s="12">
        <v>1629</v>
      </c>
      <c r="L293" s="12">
        <v>69</v>
      </c>
      <c r="M293" s="12">
        <v>88</v>
      </c>
      <c r="N293" s="12">
        <v>18855</v>
      </c>
      <c r="O293" s="12">
        <v>17294</v>
      </c>
      <c r="P293" s="12">
        <v>14567</v>
      </c>
      <c r="Q293" s="12">
        <v>14294</v>
      </c>
      <c r="R293" s="12">
        <v>3441</v>
      </c>
      <c r="S293" s="12">
        <v>3021</v>
      </c>
      <c r="T293" s="12">
        <v>8999</v>
      </c>
      <c r="U293" s="12">
        <v>27063</v>
      </c>
      <c r="W293" s="12">
        <v>7778</v>
      </c>
      <c r="X293" s="12">
        <v>21081</v>
      </c>
      <c r="Z293" s="12">
        <v>3338</v>
      </c>
      <c r="AA293" s="12">
        <v>3124</v>
      </c>
      <c r="AC293" s="12"/>
      <c r="AD293" s="12"/>
      <c r="AE293" s="12"/>
      <c r="AF293" s="49" t="s">
        <v>5</v>
      </c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V293" s="12"/>
      <c r="AW293" s="1" t="s">
        <v>10</v>
      </c>
      <c r="AX293" s="1" t="s">
        <v>7</v>
      </c>
      <c r="AY293" s="12">
        <v>35</v>
      </c>
      <c r="AZ293" s="12">
        <v>81</v>
      </c>
      <c r="BA293" s="12">
        <v>580</v>
      </c>
      <c r="BB293" s="12">
        <v>665</v>
      </c>
      <c r="BC293" s="12">
        <v>570</v>
      </c>
      <c r="BD293" s="12">
        <v>680</v>
      </c>
      <c r="BE293" s="12">
        <v>1150</v>
      </c>
      <c r="BF293" s="12">
        <v>1330</v>
      </c>
      <c r="BG293" s="12">
        <v>29</v>
      </c>
      <c r="BK293" t="s">
        <v>7</v>
      </c>
      <c r="BL293" t="s">
        <v>10</v>
      </c>
      <c r="BM293"/>
      <c r="BN293"/>
      <c r="BO293" t="s">
        <v>7</v>
      </c>
      <c r="BP293" s="2"/>
      <c r="BQ293" s="2"/>
      <c r="BR293" s="2"/>
      <c r="BS293" s="2"/>
      <c r="BT293" s="1">
        <v>3529</v>
      </c>
      <c r="BU293" s="1">
        <v>2344</v>
      </c>
      <c r="BV293" s="1">
        <v>1384</v>
      </c>
      <c r="BZ293" s="1"/>
      <c r="CA293" s="1"/>
      <c r="CG293" s="12">
        <v>42</v>
      </c>
      <c r="CH293" s="12">
        <v>12</v>
      </c>
      <c r="CI293" s="12">
        <v>21</v>
      </c>
      <c r="CJ293" s="12">
        <v>94</v>
      </c>
      <c r="CK293" s="12">
        <v>28</v>
      </c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12"/>
      <c r="CX293" s="12"/>
      <c r="CZ293" s="12"/>
      <c r="DA293" s="12"/>
      <c r="DB293" s="12"/>
      <c r="DC293" s="12"/>
      <c r="DD293" s="12"/>
      <c r="EA293" s="47"/>
      <c r="EB293" s="12"/>
      <c r="EC293" s="12"/>
      <c r="ED293" s="12"/>
      <c r="EE293" s="12"/>
      <c r="EF293" s="12"/>
      <c r="EG293" s="37"/>
      <c r="EH293" s="12"/>
      <c r="EI293" s="37"/>
      <c r="EJ293" s="37"/>
      <c r="EK293" s="37"/>
      <c r="EL293" s="37"/>
      <c r="EM293" s="37"/>
      <c r="EN293" s="12"/>
      <c r="EO293" s="37"/>
      <c r="EP293" s="37"/>
      <c r="EQ293" s="37"/>
      <c r="ER293" s="37"/>
      <c r="ES293" s="36"/>
      <c r="ET293" s="12"/>
      <c r="EU293" s="12"/>
      <c r="EV293" s="12"/>
      <c r="EW293" s="2"/>
    </row>
    <row r="294" spans="1:153" customFormat="1" x14ac:dyDescent="0.2">
      <c r="A294" s="148" t="s">
        <v>381</v>
      </c>
      <c r="B294">
        <v>2022</v>
      </c>
      <c r="C294" s="104" t="s">
        <v>406</v>
      </c>
      <c r="D294" t="s">
        <v>535</v>
      </c>
      <c r="E294">
        <v>1</v>
      </c>
      <c r="F294">
        <v>9580</v>
      </c>
      <c r="G294">
        <v>12446</v>
      </c>
      <c r="H294">
        <v>24106</v>
      </c>
      <c r="I294">
        <v>9124</v>
      </c>
      <c r="J294">
        <v>858</v>
      </c>
      <c r="K294">
        <v>3353</v>
      </c>
      <c r="L294">
        <v>78</v>
      </c>
      <c r="M294">
        <v>84</v>
      </c>
      <c r="N294">
        <v>15129</v>
      </c>
      <c r="O294">
        <v>23537</v>
      </c>
      <c r="P294">
        <v>11880</v>
      </c>
      <c r="Q294">
        <v>18937</v>
      </c>
      <c r="R294">
        <v>1955</v>
      </c>
      <c r="S294">
        <v>2659</v>
      </c>
      <c r="AC294" s="49" t="s">
        <v>5</v>
      </c>
      <c r="AD294" s="49" t="s">
        <v>15</v>
      </c>
      <c r="AE294" s="49" t="s">
        <v>5</v>
      </c>
      <c r="AF294" s="49" t="s">
        <v>9</v>
      </c>
      <c r="AG294" s="49" t="s">
        <v>9</v>
      </c>
      <c r="AH294" s="49" t="s">
        <v>9</v>
      </c>
      <c r="AI294" s="49" t="s">
        <v>15</v>
      </c>
      <c r="AJ294" s="49" t="s">
        <v>9</v>
      </c>
      <c r="AK294" s="49" t="s">
        <v>9</v>
      </c>
      <c r="AL294" s="49" t="s">
        <v>9</v>
      </c>
      <c r="AM294" s="49" t="s">
        <v>9</v>
      </c>
      <c r="AN294" s="49" t="s">
        <v>9</v>
      </c>
      <c r="AO294" s="49" t="s">
        <v>9</v>
      </c>
      <c r="AP294" s="49" t="s">
        <v>9</v>
      </c>
      <c r="AQ294" s="49" t="s">
        <v>15</v>
      </c>
      <c r="AR294" s="49"/>
      <c r="AS294" s="49" t="s">
        <v>9</v>
      </c>
      <c r="AT294" s="49" t="s">
        <v>9</v>
      </c>
      <c r="AU294" s="175" t="s">
        <v>9</v>
      </c>
      <c r="AV294" s="50"/>
      <c r="AW294" s="1" t="s">
        <v>7</v>
      </c>
      <c r="AX294" s="1" t="s">
        <v>7</v>
      </c>
      <c r="AY294">
        <v>27</v>
      </c>
      <c r="AZ294">
        <v>4</v>
      </c>
      <c r="BA294">
        <v>570</v>
      </c>
      <c r="BB294">
        <v>690</v>
      </c>
      <c r="BC294">
        <v>550</v>
      </c>
      <c r="BD294">
        <v>680</v>
      </c>
      <c r="BE294">
        <v>1130</v>
      </c>
      <c r="BF294">
        <v>1360</v>
      </c>
      <c r="BH294" s="191">
        <v>18.989999999999998</v>
      </c>
      <c r="BI294" s="192">
        <v>14.5</v>
      </c>
      <c r="BJ294" s="199">
        <v>3.42</v>
      </c>
      <c r="BK294" t="s">
        <v>7</v>
      </c>
      <c r="BL294" t="s">
        <v>10</v>
      </c>
      <c r="BO294" t="s">
        <v>7</v>
      </c>
      <c r="BT294">
        <v>3052</v>
      </c>
      <c r="BU294">
        <v>2373</v>
      </c>
      <c r="BV294">
        <v>1231</v>
      </c>
      <c r="BW294" s="1" t="s">
        <v>10</v>
      </c>
      <c r="BX294" s="1" t="s">
        <v>7</v>
      </c>
      <c r="BY294" s="1" t="s">
        <v>7</v>
      </c>
      <c r="BZ294" s="36">
        <v>350</v>
      </c>
      <c r="CA294" s="135" t="s">
        <v>389</v>
      </c>
      <c r="CB294" s="1" t="s">
        <v>7</v>
      </c>
      <c r="CC294" s="1" t="s">
        <v>10</v>
      </c>
      <c r="CD294" s="1" t="s">
        <v>10</v>
      </c>
      <c r="CE294" s="1" t="s">
        <v>7</v>
      </c>
      <c r="CF294" s="1" t="s">
        <v>7</v>
      </c>
      <c r="CG294">
        <v>26</v>
      </c>
      <c r="CH294">
        <v>0</v>
      </c>
      <c r="CI294">
        <v>1</v>
      </c>
      <c r="CJ294">
        <v>76</v>
      </c>
      <c r="CK294">
        <v>19</v>
      </c>
      <c r="CM294">
        <v>21014</v>
      </c>
      <c r="CN294">
        <v>21014</v>
      </c>
      <c r="CO294">
        <v>36379</v>
      </c>
      <c r="CP294">
        <v>968</v>
      </c>
      <c r="CQ294">
        <v>14186</v>
      </c>
      <c r="CR294">
        <v>4414</v>
      </c>
      <c r="CS294">
        <v>387</v>
      </c>
      <c r="CT294">
        <v>3266</v>
      </c>
      <c r="CU294">
        <v>3209</v>
      </c>
      <c r="CV294">
        <v>2478</v>
      </c>
      <c r="CW294">
        <v>2439</v>
      </c>
      <c r="CX294">
        <v>193</v>
      </c>
      <c r="CY294">
        <v>63.2</v>
      </c>
      <c r="CZ294">
        <v>15393</v>
      </c>
      <c r="DA294">
        <v>12023</v>
      </c>
      <c r="DB294">
        <v>3273</v>
      </c>
      <c r="DC294">
        <v>3233</v>
      </c>
      <c r="DD294">
        <v>986</v>
      </c>
      <c r="DE294">
        <v>6793</v>
      </c>
      <c r="DF294">
        <v>79</v>
      </c>
      <c r="DG294">
        <v>31167</v>
      </c>
      <c r="DH294" s="3">
        <v>447</v>
      </c>
      <c r="DI294" s="3">
        <v>1231</v>
      </c>
      <c r="DJ294" s="3">
        <v>1164</v>
      </c>
      <c r="DK294" s="3">
        <v>662</v>
      </c>
      <c r="DL294" s="3">
        <v>245</v>
      </c>
      <c r="DM294" s="3">
        <v>204</v>
      </c>
      <c r="DN294" s="3">
        <v>59</v>
      </c>
      <c r="DO294" s="3">
        <v>4012</v>
      </c>
    </row>
    <row r="295" spans="1:153" customFormat="1" x14ac:dyDescent="0.2">
      <c r="A295" t="s">
        <v>381</v>
      </c>
      <c r="B295">
        <v>2021</v>
      </c>
      <c r="F295">
        <v>10320</v>
      </c>
      <c r="G295">
        <v>13407</v>
      </c>
      <c r="H295">
        <v>25931</v>
      </c>
      <c r="I295">
        <v>9691</v>
      </c>
      <c r="J295">
        <v>872</v>
      </c>
      <c r="K295">
        <v>3309</v>
      </c>
      <c r="L295">
        <v>75</v>
      </c>
      <c r="M295">
        <v>86</v>
      </c>
      <c r="N295">
        <v>14732</v>
      </c>
      <c r="O295">
        <v>22839</v>
      </c>
      <c r="P295">
        <v>10260</v>
      </c>
      <c r="Q295">
        <v>16916</v>
      </c>
      <c r="R295">
        <v>2047</v>
      </c>
      <c r="S295">
        <v>2834</v>
      </c>
      <c r="AF295" s="49" t="s">
        <v>9</v>
      </c>
      <c r="AU295" s="133"/>
      <c r="AW295" s="1" t="s">
        <v>7</v>
      </c>
      <c r="AX295" s="1" t="s">
        <v>7</v>
      </c>
      <c r="AY295">
        <v>30</v>
      </c>
      <c r="AZ295">
        <v>5</v>
      </c>
      <c r="BA295">
        <v>560</v>
      </c>
      <c r="BB295">
        <v>670</v>
      </c>
      <c r="BC295">
        <v>550</v>
      </c>
      <c r="BD295">
        <v>670</v>
      </c>
      <c r="BE295">
        <v>1120</v>
      </c>
      <c r="BF295">
        <v>1320</v>
      </c>
      <c r="BH295" s="191">
        <v>13.99</v>
      </c>
      <c r="BI295" s="192">
        <v>18.78</v>
      </c>
      <c r="BJ295" s="199">
        <v>3.46</v>
      </c>
      <c r="BK295" t="s">
        <v>7</v>
      </c>
      <c r="BL295" t="s">
        <v>10</v>
      </c>
      <c r="BO295" t="s">
        <v>7</v>
      </c>
      <c r="BT295">
        <v>3249</v>
      </c>
      <c r="BU295">
        <v>2734</v>
      </c>
      <c r="BV295">
        <v>1551</v>
      </c>
      <c r="BW295" s="1"/>
      <c r="BX295" s="1"/>
      <c r="BY295" s="1"/>
      <c r="BZ295" s="115"/>
      <c r="CA295" s="112"/>
      <c r="CG295">
        <v>24</v>
      </c>
      <c r="CH295">
        <v>1</v>
      </c>
      <c r="CI295">
        <v>1</v>
      </c>
      <c r="CJ295">
        <v>70</v>
      </c>
      <c r="CK295">
        <v>16</v>
      </c>
      <c r="DH295" s="3"/>
      <c r="DI295" s="3"/>
      <c r="DJ295" s="3"/>
      <c r="DK295" s="3"/>
      <c r="DL295" s="3"/>
      <c r="DM295" s="3"/>
      <c r="DN295" s="3"/>
      <c r="DO295" s="159"/>
    </row>
    <row r="296" spans="1:153" customFormat="1" x14ac:dyDescent="0.2">
      <c r="A296" t="s">
        <v>381</v>
      </c>
      <c r="B296">
        <v>2020</v>
      </c>
      <c r="F296">
        <v>10946</v>
      </c>
      <c r="G296">
        <v>13938</v>
      </c>
      <c r="H296">
        <v>27306</v>
      </c>
      <c r="I296">
        <v>9983</v>
      </c>
      <c r="J296">
        <v>1084</v>
      </c>
      <c r="K296">
        <v>3417</v>
      </c>
      <c r="L296">
        <v>75</v>
      </c>
      <c r="M296">
        <v>87</v>
      </c>
      <c r="N296">
        <v>13799</v>
      </c>
      <c r="O296">
        <v>19998</v>
      </c>
      <c r="P296">
        <v>9712</v>
      </c>
      <c r="Q296">
        <v>14430</v>
      </c>
      <c r="R296">
        <v>1967</v>
      </c>
      <c r="S296">
        <v>2838</v>
      </c>
      <c r="AF296" s="49" t="s">
        <v>9</v>
      </c>
      <c r="AU296" s="133"/>
      <c r="AW296" s="1" t="s">
        <v>7</v>
      </c>
      <c r="AX296" s="1" t="s">
        <v>7</v>
      </c>
      <c r="AY296">
        <v>74</v>
      </c>
      <c r="AZ296">
        <v>14</v>
      </c>
      <c r="BA296">
        <v>550</v>
      </c>
      <c r="BB296">
        <v>640</v>
      </c>
      <c r="BC296">
        <v>540</v>
      </c>
      <c r="BD296">
        <v>640</v>
      </c>
      <c r="BE296">
        <v>1110</v>
      </c>
      <c r="BF296">
        <v>1270</v>
      </c>
      <c r="BH296" s="191">
        <v>13.97</v>
      </c>
      <c r="BI296" s="192">
        <v>18.77</v>
      </c>
      <c r="BJ296" s="199">
        <v>3.48</v>
      </c>
      <c r="BK296" t="s">
        <v>7</v>
      </c>
      <c r="BL296" t="s">
        <v>10</v>
      </c>
      <c r="BO296" t="s">
        <v>7</v>
      </c>
      <c r="BT296">
        <v>3909</v>
      </c>
      <c r="BU296">
        <v>3205</v>
      </c>
      <c r="BV296">
        <v>1793</v>
      </c>
      <c r="BW296" s="1"/>
      <c r="BX296" s="1"/>
      <c r="BY296" s="1"/>
      <c r="BZ296" s="115"/>
      <c r="CA296" s="112"/>
      <c r="CG296">
        <v>22</v>
      </c>
      <c r="CH296">
        <v>4</v>
      </c>
      <c r="CI296">
        <v>7</v>
      </c>
      <c r="CJ296">
        <v>51</v>
      </c>
      <c r="CK296">
        <v>12</v>
      </c>
      <c r="DH296" s="3"/>
      <c r="DI296" s="3"/>
      <c r="DJ296" s="3"/>
      <c r="DK296" s="3"/>
      <c r="DL296" s="3"/>
      <c r="DM296" s="3"/>
      <c r="DN296" s="3"/>
      <c r="DO296" s="3"/>
    </row>
    <row r="297" spans="1:153" customFormat="1" x14ac:dyDescent="0.2">
      <c r="A297" t="s">
        <v>381</v>
      </c>
      <c r="B297">
        <v>2019</v>
      </c>
      <c r="F297">
        <v>11835</v>
      </c>
      <c r="G297">
        <v>14375</v>
      </c>
      <c r="H297">
        <v>28726</v>
      </c>
      <c r="I297">
        <v>10096</v>
      </c>
      <c r="J297">
        <v>1495</v>
      </c>
      <c r="K297">
        <v>3482</v>
      </c>
      <c r="L297">
        <v>74</v>
      </c>
      <c r="M297">
        <v>89</v>
      </c>
      <c r="N297">
        <v>14385</v>
      </c>
      <c r="O297">
        <v>21196</v>
      </c>
      <c r="P297">
        <v>8434</v>
      </c>
      <c r="Q297">
        <v>12934</v>
      </c>
      <c r="R297">
        <v>2033</v>
      </c>
      <c r="S297">
        <v>2908</v>
      </c>
      <c r="AF297" s="49" t="s">
        <v>9</v>
      </c>
      <c r="AU297" s="133"/>
      <c r="AW297" s="1" t="s">
        <v>7</v>
      </c>
      <c r="AX297" s="1" t="s">
        <v>7</v>
      </c>
      <c r="AY297">
        <v>76</v>
      </c>
      <c r="AZ297">
        <v>17</v>
      </c>
      <c r="BA297">
        <v>570</v>
      </c>
      <c r="BB297">
        <v>660</v>
      </c>
      <c r="BC297">
        <v>550</v>
      </c>
      <c r="BD297">
        <v>660</v>
      </c>
      <c r="BE297">
        <v>1140</v>
      </c>
      <c r="BF297">
        <v>1310</v>
      </c>
      <c r="BG297">
        <v>36</v>
      </c>
      <c r="BH297" s="191">
        <v>14.54</v>
      </c>
      <c r="BI297" s="192">
        <v>21.56</v>
      </c>
      <c r="BJ297" s="199">
        <v>3.54</v>
      </c>
      <c r="BK297" t="s">
        <v>7</v>
      </c>
      <c r="BL297" t="s">
        <v>10</v>
      </c>
      <c r="BO297" t="s">
        <v>7</v>
      </c>
      <c r="BT297">
        <v>4404</v>
      </c>
      <c r="BU297">
        <v>3571</v>
      </c>
      <c r="BV297">
        <v>2210</v>
      </c>
      <c r="BW297" s="1"/>
      <c r="BX297" s="1"/>
      <c r="BY297" s="1"/>
      <c r="BZ297" s="115"/>
      <c r="CA297" s="112"/>
      <c r="CG297">
        <v>21</v>
      </c>
      <c r="CH297">
        <v>4</v>
      </c>
      <c r="CI297">
        <v>7</v>
      </c>
      <c r="CJ297">
        <v>79</v>
      </c>
      <c r="CK297">
        <v>18</v>
      </c>
      <c r="DH297" s="3"/>
      <c r="DI297" s="3"/>
      <c r="DJ297" s="3"/>
      <c r="DK297" s="3"/>
      <c r="DL297" s="3"/>
      <c r="DM297" s="3"/>
      <c r="DN297" s="3"/>
      <c r="DO297" s="3"/>
    </row>
    <row r="298" spans="1:153" customFormat="1" x14ac:dyDescent="0.2">
      <c r="A298" s="148" t="s">
        <v>407</v>
      </c>
      <c r="B298">
        <v>2022</v>
      </c>
      <c r="C298" s="104" t="s">
        <v>408</v>
      </c>
      <c r="D298" t="s">
        <v>527</v>
      </c>
      <c r="E298">
        <v>1</v>
      </c>
      <c r="F298">
        <v>4034</v>
      </c>
      <c r="G298">
        <v>7116</v>
      </c>
      <c r="H298">
        <v>11898</v>
      </c>
      <c r="I298">
        <v>2190</v>
      </c>
      <c r="J298">
        <v>170</v>
      </c>
      <c r="K298">
        <v>330</v>
      </c>
      <c r="L298">
        <v>75.599999999999994</v>
      </c>
      <c r="M298">
        <v>88.71</v>
      </c>
      <c r="N298">
        <v>9918</v>
      </c>
      <c r="O298">
        <v>20313</v>
      </c>
      <c r="P298">
        <v>5459</v>
      </c>
      <c r="Q298">
        <v>12616</v>
      </c>
      <c r="R298">
        <v>987</v>
      </c>
      <c r="S298">
        <v>2001</v>
      </c>
      <c r="AC298" s="49" t="s">
        <v>5</v>
      </c>
      <c r="AD298" s="49" t="s">
        <v>15</v>
      </c>
      <c r="AE298" s="49" t="s">
        <v>13</v>
      </c>
      <c r="AF298" s="49" t="s">
        <v>9</v>
      </c>
      <c r="AG298" s="49" t="s">
        <v>13</v>
      </c>
      <c r="AH298" s="49" t="s">
        <v>9</v>
      </c>
      <c r="AI298" s="49" t="s">
        <v>15</v>
      </c>
      <c r="AJ298" s="49" t="s">
        <v>9</v>
      </c>
      <c r="AK298" s="49" t="s">
        <v>9</v>
      </c>
      <c r="AL298" s="49" t="s">
        <v>13</v>
      </c>
      <c r="AM298" s="49" t="s">
        <v>9</v>
      </c>
      <c r="AN298" s="49" t="s">
        <v>15</v>
      </c>
      <c r="AO298" s="49" t="s">
        <v>9</v>
      </c>
      <c r="AP298" s="49" t="s">
        <v>13</v>
      </c>
      <c r="AQ298" s="49" t="s">
        <v>15</v>
      </c>
      <c r="AR298" s="49" t="s">
        <v>9</v>
      </c>
      <c r="AS298" s="49" t="s">
        <v>9</v>
      </c>
      <c r="AT298" s="49" t="s">
        <v>9</v>
      </c>
      <c r="AU298" s="175" t="s">
        <v>9</v>
      </c>
      <c r="AV298" s="50"/>
      <c r="AW298" s="1" t="s">
        <v>10</v>
      </c>
      <c r="AX298" s="1" t="s">
        <v>10</v>
      </c>
      <c r="AY298">
        <v>37.5</v>
      </c>
      <c r="AZ298">
        <v>14.4</v>
      </c>
      <c r="BA298">
        <v>640</v>
      </c>
      <c r="BB298">
        <v>720</v>
      </c>
      <c r="BC298">
        <v>620</v>
      </c>
      <c r="BD298">
        <v>710</v>
      </c>
      <c r="BE298">
        <v>1280</v>
      </c>
      <c r="BF298">
        <v>1420</v>
      </c>
      <c r="BG298">
        <v>40.5</v>
      </c>
      <c r="BH298" s="191">
        <v>29.97</v>
      </c>
      <c r="BI298" s="192">
        <v>37.39</v>
      </c>
      <c r="BJ298" s="199">
        <v>3.81</v>
      </c>
      <c r="BK298" t="s">
        <v>7</v>
      </c>
      <c r="BL298" t="s">
        <v>10</v>
      </c>
      <c r="BO298" t="s">
        <v>7</v>
      </c>
      <c r="BT298">
        <v>1133</v>
      </c>
      <c r="BU298">
        <v>838</v>
      </c>
      <c r="BV298">
        <v>332</v>
      </c>
      <c r="BW298" s="1" t="s">
        <v>7</v>
      </c>
      <c r="BX298" s="1" t="s">
        <v>7</v>
      </c>
      <c r="BY298" s="1" t="s">
        <v>7</v>
      </c>
      <c r="BZ298" s="115">
        <v>260</v>
      </c>
      <c r="CA298" s="143" t="s">
        <v>409</v>
      </c>
      <c r="CB298" s="1" t="s">
        <v>7</v>
      </c>
      <c r="CC298" s="1" t="s">
        <v>7</v>
      </c>
      <c r="CD298" s="1" t="s">
        <v>7</v>
      </c>
      <c r="CE298" s="1" t="s">
        <v>7</v>
      </c>
      <c r="CF298" s="1" t="s">
        <v>7</v>
      </c>
      <c r="CG298">
        <v>76.900000000000006</v>
      </c>
      <c r="CH298">
        <v>2.2000000000000002</v>
      </c>
      <c r="CI298">
        <v>2.9</v>
      </c>
      <c r="CJ298">
        <v>98.2</v>
      </c>
      <c r="CK298">
        <v>62.6</v>
      </c>
      <c r="CM298">
        <v>16280</v>
      </c>
      <c r="CN298">
        <v>16280</v>
      </c>
      <c r="CO298">
        <v>41280</v>
      </c>
      <c r="CP298">
        <v>2610</v>
      </c>
      <c r="CQ298">
        <f>8786+4568</f>
        <v>13354</v>
      </c>
      <c r="CR298">
        <v>2465</v>
      </c>
      <c r="CS298">
        <v>1670</v>
      </c>
      <c r="CT298">
        <v>1667</v>
      </c>
      <c r="CU298">
        <v>1664</v>
      </c>
      <c r="CV298">
        <v>962</v>
      </c>
      <c r="CW298">
        <v>319</v>
      </c>
      <c r="CX298">
        <v>385</v>
      </c>
      <c r="CY298">
        <v>74</v>
      </c>
      <c r="CZ298">
        <v>29671</v>
      </c>
      <c r="DA298">
        <v>20922</v>
      </c>
      <c r="DB298">
        <v>2248</v>
      </c>
      <c r="DC298">
        <v>3643</v>
      </c>
      <c r="DD298">
        <v>1190</v>
      </c>
      <c r="DE298">
        <v>17289</v>
      </c>
      <c r="DF298">
        <v>39</v>
      </c>
      <c r="DG298">
        <v>30007</v>
      </c>
      <c r="DH298" s="3">
        <v>271</v>
      </c>
      <c r="DI298" s="3">
        <v>390</v>
      </c>
      <c r="DJ298" s="3">
        <v>385</v>
      </c>
      <c r="DK298" s="3">
        <v>162</v>
      </c>
      <c r="DL298" s="3">
        <v>142</v>
      </c>
      <c r="DM298" s="3">
        <v>162</v>
      </c>
      <c r="DN298" s="3">
        <v>113</v>
      </c>
      <c r="DO298" s="3">
        <v>1625</v>
      </c>
    </row>
    <row r="299" spans="1:153" customFormat="1" x14ac:dyDescent="0.2">
      <c r="A299" t="s">
        <v>407</v>
      </c>
      <c r="B299">
        <v>2021</v>
      </c>
      <c r="F299">
        <v>4058</v>
      </c>
      <c r="G299">
        <v>6784</v>
      </c>
      <c r="H299">
        <v>11626</v>
      </c>
      <c r="I299">
        <v>2200</v>
      </c>
      <c r="J299">
        <v>220</v>
      </c>
      <c r="K299">
        <v>327</v>
      </c>
      <c r="L299">
        <v>77</v>
      </c>
      <c r="M299">
        <v>88.2</v>
      </c>
      <c r="N299">
        <v>9110</v>
      </c>
      <c r="O299">
        <v>16449</v>
      </c>
      <c r="P299">
        <v>5097</v>
      </c>
      <c r="Q299">
        <v>11136</v>
      </c>
      <c r="R299">
        <v>954</v>
      </c>
      <c r="S299">
        <v>1969</v>
      </c>
      <c r="AF299" s="49" t="s">
        <v>9</v>
      </c>
      <c r="AU299" s="133"/>
      <c r="AW299" s="1" t="s">
        <v>10</v>
      </c>
      <c r="AX299" s="1" t="s">
        <v>10</v>
      </c>
      <c r="AY299">
        <v>34.4</v>
      </c>
      <c r="AZ299">
        <v>13.7</v>
      </c>
      <c r="BA299">
        <v>630</v>
      </c>
      <c r="BB299">
        <v>710</v>
      </c>
      <c r="BC299">
        <v>610</v>
      </c>
      <c r="BD299">
        <v>700</v>
      </c>
      <c r="BE299">
        <v>1250</v>
      </c>
      <c r="BF299">
        <v>1400</v>
      </c>
      <c r="BG299">
        <v>40.4</v>
      </c>
      <c r="BH299" s="191">
        <v>25.6</v>
      </c>
      <c r="BI299" s="192">
        <v>33.299999999999997</v>
      </c>
      <c r="BJ299" s="199">
        <v>3.75</v>
      </c>
      <c r="BK299" t="s">
        <v>7</v>
      </c>
      <c r="BL299" t="s">
        <v>10</v>
      </c>
      <c r="BO299" t="s">
        <v>7</v>
      </c>
      <c r="BT299">
        <v>1359</v>
      </c>
      <c r="BU299">
        <v>841</v>
      </c>
      <c r="BV299">
        <v>350</v>
      </c>
      <c r="BW299" s="1"/>
      <c r="BX299" s="1"/>
      <c r="BY299" s="1"/>
      <c r="BZ299" s="115"/>
      <c r="CA299" s="112"/>
      <c r="CB299" s="1"/>
      <c r="CC299" s="1"/>
      <c r="CD299" s="1"/>
      <c r="CE299" s="1"/>
      <c r="CG299">
        <v>74.3</v>
      </c>
      <c r="CH299">
        <v>5</v>
      </c>
      <c r="CI299">
        <v>6.2</v>
      </c>
      <c r="CJ299">
        <v>98.9</v>
      </c>
      <c r="CK299">
        <v>66.900000000000006</v>
      </c>
      <c r="DH299" s="3"/>
      <c r="DI299" s="3"/>
      <c r="DJ299" s="3"/>
      <c r="DK299" s="3"/>
      <c r="DL299" s="3"/>
      <c r="DM299" s="3"/>
      <c r="DN299" s="3"/>
      <c r="DO299" s="159"/>
    </row>
    <row r="300" spans="1:153" customFormat="1" x14ac:dyDescent="0.2">
      <c r="A300" t="s">
        <v>407</v>
      </c>
      <c r="B300">
        <v>2020</v>
      </c>
      <c r="F300">
        <v>4001</v>
      </c>
      <c r="G300">
        <v>6234</v>
      </c>
      <c r="H300">
        <v>11136</v>
      </c>
      <c r="I300">
        <v>2156</v>
      </c>
      <c r="J300">
        <v>307</v>
      </c>
      <c r="K300">
        <v>325</v>
      </c>
      <c r="L300">
        <v>75.7</v>
      </c>
      <c r="M300">
        <v>85.38</v>
      </c>
      <c r="N300">
        <v>7101</v>
      </c>
      <c r="O300">
        <v>11463</v>
      </c>
      <c r="P300">
        <v>4718</v>
      </c>
      <c r="Q300">
        <v>8522</v>
      </c>
      <c r="R300">
        <v>908</v>
      </c>
      <c r="S300">
        <v>1557</v>
      </c>
      <c r="AF300" s="49" t="s">
        <v>13</v>
      </c>
      <c r="AU300" s="133"/>
      <c r="AW300" s="1" t="s">
        <v>10</v>
      </c>
      <c r="AX300" s="1" t="s">
        <v>10</v>
      </c>
      <c r="AY300">
        <v>72</v>
      </c>
      <c r="AZ300">
        <v>28</v>
      </c>
      <c r="BA300">
        <v>590</v>
      </c>
      <c r="BB300">
        <v>680</v>
      </c>
      <c r="BC300">
        <v>570</v>
      </c>
      <c r="BD300">
        <v>670</v>
      </c>
      <c r="BE300">
        <v>1180</v>
      </c>
      <c r="BF300">
        <v>1340</v>
      </c>
      <c r="BG300">
        <v>33</v>
      </c>
      <c r="BH300" s="191">
        <v>16.98</v>
      </c>
      <c r="BI300" s="192">
        <v>28.13</v>
      </c>
      <c r="BJ300" s="199">
        <v>3.65</v>
      </c>
      <c r="BK300" t="s">
        <v>7</v>
      </c>
      <c r="BL300" t="s">
        <v>10</v>
      </c>
      <c r="BO300" t="s">
        <v>7</v>
      </c>
      <c r="BT300">
        <v>1078</v>
      </c>
      <c r="BU300">
        <v>777</v>
      </c>
      <c r="BV300">
        <v>309</v>
      </c>
      <c r="BW300" s="1"/>
      <c r="BX300" s="1"/>
      <c r="BY300" s="1"/>
      <c r="BZ300" s="115"/>
      <c r="CA300" s="112"/>
      <c r="CB300" s="1"/>
      <c r="CC300" s="1"/>
      <c r="CD300" s="1"/>
      <c r="CE300" s="1"/>
      <c r="CG300">
        <v>71</v>
      </c>
      <c r="CH300">
        <v>5</v>
      </c>
      <c r="CI300">
        <v>5</v>
      </c>
      <c r="CJ300">
        <v>91</v>
      </c>
      <c r="CK300">
        <v>42</v>
      </c>
      <c r="DH300" s="3"/>
      <c r="DI300" s="3"/>
      <c r="DJ300" s="3"/>
      <c r="DK300" s="3"/>
      <c r="DL300" s="3"/>
      <c r="DM300" s="3"/>
      <c r="DN300" s="3"/>
      <c r="DO300" s="3"/>
    </row>
    <row r="301" spans="1:153" customFormat="1" x14ac:dyDescent="0.2">
      <c r="A301" t="s">
        <v>407</v>
      </c>
      <c r="B301">
        <v>2019</v>
      </c>
      <c r="F301">
        <v>4246</v>
      </c>
      <c r="G301">
        <v>6255</v>
      </c>
      <c r="H301">
        <v>11443</v>
      </c>
      <c r="I301">
        <v>2105</v>
      </c>
      <c r="J301">
        <v>510</v>
      </c>
      <c r="K301">
        <v>312</v>
      </c>
      <c r="L301">
        <v>76.400000000000006</v>
      </c>
      <c r="M301">
        <v>87.2</v>
      </c>
      <c r="N301">
        <v>7557</v>
      </c>
      <c r="O301">
        <v>11676</v>
      </c>
      <c r="P301">
        <v>4764</v>
      </c>
      <c r="Q301">
        <v>8179</v>
      </c>
      <c r="R301">
        <v>997</v>
      </c>
      <c r="S301">
        <v>1629</v>
      </c>
      <c r="AF301" s="49" t="s">
        <v>13</v>
      </c>
      <c r="AU301" s="133"/>
      <c r="AW301" s="1" t="s">
        <v>10</v>
      </c>
      <c r="AX301" s="1" t="s">
        <v>10</v>
      </c>
      <c r="AY301">
        <v>79</v>
      </c>
      <c r="AZ301">
        <v>31</v>
      </c>
      <c r="BA301">
        <v>600</v>
      </c>
      <c r="BB301">
        <v>680</v>
      </c>
      <c r="BC301">
        <v>580</v>
      </c>
      <c r="BD301">
        <v>680</v>
      </c>
      <c r="BE301">
        <v>1200</v>
      </c>
      <c r="BF301">
        <v>1360</v>
      </c>
      <c r="BG301">
        <v>34</v>
      </c>
      <c r="BH301" s="191">
        <v>17.75</v>
      </c>
      <c r="BI301" s="192">
        <v>27.95</v>
      </c>
      <c r="BJ301" s="199">
        <v>3.66</v>
      </c>
      <c r="BK301" t="s">
        <v>7</v>
      </c>
      <c r="BL301" t="s">
        <v>10</v>
      </c>
      <c r="BO301" t="s">
        <v>7</v>
      </c>
      <c r="BT301">
        <v>1397</v>
      </c>
      <c r="BU301">
        <v>1010</v>
      </c>
      <c r="BV301">
        <v>387</v>
      </c>
      <c r="BW301" s="1"/>
      <c r="BX301" s="1"/>
      <c r="BY301" s="1"/>
      <c r="BZ301" s="115"/>
      <c r="CA301" s="112"/>
      <c r="CB301" s="1"/>
      <c r="CC301" s="1"/>
      <c r="CD301" s="1"/>
      <c r="CE301" s="1"/>
      <c r="CG301">
        <v>72</v>
      </c>
      <c r="CH301">
        <v>8</v>
      </c>
      <c r="CI301">
        <v>7</v>
      </c>
      <c r="CJ301">
        <v>98</v>
      </c>
      <c r="CK301">
        <v>51</v>
      </c>
      <c r="DH301" s="3"/>
      <c r="DI301" s="3"/>
      <c r="DJ301" s="3"/>
      <c r="DK301" s="3"/>
      <c r="DL301" s="3"/>
      <c r="DM301" s="3"/>
      <c r="DN301" s="3"/>
      <c r="DO301" s="3"/>
    </row>
    <row r="302" spans="1:153" customFormat="1" x14ac:dyDescent="0.2">
      <c r="A302" t="s">
        <v>407</v>
      </c>
      <c r="B302">
        <v>2018</v>
      </c>
      <c r="F302">
        <v>4287</v>
      </c>
      <c r="G302">
        <v>6147</v>
      </c>
      <c r="H302">
        <v>11328</v>
      </c>
      <c r="I302">
        <v>2067</v>
      </c>
      <c r="J302">
        <v>645</v>
      </c>
      <c r="K302">
        <v>312</v>
      </c>
      <c r="L302">
        <v>76.3</v>
      </c>
      <c r="M302">
        <v>86.8</v>
      </c>
      <c r="N302">
        <v>8411</v>
      </c>
      <c r="O302">
        <v>12852</v>
      </c>
      <c r="P302">
        <v>5236</v>
      </c>
      <c r="Q302">
        <v>9129</v>
      </c>
      <c r="R302">
        <v>941</v>
      </c>
      <c r="S302">
        <v>1571</v>
      </c>
      <c r="AF302" s="49" t="s">
        <v>13</v>
      </c>
      <c r="AU302" s="133"/>
      <c r="AW302" s="1" t="s">
        <v>10</v>
      </c>
      <c r="AX302" s="1" t="s">
        <v>10</v>
      </c>
      <c r="AY302">
        <v>77</v>
      </c>
      <c r="AZ302">
        <v>37</v>
      </c>
      <c r="BA302">
        <v>600</v>
      </c>
      <c r="BB302">
        <v>680</v>
      </c>
      <c r="BC302">
        <v>580</v>
      </c>
      <c r="BD302">
        <v>680</v>
      </c>
      <c r="BG302">
        <v>37</v>
      </c>
      <c r="BH302" s="191"/>
      <c r="BI302" s="192"/>
      <c r="BJ302" s="199"/>
      <c r="BK302" t="s">
        <v>7</v>
      </c>
      <c r="BL302" t="s">
        <v>10</v>
      </c>
      <c r="BM302">
        <v>12428</v>
      </c>
      <c r="BN302">
        <v>9618</v>
      </c>
      <c r="BO302" t="s">
        <v>7</v>
      </c>
      <c r="BT302">
        <v>1614</v>
      </c>
      <c r="BU302">
        <v>1192</v>
      </c>
      <c r="BV302">
        <v>447</v>
      </c>
      <c r="BW302" s="1"/>
      <c r="BX302" s="1"/>
      <c r="BY302" s="1"/>
      <c r="BZ302" s="115"/>
      <c r="CA302" s="112"/>
      <c r="CB302" s="1"/>
      <c r="CC302" s="1"/>
      <c r="CD302" s="1"/>
      <c r="CE302" s="1"/>
      <c r="CG302">
        <v>71</v>
      </c>
      <c r="CH302">
        <v>8</v>
      </c>
      <c r="CI302">
        <v>7</v>
      </c>
      <c r="CJ302">
        <v>98</v>
      </c>
      <c r="CK302">
        <v>51</v>
      </c>
      <c r="DH302" s="3"/>
      <c r="DI302" s="3"/>
      <c r="DJ302" s="3"/>
      <c r="DK302" s="3"/>
      <c r="DL302" s="3"/>
      <c r="DM302" s="3"/>
      <c r="DN302" s="3"/>
      <c r="DO302" s="3"/>
    </row>
    <row r="303" spans="1:153" customFormat="1" x14ac:dyDescent="0.2">
      <c r="A303" s="148" t="s">
        <v>414</v>
      </c>
      <c r="B303">
        <v>2022</v>
      </c>
      <c r="C303" s="104" t="s">
        <v>415</v>
      </c>
      <c r="D303" t="s">
        <v>536</v>
      </c>
      <c r="E303">
        <v>1</v>
      </c>
      <c r="F303">
        <v>3011</v>
      </c>
      <c r="G303">
        <v>4011</v>
      </c>
      <c r="H303">
        <v>7101</v>
      </c>
      <c r="I303">
        <v>7751</v>
      </c>
      <c r="J303">
        <v>1283</v>
      </c>
      <c r="K303">
        <v>1663</v>
      </c>
      <c r="L303">
        <v>89.9</v>
      </c>
      <c r="M303">
        <v>95.2</v>
      </c>
      <c r="N303">
        <v>13161</v>
      </c>
      <c r="O303">
        <v>20018</v>
      </c>
      <c r="P303">
        <v>1653</v>
      </c>
      <c r="Q303">
        <v>2114</v>
      </c>
      <c r="R303">
        <v>636</v>
      </c>
      <c r="S303">
        <v>788</v>
      </c>
      <c r="AC303" s="49" t="s">
        <v>5</v>
      </c>
      <c r="AD303" s="49" t="s">
        <v>9</v>
      </c>
      <c r="AE303" s="49" t="s">
        <v>5</v>
      </c>
      <c r="AF303" s="49" t="s">
        <v>13</v>
      </c>
      <c r="AG303" s="49" t="s">
        <v>13</v>
      </c>
      <c r="AH303" s="49" t="s">
        <v>5</v>
      </c>
      <c r="AI303" s="49" t="s">
        <v>9</v>
      </c>
      <c r="AJ303" s="49" t="s">
        <v>5</v>
      </c>
      <c r="AK303" s="49" t="s">
        <v>5</v>
      </c>
      <c r="AL303" s="49" t="s">
        <v>5</v>
      </c>
      <c r="AM303" s="49" t="s">
        <v>9</v>
      </c>
      <c r="AN303" s="49" t="s">
        <v>9</v>
      </c>
      <c r="AO303" s="49" t="s">
        <v>9</v>
      </c>
      <c r="AP303" s="49" t="s">
        <v>9</v>
      </c>
      <c r="AQ303" s="49" t="s">
        <v>15</v>
      </c>
      <c r="AR303" s="49" t="s">
        <v>9</v>
      </c>
      <c r="AS303" s="49" t="s">
        <v>13</v>
      </c>
      <c r="AT303" s="49" t="s">
        <v>9</v>
      </c>
      <c r="AU303" s="175" t="s">
        <v>15</v>
      </c>
      <c r="AV303" s="50"/>
      <c r="AY303">
        <v>41</v>
      </c>
      <c r="AZ303">
        <v>23</v>
      </c>
      <c r="BA303">
        <v>700</v>
      </c>
      <c r="BB303">
        <v>760</v>
      </c>
      <c r="BC303">
        <v>730</v>
      </c>
      <c r="BD303">
        <v>790</v>
      </c>
      <c r="BE303">
        <v>1450</v>
      </c>
      <c r="BF303">
        <v>1530</v>
      </c>
      <c r="BG303">
        <v>81</v>
      </c>
      <c r="BH303" s="191">
        <v>17.7</v>
      </c>
      <c r="BI303" s="192">
        <v>59.6</v>
      </c>
      <c r="BJ303" s="199">
        <v>3.84</v>
      </c>
      <c r="BK303" t="s">
        <v>7</v>
      </c>
      <c r="BL303" t="s">
        <v>7</v>
      </c>
      <c r="BM303">
        <v>3560</v>
      </c>
      <c r="BN303">
        <v>940</v>
      </c>
      <c r="BO303" t="s">
        <v>10</v>
      </c>
      <c r="BT303">
        <v>2020</v>
      </c>
      <c r="BU303">
        <v>386</v>
      </c>
      <c r="BV303">
        <v>138</v>
      </c>
      <c r="BW303" t="s">
        <v>7</v>
      </c>
      <c r="BX303" t="s">
        <v>7</v>
      </c>
      <c r="BY303" t="s">
        <v>7</v>
      </c>
      <c r="CB303" t="s">
        <v>7</v>
      </c>
      <c r="CC303" t="s">
        <v>7</v>
      </c>
      <c r="CD303" t="s">
        <v>10</v>
      </c>
      <c r="CE303" t="s">
        <v>7</v>
      </c>
      <c r="CF303" t="s">
        <v>10</v>
      </c>
      <c r="CG303">
        <v>84</v>
      </c>
      <c r="CH303">
        <v>20</v>
      </c>
      <c r="CI303">
        <v>20</v>
      </c>
      <c r="CJ303">
        <v>99</v>
      </c>
      <c r="CK303">
        <v>62</v>
      </c>
      <c r="CL303">
        <v>59920</v>
      </c>
      <c r="CP303">
        <v>854</v>
      </c>
      <c r="CQ303">
        <v>18972</v>
      </c>
      <c r="CR303">
        <v>731</v>
      </c>
      <c r="CS303">
        <v>576</v>
      </c>
      <c r="CT303">
        <v>576</v>
      </c>
      <c r="CU303">
        <v>520</v>
      </c>
      <c r="CV303">
        <v>470</v>
      </c>
      <c r="CW303">
        <v>195</v>
      </c>
      <c r="CX303">
        <v>567</v>
      </c>
      <c r="CY303">
        <v>99.6</v>
      </c>
      <c r="CZ303">
        <v>52113</v>
      </c>
      <c r="DA303">
        <v>52097</v>
      </c>
      <c r="DB303">
        <v>3676</v>
      </c>
      <c r="DC303">
        <v>3432</v>
      </c>
      <c r="DD303">
        <v>56</v>
      </c>
      <c r="DE303">
        <v>25536</v>
      </c>
      <c r="DF303">
        <v>0</v>
      </c>
      <c r="DG303">
        <v>0</v>
      </c>
      <c r="DH303" s="3">
        <v>238</v>
      </c>
      <c r="DI303" s="3">
        <v>484</v>
      </c>
      <c r="DJ303" s="3">
        <v>198</v>
      </c>
      <c r="DK303" s="3">
        <v>130</v>
      </c>
      <c r="DL303" s="3">
        <v>47</v>
      </c>
      <c r="DM303" s="3">
        <v>130</v>
      </c>
      <c r="DN303" s="3">
        <v>21</v>
      </c>
      <c r="DO303" s="3">
        <v>1248</v>
      </c>
    </row>
    <row r="304" spans="1:153" customFormat="1" x14ac:dyDescent="0.2">
      <c r="A304" t="s">
        <v>414</v>
      </c>
      <c r="B304">
        <v>2021</v>
      </c>
      <c r="F304">
        <v>2960</v>
      </c>
      <c r="G304">
        <v>4068</v>
      </c>
      <c r="H304">
        <v>7130</v>
      </c>
      <c r="I304">
        <v>7651</v>
      </c>
      <c r="J304">
        <v>1261</v>
      </c>
      <c r="K304">
        <v>1636</v>
      </c>
      <c r="L304">
        <v>90.3</v>
      </c>
      <c r="M304">
        <v>94.85</v>
      </c>
      <c r="N304">
        <v>12736</v>
      </c>
      <c r="O304">
        <v>20699</v>
      </c>
      <c r="P304">
        <v>1801</v>
      </c>
      <c r="Q304">
        <v>2563</v>
      </c>
      <c r="R304">
        <v>598</v>
      </c>
      <c r="S304">
        <v>896</v>
      </c>
      <c r="AF304" s="49" t="s">
        <v>13</v>
      </c>
      <c r="AU304" s="133"/>
      <c r="AY304">
        <v>37</v>
      </c>
      <c r="AZ304">
        <v>27</v>
      </c>
      <c r="BA304">
        <v>690</v>
      </c>
      <c r="BB304">
        <v>750</v>
      </c>
      <c r="BC304">
        <v>730</v>
      </c>
      <c r="BD304">
        <v>790</v>
      </c>
      <c r="BE304">
        <v>1430</v>
      </c>
      <c r="BF304">
        <v>1530</v>
      </c>
      <c r="BG304">
        <v>76</v>
      </c>
      <c r="BH304" s="191">
        <v>14.36</v>
      </c>
      <c r="BI304" s="192">
        <v>56.29</v>
      </c>
      <c r="BJ304" s="199">
        <v>3.81</v>
      </c>
      <c r="BK304" t="s">
        <v>7</v>
      </c>
      <c r="BL304" t="s">
        <v>7</v>
      </c>
      <c r="BM304">
        <v>3213</v>
      </c>
      <c r="BN304">
        <v>844</v>
      </c>
      <c r="BO304" t="s">
        <v>10</v>
      </c>
      <c r="BT304">
        <v>1633</v>
      </c>
      <c r="BU304">
        <v>551</v>
      </c>
      <c r="BV304">
        <v>215</v>
      </c>
      <c r="CG304">
        <v>82</v>
      </c>
      <c r="CH304">
        <v>19</v>
      </c>
      <c r="CI304">
        <v>21</v>
      </c>
      <c r="CJ304">
        <v>99</v>
      </c>
      <c r="CK304">
        <v>62</v>
      </c>
      <c r="DH304" s="3"/>
      <c r="DI304" s="3"/>
      <c r="DJ304" s="3"/>
      <c r="DK304" s="3"/>
      <c r="DL304" s="3"/>
      <c r="DM304" s="3"/>
      <c r="DN304" s="3"/>
      <c r="DO304" s="159"/>
    </row>
    <row r="305" spans="1:120" customFormat="1" x14ac:dyDescent="0.2">
      <c r="A305" t="s">
        <v>414</v>
      </c>
      <c r="B305">
        <v>2020</v>
      </c>
      <c r="F305">
        <v>2765</v>
      </c>
      <c r="G305">
        <v>4049</v>
      </c>
      <c r="H305">
        <v>7010</v>
      </c>
      <c r="I305">
        <v>6992</v>
      </c>
      <c r="J305">
        <v>1075</v>
      </c>
      <c r="K305">
        <v>1601</v>
      </c>
      <c r="L305">
        <v>90</v>
      </c>
      <c r="M305">
        <v>93.49</v>
      </c>
      <c r="N305">
        <v>11372</v>
      </c>
      <c r="O305">
        <v>16839</v>
      </c>
      <c r="P305">
        <v>2246</v>
      </c>
      <c r="Q305">
        <v>3161</v>
      </c>
      <c r="R305">
        <v>558</v>
      </c>
      <c r="S305">
        <v>785</v>
      </c>
      <c r="AF305" s="49" t="s">
        <v>13</v>
      </c>
      <c r="AU305" s="133"/>
      <c r="AY305">
        <v>61</v>
      </c>
      <c r="AZ305">
        <v>39</v>
      </c>
      <c r="BA305">
        <v>680</v>
      </c>
      <c r="BB305">
        <v>740</v>
      </c>
      <c r="BC305">
        <v>700</v>
      </c>
      <c r="BD305">
        <v>790</v>
      </c>
      <c r="BE305">
        <v>1400</v>
      </c>
      <c r="BF305">
        <v>1510</v>
      </c>
      <c r="BG305">
        <v>82.5</v>
      </c>
      <c r="BH305" s="191">
        <v>13.9</v>
      </c>
      <c r="BI305" s="192">
        <v>53.5</v>
      </c>
      <c r="BJ305" s="199">
        <v>3.8</v>
      </c>
      <c r="BK305" t="s">
        <v>7</v>
      </c>
      <c r="BL305" t="s">
        <v>7</v>
      </c>
      <c r="BM305">
        <v>2962</v>
      </c>
      <c r="BN305">
        <v>803</v>
      </c>
      <c r="BO305" t="s">
        <v>10</v>
      </c>
      <c r="BT305">
        <v>1368</v>
      </c>
      <c r="BU305">
        <v>446</v>
      </c>
      <c r="BV305">
        <v>144</v>
      </c>
      <c r="CG305">
        <v>80</v>
      </c>
      <c r="CH305">
        <v>14</v>
      </c>
      <c r="CI305">
        <v>13</v>
      </c>
      <c r="CJ305">
        <v>67</v>
      </c>
      <c r="CK305">
        <v>22</v>
      </c>
      <c r="DH305" s="3"/>
      <c r="DI305" s="3"/>
      <c r="DJ305" s="3"/>
      <c r="DK305" s="3"/>
      <c r="DL305" s="3"/>
      <c r="DM305" s="3"/>
      <c r="DN305" s="3"/>
      <c r="DO305" s="3"/>
    </row>
    <row r="306" spans="1:120" customFormat="1" x14ac:dyDescent="0.2">
      <c r="A306" t="s">
        <v>414</v>
      </c>
      <c r="B306">
        <v>2019</v>
      </c>
      <c r="F306">
        <v>2835</v>
      </c>
      <c r="G306">
        <v>4177</v>
      </c>
      <c r="H306">
        <v>7118</v>
      </c>
      <c r="I306">
        <v>7299</v>
      </c>
      <c r="J306">
        <v>1141</v>
      </c>
      <c r="K306">
        <v>1513</v>
      </c>
      <c r="L306">
        <v>90</v>
      </c>
      <c r="M306">
        <v>95.4</v>
      </c>
      <c r="N306">
        <v>11956</v>
      </c>
      <c r="O306">
        <v>18061</v>
      </c>
      <c r="P306">
        <v>2005</v>
      </c>
      <c r="Q306">
        <v>2677</v>
      </c>
      <c r="R306">
        <v>595</v>
      </c>
      <c r="S306">
        <v>779</v>
      </c>
      <c r="AF306" s="49" t="s">
        <v>13</v>
      </c>
      <c r="AU306" s="133"/>
      <c r="AY306">
        <v>59</v>
      </c>
      <c r="AZ306">
        <v>41</v>
      </c>
      <c r="BA306">
        <v>670</v>
      </c>
      <c r="BB306">
        <v>740</v>
      </c>
      <c r="BC306">
        <v>690</v>
      </c>
      <c r="BD306">
        <v>790</v>
      </c>
      <c r="BE306">
        <v>1350</v>
      </c>
      <c r="BF306">
        <v>1510</v>
      </c>
      <c r="BG306">
        <v>84</v>
      </c>
      <c r="BH306" s="191">
        <v>15.6</v>
      </c>
      <c r="BI306" s="192">
        <v>52.4</v>
      </c>
      <c r="BJ306" s="199">
        <v>3.8</v>
      </c>
      <c r="BK306" t="s">
        <v>7</v>
      </c>
      <c r="BL306" t="s">
        <v>7</v>
      </c>
      <c r="BM306">
        <v>3125</v>
      </c>
      <c r="BN306">
        <v>704</v>
      </c>
      <c r="BO306" t="s">
        <v>10</v>
      </c>
      <c r="BT306">
        <v>1231</v>
      </c>
      <c r="BU306">
        <v>289</v>
      </c>
      <c r="BV306">
        <v>96</v>
      </c>
      <c r="CG306">
        <v>80</v>
      </c>
      <c r="CH306">
        <v>23</v>
      </c>
      <c r="CI306">
        <v>22</v>
      </c>
      <c r="CJ306">
        <v>100</v>
      </c>
      <c r="CK306">
        <v>63</v>
      </c>
      <c r="DH306" s="3"/>
      <c r="DI306" s="3"/>
      <c r="DJ306" s="3"/>
      <c r="DK306" s="3"/>
      <c r="DL306" s="3"/>
      <c r="DM306" s="3"/>
      <c r="DN306" s="3"/>
      <c r="DO306" s="3"/>
    </row>
    <row r="307" spans="1:120" s="218" customFormat="1" x14ac:dyDescent="0.2">
      <c r="A307" s="215" t="s">
        <v>439</v>
      </c>
      <c r="B307" s="216">
        <v>2022</v>
      </c>
      <c r="C307" s="223" t="s">
        <v>441</v>
      </c>
      <c r="D307" t="s">
        <v>537</v>
      </c>
      <c r="E307">
        <v>1</v>
      </c>
      <c r="F307" s="224">
        <v>1910</v>
      </c>
      <c r="G307" s="224">
        <v>3631</v>
      </c>
      <c r="H307" s="220">
        <v>6090</v>
      </c>
      <c r="I307" s="220">
        <v>874</v>
      </c>
      <c r="J307" s="220">
        <v>68</v>
      </c>
      <c r="K307" s="220">
        <v>274</v>
      </c>
      <c r="L307" s="220">
        <v>73</v>
      </c>
      <c r="M307" s="220">
        <v>84</v>
      </c>
      <c r="N307" s="225">
        <v>5134</v>
      </c>
      <c r="O307" s="226">
        <v>8094</v>
      </c>
      <c r="P307" s="226">
        <v>2570</v>
      </c>
      <c r="Q307" s="226">
        <v>5138</v>
      </c>
      <c r="R307" s="226">
        <v>399</v>
      </c>
      <c r="S307" s="226">
        <v>757</v>
      </c>
      <c r="T307" s="220"/>
      <c r="U307" s="220"/>
      <c r="V307" s="220"/>
      <c r="W307" s="220"/>
      <c r="X307" s="220"/>
      <c r="Y307" s="220"/>
      <c r="Z307" s="220"/>
      <c r="AA307" s="220"/>
      <c r="AB307" s="220"/>
      <c r="AC307" s="217" t="s">
        <v>5</v>
      </c>
      <c r="AD307" s="217" t="s">
        <v>15</v>
      </c>
      <c r="AE307" s="217" t="s">
        <v>5</v>
      </c>
      <c r="AF307" s="217" t="s">
        <v>5</v>
      </c>
      <c r="AG307" s="217" t="s">
        <v>13</v>
      </c>
      <c r="AH307" s="217" t="s">
        <v>13</v>
      </c>
      <c r="AI307" s="217" t="s">
        <v>15</v>
      </c>
      <c r="AJ307" s="217" t="s">
        <v>9</v>
      </c>
      <c r="AK307" s="217" t="s">
        <v>9</v>
      </c>
      <c r="AL307" s="217" t="s">
        <v>15</v>
      </c>
      <c r="AM307" s="217" t="s">
        <v>15</v>
      </c>
      <c r="AN307" s="217" t="s">
        <v>15</v>
      </c>
      <c r="AO307" s="217" t="s">
        <v>15</v>
      </c>
      <c r="AP307" s="217" t="s">
        <v>15</v>
      </c>
      <c r="AQ307" s="217" t="s">
        <v>15</v>
      </c>
      <c r="AR307" s="217" t="s">
        <v>15</v>
      </c>
      <c r="AS307" s="217" t="s">
        <v>9</v>
      </c>
      <c r="AT307" s="217" t="s">
        <v>9</v>
      </c>
      <c r="AU307" s="217" t="s">
        <v>9</v>
      </c>
      <c r="AV307" s="227" t="s">
        <v>440</v>
      </c>
      <c r="AW307" s="221" t="s">
        <v>7</v>
      </c>
      <c r="AX307" s="221" t="s">
        <v>10</v>
      </c>
      <c r="AY307" s="220">
        <v>17</v>
      </c>
      <c r="AZ307" s="220">
        <v>6</v>
      </c>
      <c r="BA307" s="220">
        <v>590</v>
      </c>
      <c r="BB307" s="220">
        <v>680</v>
      </c>
      <c r="BC307" s="220">
        <v>570</v>
      </c>
      <c r="BD307" s="220">
        <v>660</v>
      </c>
      <c r="BE307" s="220">
        <v>1180</v>
      </c>
      <c r="BF307" s="220">
        <v>1330</v>
      </c>
      <c r="BG307" s="220">
        <v>22</v>
      </c>
      <c r="BH307" s="228">
        <v>30.98</v>
      </c>
      <c r="BI307" s="228">
        <v>17.64</v>
      </c>
      <c r="BJ307" s="229">
        <v>3.64</v>
      </c>
      <c r="BK307" s="220" t="s">
        <v>10</v>
      </c>
      <c r="BL307" s="220" t="s">
        <v>10</v>
      </c>
      <c r="BM307" s="220"/>
      <c r="BN307" s="230"/>
      <c r="BO307" s="220" t="s">
        <v>7</v>
      </c>
      <c r="BP307" s="220"/>
      <c r="BQ307" s="220"/>
      <c r="BR307" s="220"/>
      <c r="BS307" s="220"/>
      <c r="BT307" s="218">
        <v>2057</v>
      </c>
      <c r="BU307" s="218">
        <v>1319</v>
      </c>
      <c r="BV307" s="218">
        <v>662</v>
      </c>
      <c r="BW307" s="216" t="s">
        <v>7</v>
      </c>
      <c r="BX307" s="216" t="s">
        <v>7</v>
      </c>
      <c r="BY307" s="216" t="s">
        <v>7</v>
      </c>
      <c r="BZ307" s="220"/>
      <c r="CA307" s="231"/>
      <c r="CB307" s="216" t="s">
        <v>7</v>
      </c>
      <c r="CC307" s="216" t="s">
        <v>10</v>
      </c>
      <c r="CD307" s="216" t="s">
        <v>7</v>
      </c>
      <c r="CE307" s="216" t="s">
        <v>7</v>
      </c>
      <c r="CF307" s="216" t="s">
        <v>7</v>
      </c>
      <c r="CG307" s="220">
        <v>3</v>
      </c>
      <c r="CH307" s="220">
        <v>4</v>
      </c>
      <c r="CI307" s="220">
        <v>5</v>
      </c>
      <c r="CJ307" s="220">
        <v>89</v>
      </c>
      <c r="CK307" s="220">
        <v>46</v>
      </c>
      <c r="CL307" s="232"/>
      <c r="CM307" s="232">
        <v>7070</v>
      </c>
      <c r="CN307" s="232">
        <v>7070</v>
      </c>
      <c r="CO307" s="232">
        <v>16980</v>
      </c>
      <c r="CP307" s="232">
        <v>1454</v>
      </c>
      <c r="CQ307" s="232">
        <v>15024</v>
      </c>
      <c r="CR307" s="233">
        <v>1066</v>
      </c>
      <c r="CS307" s="233">
        <v>709</v>
      </c>
      <c r="CT307" s="233">
        <v>701</v>
      </c>
      <c r="CU307" s="233">
        <v>396</v>
      </c>
      <c r="CV307" s="233">
        <v>546</v>
      </c>
      <c r="CW307" s="233">
        <v>429</v>
      </c>
      <c r="CX307" s="233">
        <v>120</v>
      </c>
      <c r="CY307" s="234">
        <v>59</v>
      </c>
      <c r="CZ307" s="233">
        <v>13211</v>
      </c>
      <c r="DA307" s="233">
        <v>5789</v>
      </c>
      <c r="DB307" s="233">
        <v>3471</v>
      </c>
      <c r="DC307" s="233">
        <v>3328</v>
      </c>
      <c r="DD307" s="220">
        <v>9</v>
      </c>
      <c r="DE307" s="220">
        <v>2888</v>
      </c>
      <c r="DF307" s="220">
        <v>0</v>
      </c>
      <c r="DG307" s="220">
        <v>0</v>
      </c>
      <c r="DH307" s="226">
        <v>147</v>
      </c>
      <c r="DI307" s="226">
        <v>359</v>
      </c>
      <c r="DJ307" s="226">
        <v>460</v>
      </c>
      <c r="DK307" s="226">
        <v>204</v>
      </c>
      <c r="DL307" s="226">
        <v>25</v>
      </c>
      <c r="DM307" s="226">
        <v>42</v>
      </c>
      <c r="DN307" s="226">
        <v>1</v>
      </c>
      <c r="DO307" s="226">
        <v>1238</v>
      </c>
      <c r="DP307" s="216"/>
    </row>
    <row r="308" spans="1:120" s="218" customFormat="1" x14ac:dyDescent="0.2">
      <c r="A308" s="216" t="s">
        <v>439</v>
      </c>
      <c r="B308" s="216">
        <v>2021</v>
      </c>
      <c r="C308" s="221"/>
      <c r="D308" s="221"/>
      <c r="E308" s="221"/>
      <c r="F308" s="220">
        <v>1997</v>
      </c>
      <c r="G308" s="220">
        <v>3625</v>
      </c>
      <c r="H308" s="220">
        <v>6256</v>
      </c>
      <c r="I308" s="220">
        <v>819</v>
      </c>
      <c r="J308" s="220">
        <v>103</v>
      </c>
      <c r="K308" s="220">
        <v>296</v>
      </c>
      <c r="L308" s="220">
        <v>73</v>
      </c>
      <c r="M308" s="220">
        <v>83</v>
      </c>
      <c r="N308" s="235">
        <v>4866</v>
      </c>
      <c r="O308" s="236">
        <v>7616</v>
      </c>
      <c r="P308" s="236">
        <v>2000</v>
      </c>
      <c r="Q308" s="236">
        <v>3759</v>
      </c>
      <c r="R308" s="236">
        <v>364</v>
      </c>
      <c r="S308" s="236">
        <v>760</v>
      </c>
      <c r="T308" s="220"/>
      <c r="U308" s="220"/>
      <c r="V308" s="220"/>
      <c r="W308" s="220"/>
      <c r="X308" s="220"/>
      <c r="Y308" s="220"/>
      <c r="Z308" s="220"/>
      <c r="AA308" s="220"/>
      <c r="AB308" s="220"/>
      <c r="AC308" s="221"/>
      <c r="AD308" s="221"/>
      <c r="AE308" s="221"/>
      <c r="AF308" s="217" t="s">
        <v>5</v>
      </c>
      <c r="AG308" s="221"/>
      <c r="AH308" s="221"/>
      <c r="AI308" s="221"/>
      <c r="AJ308" s="221"/>
      <c r="AK308" s="221"/>
      <c r="AL308" s="221"/>
      <c r="AM308" s="221"/>
      <c r="AN308" s="221"/>
      <c r="AO308" s="221"/>
      <c r="AP308" s="221"/>
      <c r="AQ308" s="221"/>
      <c r="AR308" s="221"/>
      <c r="AS308" s="221"/>
      <c r="AT308" s="221"/>
      <c r="AU308" s="220"/>
      <c r="AV308" s="221" t="s">
        <v>442</v>
      </c>
      <c r="AW308" s="221" t="s">
        <v>7</v>
      </c>
      <c r="AX308" s="221" t="s">
        <v>10</v>
      </c>
      <c r="AY308" s="220">
        <v>18</v>
      </c>
      <c r="AZ308" s="220">
        <v>4</v>
      </c>
      <c r="BA308" s="237">
        <v>580</v>
      </c>
      <c r="BB308" s="237">
        <v>668</v>
      </c>
      <c r="BC308" s="237">
        <v>570</v>
      </c>
      <c r="BD308" s="237">
        <v>650</v>
      </c>
      <c r="BE308" s="238">
        <v>1160</v>
      </c>
      <c r="BF308" s="238">
        <v>1300</v>
      </c>
      <c r="BG308" s="220">
        <v>25</v>
      </c>
      <c r="BH308" s="228">
        <v>28.95</v>
      </c>
      <c r="BI308" s="228">
        <v>16.86</v>
      </c>
      <c r="BJ308" s="229">
        <v>3.6</v>
      </c>
      <c r="BK308" s="220" t="s">
        <v>10</v>
      </c>
      <c r="BL308" s="220" t="s">
        <v>10</v>
      </c>
      <c r="BM308" s="220"/>
      <c r="BN308" s="230"/>
      <c r="BO308" s="220" t="s">
        <v>7</v>
      </c>
      <c r="BP308" s="220"/>
      <c r="BQ308" s="220"/>
      <c r="BR308" s="220"/>
      <c r="BS308" s="220"/>
      <c r="BT308" s="218">
        <v>2044</v>
      </c>
      <c r="BU308" s="218">
        <v>1178</v>
      </c>
      <c r="BV308" s="218">
        <v>690</v>
      </c>
      <c r="BZ308" s="220"/>
      <c r="CA308" s="231"/>
      <c r="CG308" s="220">
        <v>2</v>
      </c>
      <c r="CH308" s="220">
        <v>4</v>
      </c>
      <c r="CI308" s="220">
        <v>5</v>
      </c>
      <c r="CJ308" s="220">
        <v>88</v>
      </c>
      <c r="CK308" s="220">
        <v>41</v>
      </c>
      <c r="CL308" s="220"/>
      <c r="CM308" s="220">
        <v>7070</v>
      </c>
      <c r="CN308" s="220">
        <v>7070</v>
      </c>
      <c r="CO308" s="220">
        <v>16980</v>
      </c>
      <c r="CP308" s="220">
        <v>1454</v>
      </c>
      <c r="CQ308" s="220">
        <v>15024</v>
      </c>
      <c r="CR308" s="239"/>
      <c r="CS308" s="220"/>
      <c r="CT308" s="239"/>
      <c r="CU308" s="239"/>
      <c r="CV308" s="239"/>
      <c r="CW308" s="239"/>
      <c r="CX308" s="239"/>
      <c r="CY308" s="220"/>
      <c r="CZ308" s="239"/>
      <c r="DA308" s="239"/>
      <c r="DB308" s="239"/>
      <c r="DC308" s="239"/>
      <c r="DD308" s="220"/>
      <c r="DE308" s="220"/>
      <c r="DF308" s="220"/>
      <c r="DG308" s="220"/>
      <c r="DP308" s="216"/>
    </row>
    <row r="309" spans="1:120" s="216" customFormat="1" x14ac:dyDescent="0.2">
      <c r="A309" s="215" t="s">
        <v>450</v>
      </c>
      <c r="B309" s="216">
        <v>2022</v>
      </c>
      <c r="C309" s="216" t="s">
        <v>456</v>
      </c>
      <c r="D309" t="s">
        <v>481</v>
      </c>
      <c r="E309">
        <v>1</v>
      </c>
      <c r="F309" s="216">
        <v>11202</v>
      </c>
      <c r="G309" s="216">
        <v>16319</v>
      </c>
      <c r="H309" s="216">
        <v>32711</v>
      </c>
      <c r="I309" s="216">
        <v>5562</v>
      </c>
      <c r="J309" s="216">
        <v>1637</v>
      </c>
      <c r="K309" s="216">
        <v>6999</v>
      </c>
      <c r="L309" s="216">
        <v>72.650000000000006</v>
      </c>
      <c r="M309" s="216">
        <v>85.46</v>
      </c>
      <c r="N309" s="216">
        <v>29924</v>
      </c>
      <c r="O309" s="216">
        <v>44474</v>
      </c>
      <c r="P309" s="216">
        <v>10676</v>
      </c>
      <c r="Q309" s="216">
        <v>19063</v>
      </c>
      <c r="R309" s="216">
        <v>2018</v>
      </c>
      <c r="S309" s="216">
        <v>3196</v>
      </c>
      <c r="AC309" s="217" t="s">
        <v>15</v>
      </c>
      <c r="AD309" s="217" t="s">
        <v>5</v>
      </c>
      <c r="AE309" s="217" t="s">
        <v>5</v>
      </c>
      <c r="AF309" s="217" t="s">
        <v>15</v>
      </c>
      <c r="AG309" s="217" t="s">
        <v>15</v>
      </c>
      <c r="AH309" s="217" t="s">
        <v>15</v>
      </c>
      <c r="AI309" s="217" t="s">
        <v>15</v>
      </c>
      <c r="AJ309" s="217" t="s">
        <v>15</v>
      </c>
      <c r="AK309" s="217" t="s">
        <v>15</v>
      </c>
      <c r="AL309" s="217" t="s">
        <v>15</v>
      </c>
      <c r="AM309" s="217" t="s">
        <v>15</v>
      </c>
      <c r="AN309" s="217" t="s">
        <v>15</v>
      </c>
      <c r="AO309" s="217" t="s">
        <v>9</v>
      </c>
      <c r="AP309" s="217" t="s">
        <v>9</v>
      </c>
      <c r="AQ309" s="217" t="s">
        <v>15</v>
      </c>
      <c r="AR309" s="217" t="s">
        <v>15</v>
      </c>
      <c r="AS309" s="217" t="s">
        <v>15</v>
      </c>
      <c r="AT309" s="217" t="s">
        <v>15</v>
      </c>
      <c r="AU309" s="217" t="s">
        <v>15</v>
      </c>
      <c r="AV309" s="218" t="s">
        <v>10</v>
      </c>
      <c r="BH309" s="216">
        <v>28.9</v>
      </c>
      <c r="BI309" s="216">
        <v>28</v>
      </c>
      <c r="BJ309" s="219">
        <v>3.74</v>
      </c>
      <c r="BK309" s="220" t="s">
        <v>10</v>
      </c>
      <c r="BL309" s="220" t="s">
        <v>10</v>
      </c>
      <c r="BO309" s="220" t="s">
        <v>10</v>
      </c>
      <c r="BT309" s="216">
        <v>26870</v>
      </c>
      <c r="BU309" s="216">
        <v>12556</v>
      </c>
      <c r="BV309" s="216">
        <v>3942</v>
      </c>
      <c r="BW309" s="216" t="s">
        <v>10</v>
      </c>
      <c r="BX309" s="216" t="s">
        <v>7</v>
      </c>
      <c r="BY309" s="216" t="s">
        <v>7</v>
      </c>
      <c r="CB309" s="216" t="s">
        <v>7</v>
      </c>
      <c r="CC309" s="216" t="s">
        <v>10</v>
      </c>
      <c r="CD309" s="216" t="s">
        <v>7</v>
      </c>
      <c r="CE309" s="216" t="s">
        <v>7</v>
      </c>
      <c r="CF309" s="216" t="s">
        <v>7</v>
      </c>
      <c r="CG309" s="216">
        <v>1.19</v>
      </c>
      <c r="CJ309" s="216">
        <v>27.92</v>
      </c>
      <c r="CK309" s="216">
        <v>9.4499999999999993</v>
      </c>
      <c r="CM309" s="216">
        <v>5742</v>
      </c>
      <c r="CN309" s="216">
        <v>5742</v>
      </c>
      <c r="CO309" s="216">
        <v>16038</v>
      </c>
      <c r="CP309" s="216">
        <v>1162</v>
      </c>
      <c r="CQ309" s="216">
        <v>15612</v>
      </c>
      <c r="CR309" s="216">
        <v>4819</v>
      </c>
      <c r="CS309" s="216">
        <v>3704</v>
      </c>
      <c r="CT309" s="216">
        <v>3674</v>
      </c>
      <c r="CU309" s="216">
        <v>3582</v>
      </c>
      <c r="CV309" s="216">
        <v>3479</v>
      </c>
      <c r="CW309" s="216">
        <v>125</v>
      </c>
      <c r="CX309" s="216">
        <v>844</v>
      </c>
      <c r="CY309" s="216">
        <v>81</v>
      </c>
      <c r="CZ309" s="216">
        <v>16118</v>
      </c>
      <c r="DA309" s="216">
        <v>11215</v>
      </c>
      <c r="DB309" s="216">
        <v>4897</v>
      </c>
      <c r="DC309" s="216">
        <v>3585</v>
      </c>
      <c r="DD309" s="216">
        <v>26</v>
      </c>
      <c r="DE309" s="216">
        <v>5154</v>
      </c>
      <c r="DF309" s="216">
        <v>53</v>
      </c>
      <c r="DG309" s="216">
        <v>12083</v>
      </c>
      <c r="DH309" s="216">
        <v>305</v>
      </c>
      <c r="DI309" s="216">
        <v>931</v>
      </c>
      <c r="DJ309" s="216">
        <v>1649.7</v>
      </c>
      <c r="DK309" s="216">
        <v>1218.3</v>
      </c>
      <c r="DL309" s="216">
        <v>362</v>
      </c>
      <c r="DM309" s="216">
        <v>189</v>
      </c>
      <c r="DN309" s="216">
        <v>203</v>
      </c>
      <c r="DO309" s="216">
        <v>4857</v>
      </c>
    </row>
    <row r="310" spans="1:120" s="216" customFormat="1" x14ac:dyDescent="0.2">
      <c r="A310" s="216" t="s">
        <v>450</v>
      </c>
      <c r="B310" s="216">
        <v>2021</v>
      </c>
      <c r="F310" s="216">
        <v>11627</v>
      </c>
      <c r="G310" s="216">
        <v>16562</v>
      </c>
      <c r="H310" s="216">
        <v>33605</v>
      </c>
      <c r="I310" s="216">
        <v>5830</v>
      </c>
      <c r="J310" s="216">
        <v>1892</v>
      </c>
      <c r="K310" s="216">
        <v>7147</v>
      </c>
      <c r="L310" s="216">
        <v>75.5</v>
      </c>
      <c r="M310" s="216">
        <v>87.32</v>
      </c>
      <c r="N310" s="216">
        <v>26399</v>
      </c>
      <c r="O310" s="216">
        <v>40592</v>
      </c>
      <c r="P310" s="216">
        <v>11573</v>
      </c>
      <c r="Q310" s="216">
        <v>19839</v>
      </c>
      <c r="R310" s="216">
        <v>1828</v>
      </c>
      <c r="S310" s="216">
        <v>2890</v>
      </c>
      <c r="AF310" s="217" t="s">
        <v>15</v>
      </c>
      <c r="AV310" s="218" t="s">
        <v>10</v>
      </c>
      <c r="AY310" s="216">
        <v>0</v>
      </c>
      <c r="AZ310" s="216">
        <v>0</v>
      </c>
      <c r="BH310" s="216">
        <v>25</v>
      </c>
      <c r="BI310" s="216">
        <v>25.6</v>
      </c>
      <c r="BJ310" s="219">
        <v>3.7</v>
      </c>
      <c r="BK310" s="220" t="s">
        <v>10</v>
      </c>
      <c r="BL310" s="220" t="s">
        <v>10</v>
      </c>
      <c r="BO310" s="220" t="s">
        <v>10</v>
      </c>
      <c r="BT310" s="216">
        <v>33717</v>
      </c>
      <c r="BU310" s="216">
        <v>12963</v>
      </c>
      <c r="BV310" s="216">
        <v>4450</v>
      </c>
      <c r="CG310" s="216">
        <v>1.2</v>
      </c>
      <c r="CJ310" s="216">
        <v>27.2</v>
      </c>
      <c r="CK310" s="216">
        <v>8.3000000000000007</v>
      </c>
      <c r="DO310"/>
    </row>
    <row r="311" spans="1:120" s="216" customFormat="1" x14ac:dyDescent="0.2">
      <c r="A311" s="216" t="s">
        <v>450</v>
      </c>
      <c r="B311" s="216">
        <v>2020</v>
      </c>
      <c r="F311" s="216">
        <v>12073</v>
      </c>
      <c r="G311" s="216">
        <v>16881</v>
      </c>
      <c r="H311" s="216">
        <v>33919</v>
      </c>
      <c r="I311" s="216">
        <v>5441</v>
      </c>
      <c r="J311" s="216">
        <v>1985</v>
      </c>
      <c r="K311" s="216">
        <v>7032</v>
      </c>
      <c r="L311" s="216">
        <v>73.33</v>
      </c>
      <c r="M311" s="216">
        <v>88.87</v>
      </c>
      <c r="N311" s="216">
        <v>27127</v>
      </c>
      <c r="O311" s="216">
        <v>40275</v>
      </c>
      <c r="P311" s="216">
        <v>10744</v>
      </c>
      <c r="Q311" s="216">
        <v>17656</v>
      </c>
      <c r="R311" s="216">
        <v>1805</v>
      </c>
      <c r="S311" s="216">
        <v>2942</v>
      </c>
      <c r="AF311" s="217" t="s">
        <v>5</v>
      </c>
      <c r="AV311" s="221" t="s">
        <v>442</v>
      </c>
      <c r="AW311" s="216" t="s">
        <v>7</v>
      </c>
      <c r="AX311" s="216" t="s">
        <v>10</v>
      </c>
      <c r="AY311" s="216">
        <v>94.9</v>
      </c>
      <c r="AZ311" s="216">
        <v>19.5</v>
      </c>
      <c r="BA311" s="216">
        <v>510</v>
      </c>
      <c r="BB311" s="216">
        <v>620</v>
      </c>
      <c r="BC311" s="216">
        <v>510</v>
      </c>
      <c r="BD311" s="216">
        <v>620</v>
      </c>
      <c r="BE311" s="216">
        <v>1020</v>
      </c>
      <c r="BF311" s="216">
        <v>1230</v>
      </c>
      <c r="BH311" s="216">
        <v>21.3</v>
      </c>
      <c r="BI311" s="216">
        <v>27.6</v>
      </c>
      <c r="BJ311" s="219">
        <v>3.68</v>
      </c>
      <c r="BK311" s="220" t="s">
        <v>10</v>
      </c>
      <c r="BL311" s="220" t="s">
        <v>10</v>
      </c>
      <c r="BO311" s="220" t="s">
        <v>10</v>
      </c>
      <c r="BT311" s="216">
        <v>35090</v>
      </c>
      <c r="BU311" s="216">
        <v>13837</v>
      </c>
      <c r="BV311" s="216">
        <v>5093</v>
      </c>
      <c r="CJ311" s="216">
        <v>0.03</v>
      </c>
      <c r="CK311" s="216">
        <v>8.9999999999999993E-3</v>
      </c>
    </row>
    <row r="312" spans="1:120" s="216" customFormat="1" x14ac:dyDescent="0.2">
      <c r="A312" s="216" t="s">
        <v>450</v>
      </c>
      <c r="B312" s="216">
        <v>2019</v>
      </c>
      <c r="F312" s="216">
        <v>12290</v>
      </c>
      <c r="G312" s="216">
        <v>16294</v>
      </c>
      <c r="H312" s="216">
        <v>32784</v>
      </c>
      <c r="I312" s="216">
        <v>5291</v>
      </c>
      <c r="J312" s="216">
        <v>1758</v>
      </c>
      <c r="K312" s="216">
        <v>7030</v>
      </c>
      <c r="L312" s="216">
        <v>69.37</v>
      </c>
      <c r="M312" s="216">
        <v>87.09</v>
      </c>
      <c r="N312" s="216">
        <v>29077</v>
      </c>
      <c r="O312" s="216">
        <v>42220</v>
      </c>
      <c r="P312" s="216">
        <v>10714</v>
      </c>
      <c r="Q312" s="216">
        <v>17305</v>
      </c>
      <c r="R312" s="216">
        <v>2087</v>
      </c>
      <c r="S312" s="216">
        <v>2955</v>
      </c>
      <c r="AF312" s="217" t="s">
        <v>5</v>
      </c>
      <c r="AV312" s="221" t="s">
        <v>442</v>
      </c>
      <c r="AW312" s="216" t="s">
        <v>7</v>
      </c>
      <c r="AX312" s="216" t="s">
        <v>10</v>
      </c>
      <c r="AY312" s="216">
        <v>95.4</v>
      </c>
      <c r="AZ312" s="216">
        <v>23.6</v>
      </c>
      <c r="BA312" s="216">
        <v>520</v>
      </c>
      <c r="BB312" s="216">
        <v>620</v>
      </c>
      <c r="BC312" s="216">
        <v>520</v>
      </c>
      <c r="BD312" s="216">
        <v>630</v>
      </c>
      <c r="BE312" s="216">
        <v>1040</v>
      </c>
      <c r="BF312" s="216">
        <v>1240</v>
      </c>
      <c r="BH312" s="216">
        <v>15.7</v>
      </c>
      <c r="BI312" s="216">
        <v>24.9</v>
      </c>
      <c r="BJ312" s="219">
        <v>3.61</v>
      </c>
      <c r="BK312" s="220" t="s">
        <v>10</v>
      </c>
      <c r="BL312" s="220" t="s">
        <v>10</v>
      </c>
      <c r="BO312" s="220" t="s">
        <v>10</v>
      </c>
      <c r="BT312" s="216">
        <v>35202</v>
      </c>
      <c r="BU312" s="216">
        <v>13199</v>
      </c>
      <c r="BV312" s="216">
        <v>4816</v>
      </c>
      <c r="CJ312" s="216">
        <v>27</v>
      </c>
      <c r="CK312" s="216">
        <v>8</v>
      </c>
    </row>
    <row r="313" spans="1:120" s="216" customFormat="1" x14ac:dyDescent="0.2">
      <c r="A313" s="216" t="s">
        <v>450</v>
      </c>
      <c r="B313" s="216">
        <v>2018</v>
      </c>
      <c r="F313" s="216">
        <v>11721</v>
      </c>
      <c r="G313" s="216">
        <v>15741</v>
      </c>
      <c r="H313" s="216">
        <v>31447</v>
      </c>
      <c r="I313" s="216">
        <v>5399</v>
      </c>
      <c r="J313" s="216">
        <v>1960</v>
      </c>
      <c r="K313" s="222">
        <v>7011</v>
      </c>
      <c r="L313" s="216">
        <v>68.760000000000005</v>
      </c>
      <c r="M313" s="216">
        <v>87.11</v>
      </c>
      <c r="N313" s="216">
        <v>28963</v>
      </c>
      <c r="O313" s="216">
        <v>40615</v>
      </c>
      <c r="P313" s="216">
        <v>8841</v>
      </c>
      <c r="Q313" s="216">
        <v>12884</v>
      </c>
      <c r="R313" s="216">
        <v>2015</v>
      </c>
      <c r="S313" s="216">
        <v>2817</v>
      </c>
      <c r="AF313" s="217" t="s">
        <v>5</v>
      </c>
      <c r="AV313" s="221" t="s">
        <v>442</v>
      </c>
      <c r="AW313" s="216" t="s">
        <v>7</v>
      </c>
      <c r="AX313" s="216" t="s">
        <v>10</v>
      </c>
      <c r="AY313" s="216">
        <v>94.5</v>
      </c>
      <c r="AZ313" s="216">
        <v>27.2</v>
      </c>
      <c r="BA313" s="216">
        <v>520</v>
      </c>
      <c r="BB313" s="216">
        <v>620</v>
      </c>
      <c r="BC313" s="216">
        <v>520</v>
      </c>
      <c r="BD313" s="216">
        <v>630</v>
      </c>
      <c r="BJ313" s="219">
        <v>3.56</v>
      </c>
      <c r="BK313" s="220" t="s">
        <v>10</v>
      </c>
      <c r="BL313" s="220" t="s">
        <v>10</v>
      </c>
      <c r="BO313" s="220" t="s">
        <v>10</v>
      </c>
      <c r="BT313" s="216">
        <v>33300</v>
      </c>
      <c r="BU313" s="216">
        <v>11128</v>
      </c>
      <c r="BV313" s="216">
        <v>4220</v>
      </c>
      <c r="CG313" s="216">
        <v>1</v>
      </c>
      <c r="CJ313" s="216">
        <v>31</v>
      </c>
      <c r="CK313" s="216">
        <v>4</v>
      </c>
    </row>
    <row r="314" spans="1:120" s="216" customFormat="1" x14ac:dyDescent="0.2">
      <c r="A314" s="216" t="s">
        <v>450</v>
      </c>
      <c r="B314" s="216">
        <v>2017</v>
      </c>
      <c r="F314" s="216">
        <v>11649</v>
      </c>
      <c r="G314" s="216">
        <v>15695</v>
      </c>
      <c r="H314" s="216">
        <v>31447</v>
      </c>
      <c r="I314" s="216">
        <v>5399</v>
      </c>
      <c r="J314" s="216">
        <v>1960</v>
      </c>
      <c r="K314" s="216">
        <v>6978</v>
      </c>
      <c r="L314" s="216">
        <v>68.760000000000005</v>
      </c>
      <c r="M314" s="216">
        <v>88.7</v>
      </c>
      <c r="N314" s="216">
        <v>28963</v>
      </c>
      <c r="O314" s="216">
        <v>40615</v>
      </c>
      <c r="P314" s="216">
        <v>8841</v>
      </c>
      <c r="Q314" s="216">
        <v>12884</v>
      </c>
      <c r="R314" s="216">
        <v>2015</v>
      </c>
      <c r="S314" s="216">
        <v>2817</v>
      </c>
      <c r="AF314" s="217" t="s">
        <v>5</v>
      </c>
      <c r="AV314" s="221" t="s">
        <v>442</v>
      </c>
      <c r="AW314" s="216" t="s">
        <v>7</v>
      </c>
      <c r="AX314" s="216" t="s">
        <v>10</v>
      </c>
      <c r="AY314" s="216">
        <v>92.8</v>
      </c>
      <c r="AZ314" s="216">
        <v>30.86</v>
      </c>
      <c r="BA314" s="216">
        <v>510</v>
      </c>
      <c r="BB314" s="216">
        <v>610</v>
      </c>
      <c r="BC314" s="216">
        <v>520</v>
      </c>
      <c r="BD314" s="216">
        <v>630</v>
      </c>
      <c r="BJ314" s="219">
        <v>3.53</v>
      </c>
      <c r="BK314" s="220" t="s">
        <v>10</v>
      </c>
      <c r="BL314" s="220" t="s">
        <v>10</v>
      </c>
      <c r="BO314" s="220" t="s">
        <v>10</v>
      </c>
      <c r="BT314" s="216">
        <v>33300</v>
      </c>
      <c r="BU314" s="216">
        <v>11128</v>
      </c>
      <c r="BV314" s="216">
        <v>4220</v>
      </c>
      <c r="CG314" s="216">
        <v>0.75</v>
      </c>
      <c r="CH314" s="216">
        <v>0.02</v>
      </c>
      <c r="CI314" s="216">
        <v>0.02</v>
      </c>
      <c r="CJ314" s="216">
        <v>31.97</v>
      </c>
      <c r="CK314" s="216">
        <v>19.84</v>
      </c>
    </row>
    <row r="315" spans="1:120" s="216" customFormat="1" x14ac:dyDescent="0.2">
      <c r="A315" s="215" t="s">
        <v>451</v>
      </c>
      <c r="B315" s="216">
        <v>2022</v>
      </c>
      <c r="C315" s="104" t="s">
        <v>457</v>
      </c>
      <c r="D315" t="s">
        <v>483</v>
      </c>
      <c r="E315">
        <v>1</v>
      </c>
      <c r="F315" s="216">
        <v>11611</v>
      </c>
      <c r="G315" s="216">
        <v>9845</v>
      </c>
      <c r="H315" s="216">
        <v>25181</v>
      </c>
      <c r="I315" s="216">
        <v>1992</v>
      </c>
      <c r="J315" s="216">
        <v>405</v>
      </c>
      <c r="K315" s="216">
        <v>5682</v>
      </c>
      <c r="M315" s="216">
        <v>86.7</v>
      </c>
      <c r="N315" s="216">
        <v>25431</v>
      </c>
      <c r="O315" s="216">
        <v>24110</v>
      </c>
      <c r="P315" s="216">
        <v>12291</v>
      </c>
      <c r="Q315" s="216">
        <v>15049</v>
      </c>
      <c r="R315" s="216">
        <v>1976</v>
      </c>
      <c r="S315" s="216">
        <v>1582</v>
      </c>
      <c r="BH315" s="216">
        <v>39.04</v>
      </c>
      <c r="BI315" s="216">
        <v>21.48</v>
      </c>
      <c r="BT315" s="216">
        <v>14640</v>
      </c>
      <c r="BU315" s="216">
        <v>10555</v>
      </c>
      <c r="BV315" s="216">
        <v>2960</v>
      </c>
      <c r="CG315" s="216">
        <v>1</v>
      </c>
      <c r="CH315" s="216">
        <v>2</v>
      </c>
      <c r="CI315" s="216">
        <v>1</v>
      </c>
      <c r="CJ315" s="216">
        <v>41</v>
      </c>
      <c r="CK315" s="216">
        <v>16</v>
      </c>
      <c r="CM315" s="216">
        <v>5742</v>
      </c>
      <c r="CN315" s="216">
        <v>5742</v>
      </c>
      <c r="CO315" s="216">
        <v>17622</v>
      </c>
      <c r="CP315" s="216">
        <v>1696</v>
      </c>
      <c r="CQ315" s="216">
        <v>16682</v>
      </c>
    </row>
    <row r="316" spans="1:120" s="216" customFormat="1" x14ac:dyDescent="0.2">
      <c r="A316" s="216" t="s">
        <v>451</v>
      </c>
      <c r="B316" s="216">
        <v>2021</v>
      </c>
      <c r="F316" s="216">
        <v>12172</v>
      </c>
      <c r="G316" s="216">
        <v>10968</v>
      </c>
      <c r="H316" s="216">
        <v>26974</v>
      </c>
      <c r="I316" s="216">
        <v>2129</v>
      </c>
      <c r="J316" s="216">
        <v>1109</v>
      </c>
      <c r="K316" s="216">
        <v>5932</v>
      </c>
      <c r="N316" s="216">
        <v>21114</v>
      </c>
      <c r="O316" s="216">
        <v>20061</v>
      </c>
      <c r="P316" s="216">
        <v>11450</v>
      </c>
      <c r="Q316" s="216">
        <v>13631</v>
      </c>
      <c r="R316" s="216">
        <v>1865</v>
      </c>
      <c r="S316" s="216">
        <v>1514</v>
      </c>
      <c r="BH316" s="216">
        <v>30.44</v>
      </c>
      <c r="BI316" s="216">
        <v>24.66</v>
      </c>
      <c r="BT316" s="216">
        <v>16621</v>
      </c>
      <c r="BU316" s="216">
        <v>10585</v>
      </c>
      <c r="BV316" s="216">
        <v>3274</v>
      </c>
      <c r="CH316" s="216">
        <v>2</v>
      </c>
      <c r="CI316" s="216">
        <v>1</v>
      </c>
    </row>
    <row r="317" spans="1:120" s="216" customFormat="1" x14ac:dyDescent="0.2">
      <c r="A317" s="216" t="s">
        <v>451</v>
      </c>
      <c r="B317" s="216">
        <v>2020</v>
      </c>
      <c r="F317" s="216">
        <v>12729</v>
      </c>
      <c r="G317" s="216">
        <v>11658</v>
      </c>
      <c r="H317" s="216">
        <v>27911</v>
      </c>
      <c r="I317" s="216">
        <v>1793</v>
      </c>
      <c r="J317" s="216">
        <v>1390</v>
      </c>
      <c r="K317" s="216">
        <v>6043</v>
      </c>
      <c r="N317" s="216">
        <v>19785</v>
      </c>
      <c r="O317" s="216">
        <v>18214</v>
      </c>
      <c r="P317" s="216">
        <v>11873</v>
      </c>
      <c r="Q317" s="216">
        <v>12800</v>
      </c>
      <c r="R317" s="216">
        <v>2323</v>
      </c>
      <c r="S317" s="216">
        <v>1866</v>
      </c>
      <c r="AY317" s="216">
        <v>95</v>
      </c>
      <c r="AZ317" s="216">
        <v>20</v>
      </c>
      <c r="BA317" s="216">
        <v>500</v>
      </c>
      <c r="BB317" s="216">
        <v>610</v>
      </c>
      <c r="BC317" s="216">
        <v>510</v>
      </c>
      <c r="BD317" s="216">
        <v>640</v>
      </c>
      <c r="BE317" s="216">
        <v>1010</v>
      </c>
      <c r="BF317" s="216">
        <v>1240</v>
      </c>
      <c r="BH317" s="216">
        <v>20.18</v>
      </c>
      <c r="BI317" s="216">
        <v>18.62</v>
      </c>
      <c r="BT317" s="216">
        <v>17083</v>
      </c>
      <c r="BU317" s="216">
        <v>11408</v>
      </c>
      <c r="BV317" s="216">
        <v>4215</v>
      </c>
      <c r="CH317" s="216">
        <v>2</v>
      </c>
      <c r="CI317" s="216">
        <v>1</v>
      </c>
    </row>
    <row r="318" spans="1:120" s="216" customFormat="1" x14ac:dyDescent="0.2">
      <c r="A318" s="216" t="s">
        <v>451</v>
      </c>
      <c r="B318" s="216">
        <v>2019</v>
      </c>
      <c r="F318" s="216">
        <v>12330</v>
      </c>
      <c r="G318" s="216">
        <v>11267</v>
      </c>
      <c r="H318" s="216">
        <v>26455</v>
      </c>
      <c r="I318" s="216">
        <v>1460</v>
      </c>
      <c r="J318" s="216">
        <v>1583</v>
      </c>
      <c r="K318" s="216">
        <v>5679</v>
      </c>
      <c r="L318" s="216">
        <v>69</v>
      </c>
      <c r="M318" s="216">
        <v>89</v>
      </c>
      <c r="N318" s="216">
        <v>20954</v>
      </c>
      <c r="O318" s="216">
        <v>18772</v>
      </c>
      <c r="P318" s="216">
        <v>10045</v>
      </c>
      <c r="Q318" s="216">
        <v>11642</v>
      </c>
      <c r="R318" s="216">
        <v>1838</v>
      </c>
      <c r="S318" s="216">
        <v>1805</v>
      </c>
      <c r="AY318" s="216">
        <v>95</v>
      </c>
      <c r="AZ318" s="216">
        <v>23</v>
      </c>
      <c r="BA318" s="216">
        <v>500</v>
      </c>
      <c r="BB318" s="216">
        <v>620</v>
      </c>
      <c r="BC318" s="216">
        <v>510</v>
      </c>
      <c r="BD318" s="216">
        <v>650</v>
      </c>
      <c r="BH318" s="216">
        <v>18.170000000000002</v>
      </c>
      <c r="BI318" s="216">
        <v>19.5</v>
      </c>
      <c r="BT318" s="216">
        <v>17138</v>
      </c>
      <c r="BU318" s="216">
        <v>10254</v>
      </c>
      <c r="BV318" s="216">
        <v>3507</v>
      </c>
      <c r="CG318" s="216">
        <v>2</v>
      </c>
      <c r="CH318" s="216">
        <v>12</v>
      </c>
      <c r="CI318" s="216">
        <v>11</v>
      </c>
    </row>
    <row r="319" spans="1:120" s="216" customFormat="1" x14ac:dyDescent="0.2">
      <c r="A319" s="216" t="s">
        <v>451</v>
      </c>
      <c r="B319" s="216">
        <v>2018</v>
      </c>
      <c r="F319" s="216">
        <v>11510</v>
      </c>
      <c r="G319" s="216">
        <v>10314</v>
      </c>
      <c r="H319" s="216">
        <v>24933</v>
      </c>
      <c r="I319" s="216">
        <v>1510</v>
      </c>
      <c r="J319" s="216">
        <v>1624</v>
      </c>
      <c r="K319" s="216">
        <v>5319</v>
      </c>
      <c r="M319" s="216">
        <v>86</v>
      </c>
      <c r="N319" s="216">
        <v>19839</v>
      </c>
      <c r="O319" s="216">
        <v>16821</v>
      </c>
      <c r="P319" s="216">
        <v>9697</v>
      </c>
      <c r="Q319" s="216">
        <v>10643</v>
      </c>
      <c r="R319" s="216">
        <v>1963</v>
      </c>
      <c r="S319" s="216">
        <v>1813</v>
      </c>
      <c r="AY319" s="216">
        <v>91</v>
      </c>
      <c r="AZ319" s="216">
        <v>25</v>
      </c>
      <c r="BA319" s="216">
        <v>510</v>
      </c>
      <c r="BB319" s="216">
        <v>620</v>
      </c>
      <c r="BC319" s="216">
        <v>510</v>
      </c>
      <c r="BD319" s="216">
        <v>640</v>
      </c>
      <c r="BT319" s="216">
        <v>15602</v>
      </c>
      <c r="BU319" s="216">
        <v>9352</v>
      </c>
      <c r="BV319" s="216">
        <v>3865</v>
      </c>
      <c r="CG319" s="216">
        <v>1</v>
      </c>
      <c r="CH319" s="216">
        <v>12</v>
      </c>
      <c r="CI319" s="216">
        <v>11</v>
      </c>
    </row>
    <row r="320" spans="1:120" s="216" customFormat="1" x14ac:dyDescent="0.2">
      <c r="A320" s="216" t="s">
        <v>451</v>
      </c>
      <c r="B320" s="216">
        <v>2017</v>
      </c>
      <c r="F320" s="216">
        <v>11509</v>
      </c>
      <c r="G320" s="216">
        <v>10159</v>
      </c>
      <c r="H320" s="216">
        <v>24319</v>
      </c>
      <c r="I320" s="216">
        <v>1575</v>
      </c>
      <c r="J320" s="216">
        <v>1605</v>
      </c>
      <c r="K320" s="216">
        <v>5376</v>
      </c>
      <c r="M320" s="216">
        <v>87</v>
      </c>
      <c r="N320" s="216">
        <v>18273</v>
      </c>
      <c r="O320" s="216">
        <v>16646</v>
      </c>
      <c r="P320" s="216">
        <v>8936</v>
      </c>
      <c r="Q320" s="216">
        <v>10289</v>
      </c>
      <c r="R320" s="216">
        <v>1864</v>
      </c>
      <c r="S320" s="216">
        <v>1804</v>
      </c>
      <c r="AY320" s="216">
        <v>90</v>
      </c>
      <c r="AZ320" s="216">
        <v>26</v>
      </c>
      <c r="BA320" s="216">
        <v>500</v>
      </c>
      <c r="BB320" s="216">
        <v>610</v>
      </c>
      <c r="BC320" s="216">
        <v>510</v>
      </c>
      <c r="BD320" s="216">
        <v>630</v>
      </c>
      <c r="BT320" s="216">
        <v>15216</v>
      </c>
      <c r="BU320" s="216">
        <v>8324</v>
      </c>
      <c r="BV320" s="216">
        <v>3087</v>
      </c>
      <c r="CG320" s="216">
        <v>1</v>
      </c>
      <c r="CH320" s="216">
        <v>12</v>
      </c>
      <c r="CI320" s="216">
        <v>11</v>
      </c>
    </row>
    <row r="321" spans="1:119" customFormat="1" x14ac:dyDescent="0.2">
      <c r="A321" s="148" t="s">
        <v>452</v>
      </c>
      <c r="B321">
        <v>2022</v>
      </c>
      <c r="C321" s="104" t="s">
        <v>460</v>
      </c>
      <c r="D321" t="s">
        <v>482</v>
      </c>
      <c r="E321">
        <v>1</v>
      </c>
      <c r="F321">
        <v>10107</v>
      </c>
      <c r="G321">
        <v>9795</v>
      </c>
      <c r="H321">
        <v>20963</v>
      </c>
      <c r="I321">
        <v>815</v>
      </c>
      <c r="J321">
        <v>380</v>
      </c>
      <c r="K321">
        <v>2946</v>
      </c>
      <c r="L321">
        <v>87</v>
      </c>
      <c r="M321">
        <v>93.6</v>
      </c>
      <c r="N321">
        <v>29713</v>
      </c>
      <c r="O321">
        <v>29231</v>
      </c>
      <c r="P321">
        <v>7431</v>
      </c>
      <c r="Q321">
        <v>10454</v>
      </c>
      <c r="R321">
        <v>2407</v>
      </c>
      <c r="S321">
        <v>2693</v>
      </c>
      <c r="AC321" s="49" t="s">
        <v>5</v>
      </c>
      <c r="AD321" s="49" t="s">
        <v>15</v>
      </c>
      <c r="AE321" s="49" t="s">
        <v>5</v>
      </c>
      <c r="AF321" s="49" t="s">
        <v>15</v>
      </c>
      <c r="AG321" s="49" t="s">
        <v>15</v>
      </c>
      <c r="AH321" s="49" t="s">
        <v>15</v>
      </c>
      <c r="AI321" s="49" t="s">
        <v>15</v>
      </c>
      <c r="AJ321" s="49" t="s">
        <v>9</v>
      </c>
      <c r="AK321" s="49" t="s">
        <v>9</v>
      </c>
      <c r="AL321" s="49" t="s">
        <v>15</v>
      </c>
      <c r="AM321" s="49" t="s">
        <v>9</v>
      </c>
      <c r="AN321" s="49" t="s">
        <v>15</v>
      </c>
      <c r="AO321" s="49" t="s">
        <v>9</v>
      </c>
      <c r="AP321" s="49" t="s">
        <v>15</v>
      </c>
      <c r="AQ321" s="49" t="s">
        <v>15</v>
      </c>
      <c r="AR321" s="49" t="s">
        <v>15</v>
      </c>
      <c r="AS321" s="49" t="s">
        <v>9</v>
      </c>
      <c r="AT321" s="49" t="s">
        <v>9</v>
      </c>
      <c r="AU321" s="49" t="s">
        <v>15</v>
      </c>
      <c r="AV321" t="s">
        <v>15</v>
      </c>
      <c r="AW321" s="2" t="s">
        <v>7</v>
      </c>
      <c r="AX321" s="2" t="s">
        <v>7</v>
      </c>
      <c r="AY321">
        <v>28</v>
      </c>
      <c r="AZ321">
        <v>9</v>
      </c>
      <c r="BA321">
        <v>620</v>
      </c>
      <c r="BB321">
        <v>720</v>
      </c>
      <c r="BC321">
        <v>620</v>
      </c>
      <c r="BD321">
        <v>750</v>
      </c>
      <c r="BE321">
        <v>1260</v>
      </c>
      <c r="BF321">
        <v>1450</v>
      </c>
      <c r="BG321">
        <v>47</v>
      </c>
      <c r="BH321">
        <v>64.739999999999995</v>
      </c>
      <c r="BI321">
        <v>23.13</v>
      </c>
      <c r="BJ321" s="214">
        <v>4.04</v>
      </c>
      <c r="BK321" s="12" t="s">
        <v>10</v>
      </c>
      <c r="BL321" s="12" t="s">
        <v>10</v>
      </c>
      <c r="BO321" s="12" t="s">
        <v>10</v>
      </c>
      <c r="BT321">
        <v>9113</v>
      </c>
      <c r="BU321">
        <v>1806</v>
      </c>
      <c r="BV321">
        <v>823</v>
      </c>
      <c r="BW321" t="s">
        <v>10</v>
      </c>
      <c r="BX321" t="s">
        <v>7</v>
      </c>
      <c r="BY321" t="s">
        <v>7</v>
      </c>
      <c r="CB321" t="s">
        <v>7</v>
      </c>
      <c r="CC321" t="s">
        <v>7</v>
      </c>
      <c r="CD321" t="s">
        <v>10</v>
      </c>
      <c r="CE321" t="s">
        <v>7</v>
      </c>
      <c r="CF321" t="s">
        <v>7</v>
      </c>
      <c r="CG321">
        <v>16</v>
      </c>
      <c r="CH321">
        <v>16</v>
      </c>
      <c r="CI321">
        <v>20</v>
      </c>
      <c r="CJ321">
        <v>98</v>
      </c>
      <c r="CK321">
        <v>40</v>
      </c>
      <c r="CL321" s="47"/>
      <c r="CM321">
        <v>5742</v>
      </c>
      <c r="CN321">
        <v>5742</v>
      </c>
      <c r="CO321">
        <f>2*30*264</f>
        <v>15840</v>
      </c>
      <c r="CP321">
        <v>6213</v>
      </c>
      <c r="CQ321">
        <v>17220</v>
      </c>
      <c r="CR321">
        <v>3883</v>
      </c>
      <c r="CS321">
        <v>1853</v>
      </c>
      <c r="CT321">
        <v>1773</v>
      </c>
      <c r="CU321">
        <v>1687</v>
      </c>
      <c r="CV321">
        <v>982</v>
      </c>
      <c r="CW321">
        <v>314</v>
      </c>
      <c r="CX321">
        <v>328</v>
      </c>
      <c r="CY321">
        <v>68.400000000000006</v>
      </c>
      <c r="CZ321">
        <v>15376</v>
      </c>
      <c r="DA321">
        <v>13609</v>
      </c>
      <c r="DB321">
        <v>3497</v>
      </c>
      <c r="DC321">
        <v>3352</v>
      </c>
      <c r="DD321">
        <v>330</v>
      </c>
      <c r="DE321">
        <v>3566</v>
      </c>
      <c r="DF321">
        <v>72</v>
      </c>
      <c r="DG321">
        <v>13732</v>
      </c>
      <c r="DH321">
        <v>88</v>
      </c>
      <c r="DI321">
        <v>315</v>
      </c>
      <c r="DJ321">
        <v>675</v>
      </c>
      <c r="DK321">
        <v>590</v>
      </c>
      <c r="DL321">
        <v>237</v>
      </c>
      <c r="DM321">
        <v>158</v>
      </c>
      <c r="DN321">
        <v>89</v>
      </c>
      <c r="DO321">
        <v>2152</v>
      </c>
    </row>
    <row r="322" spans="1:119" customFormat="1" x14ac:dyDescent="0.2">
      <c r="A322" t="s">
        <v>452</v>
      </c>
      <c r="B322">
        <v>2021</v>
      </c>
      <c r="F322">
        <v>10096</v>
      </c>
      <c r="G322">
        <v>9829</v>
      </c>
      <c r="H322">
        <v>21093</v>
      </c>
      <c r="I322">
        <v>929</v>
      </c>
      <c r="J322">
        <v>449</v>
      </c>
      <c r="K322">
        <v>2882</v>
      </c>
      <c r="L322">
        <v>87</v>
      </c>
      <c r="M322">
        <v>94.7</v>
      </c>
      <c r="N322">
        <v>27380</v>
      </c>
      <c r="O322">
        <v>27190</v>
      </c>
      <c r="P322">
        <v>7693</v>
      </c>
      <c r="Q322">
        <v>10315</v>
      </c>
      <c r="R322">
        <v>2408</v>
      </c>
      <c r="S322">
        <v>2451</v>
      </c>
      <c r="AF322" s="49" t="s">
        <v>15</v>
      </c>
      <c r="AV322" t="s">
        <v>15</v>
      </c>
      <c r="AW322" s="2" t="s">
        <v>7</v>
      </c>
      <c r="AX322" s="2" t="s">
        <v>7</v>
      </c>
      <c r="AY322">
        <v>30</v>
      </c>
      <c r="AZ322">
        <v>13</v>
      </c>
      <c r="BA322">
        <v>610</v>
      </c>
      <c r="BB322">
        <v>700</v>
      </c>
      <c r="BC322">
        <v>620</v>
      </c>
      <c r="BD322">
        <v>730</v>
      </c>
      <c r="BE322">
        <v>1240</v>
      </c>
      <c r="BF322">
        <v>1420</v>
      </c>
      <c r="BG322">
        <v>49</v>
      </c>
      <c r="BH322">
        <v>59.41</v>
      </c>
      <c r="BI322">
        <v>24.96</v>
      </c>
      <c r="BJ322">
        <v>4.01</v>
      </c>
      <c r="BK322" s="12" t="s">
        <v>10</v>
      </c>
      <c r="BL322" s="12" t="s">
        <v>10</v>
      </c>
      <c r="BO322" s="12" t="s">
        <v>10</v>
      </c>
      <c r="BT322">
        <v>11047</v>
      </c>
      <c r="BU322">
        <v>1960</v>
      </c>
      <c r="BV322">
        <v>853</v>
      </c>
      <c r="CG322">
        <v>17</v>
      </c>
      <c r="CH322">
        <v>6</v>
      </c>
      <c r="CI322">
        <v>10</v>
      </c>
      <c r="CJ322">
        <v>96</v>
      </c>
      <c r="CK322">
        <v>38</v>
      </c>
    </row>
    <row r="323" spans="1:119" customFormat="1" x14ac:dyDescent="0.2">
      <c r="A323" t="s">
        <v>452</v>
      </c>
      <c r="B323">
        <v>2020</v>
      </c>
      <c r="F323">
        <v>10138</v>
      </c>
      <c r="G323">
        <v>10048</v>
      </c>
      <c r="H323">
        <v>21447</v>
      </c>
      <c r="I323">
        <v>840</v>
      </c>
      <c r="J323">
        <v>447</v>
      </c>
      <c r="K323">
        <v>2881</v>
      </c>
      <c r="L323">
        <v>85</v>
      </c>
      <c r="M323">
        <v>94.2</v>
      </c>
      <c r="N323">
        <v>26639</v>
      </c>
      <c r="O323">
        <v>25732</v>
      </c>
      <c r="P323">
        <v>9192</v>
      </c>
      <c r="Q323">
        <v>10935</v>
      </c>
      <c r="R323">
        <v>2399</v>
      </c>
      <c r="S323">
        <v>2353</v>
      </c>
      <c r="AF323" s="49" t="s">
        <v>5</v>
      </c>
      <c r="AV323" t="s">
        <v>15</v>
      </c>
      <c r="AW323" s="2" t="s">
        <v>7</v>
      </c>
      <c r="AX323" s="2" t="s">
        <v>7</v>
      </c>
      <c r="AY323">
        <v>80</v>
      </c>
      <c r="AZ323">
        <v>42</v>
      </c>
      <c r="BA323">
        <v>610</v>
      </c>
      <c r="BB323">
        <v>690</v>
      </c>
      <c r="BC323">
        <v>610</v>
      </c>
      <c r="BD323">
        <v>720</v>
      </c>
      <c r="BE323">
        <v>1230</v>
      </c>
      <c r="BF323">
        <v>1410</v>
      </c>
      <c r="BG323">
        <v>55</v>
      </c>
      <c r="BH323">
        <v>58.38</v>
      </c>
      <c r="BI323">
        <v>25.09</v>
      </c>
      <c r="BJ323">
        <v>3.99</v>
      </c>
      <c r="BK323" s="12" t="s">
        <v>10</v>
      </c>
      <c r="BL323" s="12" t="s">
        <v>10</v>
      </c>
      <c r="BO323" s="12" t="s">
        <v>10</v>
      </c>
      <c r="BT323">
        <v>10849</v>
      </c>
      <c r="BU323">
        <v>2158</v>
      </c>
      <c r="BV323">
        <v>1052</v>
      </c>
      <c r="CG323">
        <v>16</v>
      </c>
      <c r="CH323">
        <v>6</v>
      </c>
      <c r="CI323">
        <v>9</v>
      </c>
      <c r="CJ323">
        <v>62</v>
      </c>
      <c r="CK323">
        <v>20</v>
      </c>
    </row>
    <row r="324" spans="1:119" customFormat="1" x14ac:dyDescent="0.2">
      <c r="A324" t="s">
        <v>452</v>
      </c>
      <c r="B324">
        <v>2019</v>
      </c>
      <c r="F324">
        <v>10082</v>
      </c>
      <c r="G324">
        <v>9553</v>
      </c>
      <c r="H324">
        <v>20454</v>
      </c>
      <c r="I324">
        <v>788</v>
      </c>
      <c r="J324">
        <v>469</v>
      </c>
      <c r="K324">
        <v>2783</v>
      </c>
      <c r="L324">
        <v>83</v>
      </c>
      <c r="M324">
        <v>94</v>
      </c>
      <c r="N324">
        <v>28008</v>
      </c>
      <c r="O324">
        <v>26064</v>
      </c>
      <c r="P324">
        <v>7012</v>
      </c>
      <c r="Q324">
        <v>8354</v>
      </c>
      <c r="R324">
        <v>2275</v>
      </c>
      <c r="S324">
        <v>2327</v>
      </c>
      <c r="AF324" s="49" t="s">
        <v>5</v>
      </c>
      <c r="AV324" t="s">
        <v>463</v>
      </c>
      <c r="AW324" s="2" t="s">
        <v>7</v>
      </c>
      <c r="AX324" s="2" t="s">
        <v>7</v>
      </c>
      <c r="AY324">
        <v>78</v>
      </c>
      <c r="AZ324">
        <v>48</v>
      </c>
      <c r="BA324">
        <v>620</v>
      </c>
      <c r="BB324">
        <v>700</v>
      </c>
      <c r="BC324">
        <v>620</v>
      </c>
      <c r="BD324">
        <v>740</v>
      </c>
      <c r="BG324">
        <v>53.69</v>
      </c>
      <c r="BH324">
        <v>56.59</v>
      </c>
      <c r="BI324">
        <v>25.94</v>
      </c>
      <c r="BJ324">
        <v>3.99</v>
      </c>
      <c r="BK324" s="12" t="s">
        <v>10</v>
      </c>
      <c r="BL324" s="12" t="s">
        <v>10</v>
      </c>
      <c r="BO324" s="12" t="s">
        <v>10</v>
      </c>
      <c r="BT324">
        <v>11109</v>
      </c>
      <c r="BU324">
        <v>1622</v>
      </c>
      <c r="BV324">
        <v>796</v>
      </c>
      <c r="CG324">
        <v>15</v>
      </c>
      <c r="CH324">
        <v>6</v>
      </c>
      <c r="CI324">
        <v>10</v>
      </c>
      <c r="CJ324">
        <v>99.7</v>
      </c>
      <c r="CK324">
        <v>35</v>
      </c>
    </row>
    <row r="325" spans="1:119" customFormat="1" x14ac:dyDescent="0.2">
      <c r="A325" t="s">
        <v>452</v>
      </c>
      <c r="B325">
        <v>2018</v>
      </c>
      <c r="F325">
        <v>10417</v>
      </c>
      <c r="G325">
        <v>9855</v>
      </c>
      <c r="H325">
        <v>21037</v>
      </c>
      <c r="I325">
        <v>775</v>
      </c>
      <c r="J325">
        <v>475</v>
      </c>
      <c r="K325">
        <v>2787</v>
      </c>
      <c r="L325">
        <v>83</v>
      </c>
      <c r="M325">
        <v>94.1</v>
      </c>
      <c r="N325">
        <v>28425</v>
      </c>
      <c r="O325">
        <v>26238</v>
      </c>
      <c r="P325">
        <v>7299</v>
      </c>
      <c r="Q325">
        <v>9192</v>
      </c>
      <c r="R325">
        <v>2137</v>
      </c>
      <c r="S325">
        <v>2246</v>
      </c>
      <c r="AF325" s="49" t="s">
        <v>5</v>
      </c>
      <c r="AV325" t="s">
        <v>463</v>
      </c>
      <c r="AW325" s="2" t="s">
        <v>7</v>
      </c>
      <c r="AX325" s="2" t="s">
        <v>7</v>
      </c>
      <c r="AY325">
        <v>75</v>
      </c>
      <c r="AZ325">
        <v>57</v>
      </c>
      <c r="BA325">
        <v>620</v>
      </c>
      <c r="BB325">
        <v>700</v>
      </c>
      <c r="BC325">
        <v>620</v>
      </c>
      <c r="BD325">
        <v>730</v>
      </c>
      <c r="BG325">
        <v>59</v>
      </c>
      <c r="BK325" s="12" t="s">
        <v>10</v>
      </c>
      <c r="BL325" s="12" t="s">
        <v>10</v>
      </c>
      <c r="BO325" s="12" t="s">
        <v>10</v>
      </c>
      <c r="BT325">
        <v>10923</v>
      </c>
      <c r="BU325">
        <v>1733</v>
      </c>
      <c r="BV325">
        <v>867</v>
      </c>
      <c r="CG325">
        <v>14</v>
      </c>
      <c r="CH325">
        <v>7</v>
      </c>
      <c r="CI325">
        <v>11</v>
      </c>
      <c r="CJ325">
        <v>91</v>
      </c>
      <c r="CK325">
        <v>32</v>
      </c>
    </row>
    <row r="326" spans="1:119" customFormat="1" x14ac:dyDescent="0.2">
      <c r="A326" t="s">
        <v>452</v>
      </c>
      <c r="B326">
        <v>2017</v>
      </c>
      <c r="F326">
        <v>10636</v>
      </c>
      <c r="G326">
        <v>9894</v>
      </c>
      <c r="H326">
        <v>21297</v>
      </c>
      <c r="I326">
        <v>891</v>
      </c>
      <c r="J326">
        <v>463</v>
      </c>
      <c r="K326">
        <v>2740</v>
      </c>
      <c r="L326">
        <v>82</v>
      </c>
      <c r="M326">
        <v>95</v>
      </c>
      <c r="N326">
        <v>25496</v>
      </c>
      <c r="O326">
        <v>23092</v>
      </c>
      <c r="P326">
        <v>7644</v>
      </c>
      <c r="Q326">
        <v>9173</v>
      </c>
      <c r="R326">
        <v>2535</v>
      </c>
      <c r="S326">
        <v>2706</v>
      </c>
      <c r="AF326" s="49" t="s">
        <v>5</v>
      </c>
      <c r="AV326" t="s">
        <v>463</v>
      </c>
      <c r="AW326" s="2" t="s">
        <v>7</v>
      </c>
      <c r="AX326" s="2" t="s">
        <v>7</v>
      </c>
      <c r="AY326">
        <v>69.900000000000006</v>
      </c>
      <c r="AZ326">
        <v>68.5</v>
      </c>
      <c r="BA326">
        <v>610</v>
      </c>
      <c r="BB326">
        <v>690</v>
      </c>
      <c r="BC326">
        <v>610</v>
      </c>
      <c r="BD326">
        <v>710</v>
      </c>
      <c r="BG326">
        <v>55</v>
      </c>
      <c r="BK326" s="12" t="s">
        <v>10</v>
      </c>
      <c r="BL326" s="12" t="s">
        <v>10</v>
      </c>
      <c r="BO326" s="12" t="s">
        <v>10</v>
      </c>
      <c r="BT326">
        <v>8350</v>
      </c>
      <c r="BU326">
        <v>1808</v>
      </c>
      <c r="BV326">
        <v>878</v>
      </c>
      <c r="CG326">
        <v>14</v>
      </c>
      <c r="CH326">
        <v>7</v>
      </c>
      <c r="CI326">
        <v>11</v>
      </c>
      <c r="CJ326">
        <v>99</v>
      </c>
      <c r="CK326">
        <v>36</v>
      </c>
    </row>
    <row r="327" spans="1:119" customFormat="1" x14ac:dyDescent="0.2">
      <c r="A327" s="148" t="s">
        <v>453</v>
      </c>
      <c r="B327">
        <v>2022</v>
      </c>
      <c r="C327" s="104" t="s">
        <v>461</v>
      </c>
      <c r="D327" t="s">
        <v>484</v>
      </c>
      <c r="E327">
        <v>1</v>
      </c>
      <c r="F327">
        <v>11945</v>
      </c>
      <c r="G327">
        <v>16379</v>
      </c>
      <c r="H327">
        <v>31724</v>
      </c>
      <c r="I327">
        <v>4913</v>
      </c>
      <c r="J327">
        <v>1032</v>
      </c>
      <c r="K327">
        <v>4236</v>
      </c>
      <c r="L327">
        <v>78</v>
      </c>
      <c r="M327">
        <v>89</v>
      </c>
      <c r="N327">
        <v>31458</v>
      </c>
      <c r="O327">
        <v>45573</v>
      </c>
      <c r="P327">
        <v>11410</v>
      </c>
      <c r="Q327">
        <v>18842</v>
      </c>
      <c r="R327">
        <v>2546</v>
      </c>
      <c r="S327">
        <v>3972</v>
      </c>
      <c r="AC327" s="49" t="s">
        <v>5</v>
      </c>
      <c r="AD327" s="49" t="s">
        <v>15</v>
      </c>
      <c r="AE327" s="49" t="s">
        <v>5</v>
      </c>
      <c r="AF327" s="49" t="s">
        <v>15</v>
      </c>
      <c r="AG327" s="49" t="s">
        <v>15</v>
      </c>
      <c r="AH327" s="49" t="s">
        <v>15</v>
      </c>
      <c r="AI327" s="49" t="s">
        <v>15</v>
      </c>
      <c r="AJ327" s="49" t="s">
        <v>9</v>
      </c>
      <c r="AK327" s="49" t="s">
        <v>15</v>
      </c>
      <c r="AL327" s="49" t="s">
        <v>15</v>
      </c>
      <c r="AM327" s="49" t="s">
        <v>15</v>
      </c>
      <c r="AN327" s="49" t="s">
        <v>15</v>
      </c>
      <c r="AO327" s="49" t="s">
        <v>13</v>
      </c>
      <c r="AP327" s="49" t="s">
        <v>13</v>
      </c>
      <c r="AQ327" s="49" t="s">
        <v>15</v>
      </c>
      <c r="AR327" s="49" t="s">
        <v>15</v>
      </c>
      <c r="AS327" s="49" t="s">
        <v>15</v>
      </c>
      <c r="AT327" s="49" t="s">
        <v>15</v>
      </c>
      <c r="AU327" s="49" t="s">
        <v>15</v>
      </c>
      <c r="AV327" t="s">
        <v>464</v>
      </c>
      <c r="AW327" s="2" t="s">
        <v>7</v>
      </c>
      <c r="AX327" s="2" t="s">
        <v>7</v>
      </c>
      <c r="AY327">
        <v>10</v>
      </c>
      <c r="AZ327">
        <v>4</v>
      </c>
      <c r="BA327">
        <v>560</v>
      </c>
      <c r="BB327">
        <v>670</v>
      </c>
      <c r="BC327">
        <v>560</v>
      </c>
      <c r="BD327">
        <v>670</v>
      </c>
      <c r="BE327">
        <v>1130</v>
      </c>
      <c r="BF327">
        <v>1340</v>
      </c>
      <c r="BG327">
        <v>27</v>
      </c>
      <c r="BH327">
        <v>41</v>
      </c>
      <c r="BI327">
        <v>29.5</v>
      </c>
      <c r="BJ327">
        <v>3.87</v>
      </c>
      <c r="BK327" s="12" t="s">
        <v>7</v>
      </c>
      <c r="BL327" s="12" t="s">
        <v>10</v>
      </c>
      <c r="BO327" s="12" t="s">
        <v>10</v>
      </c>
      <c r="BT327">
        <v>23594</v>
      </c>
      <c r="BU327">
        <v>8733</v>
      </c>
      <c r="BV327">
        <v>4091</v>
      </c>
      <c r="CG327">
        <v>14</v>
      </c>
      <c r="CH327">
        <v>10</v>
      </c>
      <c r="CI327">
        <v>12</v>
      </c>
      <c r="CJ327">
        <v>75</v>
      </c>
      <c r="CK327">
        <v>26</v>
      </c>
      <c r="CM327">
        <v>5742</v>
      </c>
      <c r="CN327">
        <v>5742</v>
      </c>
      <c r="CO327">
        <v>17622</v>
      </c>
      <c r="CP327">
        <v>2432</v>
      </c>
      <c r="CQ327">
        <v>20500</v>
      </c>
      <c r="CR327">
        <v>4921</v>
      </c>
      <c r="CS327">
        <v>2897</v>
      </c>
      <c r="CT327">
        <v>2844</v>
      </c>
      <c r="CU327">
        <v>1772</v>
      </c>
      <c r="CV327">
        <v>2615</v>
      </c>
      <c r="CW327">
        <v>739</v>
      </c>
      <c r="CX327">
        <v>73</v>
      </c>
      <c r="CY327">
        <v>68</v>
      </c>
      <c r="CZ327">
        <v>15094</v>
      </c>
      <c r="DA327">
        <v>10714</v>
      </c>
      <c r="DB327">
        <v>3819</v>
      </c>
      <c r="DC327">
        <v>3308</v>
      </c>
      <c r="DD327">
        <v>49</v>
      </c>
      <c r="DE327">
        <v>4793</v>
      </c>
      <c r="DF327">
        <v>55</v>
      </c>
      <c r="DG327">
        <v>19127</v>
      </c>
      <c r="DH327">
        <v>299</v>
      </c>
      <c r="DI327">
        <v>672</v>
      </c>
      <c r="DJ327">
        <v>892</v>
      </c>
      <c r="DK327">
        <v>395</v>
      </c>
      <c r="DL327">
        <v>251</v>
      </c>
      <c r="DM327">
        <v>436</v>
      </c>
      <c r="DN327">
        <v>190</v>
      </c>
      <c r="DO327">
        <v>3135</v>
      </c>
    </row>
    <row r="328" spans="1:119" customFormat="1" x14ac:dyDescent="0.2">
      <c r="A328" t="s">
        <v>453</v>
      </c>
      <c r="B328">
        <v>2021</v>
      </c>
      <c r="F328">
        <v>11708</v>
      </c>
      <c r="G328">
        <v>15888</v>
      </c>
      <c r="H328">
        <v>30865</v>
      </c>
      <c r="I328">
        <v>4867</v>
      </c>
      <c r="J328">
        <v>1497</v>
      </c>
      <c r="K328">
        <v>4133</v>
      </c>
      <c r="L328">
        <v>78</v>
      </c>
      <c r="M328">
        <v>90</v>
      </c>
      <c r="N328">
        <v>27414</v>
      </c>
      <c r="O328">
        <v>40246</v>
      </c>
      <c r="P328">
        <v>9584</v>
      </c>
      <c r="Q328">
        <v>16062</v>
      </c>
      <c r="R328">
        <v>2060</v>
      </c>
      <c r="S328">
        <v>3173</v>
      </c>
      <c r="AF328" s="49" t="s">
        <v>15</v>
      </c>
      <c r="AV328" t="s">
        <v>464</v>
      </c>
      <c r="AW328" s="2" t="s">
        <v>7</v>
      </c>
      <c r="AX328" s="2" t="s">
        <v>7</v>
      </c>
      <c r="AY328">
        <v>13</v>
      </c>
      <c r="AZ328">
        <v>6</v>
      </c>
      <c r="BA328">
        <v>560</v>
      </c>
      <c r="BB328">
        <v>660</v>
      </c>
      <c r="BC328">
        <v>560</v>
      </c>
      <c r="BD328">
        <v>670</v>
      </c>
      <c r="BE328">
        <v>1130</v>
      </c>
      <c r="BF328">
        <v>1320</v>
      </c>
      <c r="BG328">
        <v>24</v>
      </c>
      <c r="BH328">
        <v>33.799999999999997</v>
      </c>
      <c r="BI328">
        <v>31.5</v>
      </c>
      <c r="BJ328">
        <v>3.82</v>
      </c>
      <c r="BK328" s="12" t="s">
        <v>7</v>
      </c>
      <c r="BL328" s="12" t="s">
        <v>10</v>
      </c>
      <c r="BO328" s="12" t="s">
        <v>10</v>
      </c>
      <c r="BT328">
        <v>25677</v>
      </c>
      <c r="BU328">
        <v>7631</v>
      </c>
      <c r="BV328">
        <v>3880</v>
      </c>
      <c r="CG328">
        <v>13</v>
      </c>
      <c r="CH328">
        <v>9</v>
      </c>
      <c r="CI328">
        <v>12</v>
      </c>
      <c r="CJ328">
        <v>74</v>
      </c>
      <c r="CK328">
        <v>19</v>
      </c>
    </row>
    <row r="329" spans="1:119" customFormat="1" x14ac:dyDescent="0.2">
      <c r="A329" t="s">
        <v>453</v>
      </c>
      <c r="B329">
        <v>2020</v>
      </c>
      <c r="F329">
        <v>12027</v>
      </c>
      <c r="G329">
        <v>15912</v>
      </c>
      <c r="H329">
        <v>31086</v>
      </c>
      <c r="I329">
        <v>4492</v>
      </c>
      <c r="J329">
        <v>1483</v>
      </c>
      <c r="K329">
        <v>4118</v>
      </c>
      <c r="L329">
        <v>78</v>
      </c>
      <c r="M329">
        <v>89</v>
      </c>
      <c r="N329">
        <v>26265</v>
      </c>
      <c r="O329">
        <v>38519</v>
      </c>
      <c r="P329">
        <v>9511</v>
      </c>
      <c r="Q329">
        <v>14267</v>
      </c>
      <c r="R329">
        <v>1905</v>
      </c>
      <c r="S329">
        <v>2835</v>
      </c>
      <c r="AF329" s="49" t="s">
        <v>15</v>
      </c>
      <c r="AV329" t="s">
        <v>464</v>
      </c>
      <c r="AW329" s="2" t="s">
        <v>7</v>
      </c>
      <c r="AX329" s="2" t="s">
        <v>7</v>
      </c>
      <c r="AY329">
        <v>85</v>
      </c>
      <c r="AZ329">
        <v>36</v>
      </c>
      <c r="BA329">
        <v>550</v>
      </c>
      <c r="BB329">
        <v>640</v>
      </c>
      <c r="BC329">
        <v>540</v>
      </c>
      <c r="BD329">
        <v>660</v>
      </c>
      <c r="BE329">
        <v>1110</v>
      </c>
      <c r="BF329">
        <v>1290</v>
      </c>
      <c r="BG329">
        <v>33</v>
      </c>
      <c r="BH329">
        <v>32.799999999999997</v>
      </c>
      <c r="BI329">
        <v>32</v>
      </c>
      <c r="BJ329">
        <v>3.81</v>
      </c>
      <c r="BK329" s="12" t="s">
        <v>7</v>
      </c>
      <c r="BL329" s="12" t="s">
        <v>10</v>
      </c>
      <c r="BO329" s="12" t="s">
        <v>10</v>
      </c>
      <c r="BT329">
        <v>24978</v>
      </c>
      <c r="BU329">
        <v>7519</v>
      </c>
      <c r="BV329">
        <v>4482</v>
      </c>
      <c r="CG329">
        <v>11</v>
      </c>
      <c r="CH329">
        <v>8</v>
      </c>
      <c r="CI329">
        <v>12</v>
      </c>
      <c r="CJ329">
        <v>38</v>
      </c>
      <c r="CK329">
        <v>8</v>
      </c>
    </row>
    <row r="330" spans="1:119" customFormat="1" x14ac:dyDescent="0.2">
      <c r="A330" t="s">
        <v>453</v>
      </c>
      <c r="B330">
        <v>2019</v>
      </c>
      <c r="F330">
        <v>12212</v>
      </c>
      <c r="G330">
        <v>15367</v>
      </c>
      <c r="H330">
        <v>30612</v>
      </c>
      <c r="I330">
        <v>4469</v>
      </c>
      <c r="J330">
        <v>2058</v>
      </c>
      <c r="K330">
        <v>4010</v>
      </c>
      <c r="L330">
        <v>74</v>
      </c>
      <c r="M330">
        <v>89</v>
      </c>
      <c r="N330">
        <v>28913</v>
      </c>
      <c r="O330">
        <v>40929</v>
      </c>
      <c r="P330">
        <v>9494</v>
      </c>
      <c r="Q330">
        <v>14273</v>
      </c>
      <c r="R330">
        <v>2115</v>
      </c>
      <c r="S330">
        <v>3074</v>
      </c>
      <c r="AF330" s="49" t="s">
        <v>15</v>
      </c>
      <c r="AV330" t="s">
        <v>464</v>
      </c>
      <c r="AW330" s="2" t="s">
        <v>7</v>
      </c>
      <c r="AX330" s="2" t="s">
        <v>7</v>
      </c>
      <c r="AY330">
        <v>86</v>
      </c>
      <c r="AZ330">
        <v>38</v>
      </c>
      <c r="BA330">
        <v>560</v>
      </c>
      <c r="BB330">
        <v>650</v>
      </c>
      <c r="BC330">
        <v>550</v>
      </c>
      <c r="BD330">
        <v>670</v>
      </c>
      <c r="BE330">
        <v>1120</v>
      </c>
      <c r="BF330">
        <v>1310</v>
      </c>
      <c r="BG330">
        <v>33</v>
      </c>
      <c r="BH330">
        <v>28.2</v>
      </c>
      <c r="BI330">
        <v>31.8</v>
      </c>
      <c r="BJ330">
        <v>3.77</v>
      </c>
      <c r="BK330" s="12" t="s">
        <v>10</v>
      </c>
      <c r="BL330" s="12" t="s">
        <v>10</v>
      </c>
      <c r="BO330" s="12" t="s">
        <v>10</v>
      </c>
      <c r="BT330">
        <v>25211</v>
      </c>
      <c r="BU330">
        <v>5979</v>
      </c>
      <c r="BV330">
        <v>4146</v>
      </c>
      <c r="CG330">
        <v>11</v>
      </c>
      <c r="CH330">
        <v>15</v>
      </c>
      <c r="CI330">
        <v>17</v>
      </c>
      <c r="CJ330">
        <v>71</v>
      </c>
      <c r="CK330">
        <v>23</v>
      </c>
      <c r="CL330" s="204"/>
    </row>
    <row r="331" spans="1:119" customFormat="1" x14ac:dyDescent="0.2">
      <c r="A331" t="s">
        <v>453</v>
      </c>
      <c r="B331">
        <v>2018</v>
      </c>
      <c r="F331">
        <v>12298</v>
      </c>
      <c r="G331">
        <v>15100</v>
      </c>
      <c r="H331">
        <v>30393</v>
      </c>
      <c r="I331">
        <v>4488</v>
      </c>
      <c r="J331">
        <v>2227</v>
      </c>
      <c r="K331">
        <v>4040</v>
      </c>
      <c r="L331">
        <v>75</v>
      </c>
      <c r="M331">
        <v>89</v>
      </c>
      <c r="N331">
        <v>29117</v>
      </c>
      <c r="O331">
        <v>39926</v>
      </c>
      <c r="P331">
        <v>9659</v>
      </c>
      <c r="Q331">
        <v>14107</v>
      </c>
      <c r="R331">
        <v>2373</v>
      </c>
      <c r="S331">
        <v>3273</v>
      </c>
      <c r="AF331" s="49" t="s">
        <v>5</v>
      </c>
      <c r="AV331" t="s">
        <v>463</v>
      </c>
      <c r="AW331" s="2" t="s">
        <v>7</v>
      </c>
      <c r="AX331" s="2" t="s">
        <v>7</v>
      </c>
      <c r="AY331">
        <v>84</v>
      </c>
      <c r="AZ331">
        <v>43</v>
      </c>
      <c r="BA331">
        <v>560</v>
      </c>
      <c r="BB331">
        <v>650</v>
      </c>
      <c r="BC331">
        <v>550</v>
      </c>
      <c r="BD331">
        <v>660</v>
      </c>
      <c r="BG331">
        <v>29</v>
      </c>
      <c r="BJ331">
        <v>3.73</v>
      </c>
      <c r="BK331" s="12" t="s">
        <v>10</v>
      </c>
      <c r="BL331" s="12" t="s">
        <v>10</v>
      </c>
      <c r="BO331" s="12" t="s">
        <v>10</v>
      </c>
      <c r="BT331">
        <v>25350</v>
      </c>
      <c r="BU331">
        <v>5046</v>
      </c>
      <c r="BV331">
        <v>3437</v>
      </c>
      <c r="CG331">
        <v>11</v>
      </c>
      <c r="CH331">
        <v>11</v>
      </c>
      <c r="CI331">
        <v>13</v>
      </c>
      <c r="CJ331">
        <v>72</v>
      </c>
      <c r="CK331">
        <v>19</v>
      </c>
    </row>
    <row r="332" spans="1:119" customFormat="1" x14ac:dyDescent="0.2">
      <c r="A332" t="s">
        <v>453</v>
      </c>
      <c r="B332">
        <v>2017</v>
      </c>
      <c r="F332">
        <v>12318</v>
      </c>
      <c r="G332">
        <v>14710</v>
      </c>
      <c r="H332">
        <v>30165</v>
      </c>
      <c r="I332">
        <v>4663</v>
      </c>
      <c r="J332">
        <v>2131</v>
      </c>
      <c r="K332">
        <v>4008</v>
      </c>
      <c r="L332">
        <v>75</v>
      </c>
      <c r="M332">
        <v>89</v>
      </c>
      <c r="N332">
        <v>25571</v>
      </c>
      <c r="O332">
        <v>35126</v>
      </c>
      <c r="P332">
        <v>8834</v>
      </c>
      <c r="Q332">
        <v>12545</v>
      </c>
      <c r="R332">
        <v>2258</v>
      </c>
      <c r="S332">
        <v>2826</v>
      </c>
      <c r="AF332" s="49" t="s">
        <v>5</v>
      </c>
      <c r="AV332" t="s">
        <v>463</v>
      </c>
      <c r="AW332" s="2" t="s">
        <v>7</v>
      </c>
      <c r="AX332" s="2" t="s">
        <v>7</v>
      </c>
      <c r="AY332">
        <v>79</v>
      </c>
      <c r="AZ332">
        <v>52</v>
      </c>
      <c r="BA332">
        <v>550</v>
      </c>
      <c r="BB332">
        <v>640</v>
      </c>
      <c r="BC332">
        <v>540</v>
      </c>
      <c r="BD332">
        <v>650</v>
      </c>
      <c r="BG332">
        <v>31</v>
      </c>
      <c r="BJ332">
        <v>3.7</v>
      </c>
      <c r="BK332" s="12" t="s">
        <v>10</v>
      </c>
      <c r="BL332" s="12" t="s">
        <v>10</v>
      </c>
      <c r="BO332" s="12" t="s">
        <v>10</v>
      </c>
      <c r="BT332">
        <v>23303</v>
      </c>
      <c r="BU332">
        <v>4885</v>
      </c>
      <c r="BV332">
        <v>3297</v>
      </c>
      <c r="CG332">
        <v>10</v>
      </c>
      <c r="CH332">
        <v>11</v>
      </c>
      <c r="CI332">
        <v>13</v>
      </c>
      <c r="CJ332">
        <v>62</v>
      </c>
      <c r="CK332">
        <v>14</v>
      </c>
    </row>
    <row r="333" spans="1:119" customFormat="1" x14ac:dyDescent="0.2">
      <c r="A333" s="148" t="s">
        <v>455</v>
      </c>
      <c r="B333">
        <v>2022</v>
      </c>
      <c r="C333" s="104" t="s">
        <v>458</v>
      </c>
      <c r="D333" t="s">
        <v>485</v>
      </c>
      <c r="E333">
        <v>1</v>
      </c>
      <c r="F333">
        <v>12124</v>
      </c>
      <c r="G333">
        <v>15555</v>
      </c>
      <c r="H333">
        <v>28661</v>
      </c>
      <c r="I333">
        <v>7275</v>
      </c>
      <c r="J333">
        <v>3747</v>
      </c>
      <c r="K333">
        <v>10915</v>
      </c>
      <c r="L333">
        <v>86.6</v>
      </c>
      <c r="M333">
        <v>91.4</v>
      </c>
      <c r="N333">
        <v>54710</v>
      </c>
      <c r="O333">
        <v>64489</v>
      </c>
      <c r="P333">
        <v>9981</v>
      </c>
      <c r="Q333">
        <v>15377</v>
      </c>
      <c r="R333">
        <v>2234</v>
      </c>
      <c r="S333">
        <v>3550</v>
      </c>
      <c r="AC333" s="49" t="s">
        <v>5</v>
      </c>
      <c r="AD333" s="49" t="s">
        <v>15</v>
      </c>
      <c r="AE333" s="49" t="s">
        <v>5</v>
      </c>
      <c r="AF333" s="49" t="s">
        <v>15</v>
      </c>
      <c r="AG333" s="49" t="s">
        <v>5</v>
      </c>
      <c r="AH333" s="49"/>
      <c r="AI333" s="49" t="s">
        <v>15</v>
      </c>
      <c r="AJ333" s="49" t="s">
        <v>5</v>
      </c>
      <c r="AK333" s="49" t="s">
        <v>5</v>
      </c>
      <c r="AL333" s="49" t="s">
        <v>13</v>
      </c>
      <c r="AM333" s="49" t="s">
        <v>9</v>
      </c>
      <c r="AN333" s="49" t="s">
        <v>15</v>
      </c>
      <c r="AO333" s="49" t="s">
        <v>9</v>
      </c>
      <c r="AP333" s="49" t="s">
        <v>9</v>
      </c>
      <c r="AQ333" s="49" t="s">
        <v>15</v>
      </c>
      <c r="AR333" s="49" t="s">
        <v>15</v>
      </c>
      <c r="AS333" s="49" t="s">
        <v>5</v>
      </c>
      <c r="AT333" s="49" t="s">
        <v>5</v>
      </c>
      <c r="AU333" s="49" t="s">
        <v>15</v>
      </c>
      <c r="AV333" t="s">
        <v>464</v>
      </c>
      <c r="AW333" s="2" t="s">
        <v>7</v>
      </c>
      <c r="AX333" s="2" t="s">
        <v>7</v>
      </c>
      <c r="BK333" s="12" t="s">
        <v>10</v>
      </c>
      <c r="BL333" s="12" t="s">
        <v>10</v>
      </c>
      <c r="BO333" s="12" t="s">
        <v>10</v>
      </c>
      <c r="BT333">
        <v>22795</v>
      </c>
      <c r="BU333">
        <v>9276</v>
      </c>
      <c r="BV333">
        <v>2626</v>
      </c>
      <c r="BW333" t="s">
        <v>7</v>
      </c>
      <c r="BX333" t="s">
        <v>7</v>
      </c>
      <c r="BY333" t="s">
        <v>7</v>
      </c>
      <c r="CB333" t="s">
        <v>7</v>
      </c>
      <c r="CC333" t="s">
        <v>10</v>
      </c>
      <c r="CD333" t="s">
        <v>10</v>
      </c>
      <c r="CE333" t="s">
        <v>7</v>
      </c>
      <c r="CF333" t="s">
        <v>7</v>
      </c>
      <c r="CG333">
        <v>6</v>
      </c>
      <c r="CJ333">
        <v>84</v>
      </c>
      <c r="CK333">
        <v>44</v>
      </c>
      <c r="CN333">
        <v>12522</v>
      </c>
      <c r="CO333">
        <v>45096</v>
      </c>
      <c r="CP333">
        <v>2663</v>
      </c>
      <c r="CQ333">
        <v>18639</v>
      </c>
      <c r="CR333">
        <v>4517</v>
      </c>
      <c r="CS333">
        <v>3327</v>
      </c>
      <c r="CT333">
        <v>3255</v>
      </c>
      <c r="CU333">
        <v>3162</v>
      </c>
      <c r="CV333">
        <v>1654</v>
      </c>
      <c r="CW333">
        <v>85</v>
      </c>
      <c r="CX333">
        <v>1001</v>
      </c>
      <c r="CY333">
        <v>86.5</v>
      </c>
      <c r="CZ333">
        <v>26922</v>
      </c>
      <c r="DA333">
        <v>23806</v>
      </c>
      <c r="DB333">
        <v>7203</v>
      </c>
      <c r="DC333">
        <v>8142</v>
      </c>
      <c r="DD333">
        <v>333</v>
      </c>
      <c r="DE333">
        <v>8166</v>
      </c>
      <c r="DF333">
        <v>34</v>
      </c>
      <c r="DG333">
        <v>18071</v>
      </c>
      <c r="DH333">
        <v>576</v>
      </c>
      <c r="DI333">
        <v>690</v>
      </c>
      <c r="DJ333">
        <v>338</v>
      </c>
      <c r="DK333">
        <v>110</v>
      </c>
      <c r="DL333">
        <v>76</v>
      </c>
      <c r="DM333">
        <v>209</v>
      </c>
      <c r="DN333">
        <v>261</v>
      </c>
      <c r="DO333">
        <v>2260</v>
      </c>
    </row>
    <row r="334" spans="1:119" customFormat="1" x14ac:dyDescent="0.2">
      <c r="A334" t="s">
        <v>455</v>
      </c>
      <c r="B334">
        <v>2021</v>
      </c>
      <c r="F334">
        <v>12957</v>
      </c>
      <c r="G334">
        <v>15780</v>
      </c>
      <c r="H334">
        <v>29449</v>
      </c>
      <c r="I334">
        <v>7056</v>
      </c>
      <c r="J334">
        <v>4479</v>
      </c>
      <c r="K334">
        <v>10886</v>
      </c>
      <c r="L334">
        <v>83.7</v>
      </c>
      <c r="M334">
        <v>94</v>
      </c>
      <c r="N334">
        <v>49440</v>
      </c>
      <c r="O334">
        <v>58512</v>
      </c>
      <c r="P334">
        <v>13031</v>
      </c>
      <c r="Q334">
        <v>18208</v>
      </c>
      <c r="R334">
        <v>2597</v>
      </c>
      <c r="S334">
        <v>3873</v>
      </c>
      <c r="AF334" s="49" t="s">
        <v>15</v>
      </c>
      <c r="AV334" t="s">
        <v>464</v>
      </c>
      <c r="AW334" s="240" t="s">
        <v>7</v>
      </c>
      <c r="AX334" s="2" t="s">
        <v>7</v>
      </c>
      <c r="BG334">
        <v>98</v>
      </c>
      <c r="BK334" s="12" t="s">
        <v>10</v>
      </c>
      <c r="BL334" s="12" t="s">
        <v>10</v>
      </c>
      <c r="BO334" s="12" t="s">
        <v>10</v>
      </c>
      <c r="BT334">
        <v>25849</v>
      </c>
      <c r="BU334">
        <v>9756</v>
      </c>
      <c r="BV334">
        <v>2860</v>
      </c>
      <c r="CG334">
        <v>5</v>
      </c>
      <c r="CH334">
        <v>4</v>
      </c>
      <c r="CI334">
        <v>7</v>
      </c>
      <c r="CJ334">
        <v>77</v>
      </c>
      <c r="CK334">
        <v>42</v>
      </c>
    </row>
    <row r="335" spans="1:119" customFormat="1" x14ac:dyDescent="0.2">
      <c r="A335" t="s">
        <v>455</v>
      </c>
      <c r="B335">
        <v>2020</v>
      </c>
      <c r="F335">
        <v>13636</v>
      </c>
      <c r="G335">
        <v>15351</v>
      </c>
      <c r="H335">
        <v>29638</v>
      </c>
      <c r="I335">
        <v>6665</v>
      </c>
      <c r="J335">
        <v>4841</v>
      </c>
      <c r="K335">
        <v>11099</v>
      </c>
      <c r="L335">
        <v>85</v>
      </c>
      <c r="M335">
        <v>94.4</v>
      </c>
      <c r="N335">
        <v>45055</v>
      </c>
      <c r="O335">
        <v>52887</v>
      </c>
      <c r="P335">
        <v>13362</v>
      </c>
      <c r="Q335">
        <v>15939</v>
      </c>
      <c r="R335">
        <v>2614</v>
      </c>
      <c r="S335">
        <v>3128</v>
      </c>
      <c r="AF335" s="49" t="s">
        <v>15</v>
      </c>
      <c r="AV335" t="s">
        <v>464</v>
      </c>
      <c r="AW335" s="2" t="s">
        <v>7</v>
      </c>
      <c r="AX335" s="2" t="s">
        <v>7</v>
      </c>
      <c r="AY335">
        <v>100</v>
      </c>
      <c r="BA335">
        <v>600</v>
      </c>
      <c r="BB335">
        <v>700</v>
      </c>
      <c r="BC335">
        <v>615</v>
      </c>
      <c r="BD335">
        <v>750</v>
      </c>
      <c r="BE335">
        <v>1240</v>
      </c>
      <c r="BF335">
        <v>1410</v>
      </c>
      <c r="BG335">
        <v>98</v>
      </c>
      <c r="BK335" s="12" t="s">
        <v>10</v>
      </c>
      <c r="BL335" s="12" t="s">
        <v>10</v>
      </c>
      <c r="BO335" s="12" t="s">
        <v>10</v>
      </c>
      <c r="BT335">
        <v>24214</v>
      </c>
      <c r="BU335">
        <v>9809</v>
      </c>
      <c r="BV335">
        <v>2723</v>
      </c>
      <c r="CG335">
        <v>3</v>
      </c>
      <c r="CJ335">
        <v>20</v>
      </c>
      <c r="CK335">
        <v>5</v>
      </c>
    </row>
    <row r="336" spans="1:119" customFormat="1" x14ac:dyDescent="0.2">
      <c r="A336" t="s">
        <v>455</v>
      </c>
      <c r="B336">
        <v>2019</v>
      </c>
      <c r="F336">
        <v>14309</v>
      </c>
      <c r="G336">
        <v>15487</v>
      </c>
      <c r="H336">
        <v>30382</v>
      </c>
      <c r="I336">
        <v>6526</v>
      </c>
      <c r="J336">
        <v>5171</v>
      </c>
      <c r="K336">
        <v>10953</v>
      </c>
      <c r="L336">
        <v>84.4</v>
      </c>
      <c r="M336">
        <v>94</v>
      </c>
      <c r="N336">
        <v>45576</v>
      </c>
      <c r="O336">
        <v>49992</v>
      </c>
      <c r="P336">
        <v>11487</v>
      </c>
      <c r="Q336">
        <v>13874</v>
      </c>
      <c r="R336">
        <v>2608</v>
      </c>
      <c r="S336">
        <v>3444</v>
      </c>
      <c r="AF336" s="49" t="s">
        <v>5</v>
      </c>
      <c r="AV336" t="s">
        <v>463</v>
      </c>
      <c r="AW336" s="2" t="s">
        <v>7</v>
      </c>
      <c r="AX336" s="2" t="s">
        <v>7</v>
      </c>
      <c r="AY336">
        <v>100</v>
      </c>
      <c r="BA336">
        <v>570</v>
      </c>
      <c r="BB336">
        <v>690</v>
      </c>
      <c r="BC336">
        <v>590</v>
      </c>
      <c r="BD336">
        <v>750</v>
      </c>
      <c r="BG336">
        <v>98</v>
      </c>
      <c r="BK336" s="12" t="s">
        <v>10</v>
      </c>
      <c r="BL336" s="12" t="s">
        <v>10</v>
      </c>
      <c r="BO336" s="12" t="s">
        <v>10</v>
      </c>
      <c r="BT336">
        <v>21736</v>
      </c>
      <c r="BU336">
        <v>9556</v>
      </c>
      <c r="BV336">
        <v>3089</v>
      </c>
      <c r="CG336">
        <v>2</v>
      </c>
      <c r="CH336">
        <v>1</v>
      </c>
      <c r="CI336">
        <v>1</v>
      </c>
      <c r="CJ336">
        <v>78</v>
      </c>
      <c r="CK336">
        <v>41</v>
      </c>
    </row>
    <row r="337" spans="1:169" customFormat="1" x14ac:dyDescent="0.2">
      <c r="A337" t="s">
        <v>455</v>
      </c>
      <c r="B337">
        <v>2018</v>
      </c>
      <c r="F337">
        <v>14182</v>
      </c>
      <c r="G337">
        <v>15068</v>
      </c>
      <c r="H337">
        <v>29736</v>
      </c>
      <c r="I337">
        <v>6296</v>
      </c>
      <c r="J337">
        <v>5050</v>
      </c>
      <c r="K337">
        <v>10647</v>
      </c>
      <c r="L337">
        <v>83.4</v>
      </c>
      <c r="M337">
        <v>93</v>
      </c>
      <c r="N337">
        <v>44780</v>
      </c>
      <c r="O337">
        <v>50285</v>
      </c>
      <c r="P337">
        <v>13344</v>
      </c>
      <c r="Q337">
        <v>13995</v>
      </c>
      <c r="R337">
        <v>2946</v>
      </c>
      <c r="S337">
        <v>2834</v>
      </c>
      <c r="AF337" s="49" t="s">
        <v>5</v>
      </c>
      <c r="AV337" t="s">
        <v>463</v>
      </c>
      <c r="AW337" s="2" t="s">
        <v>7</v>
      </c>
      <c r="AX337" s="2" t="s">
        <v>7</v>
      </c>
      <c r="AY337">
        <v>100</v>
      </c>
      <c r="BA337">
        <v>580</v>
      </c>
      <c r="BB337">
        <v>690</v>
      </c>
      <c r="BC337">
        <v>600</v>
      </c>
      <c r="BD337">
        <v>750</v>
      </c>
      <c r="BG337">
        <v>98</v>
      </c>
      <c r="BK337" s="12" t="s">
        <v>10</v>
      </c>
      <c r="BL337" s="12" t="s">
        <v>10</v>
      </c>
      <c r="BO337" s="12" t="s">
        <v>10</v>
      </c>
      <c r="BT337">
        <v>21470</v>
      </c>
      <c r="BU337">
        <v>8924</v>
      </c>
      <c r="BV337">
        <v>2654</v>
      </c>
      <c r="CG337">
        <v>3</v>
      </c>
      <c r="CH337">
        <v>8</v>
      </c>
      <c r="CI337">
        <v>9</v>
      </c>
      <c r="CJ337">
        <v>82</v>
      </c>
      <c r="CK337">
        <v>38</v>
      </c>
    </row>
    <row r="338" spans="1:169" customFormat="1" x14ac:dyDescent="0.2">
      <c r="A338" t="s">
        <v>455</v>
      </c>
      <c r="B338">
        <v>2017</v>
      </c>
      <c r="F338">
        <v>13616</v>
      </c>
      <c r="G338">
        <v>15235</v>
      </c>
      <c r="H338">
        <v>29307</v>
      </c>
      <c r="I338">
        <v>5935</v>
      </c>
      <c r="J338">
        <v>4906</v>
      </c>
      <c r="K338">
        <v>10455</v>
      </c>
      <c r="L338">
        <v>85</v>
      </c>
      <c r="M338">
        <v>94</v>
      </c>
      <c r="N338">
        <v>40153</v>
      </c>
      <c r="O338">
        <v>44949</v>
      </c>
      <c r="P338">
        <v>14280</v>
      </c>
      <c r="Q338">
        <v>16783</v>
      </c>
      <c r="R338">
        <v>3032</v>
      </c>
      <c r="S338">
        <v>3502</v>
      </c>
      <c r="AF338" s="49" t="s">
        <v>5</v>
      </c>
      <c r="AV338" t="s">
        <v>463</v>
      </c>
      <c r="AW338" s="2" t="s">
        <v>7</v>
      </c>
      <c r="AX338" s="2" t="s">
        <v>7</v>
      </c>
      <c r="AY338">
        <v>100</v>
      </c>
      <c r="BA338">
        <v>580</v>
      </c>
      <c r="BB338">
        <v>680</v>
      </c>
      <c r="BC338">
        <v>590</v>
      </c>
      <c r="BD338">
        <v>730</v>
      </c>
      <c r="BG338">
        <v>98</v>
      </c>
      <c r="BK338" s="12" t="s">
        <v>10</v>
      </c>
      <c r="BL338" s="12" t="s">
        <v>10</v>
      </c>
      <c r="BO338" s="12" t="s">
        <v>10</v>
      </c>
      <c r="BT338">
        <v>19557</v>
      </c>
      <c r="BU338">
        <v>10309</v>
      </c>
      <c r="BV338">
        <v>2970</v>
      </c>
      <c r="CG338">
        <v>3</v>
      </c>
      <c r="CH338">
        <v>8</v>
      </c>
      <c r="CI338">
        <v>9</v>
      </c>
      <c r="CJ338">
        <v>78</v>
      </c>
      <c r="CK338">
        <v>61</v>
      </c>
    </row>
    <row r="339" spans="1:169" customFormat="1" x14ac:dyDescent="0.2">
      <c r="A339" s="148" t="s">
        <v>454</v>
      </c>
      <c r="B339">
        <v>2022</v>
      </c>
      <c r="C339" s="104" t="s">
        <v>459</v>
      </c>
      <c r="D339" t="s">
        <v>538</v>
      </c>
      <c r="E339">
        <v>1</v>
      </c>
      <c r="F339">
        <v>17332</v>
      </c>
      <c r="G339">
        <v>17335</v>
      </c>
      <c r="H339">
        <v>36344</v>
      </c>
      <c r="I339">
        <v>14293</v>
      </c>
      <c r="J339">
        <v>2717</v>
      </c>
      <c r="K339">
        <v>11792</v>
      </c>
      <c r="L339">
        <v>84.4</v>
      </c>
      <c r="M339">
        <v>92</v>
      </c>
      <c r="N339">
        <v>19448</v>
      </c>
      <c r="O339">
        <v>22206</v>
      </c>
      <c r="P339">
        <v>12593</v>
      </c>
      <c r="Q339">
        <v>15019</v>
      </c>
      <c r="R339">
        <v>3824</v>
      </c>
      <c r="S339">
        <v>3945</v>
      </c>
      <c r="AC339" s="49" t="s">
        <v>5</v>
      </c>
      <c r="AD339" s="49" t="s">
        <v>9</v>
      </c>
      <c r="AE339" s="49" t="s">
        <v>5</v>
      </c>
      <c r="AF339" s="49" t="s">
        <v>9</v>
      </c>
      <c r="AG339" s="49" t="s">
        <v>13</v>
      </c>
      <c r="AH339" s="49" t="s">
        <v>15</v>
      </c>
      <c r="AI339" s="49" t="s">
        <v>9</v>
      </c>
      <c r="AJ339" s="49" t="s">
        <v>13</v>
      </c>
      <c r="AK339" s="49" t="s">
        <v>9</v>
      </c>
      <c r="AL339" s="49" t="s">
        <v>13</v>
      </c>
      <c r="AM339" s="49" t="s">
        <v>9</v>
      </c>
      <c r="AN339" s="49" t="s">
        <v>15</v>
      </c>
      <c r="AO339" s="49" t="s">
        <v>9</v>
      </c>
      <c r="AP339" s="49" t="s">
        <v>9</v>
      </c>
      <c r="AQ339" s="49" t="s">
        <v>15</v>
      </c>
      <c r="AR339" s="49" t="s">
        <v>15</v>
      </c>
      <c r="AS339" s="49" t="s">
        <v>9</v>
      </c>
      <c r="AT339" s="49" t="s">
        <v>9</v>
      </c>
      <c r="AU339" s="49" t="s">
        <v>15</v>
      </c>
      <c r="AV339" s="1" t="s">
        <v>466</v>
      </c>
      <c r="AW339" s="2" t="s">
        <v>10</v>
      </c>
      <c r="AX339" s="2" t="s">
        <v>10</v>
      </c>
      <c r="AY339">
        <v>50</v>
      </c>
      <c r="AZ339">
        <v>6</v>
      </c>
      <c r="BA339">
        <v>630</v>
      </c>
      <c r="BB339">
        <v>720</v>
      </c>
      <c r="BC339">
        <v>640</v>
      </c>
      <c r="BD339">
        <v>790</v>
      </c>
      <c r="BG339">
        <v>29</v>
      </c>
      <c r="BK339" s="12" t="s">
        <v>7</v>
      </c>
      <c r="BL339" s="12" t="s">
        <v>10</v>
      </c>
      <c r="BO339" s="12" t="s">
        <v>7</v>
      </c>
      <c r="BT339">
        <v>7273</v>
      </c>
      <c r="BU339">
        <v>4041</v>
      </c>
      <c r="BV339">
        <v>2142</v>
      </c>
      <c r="BW339" t="s">
        <v>7</v>
      </c>
      <c r="BX339" t="s">
        <v>7</v>
      </c>
      <c r="BY339" t="s">
        <v>7</v>
      </c>
      <c r="CB339" t="s">
        <v>7</v>
      </c>
      <c r="CC339" t="s">
        <v>7</v>
      </c>
      <c r="CD339" t="s">
        <v>7</v>
      </c>
      <c r="CE339" t="s">
        <v>7</v>
      </c>
      <c r="CF339" t="s">
        <v>7</v>
      </c>
      <c r="CG339">
        <v>7</v>
      </c>
      <c r="CJ339">
        <v>74</v>
      </c>
      <c r="CK339">
        <v>40</v>
      </c>
      <c r="CN339">
        <v>13674</v>
      </c>
      <c r="CO339">
        <v>32436</v>
      </c>
      <c r="CP339">
        <v>3565</v>
      </c>
      <c r="CQ339">
        <v>14715</v>
      </c>
      <c r="CR339">
        <v>3413</v>
      </c>
      <c r="CS339">
        <v>3339</v>
      </c>
      <c r="CT339">
        <v>3339</v>
      </c>
      <c r="CU339">
        <v>2545</v>
      </c>
      <c r="CV339">
        <v>2530</v>
      </c>
      <c r="CW339">
        <v>1136</v>
      </c>
      <c r="CX339">
        <v>582</v>
      </c>
      <c r="CY339">
        <v>12</v>
      </c>
      <c r="CZ339">
        <v>12766</v>
      </c>
      <c r="DA339">
        <v>13566</v>
      </c>
      <c r="DB339">
        <v>3575</v>
      </c>
      <c r="DC339">
        <v>3288</v>
      </c>
      <c r="DD339">
        <v>240</v>
      </c>
      <c r="DE339">
        <v>11021</v>
      </c>
      <c r="DF339">
        <v>91</v>
      </c>
      <c r="DG339">
        <v>26271</v>
      </c>
      <c r="DH339">
        <v>634</v>
      </c>
      <c r="DI339">
        <v>1000</v>
      </c>
      <c r="DJ339">
        <v>1002</v>
      </c>
      <c r="DK339">
        <v>316</v>
      </c>
      <c r="DL339">
        <v>255</v>
      </c>
      <c r="DM339">
        <v>475</v>
      </c>
      <c r="DN339">
        <v>279</v>
      </c>
      <c r="DO339">
        <v>3961</v>
      </c>
    </row>
    <row r="340" spans="1:169" customFormat="1" x14ac:dyDescent="0.2">
      <c r="A340" t="s">
        <v>454</v>
      </c>
      <c r="B340">
        <v>2021</v>
      </c>
      <c r="F340">
        <v>17185</v>
      </c>
      <c r="G340">
        <v>17204</v>
      </c>
      <c r="H340">
        <v>36152</v>
      </c>
      <c r="I340">
        <v>14652</v>
      </c>
      <c r="J340">
        <v>3212</v>
      </c>
      <c r="K340">
        <v>11326</v>
      </c>
      <c r="L340">
        <v>83.8</v>
      </c>
      <c r="M340">
        <v>94</v>
      </c>
      <c r="N340">
        <v>19809</v>
      </c>
      <c r="O340">
        <v>43161</v>
      </c>
      <c r="P340">
        <v>13321</v>
      </c>
      <c r="Q340">
        <v>29419</v>
      </c>
      <c r="R340">
        <v>3481</v>
      </c>
      <c r="S340">
        <v>3614</v>
      </c>
      <c r="AF340" s="49" t="s">
        <v>5</v>
      </c>
      <c r="AV340" s="1" t="s">
        <v>466</v>
      </c>
      <c r="AW340" s="2" t="s">
        <v>10</v>
      </c>
      <c r="AX340" s="2" t="s">
        <v>10</v>
      </c>
      <c r="AY340">
        <v>45</v>
      </c>
      <c r="AZ340">
        <v>7</v>
      </c>
      <c r="BA340">
        <v>610</v>
      </c>
      <c r="BB340">
        <v>710</v>
      </c>
      <c r="BC340">
        <v>630</v>
      </c>
      <c r="BD340">
        <v>760</v>
      </c>
      <c r="BG340">
        <v>31</v>
      </c>
      <c r="BK340" s="12" t="s">
        <v>7</v>
      </c>
      <c r="BL340" s="12" t="s">
        <v>10</v>
      </c>
      <c r="BO340" s="12" t="s">
        <v>7</v>
      </c>
      <c r="BT340">
        <v>6585</v>
      </c>
      <c r="BU340">
        <v>4329</v>
      </c>
      <c r="BV340">
        <v>2407</v>
      </c>
      <c r="CG340">
        <v>6</v>
      </c>
      <c r="CJ340">
        <v>68</v>
      </c>
      <c r="CK340">
        <v>36</v>
      </c>
    </row>
    <row r="341" spans="1:169" customFormat="1" x14ac:dyDescent="0.2">
      <c r="A341" t="s">
        <v>454</v>
      </c>
      <c r="B341">
        <v>2020</v>
      </c>
      <c r="F341">
        <v>16842</v>
      </c>
      <c r="G341">
        <v>16946</v>
      </c>
      <c r="H341">
        <v>35844</v>
      </c>
      <c r="I341">
        <v>14567</v>
      </c>
      <c r="J341">
        <v>3497</v>
      </c>
      <c r="K341">
        <v>10766</v>
      </c>
      <c r="L341">
        <v>84.4</v>
      </c>
      <c r="M341">
        <v>93</v>
      </c>
      <c r="N341">
        <v>19317</v>
      </c>
      <c r="O341">
        <v>41263</v>
      </c>
      <c r="P341">
        <v>13170</v>
      </c>
      <c r="Q341">
        <v>27618</v>
      </c>
      <c r="R341">
        <v>3262</v>
      </c>
      <c r="S341">
        <v>3280</v>
      </c>
      <c r="AF341" s="49" t="s">
        <v>5</v>
      </c>
      <c r="AV341" s="1" t="s">
        <v>466</v>
      </c>
      <c r="AW341" s="2" t="s">
        <v>10</v>
      </c>
      <c r="AX341" s="2" t="s">
        <v>10</v>
      </c>
      <c r="AY341">
        <v>90</v>
      </c>
      <c r="AZ341">
        <v>18</v>
      </c>
      <c r="BA341">
        <v>580</v>
      </c>
      <c r="BB341">
        <v>680</v>
      </c>
      <c r="BC341">
        <v>600</v>
      </c>
      <c r="BD341">
        <v>730</v>
      </c>
      <c r="BG341">
        <v>30</v>
      </c>
      <c r="BK341" s="12" t="s">
        <v>7</v>
      </c>
      <c r="BL341" s="12" t="s">
        <v>10</v>
      </c>
      <c r="BO341" s="12" t="s">
        <v>7</v>
      </c>
      <c r="BT341">
        <v>7014</v>
      </c>
      <c r="BU341">
        <v>4327</v>
      </c>
      <c r="BV341">
        <v>2414</v>
      </c>
      <c r="CG341">
        <v>6</v>
      </c>
      <c r="CJ341">
        <v>3</v>
      </c>
      <c r="CK341">
        <v>2</v>
      </c>
    </row>
    <row r="342" spans="1:169" customFormat="1" x14ac:dyDescent="0.2">
      <c r="A342" t="s">
        <v>454</v>
      </c>
      <c r="B342">
        <v>2019</v>
      </c>
      <c r="F342">
        <v>17214</v>
      </c>
      <c r="G342">
        <v>17071</v>
      </c>
      <c r="H342">
        <v>36158</v>
      </c>
      <c r="I342">
        <v>14015</v>
      </c>
      <c r="J342">
        <v>3625</v>
      </c>
      <c r="K342">
        <v>10392</v>
      </c>
      <c r="L342">
        <v>83.7</v>
      </c>
      <c r="M342">
        <v>93</v>
      </c>
      <c r="N342">
        <v>19317</v>
      </c>
      <c r="O342">
        <v>41286</v>
      </c>
      <c r="P342">
        <v>12059</v>
      </c>
      <c r="Q342">
        <v>25277</v>
      </c>
      <c r="R342">
        <v>3763</v>
      </c>
      <c r="S342">
        <v>3548</v>
      </c>
      <c r="AF342" s="49" t="s">
        <v>5</v>
      </c>
      <c r="AV342" t="s">
        <v>463</v>
      </c>
      <c r="AW342" s="2" t="s">
        <v>10</v>
      </c>
      <c r="AX342" s="2" t="s">
        <v>10</v>
      </c>
      <c r="AY342">
        <v>90</v>
      </c>
      <c r="AZ342">
        <v>18</v>
      </c>
      <c r="BA342">
        <v>590</v>
      </c>
      <c r="BB342">
        <v>680</v>
      </c>
      <c r="BC342">
        <v>620</v>
      </c>
      <c r="BD342">
        <v>750</v>
      </c>
      <c r="BG342">
        <v>38</v>
      </c>
      <c r="BK342" s="12" t="s">
        <v>7</v>
      </c>
      <c r="BL342" s="12" t="s">
        <v>10</v>
      </c>
      <c r="BO342" s="12" t="s">
        <v>7</v>
      </c>
      <c r="BT342">
        <v>7211</v>
      </c>
      <c r="BU342">
        <v>4170</v>
      </c>
      <c r="BV342">
        <v>2463</v>
      </c>
      <c r="CG342">
        <v>6</v>
      </c>
      <c r="CJ342">
        <v>81</v>
      </c>
      <c r="CK342">
        <v>43</v>
      </c>
    </row>
    <row r="343" spans="1:169" customFormat="1" x14ac:dyDescent="0.2">
      <c r="A343" t="s">
        <v>454</v>
      </c>
      <c r="B343">
        <v>2018</v>
      </c>
      <c r="F343">
        <v>16947</v>
      </c>
      <c r="G343">
        <v>17105</v>
      </c>
      <c r="H343">
        <v>36039</v>
      </c>
      <c r="I343">
        <v>14215</v>
      </c>
      <c r="J343">
        <v>3289</v>
      </c>
      <c r="K343">
        <v>9890</v>
      </c>
      <c r="L343">
        <v>80.400000000000006</v>
      </c>
      <c r="M343">
        <v>93</v>
      </c>
      <c r="N343">
        <v>19106</v>
      </c>
      <c r="O343">
        <v>41348</v>
      </c>
      <c r="P343">
        <v>11557</v>
      </c>
      <c r="Q343">
        <v>24854</v>
      </c>
      <c r="R343">
        <v>3464</v>
      </c>
      <c r="S343">
        <v>3564</v>
      </c>
      <c r="AF343" s="49" t="s">
        <v>5</v>
      </c>
      <c r="AV343" t="s">
        <v>463</v>
      </c>
      <c r="AW343" s="2" t="s">
        <v>10</v>
      </c>
      <c r="AX343" s="2" t="s">
        <v>10</v>
      </c>
      <c r="AY343">
        <v>87</v>
      </c>
      <c r="AZ343">
        <v>25</v>
      </c>
      <c r="BA343">
        <v>590</v>
      </c>
      <c r="BB343">
        <v>680</v>
      </c>
      <c r="BC343">
        <v>600</v>
      </c>
      <c r="BD343">
        <v>730</v>
      </c>
      <c r="BG343">
        <v>38</v>
      </c>
      <c r="BK343" s="12" t="s">
        <v>7</v>
      </c>
      <c r="BL343" s="12" t="s">
        <v>10</v>
      </c>
      <c r="BO343" s="12" t="s">
        <v>7</v>
      </c>
      <c r="BT343">
        <v>7619</v>
      </c>
      <c r="BU343">
        <v>4206</v>
      </c>
      <c r="BV343">
        <v>2619</v>
      </c>
      <c r="CG343">
        <v>6</v>
      </c>
      <c r="CJ343">
        <v>84</v>
      </c>
      <c r="CK343">
        <v>43</v>
      </c>
    </row>
    <row r="344" spans="1:169" customFormat="1" x14ac:dyDescent="0.2">
      <c r="A344" t="s">
        <v>454</v>
      </c>
      <c r="B344">
        <v>2017</v>
      </c>
      <c r="F344">
        <v>16862</v>
      </c>
      <c r="G344">
        <v>16815</v>
      </c>
      <c r="H344">
        <v>35641</v>
      </c>
      <c r="I344">
        <v>13936</v>
      </c>
      <c r="J344">
        <v>3212</v>
      </c>
      <c r="K344" s="204">
        <v>9449</v>
      </c>
      <c r="L344">
        <v>80.2</v>
      </c>
      <c r="M344">
        <v>94</v>
      </c>
      <c r="N344">
        <v>17876</v>
      </c>
      <c r="O344">
        <v>38384</v>
      </c>
      <c r="P344">
        <v>10365</v>
      </c>
      <c r="Q344">
        <v>22186</v>
      </c>
      <c r="R344">
        <v>3126</v>
      </c>
      <c r="S344">
        <v>3140</v>
      </c>
      <c r="AF344" s="49" t="s">
        <v>5</v>
      </c>
      <c r="AV344" t="s">
        <v>463</v>
      </c>
      <c r="AW344" s="2" t="s">
        <v>10</v>
      </c>
      <c r="AX344" s="2" t="s">
        <v>10</v>
      </c>
      <c r="AY344">
        <v>81</v>
      </c>
      <c r="BA344">
        <v>590</v>
      </c>
      <c r="BB344">
        <v>680</v>
      </c>
      <c r="BC344">
        <v>600</v>
      </c>
      <c r="BD344">
        <v>720</v>
      </c>
      <c r="BG344">
        <v>40</v>
      </c>
      <c r="BK344" s="12" t="s">
        <v>7</v>
      </c>
      <c r="BL344" s="12" t="s">
        <v>10</v>
      </c>
      <c r="BO344" s="12" t="s">
        <v>7</v>
      </c>
      <c r="BT344">
        <v>8008</v>
      </c>
      <c r="BU344">
        <v>4467</v>
      </c>
      <c r="BV344">
        <v>2705</v>
      </c>
      <c r="CG344">
        <v>6</v>
      </c>
      <c r="CJ344">
        <v>85</v>
      </c>
      <c r="CK344">
        <v>43</v>
      </c>
    </row>
    <row r="345" spans="1:169" x14ac:dyDescent="0.2"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V345" s="12"/>
      <c r="AW345" s="12"/>
      <c r="AX345" s="1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166"/>
      <c r="CP345" s="2"/>
      <c r="CQ345" s="2"/>
      <c r="CR345" s="12"/>
      <c r="CS345" s="2"/>
      <c r="CT345" s="2"/>
      <c r="CU345" s="2"/>
      <c r="CV345" s="12"/>
      <c r="CW345" s="12"/>
      <c r="CX345" s="12"/>
      <c r="CZ345" s="12"/>
      <c r="DA345" s="12"/>
      <c r="DB345" s="12"/>
      <c r="DC345" s="12"/>
      <c r="DD345" s="12"/>
      <c r="DE345" s="131"/>
      <c r="DF345" s="183"/>
      <c r="DG345" s="195"/>
      <c r="DH345" s="12"/>
      <c r="DI345" s="12"/>
      <c r="DJ345" s="12"/>
      <c r="DK345" s="32"/>
      <c r="DL345" s="12"/>
      <c r="DM345" s="12"/>
      <c r="DN345" s="12"/>
      <c r="DO345" s="12"/>
      <c r="DP345" s="12"/>
      <c r="DW345" s="115"/>
      <c r="DX345" s="144"/>
      <c r="ED345" s="12"/>
      <c r="EE345" s="12"/>
      <c r="EF345" s="12"/>
      <c r="EG345" s="12"/>
      <c r="EH345" s="12"/>
      <c r="EI345" s="47"/>
      <c r="EJ345" s="12"/>
      <c r="EK345" s="12"/>
      <c r="EL345" s="12"/>
      <c r="EM345" s="12"/>
      <c r="EN345" s="12"/>
      <c r="EO345" s="37"/>
      <c r="EP345" s="12"/>
      <c r="EQ345" s="37"/>
      <c r="ER345" s="37"/>
      <c r="ES345" s="37"/>
      <c r="ET345" s="37"/>
      <c r="EU345" s="37"/>
      <c r="EV345" s="12"/>
      <c r="EW345" s="37"/>
      <c r="EX345" s="37"/>
      <c r="EY345" s="37"/>
      <c r="EZ345" s="37"/>
      <c r="FA345" s="36"/>
      <c r="FB345" s="12"/>
      <c r="FC345" s="12"/>
      <c r="FD345" s="12"/>
      <c r="FM345"/>
    </row>
    <row r="346" spans="1:169" x14ac:dyDescent="0.2"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V346" s="12"/>
      <c r="AW346" s="12"/>
      <c r="AX346" s="1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166"/>
      <c r="CP346" s="2"/>
      <c r="CQ346" s="2"/>
      <c r="CR346" s="12"/>
      <c r="CS346" s="2"/>
      <c r="CT346" s="2"/>
      <c r="CU346" s="2"/>
      <c r="CV346" s="12"/>
      <c r="CW346" s="12"/>
      <c r="CX346" s="12"/>
      <c r="CZ346" s="12"/>
      <c r="DA346" s="12"/>
      <c r="DB346" s="12"/>
      <c r="DC346" s="12"/>
      <c r="DD346" s="12"/>
      <c r="DE346" s="131"/>
      <c r="DF346" s="183"/>
      <c r="DG346" s="195"/>
      <c r="DH346" s="12"/>
      <c r="DI346" s="12"/>
      <c r="DJ346" s="12"/>
      <c r="DK346" s="32"/>
      <c r="DL346" s="12"/>
      <c r="DM346" s="12"/>
      <c r="DN346" s="12"/>
      <c r="DO346" s="12"/>
      <c r="DP346" s="12"/>
      <c r="DW346" s="115"/>
      <c r="DX346" s="144"/>
      <c r="ED346" s="12"/>
      <c r="EE346" s="12"/>
      <c r="EF346" s="12"/>
      <c r="EG346" s="12"/>
      <c r="EH346" s="12"/>
      <c r="EI346" s="47"/>
      <c r="EJ346" s="12"/>
      <c r="EK346" s="12"/>
      <c r="EL346" s="12"/>
      <c r="EM346" s="12"/>
      <c r="EN346" s="12"/>
      <c r="EO346" s="37"/>
      <c r="EP346" s="12"/>
      <c r="EQ346" s="37"/>
      <c r="ER346" s="37"/>
      <c r="ES346" s="37"/>
      <c r="ET346" s="37"/>
      <c r="EU346" s="37"/>
      <c r="EV346" s="12"/>
      <c r="EW346" s="37"/>
      <c r="EX346" s="37"/>
      <c r="EY346" s="37"/>
      <c r="EZ346" s="37"/>
      <c r="FA346" s="36"/>
      <c r="FB346" s="12"/>
      <c r="FC346" s="12"/>
      <c r="FD346" s="12"/>
      <c r="FM346"/>
    </row>
    <row r="347" spans="1:169" x14ac:dyDescent="0.2"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V347" s="12"/>
      <c r="AW347" s="12"/>
      <c r="AX347" s="1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166"/>
      <c r="CP347" s="2"/>
      <c r="CQ347" s="2"/>
      <c r="CR347" s="12"/>
      <c r="CS347" s="2"/>
      <c r="CT347" s="2"/>
      <c r="CU347" s="2"/>
      <c r="CV347" s="12"/>
      <c r="CW347" s="12"/>
      <c r="CX347" s="12"/>
      <c r="CZ347" s="12"/>
      <c r="DA347" s="12"/>
      <c r="DB347" s="12"/>
      <c r="DC347" s="12"/>
      <c r="DD347" s="12"/>
      <c r="DE347" s="131"/>
      <c r="DF347" s="183"/>
      <c r="DG347" s="195"/>
      <c r="DH347" s="12"/>
      <c r="DI347" s="12"/>
      <c r="DJ347" s="12"/>
      <c r="DK347" s="32"/>
      <c r="DL347" s="12"/>
      <c r="DM347" s="12"/>
      <c r="DN347" s="12"/>
      <c r="DO347" s="12"/>
      <c r="DP347" s="12"/>
      <c r="DW347" s="115"/>
      <c r="DX347" s="144"/>
      <c r="ED347" s="12"/>
      <c r="EE347" s="12"/>
      <c r="EF347" s="12"/>
      <c r="EG347" s="12"/>
      <c r="EH347" s="12"/>
      <c r="EI347" s="47"/>
      <c r="EJ347" s="12"/>
      <c r="EK347" s="12"/>
      <c r="EL347" s="12"/>
      <c r="EM347" s="12"/>
      <c r="EN347" s="12"/>
      <c r="EO347" s="37"/>
      <c r="EP347" s="12"/>
      <c r="EQ347" s="37"/>
      <c r="ER347" s="37"/>
      <c r="ES347" s="37"/>
      <c r="ET347" s="37"/>
      <c r="EU347" s="37"/>
      <c r="EV347" s="12"/>
      <c r="EW347" s="37"/>
      <c r="EX347" s="37"/>
      <c r="EY347" s="37"/>
      <c r="EZ347" s="37"/>
      <c r="FA347" s="36"/>
      <c r="FB347" s="12"/>
      <c r="FC347" s="12"/>
      <c r="FD347" s="12"/>
      <c r="FM347"/>
    </row>
    <row r="348" spans="1:169" x14ac:dyDescent="0.2"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V348" s="12"/>
      <c r="AW348" s="12"/>
      <c r="AX348" s="1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166"/>
      <c r="CP348" s="2"/>
      <c r="CQ348" s="2"/>
      <c r="CR348" s="12"/>
      <c r="CS348" s="2"/>
      <c r="CT348" s="2"/>
      <c r="CU348" s="2"/>
      <c r="CV348" s="12"/>
      <c r="CW348" s="12"/>
      <c r="CX348" s="12"/>
      <c r="CZ348" s="12"/>
      <c r="DA348" s="12"/>
      <c r="DB348" s="12"/>
      <c r="DC348" s="12"/>
      <c r="DD348" s="12"/>
      <c r="DE348" s="131"/>
      <c r="DF348" s="183"/>
      <c r="DG348" s="195"/>
      <c r="DH348" s="12"/>
      <c r="DI348" s="12"/>
      <c r="DJ348" s="12"/>
      <c r="DK348" s="32"/>
      <c r="DL348" s="12"/>
      <c r="DM348" s="12"/>
      <c r="DN348" s="12"/>
      <c r="DO348" s="12"/>
      <c r="DP348" s="12"/>
      <c r="DW348" s="115"/>
      <c r="DX348" s="144"/>
      <c r="ED348" s="12"/>
      <c r="EE348" s="12"/>
      <c r="EF348" s="12"/>
      <c r="EG348" s="12"/>
      <c r="EH348" s="12"/>
      <c r="EI348" s="47"/>
      <c r="EJ348" s="12"/>
      <c r="EK348" s="12"/>
      <c r="EL348" s="12"/>
      <c r="EM348" s="12"/>
      <c r="EN348" s="12"/>
      <c r="EO348" s="37"/>
      <c r="EP348" s="12"/>
      <c r="EQ348" s="37"/>
      <c r="ER348" s="37"/>
      <c r="ES348" s="37"/>
      <c r="ET348" s="37"/>
      <c r="EU348" s="37"/>
      <c r="EV348" s="12"/>
      <c r="EW348" s="37"/>
      <c r="EX348" s="37"/>
      <c r="EY348" s="37"/>
      <c r="EZ348" s="37"/>
      <c r="FA348" s="36"/>
      <c r="FB348" s="12"/>
      <c r="FC348" s="12"/>
      <c r="FD348" s="12"/>
      <c r="FM348"/>
    </row>
    <row r="349" spans="1:169" x14ac:dyDescent="0.2"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V349" s="12"/>
      <c r="AW349" s="12"/>
      <c r="AX349" s="1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166"/>
      <c r="CP349" s="2"/>
      <c r="CQ349" s="2"/>
      <c r="CR349" s="12"/>
      <c r="CS349" s="2"/>
      <c r="CT349" s="2"/>
      <c r="CU349" s="2"/>
      <c r="CV349" s="12"/>
      <c r="CW349" s="12"/>
      <c r="CX349" s="12"/>
      <c r="CZ349" s="12"/>
      <c r="DA349" s="12"/>
      <c r="DB349" s="12"/>
      <c r="DC349" s="12"/>
      <c r="DD349" s="12"/>
      <c r="DE349" s="131"/>
      <c r="DF349" s="183"/>
      <c r="DG349" s="195"/>
      <c r="DH349" s="12"/>
      <c r="DI349" s="12"/>
      <c r="DJ349" s="12"/>
      <c r="DK349" s="32"/>
      <c r="DL349" s="12"/>
      <c r="DM349" s="12"/>
      <c r="DN349" s="12"/>
      <c r="DO349" s="12"/>
      <c r="DP349" s="12"/>
      <c r="DW349" s="115"/>
      <c r="DX349" s="144"/>
      <c r="ED349" s="12"/>
      <c r="EE349" s="12"/>
      <c r="EF349" s="12"/>
      <c r="EG349" s="12"/>
      <c r="EH349" s="12"/>
      <c r="EI349" s="47"/>
      <c r="EJ349" s="12"/>
      <c r="EK349" s="12"/>
      <c r="EL349" s="12"/>
      <c r="EM349" s="12"/>
      <c r="EN349" s="12"/>
      <c r="EO349" s="37"/>
      <c r="EP349" s="12"/>
      <c r="EQ349" s="37"/>
      <c r="ER349" s="37"/>
      <c r="ES349" s="37"/>
      <c r="ET349" s="37"/>
      <c r="EU349" s="37"/>
      <c r="EV349" s="12"/>
      <c r="EW349" s="37"/>
      <c r="EX349" s="37"/>
      <c r="EY349" s="37"/>
      <c r="EZ349" s="37"/>
      <c r="FA349" s="36"/>
      <c r="FB349" s="12"/>
      <c r="FC349" s="12"/>
      <c r="FD349" s="12"/>
      <c r="FM349"/>
    </row>
    <row r="350" spans="1:169" x14ac:dyDescent="0.2"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V350" s="12"/>
      <c r="AW350" s="12"/>
      <c r="AX350" s="1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166"/>
      <c r="CP350" s="2"/>
      <c r="CQ350" s="2"/>
      <c r="CR350" s="12"/>
      <c r="CS350" s="2"/>
      <c r="CT350" s="2"/>
      <c r="CU350" s="2"/>
      <c r="CV350" s="12"/>
      <c r="CW350" s="12"/>
      <c r="CX350" s="12"/>
      <c r="CZ350" s="12"/>
      <c r="DA350" s="12"/>
      <c r="DB350" s="12"/>
      <c r="DC350" s="12"/>
      <c r="DD350" s="12"/>
      <c r="DE350" s="131"/>
      <c r="DF350" s="183"/>
      <c r="DG350" s="195"/>
      <c r="DH350" s="12"/>
      <c r="DI350" s="12"/>
      <c r="DJ350" s="12"/>
      <c r="DK350" s="32"/>
      <c r="DL350" s="12"/>
      <c r="DM350" s="12"/>
      <c r="DN350" s="12"/>
      <c r="DO350" s="12"/>
      <c r="DP350" s="12"/>
      <c r="DW350" s="115"/>
      <c r="DX350" s="144"/>
      <c r="ED350" s="12"/>
      <c r="EE350" s="12"/>
      <c r="EF350" s="12"/>
      <c r="EG350" s="12"/>
      <c r="EH350" s="12"/>
      <c r="EI350" s="47"/>
      <c r="EJ350" s="12"/>
      <c r="EK350" s="12"/>
      <c r="EL350" s="12"/>
      <c r="EM350" s="12"/>
      <c r="EN350" s="12"/>
      <c r="EO350" s="37"/>
      <c r="EP350" s="12"/>
      <c r="EQ350" s="37"/>
      <c r="ER350" s="37"/>
      <c r="ES350" s="37"/>
      <c r="ET350" s="37"/>
      <c r="EU350" s="37"/>
      <c r="EV350" s="12"/>
      <c r="EW350" s="37"/>
      <c r="EX350" s="37"/>
      <c r="EY350" s="37"/>
      <c r="EZ350" s="37"/>
      <c r="FA350" s="36"/>
      <c r="FB350" s="12"/>
      <c r="FC350" s="12"/>
      <c r="FD350" s="12"/>
      <c r="FM350"/>
    </row>
    <row r="351" spans="1:169" x14ac:dyDescent="0.2"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V351" s="12"/>
      <c r="AW351" s="12"/>
      <c r="AX351" s="1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166"/>
      <c r="CP351" s="2"/>
      <c r="CQ351" s="2"/>
      <c r="CR351" s="12"/>
      <c r="CS351" s="2"/>
      <c r="CT351" s="2"/>
      <c r="CU351" s="2"/>
      <c r="CV351" s="12"/>
      <c r="CW351" s="12"/>
      <c r="CX351" s="12"/>
      <c r="CZ351" s="12"/>
      <c r="DA351" s="12"/>
      <c r="DB351" s="12"/>
      <c r="DC351" s="12"/>
      <c r="DD351" s="12"/>
      <c r="DE351" s="131"/>
      <c r="DF351" s="183"/>
      <c r="DG351" s="195"/>
      <c r="DH351" s="12"/>
      <c r="DI351" s="12"/>
      <c r="DJ351" s="12"/>
      <c r="DK351" s="32"/>
      <c r="DL351" s="12"/>
      <c r="DM351" s="12"/>
      <c r="DN351" s="12"/>
      <c r="DO351" s="12"/>
      <c r="DP351" s="12"/>
      <c r="DW351" s="115"/>
      <c r="DX351" s="144"/>
      <c r="ED351" s="12"/>
      <c r="EE351" s="12"/>
      <c r="EF351" s="12"/>
      <c r="EG351" s="12"/>
      <c r="EH351" s="12"/>
      <c r="EI351" s="47"/>
      <c r="EJ351" s="12"/>
      <c r="EK351" s="12"/>
      <c r="EL351" s="12"/>
      <c r="EM351" s="12"/>
      <c r="EN351" s="12"/>
      <c r="EO351" s="37"/>
      <c r="EP351" s="12"/>
      <c r="EQ351" s="37"/>
      <c r="ER351" s="37"/>
      <c r="ES351" s="37"/>
      <c r="ET351" s="37"/>
      <c r="EU351" s="37"/>
      <c r="EV351" s="12"/>
      <c r="EW351" s="37"/>
      <c r="EX351" s="37"/>
      <c r="EY351" s="37"/>
      <c r="EZ351" s="37"/>
      <c r="FA351" s="36"/>
      <c r="FB351" s="12"/>
      <c r="FC351" s="12"/>
      <c r="FD351" s="12"/>
      <c r="FM351"/>
    </row>
    <row r="352" spans="1:169" x14ac:dyDescent="0.2"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V352" s="12"/>
      <c r="AW352" s="12"/>
      <c r="AX352" s="1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166"/>
      <c r="CP352" s="2"/>
      <c r="CQ352" s="2"/>
      <c r="CR352" s="12"/>
      <c r="CS352" s="2"/>
      <c r="CT352" s="2"/>
      <c r="CU352" s="2"/>
      <c r="CV352" s="12"/>
      <c r="CW352" s="12"/>
      <c r="CX352" s="12"/>
      <c r="CZ352" s="12"/>
      <c r="DA352" s="12"/>
      <c r="DB352" s="12"/>
      <c r="DC352" s="12"/>
      <c r="DD352" s="12"/>
      <c r="DE352" s="131"/>
      <c r="DF352" s="183"/>
      <c r="DG352" s="195"/>
      <c r="DH352" s="12"/>
      <c r="DI352" s="12"/>
      <c r="DJ352" s="12"/>
      <c r="DK352" s="32"/>
      <c r="DL352" s="12"/>
      <c r="DM352" s="12"/>
      <c r="DN352" s="12"/>
      <c r="DO352" s="12"/>
      <c r="DP352" s="12"/>
      <c r="DW352" s="115"/>
      <c r="DX352" s="144"/>
      <c r="ED352" s="12"/>
      <c r="EE352" s="12"/>
      <c r="EF352" s="12"/>
      <c r="EG352" s="12"/>
      <c r="EH352" s="12"/>
      <c r="EI352" s="47"/>
      <c r="EJ352" s="12"/>
      <c r="EK352" s="12"/>
      <c r="EL352" s="12"/>
      <c r="EM352" s="12"/>
      <c r="EN352" s="12"/>
      <c r="EO352" s="37"/>
      <c r="EP352" s="12"/>
      <c r="EQ352" s="37"/>
      <c r="ER352" s="37"/>
      <c r="ES352" s="37"/>
      <c r="ET352" s="37"/>
      <c r="EU352" s="37"/>
      <c r="EV352" s="12"/>
      <c r="EW352" s="37"/>
      <c r="EX352" s="37"/>
      <c r="EY352" s="37"/>
      <c r="EZ352" s="37"/>
      <c r="FA352" s="36"/>
      <c r="FB352" s="12"/>
      <c r="FC352" s="12"/>
      <c r="FD352" s="12"/>
      <c r="FM352"/>
    </row>
    <row r="353" spans="29:169" x14ac:dyDescent="0.2"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V353" s="12"/>
      <c r="AW353" s="12"/>
      <c r="AX353" s="1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166"/>
      <c r="CP353" s="2"/>
      <c r="CQ353" s="2"/>
      <c r="CR353" s="12"/>
      <c r="CS353" s="2"/>
      <c r="CT353" s="2"/>
      <c r="CU353" s="2"/>
      <c r="CV353" s="12"/>
      <c r="CW353" s="12"/>
      <c r="CX353" s="12"/>
      <c r="CZ353" s="12"/>
      <c r="DA353" s="12"/>
      <c r="DB353" s="12"/>
      <c r="DC353" s="12"/>
      <c r="DD353" s="12"/>
      <c r="DE353" s="131"/>
      <c r="DF353" s="183"/>
      <c r="DG353" s="195"/>
      <c r="DH353" s="12"/>
      <c r="DI353" s="12"/>
      <c r="DJ353" s="12"/>
      <c r="DK353" s="32"/>
      <c r="DL353" s="12"/>
      <c r="DM353" s="12"/>
      <c r="DN353" s="12"/>
      <c r="DO353" s="12"/>
      <c r="DP353" s="12"/>
      <c r="DW353" s="115"/>
      <c r="DX353" s="144"/>
      <c r="ED353" s="12"/>
      <c r="EE353" s="12"/>
      <c r="EF353" s="12"/>
      <c r="EG353" s="12"/>
      <c r="EH353" s="12"/>
      <c r="EI353" s="47"/>
      <c r="EJ353" s="12"/>
      <c r="EK353" s="12"/>
      <c r="EL353" s="12"/>
      <c r="EM353" s="12"/>
      <c r="EN353" s="12"/>
      <c r="EO353" s="37"/>
      <c r="EP353" s="12"/>
      <c r="EQ353" s="37"/>
      <c r="ER353" s="37"/>
      <c r="ES353" s="37"/>
      <c r="ET353" s="37"/>
      <c r="EU353" s="37"/>
      <c r="EV353" s="12"/>
      <c r="EW353" s="37"/>
      <c r="EX353" s="37"/>
      <c r="EY353" s="37"/>
      <c r="EZ353" s="37"/>
      <c r="FA353" s="36"/>
      <c r="FB353" s="12"/>
      <c r="FC353" s="12"/>
      <c r="FD353" s="12"/>
      <c r="FM353"/>
    </row>
    <row r="354" spans="29:169" x14ac:dyDescent="0.2"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V354" s="12"/>
      <c r="AW354" s="12"/>
      <c r="AX354" s="1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166"/>
      <c r="CP354" s="2"/>
      <c r="CQ354" s="2"/>
      <c r="CR354" s="12"/>
      <c r="CS354" s="2"/>
      <c r="CT354" s="2"/>
      <c r="CU354" s="2"/>
      <c r="CV354" s="12"/>
      <c r="CW354" s="12"/>
      <c r="CX354" s="12"/>
      <c r="CZ354" s="12"/>
      <c r="DA354" s="12"/>
      <c r="DB354" s="12"/>
      <c r="DC354" s="12"/>
      <c r="DD354" s="12"/>
      <c r="DE354" s="131"/>
      <c r="DF354" s="183"/>
      <c r="DG354" s="195"/>
      <c r="DH354" s="12"/>
      <c r="DI354" s="12"/>
      <c r="DJ354" s="12"/>
      <c r="DK354" s="32"/>
      <c r="DL354" s="12"/>
      <c r="DM354" s="12"/>
      <c r="DN354" s="12"/>
      <c r="DO354" s="12"/>
      <c r="DP354" s="12"/>
      <c r="DW354" s="115"/>
      <c r="DX354" s="144"/>
      <c r="ED354" s="12"/>
      <c r="EE354" s="12"/>
      <c r="EF354" s="12"/>
      <c r="EG354" s="12"/>
      <c r="EH354" s="12"/>
      <c r="EI354" s="47"/>
      <c r="EJ354" s="12"/>
      <c r="EK354" s="12"/>
      <c r="EL354" s="12"/>
      <c r="EM354" s="12"/>
      <c r="EN354" s="12"/>
      <c r="EO354" s="37"/>
      <c r="EP354" s="12"/>
      <c r="EQ354" s="37"/>
      <c r="ER354" s="37"/>
      <c r="ES354" s="37"/>
      <c r="ET354" s="37"/>
      <c r="EU354" s="37"/>
      <c r="EV354" s="12"/>
      <c r="EW354" s="37"/>
      <c r="EX354" s="37"/>
      <c r="EY354" s="37"/>
      <c r="EZ354" s="37"/>
      <c r="FA354" s="36"/>
      <c r="FB354" s="12"/>
      <c r="FC354" s="12"/>
      <c r="FD354" s="12"/>
      <c r="FM354"/>
    </row>
    <row r="355" spans="29:169" x14ac:dyDescent="0.2"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V355" s="12"/>
      <c r="AW355" s="12"/>
      <c r="AX355" s="1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166"/>
      <c r="CP355" s="2"/>
      <c r="CQ355" s="2"/>
      <c r="CR355" s="12"/>
      <c r="CS355" s="2"/>
      <c r="CT355" s="2"/>
      <c r="CU355" s="2"/>
      <c r="CV355" s="12"/>
      <c r="CW355" s="12"/>
      <c r="CX355" s="12"/>
      <c r="CZ355" s="12"/>
      <c r="DA355" s="12"/>
      <c r="DB355" s="12"/>
      <c r="DC355" s="12"/>
      <c r="DD355" s="12"/>
      <c r="DE355" s="131"/>
      <c r="DF355" s="183"/>
      <c r="DG355" s="195"/>
      <c r="DH355" s="12"/>
      <c r="DI355" s="12"/>
      <c r="DJ355" s="12"/>
      <c r="DK355" s="32"/>
      <c r="DL355" s="12"/>
      <c r="DM355" s="12"/>
      <c r="DN355" s="12"/>
      <c r="DO355" s="12"/>
      <c r="DP355" s="12"/>
      <c r="DW355" s="115"/>
      <c r="DX355" s="144"/>
      <c r="ED355" s="12"/>
      <c r="EE355" s="12"/>
      <c r="EF355" s="12"/>
      <c r="EG355" s="12"/>
      <c r="EH355" s="12"/>
      <c r="EI355" s="47"/>
      <c r="EJ355" s="12"/>
      <c r="EK355" s="12"/>
      <c r="EL355" s="12"/>
      <c r="EM355" s="12"/>
      <c r="EN355" s="12"/>
      <c r="EO355" s="37"/>
      <c r="EP355" s="12"/>
      <c r="EQ355" s="37"/>
      <c r="ER355" s="37"/>
      <c r="ES355" s="37"/>
      <c r="ET355" s="37"/>
      <c r="EU355" s="37"/>
      <c r="EV355" s="12"/>
      <c r="EW355" s="37"/>
      <c r="EX355" s="37"/>
      <c r="EY355" s="37"/>
      <c r="EZ355" s="37"/>
      <c r="FA355" s="36"/>
      <c r="FB355" s="12"/>
      <c r="FC355" s="12"/>
      <c r="FD355" s="12"/>
      <c r="FM355"/>
    </row>
    <row r="356" spans="29:169" x14ac:dyDescent="0.2"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V356" s="12"/>
      <c r="AW356" s="12"/>
      <c r="AX356" s="1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166"/>
      <c r="CP356" s="2"/>
      <c r="CQ356" s="2"/>
      <c r="CR356" s="12"/>
      <c r="CS356" s="2"/>
      <c r="CT356" s="2"/>
      <c r="CU356" s="2"/>
      <c r="CV356" s="12"/>
      <c r="CW356" s="12"/>
      <c r="CX356" s="12"/>
      <c r="CZ356" s="12"/>
      <c r="DA356" s="12"/>
      <c r="DB356" s="12"/>
      <c r="DC356" s="12"/>
      <c r="DD356" s="12"/>
      <c r="DE356" s="131"/>
      <c r="DF356" s="183"/>
      <c r="DG356" s="195"/>
      <c r="DH356" s="12"/>
      <c r="DI356" s="12"/>
      <c r="DJ356" s="12"/>
      <c r="DK356" s="32"/>
      <c r="DL356" s="12"/>
      <c r="DM356" s="12"/>
      <c r="DN356" s="12"/>
      <c r="DO356" s="12"/>
      <c r="DP356" s="12"/>
      <c r="DW356" s="115"/>
      <c r="DX356" s="144"/>
      <c r="ED356" s="12"/>
      <c r="EE356" s="12"/>
      <c r="EF356" s="12"/>
      <c r="EG356" s="12"/>
      <c r="EH356" s="12"/>
      <c r="EI356" s="47"/>
      <c r="EJ356" s="12"/>
      <c r="EK356" s="12"/>
      <c r="EL356" s="12"/>
      <c r="EM356" s="12"/>
      <c r="EN356" s="12"/>
      <c r="EO356" s="37"/>
      <c r="EP356" s="12"/>
      <c r="EQ356" s="37"/>
      <c r="ER356" s="37"/>
      <c r="ES356" s="37"/>
      <c r="ET356" s="37"/>
      <c r="EU356" s="37"/>
      <c r="EV356" s="12"/>
      <c r="EW356" s="37"/>
      <c r="EX356" s="37"/>
      <c r="EY356" s="37"/>
      <c r="EZ356" s="37"/>
      <c r="FA356" s="36"/>
      <c r="FB356" s="12"/>
      <c r="FC356" s="12"/>
      <c r="FD356" s="12"/>
      <c r="FM356"/>
    </row>
    <row r="357" spans="29:169" x14ac:dyDescent="0.2"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V357" s="12"/>
      <c r="AW357" s="12"/>
      <c r="AX357" s="1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166"/>
      <c r="CP357" s="2"/>
      <c r="CQ357" s="2"/>
      <c r="CR357" s="12"/>
      <c r="CS357" s="2"/>
      <c r="CT357" s="2"/>
      <c r="CU357" s="2"/>
      <c r="CV357" s="12"/>
      <c r="CW357" s="12"/>
      <c r="CX357" s="12"/>
      <c r="CZ357" s="12"/>
      <c r="DA357" s="12"/>
      <c r="DB357" s="12"/>
      <c r="DC357" s="12"/>
      <c r="DD357" s="12"/>
      <c r="DE357" s="131"/>
      <c r="DF357" s="183"/>
      <c r="DG357" s="195"/>
      <c r="DH357" s="12"/>
      <c r="DI357" s="12"/>
      <c r="DJ357" s="12"/>
      <c r="DK357" s="32"/>
      <c r="DL357" s="12"/>
      <c r="DM357" s="12"/>
      <c r="DN357" s="12"/>
      <c r="DO357" s="12"/>
      <c r="DP357" s="12"/>
      <c r="DW357" s="115"/>
      <c r="DX357" s="144"/>
      <c r="ED357" s="12"/>
      <c r="EE357" s="12"/>
      <c r="EF357" s="12"/>
      <c r="EG357" s="12"/>
      <c r="EH357" s="12"/>
      <c r="EI357" s="47"/>
      <c r="EJ357" s="12"/>
      <c r="EK357" s="12"/>
      <c r="EL357" s="12"/>
      <c r="EM357" s="12"/>
      <c r="EN357" s="12"/>
      <c r="EO357" s="37"/>
      <c r="EP357" s="12"/>
      <c r="EQ357" s="37"/>
      <c r="ER357" s="37"/>
      <c r="ES357" s="37"/>
      <c r="ET357" s="37"/>
      <c r="EU357" s="37"/>
      <c r="EV357" s="12"/>
      <c r="EW357" s="37"/>
      <c r="EX357" s="37"/>
      <c r="EY357" s="37"/>
      <c r="EZ357" s="37"/>
      <c r="FA357" s="36"/>
      <c r="FB357" s="12"/>
      <c r="FC357" s="12"/>
      <c r="FD357" s="12"/>
      <c r="FM357"/>
    </row>
    <row r="358" spans="29:169" x14ac:dyDescent="0.2"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V358" s="12"/>
      <c r="AW358" s="12"/>
      <c r="AX358" s="1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166"/>
      <c r="CP358" s="2"/>
      <c r="CQ358" s="2"/>
      <c r="CR358" s="12"/>
      <c r="CS358" s="2"/>
      <c r="CT358" s="2"/>
      <c r="CU358" s="2"/>
      <c r="CV358" s="12"/>
      <c r="CW358" s="12"/>
      <c r="CX358" s="12"/>
      <c r="CZ358" s="12"/>
      <c r="DA358" s="12"/>
      <c r="DB358" s="12"/>
      <c r="DC358" s="12"/>
      <c r="DD358" s="12"/>
      <c r="DE358" s="131"/>
      <c r="DF358" s="183"/>
      <c r="DG358" s="195"/>
      <c r="DH358" s="12"/>
      <c r="DI358" s="12"/>
      <c r="DJ358" s="12"/>
      <c r="DK358" s="32"/>
      <c r="DL358" s="12"/>
      <c r="DM358" s="12"/>
      <c r="DN358" s="12"/>
      <c r="DO358" s="12"/>
      <c r="DP358" s="12"/>
      <c r="DW358" s="115"/>
      <c r="DX358" s="144"/>
      <c r="ED358" s="12"/>
      <c r="EE358" s="12"/>
      <c r="EF358" s="12"/>
      <c r="EG358" s="12"/>
      <c r="EH358" s="12"/>
      <c r="EI358" s="47"/>
      <c r="EJ358" s="12"/>
      <c r="EK358" s="12"/>
      <c r="EL358" s="12"/>
      <c r="EM358" s="12"/>
      <c r="EN358" s="12"/>
      <c r="EO358" s="37"/>
      <c r="EP358" s="12"/>
      <c r="EQ358" s="37"/>
      <c r="ER358" s="37"/>
      <c r="ES358" s="37"/>
      <c r="ET358" s="37"/>
      <c r="EU358" s="37"/>
      <c r="EV358" s="12"/>
      <c r="EW358" s="37"/>
      <c r="EX358" s="37"/>
      <c r="EY358" s="37"/>
      <c r="EZ358" s="37"/>
      <c r="FA358" s="36"/>
      <c r="FB358" s="12"/>
      <c r="FC358" s="12"/>
      <c r="FD358" s="12"/>
      <c r="FM358"/>
    </row>
    <row r="359" spans="29:169" x14ac:dyDescent="0.2"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V359" s="12"/>
      <c r="AW359" s="12"/>
      <c r="AX359" s="1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166"/>
      <c r="CP359" s="2"/>
      <c r="CQ359" s="2"/>
      <c r="CR359" s="12"/>
      <c r="CS359" s="2"/>
      <c r="CT359" s="2"/>
      <c r="CU359" s="2"/>
      <c r="CV359" s="12"/>
      <c r="CW359" s="12"/>
      <c r="CX359" s="12"/>
      <c r="CZ359" s="12"/>
      <c r="DA359" s="12"/>
      <c r="DB359" s="12"/>
      <c r="DC359" s="12"/>
      <c r="DD359" s="12"/>
      <c r="DE359" s="131"/>
      <c r="DF359" s="183"/>
      <c r="DG359" s="195"/>
      <c r="DH359" s="12"/>
      <c r="DI359" s="12"/>
      <c r="DJ359" s="12"/>
      <c r="DK359" s="32"/>
      <c r="DL359" s="12"/>
      <c r="DM359" s="12"/>
      <c r="DN359" s="12"/>
      <c r="DO359" s="12"/>
      <c r="DP359" s="12"/>
      <c r="DW359" s="115"/>
      <c r="DX359" s="144"/>
      <c r="ED359" s="12"/>
      <c r="EE359" s="12"/>
      <c r="EF359" s="12"/>
      <c r="EG359" s="12"/>
      <c r="EH359" s="12"/>
      <c r="EI359" s="47"/>
      <c r="EJ359" s="12"/>
      <c r="EK359" s="12"/>
      <c r="EL359" s="12"/>
      <c r="EM359" s="12"/>
      <c r="EN359" s="12"/>
      <c r="EO359" s="37"/>
      <c r="EP359" s="12"/>
      <c r="EQ359" s="37"/>
      <c r="ER359" s="37"/>
      <c r="ES359" s="37"/>
      <c r="ET359" s="37"/>
      <c r="EU359" s="37"/>
      <c r="EV359" s="12"/>
      <c r="EW359" s="37"/>
      <c r="EX359" s="37"/>
      <c r="EY359" s="37"/>
      <c r="EZ359" s="37"/>
      <c r="FA359" s="36"/>
      <c r="FB359" s="12"/>
      <c r="FC359" s="12"/>
      <c r="FD359" s="12"/>
      <c r="FM359"/>
    </row>
    <row r="360" spans="29:169" x14ac:dyDescent="0.2"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V360" s="12"/>
      <c r="AW360" s="12"/>
      <c r="AX360" s="1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166"/>
      <c r="CP360" s="2"/>
      <c r="CQ360" s="2"/>
      <c r="CR360" s="12"/>
      <c r="CS360" s="2"/>
      <c r="CT360" s="2"/>
      <c r="CU360" s="2"/>
      <c r="CV360" s="12"/>
      <c r="CW360" s="12"/>
      <c r="CX360" s="12"/>
      <c r="CZ360" s="12"/>
      <c r="DA360" s="12"/>
      <c r="DB360" s="12"/>
      <c r="DC360" s="12"/>
      <c r="DD360" s="12"/>
      <c r="DE360" s="131"/>
      <c r="DF360" s="183"/>
      <c r="DG360" s="195"/>
      <c r="DH360" s="12"/>
      <c r="DI360" s="12"/>
      <c r="DJ360" s="12"/>
      <c r="DK360" s="32"/>
      <c r="DL360" s="12"/>
      <c r="DM360" s="12"/>
      <c r="DN360" s="12"/>
      <c r="DO360" s="12"/>
      <c r="DP360" s="12"/>
      <c r="DW360" s="115"/>
      <c r="DX360" s="144"/>
      <c r="ED360" s="12"/>
      <c r="EE360" s="12"/>
      <c r="EF360" s="12"/>
      <c r="EG360" s="12"/>
      <c r="EH360" s="12"/>
      <c r="EI360" s="47"/>
      <c r="EJ360" s="12"/>
      <c r="EK360" s="12"/>
      <c r="EL360" s="12"/>
      <c r="EM360" s="12"/>
      <c r="EN360" s="12"/>
      <c r="EO360" s="37"/>
      <c r="EP360" s="12"/>
      <c r="EQ360" s="37"/>
      <c r="ER360" s="37"/>
      <c r="ES360" s="37"/>
      <c r="ET360" s="37"/>
      <c r="EU360" s="37"/>
      <c r="EV360" s="12"/>
      <c r="EW360" s="37"/>
      <c r="EX360" s="37"/>
      <c r="EY360" s="37"/>
      <c r="EZ360" s="37"/>
      <c r="FA360" s="36"/>
      <c r="FB360" s="12"/>
      <c r="FC360" s="12"/>
      <c r="FD360" s="12"/>
      <c r="FM360"/>
    </row>
    <row r="361" spans="29:169" x14ac:dyDescent="0.2">
      <c r="BJ361" s="183"/>
      <c r="BK361" s="183"/>
      <c r="BL361" s="183"/>
      <c r="BM361" s="195"/>
      <c r="BN361" s="12"/>
      <c r="BT361" s="12"/>
      <c r="BU361" s="1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L361" s="1"/>
      <c r="CM361" s="1"/>
      <c r="CN361" s="1"/>
      <c r="CO361" s="1"/>
      <c r="CP361" s="1"/>
      <c r="CQ361" s="1"/>
      <c r="CR361" s="115"/>
      <c r="CS361" s="144"/>
      <c r="CT361" s="1"/>
      <c r="CU361" s="1"/>
      <c r="CV361" s="1"/>
      <c r="CW361" s="1"/>
      <c r="CX361" s="1"/>
      <c r="CZ361" s="12"/>
      <c r="DA361" s="12"/>
      <c r="DB361" s="12"/>
      <c r="DC361" s="12"/>
      <c r="DD361" s="47"/>
      <c r="DH361" s="12"/>
      <c r="DI361" s="12"/>
      <c r="DJ361" s="37"/>
      <c r="DK361" s="12"/>
      <c r="DL361" s="37"/>
      <c r="DM361" s="37"/>
      <c r="DN361" s="37"/>
      <c r="DO361" s="37"/>
      <c r="DP361" s="37"/>
      <c r="DQ361" s="12"/>
      <c r="DR361" s="37"/>
      <c r="DS361" s="37"/>
      <c r="DT361" s="37"/>
      <c r="DU361" s="37"/>
      <c r="DV361" s="36"/>
      <c r="DW361" s="12"/>
      <c r="DX361" s="12"/>
      <c r="DY361" s="12"/>
      <c r="EH361"/>
    </row>
    <row r="362" spans="29:169" x14ac:dyDescent="0.2">
      <c r="BO362" s="32"/>
      <c r="BP362" s="32"/>
      <c r="BQ362" s="32"/>
      <c r="BR362" s="32"/>
      <c r="BS362" s="32"/>
      <c r="BT362" s="12"/>
      <c r="BU362" s="12"/>
      <c r="BV362" s="12"/>
      <c r="BW362" s="12"/>
      <c r="BX362" s="12"/>
      <c r="BZ362" s="1"/>
      <c r="CA362" s="1"/>
      <c r="CE362" s="115"/>
      <c r="CF362" s="144"/>
      <c r="CG362" s="1"/>
      <c r="CH362" s="1"/>
      <c r="CI362" s="1"/>
      <c r="CJ362" s="1"/>
      <c r="CK362" s="1"/>
      <c r="CL362" s="12"/>
      <c r="CQ362" s="47"/>
      <c r="CR362" s="12"/>
      <c r="CT362" s="12"/>
      <c r="CU362" s="12"/>
      <c r="CV362" s="12"/>
      <c r="CX362" s="12"/>
      <c r="CY362" s="37"/>
      <c r="DD362" s="12"/>
      <c r="DE362" s="37"/>
      <c r="DF362" s="37"/>
      <c r="DG362" s="37"/>
      <c r="DH362" s="37"/>
      <c r="DI362" s="36"/>
      <c r="DJ362" s="12"/>
      <c r="DK362" s="12"/>
      <c r="DL362" s="12"/>
      <c r="DP362" s="1"/>
      <c r="DU362"/>
    </row>
    <row r="363" spans="29:169" x14ac:dyDescent="0.2">
      <c r="BO363" s="32"/>
      <c r="BP363" s="32"/>
      <c r="BQ363" s="32"/>
      <c r="BR363" s="32"/>
      <c r="BS363" s="32"/>
      <c r="BT363" s="12"/>
      <c r="BU363" s="12"/>
      <c r="BV363" s="12"/>
      <c r="BW363" s="12"/>
      <c r="BX363" s="12"/>
      <c r="BZ363" s="1"/>
      <c r="CA363" s="1"/>
      <c r="CE363" s="115"/>
      <c r="CF363" s="144"/>
      <c r="CG363" s="1"/>
      <c r="CH363" s="1"/>
      <c r="CI363" s="1"/>
      <c r="CJ363" s="1"/>
      <c r="CK363" s="1"/>
      <c r="CL363" s="12"/>
      <c r="CQ363" s="47"/>
      <c r="CR363" s="12"/>
      <c r="CT363" s="12"/>
      <c r="CU363" s="12"/>
      <c r="CV363" s="12"/>
      <c r="CX363" s="12"/>
      <c r="CY363" s="37"/>
      <c r="DD363" s="12"/>
      <c r="DE363" s="37"/>
      <c r="DF363" s="37"/>
      <c r="DG363" s="37"/>
      <c r="DH363" s="37"/>
      <c r="DI363" s="36"/>
      <c r="DJ363" s="12"/>
      <c r="DK363" s="12"/>
      <c r="DL363" s="12"/>
      <c r="DP363" s="1"/>
      <c r="DU363"/>
    </row>
    <row r="364" spans="29:169" x14ac:dyDescent="0.2">
      <c r="BO364" s="32"/>
      <c r="BP364" s="32"/>
      <c r="BQ364" s="32"/>
      <c r="BR364" s="32"/>
      <c r="BS364" s="32"/>
      <c r="BT364" s="12"/>
      <c r="BU364" s="12"/>
      <c r="BV364" s="12"/>
      <c r="BW364" s="12"/>
      <c r="BX364" s="12"/>
      <c r="BZ364" s="1"/>
      <c r="CA364" s="1"/>
      <c r="CE364" s="115"/>
      <c r="CF364" s="144"/>
      <c r="CG364" s="1"/>
      <c r="CH364" s="1"/>
      <c r="CI364" s="1"/>
      <c r="CJ364" s="1"/>
      <c r="CK364" s="1"/>
      <c r="CL364" s="12"/>
      <c r="CQ364" s="47"/>
      <c r="CR364" s="12"/>
      <c r="CT364" s="12"/>
      <c r="CU364" s="12"/>
      <c r="CV364" s="12"/>
      <c r="CX364" s="12"/>
      <c r="CY364" s="37"/>
      <c r="DD364" s="12"/>
      <c r="DE364" s="37"/>
      <c r="DF364" s="37"/>
      <c r="DG364" s="37"/>
      <c r="DH364" s="37"/>
      <c r="DI364" s="36"/>
      <c r="DJ364" s="12"/>
      <c r="DK364" s="12"/>
      <c r="DL364" s="12"/>
      <c r="DP364" s="1"/>
      <c r="DU364"/>
    </row>
    <row r="365" spans="29:169" x14ac:dyDescent="0.2">
      <c r="BO365" s="32"/>
      <c r="BP365" s="32"/>
      <c r="BQ365" s="32"/>
      <c r="BR365" s="32"/>
      <c r="BS365" s="32"/>
      <c r="BT365" s="12"/>
      <c r="BU365" s="12"/>
      <c r="BV365" s="12"/>
      <c r="BW365" s="12"/>
      <c r="BX365" s="12"/>
      <c r="BZ365" s="1"/>
      <c r="CA365" s="1"/>
      <c r="CE365" s="115"/>
      <c r="CF365" s="144"/>
      <c r="CG365" s="1"/>
      <c r="CH365" s="1"/>
      <c r="CI365" s="1"/>
      <c r="CJ365" s="1"/>
      <c r="CK365" s="1"/>
      <c r="CL365" s="12"/>
      <c r="CQ365" s="47"/>
      <c r="CR365" s="12"/>
      <c r="CT365" s="12"/>
      <c r="CU365" s="12"/>
      <c r="CV365" s="12"/>
      <c r="CX365" s="12"/>
      <c r="CY365" s="37"/>
      <c r="DD365" s="12"/>
      <c r="DE365" s="37"/>
      <c r="DF365" s="37"/>
      <c r="DG365" s="37"/>
      <c r="DH365" s="37"/>
      <c r="DI365" s="36"/>
      <c r="DJ365" s="12"/>
      <c r="DK365" s="12"/>
      <c r="DL365" s="12"/>
      <c r="DP365" s="1"/>
      <c r="DU365"/>
    </row>
    <row r="366" spans="29:169" x14ac:dyDescent="0.2">
      <c r="BO366" s="32"/>
      <c r="BP366" s="32"/>
      <c r="BQ366" s="32"/>
      <c r="BR366" s="32"/>
      <c r="BS366" s="32"/>
      <c r="BT366" s="12"/>
      <c r="BU366" s="12"/>
      <c r="BV366" s="12"/>
      <c r="BW366" s="12"/>
      <c r="BX366" s="12"/>
      <c r="BZ366" s="1"/>
      <c r="CA366" s="1"/>
      <c r="CE366" s="115"/>
      <c r="CF366" s="144"/>
      <c r="CG366" s="1"/>
      <c r="CH366" s="1"/>
      <c r="CI366" s="1"/>
      <c r="CJ366" s="1"/>
      <c r="CK366" s="1"/>
      <c r="CL366" s="12"/>
      <c r="CQ366" s="47"/>
      <c r="CR366" s="12"/>
      <c r="CT366" s="12"/>
      <c r="CU366" s="12"/>
      <c r="CV366" s="12"/>
      <c r="CX366" s="12"/>
      <c r="CY366" s="37"/>
      <c r="DD366" s="12"/>
      <c r="DE366" s="37"/>
      <c r="DF366" s="37"/>
      <c r="DG366" s="37"/>
      <c r="DH366" s="37"/>
      <c r="DI366" s="36"/>
      <c r="DJ366" s="12"/>
      <c r="DK366" s="12"/>
      <c r="DL366" s="12"/>
      <c r="DP366" s="1"/>
      <c r="DU366"/>
    </row>
    <row r="367" spans="29:169" x14ac:dyDescent="0.2">
      <c r="BO367" s="32"/>
      <c r="BP367" s="32"/>
      <c r="BQ367" s="32"/>
      <c r="BR367" s="32"/>
      <c r="BS367" s="32"/>
      <c r="BT367" s="12"/>
      <c r="BU367" s="12"/>
      <c r="BV367" s="12"/>
      <c r="BW367" s="12"/>
      <c r="BX367" s="12"/>
      <c r="BZ367" s="1"/>
      <c r="CA367" s="1"/>
      <c r="CE367" s="115"/>
      <c r="CF367" s="144"/>
      <c r="CG367" s="1"/>
      <c r="CH367" s="1"/>
      <c r="CI367" s="1"/>
      <c r="CJ367" s="1"/>
      <c r="CK367" s="1"/>
      <c r="CL367" s="12"/>
      <c r="CQ367" s="47"/>
      <c r="CR367" s="12"/>
      <c r="CT367" s="12"/>
      <c r="CU367" s="12"/>
      <c r="CV367" s="12"/>
      <c r="CX367" s="12"/>
      <c r="CY367" s="37"/>
      <c r="DD367" s="12"/>
      <c r="DE367" s="37"/>
      <c r="DF367" s="37"/>
      <c r="DG367" s="37"/>
      <c r="DH367" s="37"/>
      <c r="DI367" s="36"/>
      <c r="DJ367" s="12"/>
      <c r="DK367" s="12"/>
      <c r="DL367" s="12"/>
      <c r="DP367" s="1"/>
      <c r="DU367"/>
    </row>
    <row r="368" spans="29:169" x14ac:dyDescent="0.2">
      <c r="BO368" s="32"/>
      <c r="BP368" s="32"/>
      <c r="BQ368" s="32"/>
      <c r="BR368" s="32"/>
      <c r="BS368" s="32"/>
      <c r="BT368" s="12"/>
      <c r="BU368" s="12"/>
      <c r="BV368" s="12"/>
      <c r="BW368" s="12"/>
      <c r="BX368" s="12"/>
      <c r="BZ368" s="1"/>
      <c r="CA368" s="1"/>
      <c r="CE368" s="115"/>
      <c r="CF368" s="144"/>
      <c r="CG368" s="1"/>
      <c r="CH368" s="1"/>
      <c r="CI368" s="1"/>
      <c r="CJ368" s="1"/>
      <c r="CK368" s="1"/>
      <c r="CL368" s="12"/>
      <c r="CQ368" s="47"/>
      <c r="CR368" s="12"/>
      <c r="CT368" s="12"/>
      <c r="CU368" s="12"/>
      <c r="CV368" s="12"/>
      <c r="CX368" s="12"/>
      <c r="CY368" s="37"/>
      <c r="DD368" s="12"/>
      <c r="DE368" s="37"/>
      <c r="DF368" s="37"/>
      <c r="DG368" s="37"/>
      <c r="DH368" s="37"/>
      <c r="DI368" s="36"/>
      <c r="DJ368" s="12"/>
      <c r="DK368" s="12"/>
      <c r="DL368" s="12"/>
      <c r="DP368" s="1"/>
      <c r="DU368"/>
    </row>
    <row r="369" spans="67:125" x14ac:dyDescent="0.2">
      <c r="BO369" s="32"/>
      <c r="BP369" s="32"/>
      <c r="BQ369" s="32"/>
      <c r="BR369" s="32"/>
      <c r="BS369" s="32"/>
      <c r="BT369" s="12"/>
      <c r="BU369" s="12"/>
      <c r="BV369" s="12"/>
      <c r="BW369" s="12"/>
      <c r="BX369" s="12"/>
      <c r="BZ369" s="1"/>
      <c r="CA369" s="1"/>
      <c r="CE369" s="115"/>
      <c r="CF369" s="144"/>
      <c r="CG369" s="1"/>
      <c r="CH369" s="1"/>
      <c r="CI369" s="1"/>
      <c r="CJ369" s="1"/>
      <c r="CK369" s="1"/>
      <c r="CL369" s="12"/>
      <c r="CQ369" s="47"/>
      <c r="CR369" s="12"/>
      <c r="CT369" s="12"/>
      <c r="CU369" s="12"/>
      <c r="CV369" s="12"/>
      <c r="CX369" s="12"/>
      <c r="CY369" s="37"/>
      <c r="DD369" s="12"/>
      <c r="DE369" s="37"/>
      <c r="DF369" s="37"/>
      <c r="DG369" s="37"/>
      <c r="DH369" s="37"/>
      <c r="DI369" s="36"/>
      <c r="DJ369" s="12"/>
      <c r="DK369" s="12"/>
      <c r="DL369" s="12"/>
      <c r="DP369" s="1"/>
      <c r="DU369"/>
    </row>
    <row r="370" spans="67:125" x14ac:dyDescent="0.2">
      <c r="BO370" s="32"/>
      <c r="BP370" s="32"/>
      <c r="BQ370" s="32"/>
      <c r="BR370" s="32"/>
      <c r="BS370" s="32"/>
      <c r="BT370" s="12"/>
      <c r="BU370" s="12"/>
      <c r="BV370" s="12"/>
      <c r="BW370" s="12"/>
      <c r="BX370" s="12"/>
      <c r="BZ370" s="1"/>
      <c r="CA370" s="1"/>
      <c r="CE370" s="115"/>
      <c r="CF370" s="144"/>
      <c r="CG370" s="1"/>
      <c r="CH370" s="1"/>
      <c r="CI370" s="1"/>
      <c r="CJ370" s="1"/>
      <c r="CK370" s="1"/>
      <c r="CL370" s="12"/>
      <c r="CQ370" s="47"/>
      <c r="CR370" s="12"/>
      <c r="CT370" s="12"/>
      <c r="CU370" s="12"/>
      <c r="CV370" s="12"/>
      <c r="CX370" s="12"/>
      <c r="CY370" s="37"/>
      <c r="DD370" s="12"/>
      <c r="DE370" s="37"/>
      <c r="DF370" s="37"/>
      <c r="DG370" s="37"/>
      <c r="DH370" s="37"/>
      <c r="DI370" s="36"/>
      <c r="DJ370" s="12"/>
      <c r="DK370" s="12"/>
      <c r="DL370" s="12"/>
      <c r="DP370" s="1"/>
      <c r="DU370"/>
    </row>
    <row r="371" spans="67:125" x14ac:dyDescent="0.2">
      <c r="BO371" s="32"/>
      <c r="BP371" s="32"/>
      <c r="BQ371" s="32"/>
      <c r="BR371" s="32"/>
      <c r="BS371" s="32"/>
      <c r="BT371" s="12"/>
      <c r="BU371" s="12"/>
      <c r="BV371" s="12"/>
      <c r="BW371" s="12"/>
      <c r="BX371" s="12"/>
      <c r="BZ371" s="1"/>
      <c r="CA371" s="1"/>
      <c r="CE371" s="115"/>
      <c r="CF371" s="144"/>
      <c r="CG371" s="1"/>
      <c r="CH371" s="1"/>
      <c r="CI371" s="1"/>
      <c r="CJ371" s="1"/>
      <c r="CK371" s="1"/>
      <c r="CL371" s="12"/>
      <c r="CQ371" s="47"/>
      <c r="CR371" s="12"/>
      <c r="CT371" s="12"/>
      <c r="CU371" s="12"/>
      <c r="CV371" s="12"/>
      <c r="CX371" s="12"/>
      <c r="CY371" s="37"/>
      <c r="DD371" s="12"/>
      <c r="DE371" s="37"/>
      <c r="DF371" s="37"/>
      <c r="DG371" s="37"/>
      <c r="DH371" s="37"/>
      <c r="DI371" s="36"/>
      <c r="DJ371" s="12"/>
      <c r="DK371" s="12"/>
      <c r="DL371" s="12"/>
      <c r="DP371" s="1"/>
      <c r="DU371"/>
    </row>
    <row r="372" spans="67:125" x14ac:dyDescent="0.2">
      <c r="BO372" s="32"/>
      <c r="BP372" s="32"/>
      <c r="BQ372" s="32"/>
      <c r="BR372" s="32"/>
      <c r="BS372" s="32"/>
      <c r="BT372" s="12"/>
      <c r="BU372" s="12"/>
      <c r="BV372" s="12"/>
      <c r="BW372" s="12"/>
      <c r="BX372" s="12"/>
      <c r="BZ372" s="1"/>
      <c r="CA372" s="1"/>
      <c r="CE372" s="115"/>
      <c r="CF372" s="144"/>
      <c r="CG372" s="1"/>
      <c r="CH372" s="1"/>
      <c r="CI372" s="1"/>
      <c r="CJ372" s="1"/>
      <c r="CK372" s="1"/>
      <c r="CL372" s="12"/>
      <c r="CQ372" s="47"/>
      <c r="CR372" s="12"/>
      <c r="CT372" s="12"/>
      <c r="CU372" s="12"/>
      <c r="CV372" s="12"/>
      <c r="CX372" s="12"/>
      <c r="CY372" s="37"/>
      <c r="DD372" s="12"/>
      <c r="DE372" s="37"/>
      <c r="DF372" s="37"/>
      <c r="DG372" s="37"/>
      <c r="DH372" s="37"/>
      <c r="DI372" s="36"/>
      <c r="DJ372" s="12"/>
      <c r="DK372" s="12"/>
      <c r="DL372" s="12"/>
      <c r="DP372" s="1"/>
      <c r="DU372"/>
    </row>
    <row r="373" spans="67:125" x14ac:dyDescent="0.2">
      <c r="BO373" s="32"/>
      <c r="BP373" s="32"/>
      <c r="BQ373" s="32"/>
      <c r="BR373" s="32"/>
      <c r="BS373" s="32"/>
      <c r="BT373" s="12"/>
      <c r="BU373" s="12"/>
      <c r="BV373" s="12"/>
      <c r="BW373" s="12"/>
      <c r="BX373" s="12"/>
      <c r="BZ373" s="1"/>
      <c r="CA373" s="1"/>
      <c r="CE373" s="115"/>
      <c r="CF373" s="144"/>
      <c r="CG373" s="1"/>
      <c r="CH373" s="1"/>
      <c r="CI373" s="1"/>
      <c r="CJ373" s="1"/>
      <c r="CK373" s="1"/>
      <c r="CL373" s="12"/>
      <c r="CQ373" s="47"/>
      <c r="CR373" s="12"/>
      <c r="CT373" s="12"/>
      <c r="CU373" s="12"/>
      <c r="CV373" s="12"/>
      <c r="CX373" s="12"/>
      <c r="CY373" s="37"/>
      <c r="DD373" s="12"/>
      <c r="DE373" s="37"/>
      <c r="DF373" s="37"/>
      <c r="DG373" s="37"/>
      <c r="DH373" s="37"/>
      <c r="DI373" s="36"/>
      <c r="DJ373" s="12"/>
      <c r="DK373" s="12"/>
      <c r="DL373" s="12"/>
      <c r="DP373" s="1"/>
      <c r="DU373"/>
    </row>
    <row r="374" spans="67:125" x14ac:dyDescent="0.2">
      <c r="BO374" s="32"/>
      <c r="BP374" s="32"/>
      <c r="BQ374" s="32"/>
      <c r="BR374" s="32"/>
      <c r="BS374" s="32"/>
      <c r="BT374" s="12"/>
      <c r="BU374" s="12"/>
      <c r="BV374" s="12"/>
      <c r="BW374" s="12"/>
      <c r="BX374" s="12"/>
      <c r="BZ374" s="1"/>
      <c r="CA374" s="1"/>
      <c r="CE374" s="115"/>
      <c r="CF374" s="144"/>
      <c r="CG374" s="1"/>
      <c r="CH374" s="1"/>
      <c r="CI374" s="1"/>
      <c r="CJ374" s="1"/>
      <c r="CK374" s="1"/>
      <c r="CL374" s="12"/>
      <c r="CQ374" s="47"/>
      <c r="CR374" s="12"/>
      <c r="CT374" s="12"/>
      <c r="CU374" s="12"/>
      <c r="CV374" s="12"/>
      <c r="CX374" s="12"/>
      <c r="CY374" s="37"/>
      <c r="DD374" s="12"/>
      <c r="DE374" s="37"/>
      <c r="DF374" s="37"/>
      <c r="DG374" s="37"/>
      <c r="DH374" s="37"/>
      <c r="DI374" s="36"/>
      <c r="DJ374" s="12"/>
      <c r="DK374" s="12"/>
      <c r="DL374" s="12"/>
      <c r="DP374" s="1"/>
      <c r="DU374"/>
    </row>
    <row r="375" spans="67:125" x14ac:dyDescent="0.2">
      <c r="BO375" s="32"/>
      <c r="BP375" s="32"/>
      <c r="BQ375" s="32"/>
      <c r="BR375" s="32"/>
      <c r="BS375" s="32"/>
      <c r="BT375" s="12"/>
      <c r="BU375" s="12"/>
      <c r="BV375" s="12"/>
      <c r="BW375" s="12"/>
      <c r="BX375" s="12"/>
      <c r="BZ375" s="1"/>
      <c r="CA375" s="1"/>
      <c r="CE375" s="115"/>
      <c r="CF375" s="144"/>
      <c r="CG375" s="1"/>
      <c r="CH375" s="1"/>
      <c r="CI375" s="1"/>
      <c r="CJ375" s="1"/>
      <c r="CK375" s="1"/>
      <c r="CL375" s="12"/>
      <c r="CQ375" s="47"/>
      <c r="CR375" s="12"/>
      <c r="CT375" s="12"/>
      <c r="CU375" s="12"/>
      <c r="CV375" s="12"/>
      <c r="CX375" s="12"/>
      <c r="CY375" s="37"/>
      <c r="DD375" s="12"/>
      <c r="DE375" s="37"/>
      <c r="DF375" s="37"/>
      <c r="DG375" s="37"/>
      <c r="DH375" s="37"/>
      <c r="DI375" s="36"/>
      <c r="DJ375" s="12"/>
      <c r="DK375" s="12"/>
      <c r="DL375" s="12"/>
      <c r="DP375" s="1"/>
      <c r="DU375"/>
    </row>
    <row r="376" spans="67:125" x14ac:dyDescent="0.2">
      <c r="BO376" s="32"/>
      <c r="BP376" s="32"/>
      <c r="BQ376" s="32"/>
      <c r="BR376" s="32"/>
      <c r="BS376" s="32"/>
      <c r="BT376" s="12"/>
      <c r="BU376" s="12"/>
      <c r="BV376" s="12"/>
      <c r="BW376" s="12"/>
      <c r="BX376" s="12"/>
      <c r="BZ376" s="1"/>
      <c r="CA376" s="1"/>
      <c r="CE376" s="115"/>
      <c r="CF376" s="144"/>
      <c r="CG376" s="1"/>
      <c r="CH376" s="1"/>
      <c r="CI376" s="1"/>
      <c r="CJ376" s="1"/>
      <c r="CK376" s="1"/>
      <c r="CL376" s="12"/>
      <c r="CQ376" s="47"/>
      <c r="CR376" s="12"/>
      <c r="CT376" s="12"/>
      <c r="CU376" s="12"/>
      <c r="CV376" s="12"/>
      <c r="CX376" s="12"/>
      <c r="CY376" s="37"/>
      <c r="DD376" s="12"/>
      <c r="DE376" s="37"/>
      <c r="DF376" s="37"/>
      <c r="DG376" s="37"/>
      <c r="DH376" s="37"/>
      <c r="DI376" s="36"/>
      <c r="DJ376" s="12"/>
      <c r="DK376" s="12"/>
      <c r="DL376" s="12"/>
      <c r="DP376" s="1"/>
      <c r="DU376"/>
    </row>
    <row r="377" spans="67:125" x14ac:dyDescent="0.2">
      <c r="BO377" s="32"/>
      <c r="BP377" s="32"/>
      <c r="BQ377" s="32"/>
      <c r="BR377" s="32"/>
      <c r="BS377" s="32"/>
      <c r="BT377" s="12"/>
      <c r="BU377" s="12"/>
      <c r="BV377" s="12"/>
      <c r="BW377" s="12"/>
      <c r="BX377" s="12"/>
      <c r="BZ377" s="1"/>
      <c r="CA377" s="1"/>
      <c r="CE377" s="115"/>
      <c r="CF377" s="144"/>
      <c r="CG377" s="1"/>
      <c r="CH377" s="1"/>
      <c r="CI377" s="1"/>
      <c r="CJ377" s="1"/>
      <c r="CK377" s="1"/>
      <c r="CL377" s="12"/>
      <c r="CQ377" s="47"/>
      <c r="CR377" s="12"/>
      <c r="CT377" s="12"/>
      <c r="CU377" s="12"/>
      <c r="CV377" s="12"/>
      <c r="CX377" s="12"/>
      <c r="CY377" s="37"/>
      <c r="DD377" s="12"/>
      <c r="DE377" s="37"/>
      <c r="DF377" s="37"/>
      <c r="DG377" s="37"/>
      <c r="DH377" s="37"/>
      <c r="DI377" s="36"/>
      <c r="DJ377" s="12"/>
      <c r="DK377" s="12"/>
      <c r="DL377" s="12"/>
      <c r="DP377" s="1"/>
      <c r="DU377"/>
    </row>
    <row r="378" spans="67:125" x14ac:dyDescent="0.2">
      <c r="BO378" s="32"/>
      <c r="BP378" s="32"/>
      <c r="BQ378" s="32"/>
      <c r="BR378" s="32"/>
      <c r="BS378" s="32"/>
      <c r="BT378" s="12"/>
      <c r="BU378" s="12"/>
      <c r="BV378" s="12"/>
      <c r="BW378" s="12"/>
      <c r="BX378" s="12"/>
      <c r="BZ378" s="1"/>
      <c r="CA378" s="1"/>
      <c r="CE378" s="115"/>
      <c r="CF378" s="144"/>
      <c r="CG378" s="1"/>
      <c r="CH378" s="1"/>
      <c r="CI378" s="1"/>
      <c r="CJ378" s="1"/>
      <c r="CK378" s="1"/>
      <c r="CL378" s="12"/>
      <c r="CQ378" s="47"/>
      <c r="CR378" s="12"/>
      <c r="CT378" s="12"/>
      <c r="CU378" s="12"/>
      <c r="CV378" s="12"/>
      <c r="CX378" s="12"/>
      <c r="CY378" s="37"/>
      <c r="DD378" s="12"/>
      <c r="DE378" s="37"/>
      <c r="DF378" s="37"/>
      <c r="DG378" s="37"/>
      <c r="DH378" s="37"/>
      <c r="DI378" s="36"/>
      <c r="DJ378" s="12"/>
      <c r="DK378" s="12"/>
      <c r="DL378" s="12"/>
      <c r="DP378" s="1"/>
      <c r="DU378"/>
    </row>
    <row r="379" spans="67:125" x14ac:dyDescent="0.2">
      <c r="BO379" s="32"/>
      <c r="BP379" s="32"/>
      <c r="BQ379" s="32"/>
      <c r="BR379" s="32"/>
      <c r="BS379" s="32"/>
      <c r="BT379" s="12"/>
      <c r="BU379" s="12"/>
      <c r="BV379" s="12"/>
      <c r="BW379" s="12"/>
      <c r="BX379" s="12"/>
      <c r="BZ379" s="1"/>
      <c r="CA379" s="1"/>
      <c r="CE379" s="115"/>
      <c r="CF379" s="144"/>
      <c r="CG379" s="1"/>
      <c r="CH379" s="1"/>
      <c r="CI379" s="1"/>
      <c r="CJ379" s="1"/>
      <c r="CK379" s="1"/>
      <c r="CL379" s="12"/>
      <c r="CQ379" s="47"/>
      <c r="CR379" s="12"/>
      <c r="CT379" s="12"/>
      <c r="CU379" s="12"/>
      <c r="CV379" s="12"/>
      <c r="CX379" s="12"/>
      <c r="CY379" s="37"/>
      <c r="DD379" s="12"/>
      <c r="DE379" s="37"/>
      <c r="DF379" s="37"/>
      <c r="DG379" s="37"/>
      <c r="DH379" s="37"/>
      <c r="DI379" s="36"/>
      <c r="DJ379" s="12"/>
      <c r="DK379" s="12"/>
      <c r="DL379" s="12"/>
      <c r="DP379" s="1"/>
      <c r="DU379"/>
    </row>
    <row r="380" spans="67:125" x14ac:dyDescent="0.2">
      <c r="BO380" s="32"/>
      <c r="BP380" s="32"/>
      <c r="BQ380" s="32"/>
      <c r="BR380" s="32"/>
      <c r="BS380" s="32"/>
      <c r="BT380" s="12"/>
      <c r="BU380" s="12"/>
      <c r="BV380" s="12"/>
      <c r="BW380" s="12"/>
      <c r="BX380" s="12"/>
      <c r="BZ380" s="1"/>
      <c r="CA380" s="1"/>
      <c r="CE380" s="115"/>
      <c r="CF380" s="144"/>
      <c r="CG380" s="1"/>
      <c r="CH380" s="1"/>
      <c r="CI380" s="1"/>
      <c r="CJ380" s="1"/>
      <c r="CK380" s="1"/>
      <c r="CL380" s="12"/>
      <c r="CQ380" s="47"/>
      <c r="CR380" s="12"/>
      <c r="CT380" s="12"/>
      <c r="CU380" s="12"/>
      <c r="CV380" s="12"/>
      <c r="CX380" s="12"/>
      <c r="CY380" s="37"/>
      <c r="DD380" s="12"/>
      <c r="DE380" s="37"/>
      <c r="DF380" s="37"/>
      <c r="DG380" s="37"/>
      <c r="DH380" s="37"/>
      <c r="DI380" s="36"/>
      <c r="DJ380" s="12"/>
      <c r="DK380" s="12"/>
      <c r="DL380" s="12"/>
      <c r="DP380" s="1"/>
      <c r="DU380"/>
    </row>
    <row r="381" spans="67:125" x14ac:dyDescent="0.2">
      <c r="BO381" s="32"/>
      <c r="BP381" s="32"/>
      <c r="BQ381" s="32"/>
      <c r="BR381" s="32"/>
      <c r="BS381" s="32"/>
      <c r="BT381" s="12"/>
      <c r="BU381" s="12"/>
      <c r="BV381" s="12"/>
      <c r="BW381" s="12"/>
      <c r="BX381" s="12"/>
      <c r="BZ381" s="1"/>
      <c r="CA381" s="1"/>
      <c r="CE381" s="115"/>
      <c r="CF381" s="144"/>
      <c r="CG381" s="1"/>
      <c r="CH381" s="1"/>
      <c r="CI381" s="1"/>
      <c r="CJ381" s="1"/>
      <c r="CK381" s="1"/>
      <c r="CL381" s="12"/>
      <c r="CQ381" s="47"/>
      <c r="CR381" s="12"/>
      <c r="CT381" s="12"/>
      <c r="CU381" s="12"/>
      <c r="CV381" s="12"/>
      <c r="CX381" s="12"/>
      <c r="CY381" s="37"/>
      <c r="DD381" s="12"/>
      <c r="DE381" s="37"/>
      <c r="DF381" s="37"/>
      <c r="DG381" s="37"/>
      <c r="DH381" s="37"/>
      <c r="DI381" s="36"/>
      <c r="DJ381" s="12"/>
      <c r="DK381" s="12"/>
      <c r="DL381" s="12"/>
      <c r="DP381" s="1"/>
      <c r="DU381"/>
    </row>
    <row r="382" spans="67:125" x14ac:dyDescent="0.2">
      <c r="BO382" s="32"/>
      <c r="BP382" s="32"/>
      <c r="BQ382" s="32"/>
      <c r="BR382" s="32"/>
      <c r="BS382" s="32"/>
      <c r="BT382" s="12"/>
      <c r="BU382" s="12"/>
      <c r="BV382" s="12"/>
      <c r="BW382" s="12"/>
      <c r="BX382" s="12"/>
      <c r="BZ382" s="1"/>
      <c r="CA382" s="1"/>
      <c r="CE382" s="115"/>
      <c r="CF382" s="144"/>
      <c r="CG382" s="1"/>
      <c r="CH382" s="1"/>
      <c r="CI382" s="1"/>
      <c r="CJ382" s="1"/>
      <c r="CK382" s="1"/>
      <c r="CL382" s="12"/>
      <c r="CQ382" s="47"/>
      <c r="CR382" s="12"/>
      <c r="CT382" s="12"/>
      <c r="CU382" s="12"/>
      <c r="CV382" s="12"/>
      <c r="CX382" s="12"/>
      <c r="CY382" s="37"/>
      <c r="DD382" s="12"/>
      <c r="DE382" s="37"/>
      <c r="DF382" s="37"/>
      <c r="DG382" s="37"/>
      <c r="DH382" s="37"/>
      <c r="DI382" s="36"/>
      <c r="DJ382" s="12"/>
      <c r="DK382" s="12"/>
      <c r="DL382" s="12"/>
      <c r="DP382" s="1"/>
      <c r="DU382"/>
    </row>
  </sheetData>
  <autoFilter ref="A3:DG344" xr:uid="{AB8FB2AE-91AE-1F4B-9042-1AE93A4EDA6C}"/>
  <sortState xmlns:xlrd2="http://schemas.microsoft.com/office/spreadsheetml/2017/richdata2" ref="A4:DP276">
    <sortCondition ref="A4:A276"/>
    <sortCondition descending="1" ref="B4:B276"/>
  </sortState>
  <dataValidations disablePrompts="1" count="2">
    <dataValidation type="whole" allowBlank="1" showInputMessage="1" showErrorMessage="1" errorTitle="Invalid Score Range" error="Score must be between 200 - 800. " sqref="BA261:BD261" xr:uid="{8B94243D-88AF-7145-8DF7-9F2520C4C02C}">
      <formula1>200</formula1>
      <formula2>800</formula2>
    </dataValidation>
    <dataValidation type="whole" allowBlank="1" showInputMessage="1" showErrorMessage="1" errorTitle="Invalid Score Range" error="Score must be between 400 - 1600. " sqref="BE261:BF261" xr:uid="{C8D9676F-0EDD-DC42-BD86-2757367B74DE}">
      <formula1>400</formula1>
      <formula2>1600</formula2>
    </dataValidation>
  </dataValidations>
  <hyperlinks>
    <hyperlink ref="CT1" r:id="rId1" display="H@.d" xr:uid="{02BF9F26-3838-2242-B30B-34A580D8674F}"/>
    <hyperlink ref="DD1" r:id="rId2" display="H@.d" xr:uid="{37B280DD-612E-784E-930C-6BD7DF036964}"/>
    <hyperlink ref="DF1" r:id="rId3" display="H@.d" xr:uid="{644F600B-0055-2E49-94EF-DB2367AD102F}"/>
    <hyperlink ref="CR1" r:id="rId4" display="H@.d" xr:uid="{748122B1-5CD4-D846-B2BD-85980B48D1FD}"/>
    <hyperlink ref="CS1" r:id="rId5" display="H@.d" xr:uid="{63D3C12B-4DB7-D74C-B576-F7D31C086298}"/>
    <hyperlink ref="CY1" r:id="rId6" display="H@.d" xr:uid="{1886FD0F-E26D-4C43-AE20-B03B68C9DF01}"/>
    <hyperlink ref="CZ1" r:id="rId7" display="H@.d" xr:uid="{0C8BA437-BF4F-9D42-9F93-277CF2720FC3}"/>
    <hyperlink ref="C100" r:id="rId8" xr:uid="{A0A0BF4E-15E2-0D44-98A2-A22F668C8F42}"/>
    <hyperlink ref="C86" r:id="rId9" xr:uid="{D4C61433-1C89-3D4E-94B7-C0678E247BE9}"/>
    <hyperlink ref="C55" r:id="rId10" xr:uid="{93B3A9AC-9398-A349-B243-E64D0C5AB33B}"/>
    <hyperlink ref="C66" r:id="rId11" xr:uid="{59254A5C-E04D-F74C-8343-85C71ACF9DE1}"/>
    <hyperlink ref="C199" r:id="rId12" xr:uid="{C91371E8-B215-364E-A75F-A3F2FFA4CA5C}"/>
    <hyperlink ref="C234" r:id="rId13" xr:uid="{9C9B1DA9-DC7C-9E4B-8FB8-C45842DDCFC7}"/>
    <hyperlink ref="C255" r:id="rId14" xr:uid="{D59380DF-884A-494B-8772-4705C00B4106}"/>
    <hyperlink ref="C28" r:id="rId15" xr:uid="{94A3DAAF-9A9C-494F-B56C-0C59AB487283}"/>
    <hyperlink ref="C43" r:id="rId16" xr:uid="{D5581EA4-A33D-F448-8CDA-E1ECDC650D51}"/>
    <hyperlink ref="C16" r:id="rId17" xr:uid="{487242ED-6290-0B49-8E5B-525EDA4B826B}"/>
    <hyperlink ref="C22" r:id="rId18" xr:uid="{C65ABD0A-6F85-7143-A31F-D56D34FDB55C}"/>
    <hyperlink ref="C4" r:id="rId19" xr:uid="{9BC19B08-76EF-174A-8548-ABF1001F1399}"/>
    <hyperlink ref="C246" r:id="rId20" xr:uid="{D77EFEB0-C91E-EF44-82C0-FAEF254335CF}"/>
    <hyperlink ref="C224" r:id="rId21" xr:uid="{C74DA0D5-E6DE-0440-AFE1-3485A4816204}"/>
    <hyperlink ref="C212" r:id="rId22" xr:uid="{E69D783D-CA49-3144-8EAB-33AB7E5CE790}"/>
    <hyperlink ref="C164" r:id="rId23" xr:uid="{E1456649-0EA4-0E45-8794-754392018142}"/>
    <hyperlink ref="C158" r:id="rId24" xr:uid="{03C00604-FB3D-3C4A-9042-774098380D60}"/>
    <hyperlink ref="C143" r:id="rId25" xr:uid="{001F91BE-5803-4343-8D2E-88A563BEFA88}"/>
    <hyperlink ref="C137" r:id="rId26" xr:uid="{82587944-32C8-414F-B34C-EAA276558697}"/>
    <hyperlink ref="C131" r:id="rId27" xr:uid="{786E3FAB-1126-0740-A13B-234FDB47C558}"/>
    <hyperlink ref="C106" r:id="rId28" xr:uid="{71D9EAA3-2BAD-474E-B623-1BDA2A798F03}"/>
    <hyperlink ref="C78" r:id="rId29" xr:uid="{427B3268-05B4-DA4F-9DD8-EEFE37D1D29D}"/>
    <hyperlink ref="C73" r:id="rId30" xr:uid="{97308788-0D86-9D42-869E-A6AA5BE128F8}"/>
    <hyperlink ref="C268" r:id="rId31" xr:uid="{045F82F5-CE2C-4640-BF46-1B2787DF95E7}"/>
    <hyperlink ref="C240" r:id="rId32" xr:uid="{AF531EB7-9B6C-8942-97BA-86773F616AAF}"/>
    <hyperlink ref="C218" r:id="rId33" xr:uid="{406C9158-0C78-AA40-B8FD-23D9ABEE199D}"/>
    <hyperlink ref="C188" r:id="rId34" location="Common-Data-Set" xr:uid="{7C263CB6-150B-D742-A2A3-F1818EEC0A1C}"/>
    <hyperlink ref="C184" r:id="rId35" xr:uid="{CCD6F7B6-39A3-6E48-9AF0-FF9E7C826591}"/>
    <hyperlink ref="C124" r:id="rId36" xr:uid="{BD5B4359-4BEF-6048-BF50-105A840487B9}"/>
    <hyperlink ref="C37" r:id="rId37" xr:uid="{99DC6588-2BC8-E548-9446-E37B3F407955}"/>
    <hyperlink ref="C11" r:id="rId38" xr:uid="{C3F40CCC-7EE2-1242-AA74-59F2F58F20BE}"/>
    <hyperlink ref="C115" r:id="rId39" xr:uid="{D3F89F2E-C8F2-1144-902E-35AF6615434E}"/>
    <hyperlink ref="C117" r:id="rId40" xr:uid="{CC363F08-7CF9-5B45-AB3C-C0D892FB319B}"/>
    <hyperlink ref="C67" r:id="rId41" xr:uid="{A6B87DAF-1543-F64F-9B67-A6F6DA1EC6CF}"/>
    <hyperlink ref="C121" r:id="rId42" xr:uid="{6BE6A235-8A78-6548-9521-909C977959CA}"/>
    <hyperlink ref="C6" r:id="rId43" xr:uid="{2EA85278-E310-754C-8BEF-22029849E268}"/>
    <hyperlink ref="C85" r:id="rId44" xr:uid="{06F67023-C7E8-A040-822F-BEFA0FDEA94E}"/>
    <hyperlink ref="C130" r:id="rId45" xr:uid="{CBA2221D-AAA9-3644-82D4-1AF344969430}"/>
    <hyperlink ref="C228" r:id="rId46" xr:uid="{8F2507FE-75EB-D74D-9A04-CEA4D12BE0FE}"/>
    <hyperlink ref="CA224" r:id="rId47" xr:uid="{8853176D-04AE-0247-88B3-22BC7BBACC46}"/>
    <hyperlink ref="CA178" r:id="rId48" xr:uid="{1A9BFFE7-8C4C-E64A-A222-11BBAAB922AE}"/>
    <hyperlink ref="CA171" r:id="rId49" xr:uid="{611D83D5-D7B8-B348-ADDE-B16965BA0786}"/>
    <hyperlink ref="CA106" r:id="rId50" xr:uid="{F0A23B93-2142-9E40-A39F-B6019F993551}"/>
    <hyperlink ref="CA275" r:id="rId51" xr:uid="{0A16E97B-3D7B-8544-8EB6-C48A53184BAE}"/>
    <hyperlink ref="CA276" r:id="rId52" xr:uid="{473679EA-0D99-6D42-8E4B-EB73A46A9E44}"/>
    <hyperlink ref="CA294" r:id="rId53" xr:uid="{D6406EE8-182F-AA41-B709-5278483D1C9D}"/>
    <hyperlink ref="CA277" r:id="rId54" xr:uid="{98CC15B4-BF9F-094A-BFB0-5F119A0655A8}"/>
    <hyperlink ref="CA274" r:id="rId55" xr:uid="{C6D161E8-71F0-294E-BF1B-A6983F890488}"/>
    <hyperlink ref="CA194" r:id="rId56" xr:uid="{39C89580-64C1-9645-A1CD-F26233E91C7F}"/>
    <hyperlink ref="CA281" r:id="rId57" xr:uid="{98497684-7DED-244C-8375-220B5DC51181}"/>
    <hyperlink ref="CA282" r:id="rId58" xr:uid="{09175909-ECC0-134B-9076-84E2D27AAB5F}"/>
    <hyperlink ref="CA288" r:id="rId59" xr:uid="{0A9EEE24-5601-A948-B90E-9920401D6C46}"/>
    <hyperlink ref="CA298" r:id="rId60" xr:uid="{EE39DAF8-7F08-D24E-949B-9A0740A9CA4C}"/>
    <hyperlink ref="CA22" r:id="rId61" xr:uid="{B6D52F83-D83A-C746-81C0-17A976EC047C}"/>
    <hyperlink ref="C49" r:id="rId62" xr:uid="{F42EE3A4-74B4-C84D-9B27-05ABB52AB0DD}"/>
    <hyperlink ref="C60" r:id="rId63" xr:uid="{ECF731B0-E7CD-2342-96FE-B7A249F89C63}"/>
    <hyperlink ref="C93" r:id="rId64" xr:uid="{0EAF7F8D-5239-AD4B-9B64-A7E3E5F43113}"/>
    <hyperlink ref="C152" r:id="rId65" xr:uid="{136F1F70-F3D4-934C-AA8C-28DE1E2EA2C3}"/>
    <hyperlink ref="C170" r:id="rId66" xr:uid="{DCA60CF3-37CA-2940-89EA-A884666E3765}"/>
    <hyperlink ref="C194" r:id="rId67" xr:uid="{5C79FFD9-16F5-364D-91FC-634871DA4D9E}"/>
    <hyperlink ref="C205" r:id="rId68" xr:uid="{966320A7-2342-B749-9410-B383CEFED262}"/>
    <hyperlink ref="C261" r:id="rId69" xr:uid="{39D7542E-2274-F540-85CC-9E3786BB5639}"/>
    <hyperlink ref="C282" r:id="rId70" xr:uid="{E0B86824-CEAE-B847-8EB3-1019C7850048}"/>
    <hyperlink ref="C288" r:id="rId71" xr:uid="{23467730-FA48-A64A-ACD5-D4F4E99207A5}"/>
    <hyperlink ref="C294" r:id="rId72" xr:uid="{9FC2E183-0FAF-9346-A8F3-10B85C675AA0}"/>
    <hyperlink ref="C298" r:id="rId73" xr:uid="{0A7249E1-5240-274F-A127-FEE068464BAC}"/>
    <hyperlink ref="C303" r:id="rId74" xr:uid="{D36735CE-B416-9640-B41D-10A304E303A4}"/>
    <hyperlink ref="CA170" r:id="rId75" xr:uid="{C82AF918-16D9-6148-A89E-A57A7A232D32}"/>
    <hyperlink ref="C177" r:id="rId76" xr:uid="{FF14DE5D-05A5-0541-A7E8-98361FD7FD33}"/>
    <hyperlink ref="C307" r:id="rId77" xr:uid="{5B1826CA-9135-1548-891E-1CA6C17C626A}"/>
    <hyperlink ref="C333" r:id="rId78" xr:uid="{3F67F9BC-2FE5-E74E-AE87-BE518628F1F1}"/>
    <hyperlink ref="C321" r:id="rId79" xr:uid="{1AFAD40C-8F01-4C40-8E06-B5B18293766C}"/>
    <hyperlink ref="C327" r:id="rId80" xr:uid="{D694950C-03E0-EA48-8EEF-46EA06F71D4C}"/>
    <hyperlink ref="C339" r:id="rId81" xr:uid="{265B93C0-10B9-0745-90B4-C52C71EBA278}"/>
    <hyperlink ref="C92" r:id="rId82" xr:uid="{8DB0E1E0-DA1B-0941-9ABF-A6FBC68E4DBA}"/>
    <hyperlink ref="C315" r:id="rId83" xr:uid="{5497C4A4-88EE-6847-9BFC-86FA1588E0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FFA9-0E57-964F-8CA1-96CD5DDAC249}">
  <dimension ref="A1:AN248"/>
  <sheetViews>
    <sheetView zoomScale="141" zoomScaleNormal="141" workbookViewId="0">
      <pane xSplit="5" ySplit="2" topLeftCell="X76" activePane="bottomRight" state="frozen"/>
      <selection pane="topRight" activeCell="E1" sqref="E1"/>
      <selection pane="bottomLeft" activeCell="A3" sqref="A3"/>
      <selection pane="bottomRight" activeCell="F77" sqref="F77:X77"/>
    </sheetView>
  </sheetViews>
  <sheetFormatPr baseColWidth="10" defaultRowHeight="16" x14ac:dyDescent="0.2"/>
  <cols>
    <col min="1" max="1" width="6.83203125" style="57" customWidth="1"/>
    <col min="2" max="2" width="13.83203125" style="54" customWidth="1"/>
    <col min="3" max="3" width="6.83203125" customWidth="1"/>
    <col min="4" max="4" width="18.1640625" customWidth="1"/>
    <col min="5" max="5" width="14.5" customWidth="1"/>
    <col min="6" max="24" width="4.6640625" customWidth="1"/>
  </cols>
  <sheetData>
    <row r="1" spans="1:40" s="1" customFormat="1" x14ac:dyDescent="0.2">
      <c r="A1" s="56">
        <v>1</v>
      </c>
      <c r="B1" s="39" t="s">
        <v>67</v>
      </c>
      <c r="C1" s="1" t="s">
        <v>68</v>
      </c>
      <c r="E1" s="16"/>
      <c r="F1" t="s">
        <v>221</v>
      </c>
      <c r="G1" s="1" t="s">
        <v>222</v>
      </c>
      <c r="H1" s="1" t="s">
        <v>223</v>
      </c>
      <c r="I1" s="1" t="s">
        <v>4</v>
      </c>
      <c r="J1" s="1" t="s">
        <v>224</v>
      </c>
      <c r="K1" s="1" t="s">
        <v>225</v>
      </c>
      <c r="L1" t="s">
        <v>226</v>
      </c>
      <c r="M1" t="s">
        <v>227</v>
      </c>
      <c r="N1" t="s">
        <v>228</v>
      </c>
      <c r="O1" s="16" t="s">
        <v>229</v>
      </c>
      <c r="P1" s="16" t="s">
        <v>230</v>
      </c>
      <c r="Q1" s="16" t="s">
        <v>231</v>
      </c>
      <c r="R1" s="16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s="14"/>
      <c r="Z1" s="5"/>
      <c r="AI1" s="7"/>
      <c r="AK1" s="7"/>
      <c r="AM1" s="7"/>
      <c r="AN1" s="6"/>
    </row>
    <row r="2" spans="1:40" s="1" customFormat="1" x14ac:dyDescent="0.2">
      <c r="A2" s="57">
        <v>2</v>
      </c>
      <c r="B2" s="39"/>
      <c r="D2" t="s">
        <v>220</v>
      </c>
      <c r="E2" s="16"/>
      <c r="J2" s="2"/>
      <c r="Y2" s="14"/>
      <c r="Z2" s="5"/>
      <c r="AI2" s="7"/>
      <c r="AK2" s="7"/>
      <c r="AM2" s="7"/>
      <c r="AN2" s="6"/>
    </row>
    <row r="3" spans="1:40" s="1" customFormat="1" x14ac:dyDescent="0.2">
      <c r="A3" s="57">
        <v>3</v>
      </c>
      <c r="B3" s="54" t="s">
        <v>241</v>
      </c>
      <c r="C3">
        <v>2022</v>
      </c>
      <c r="D3" s="52" t="s">
        <v>221</v>
      </c>
      <c r="E3" s="16" t="s">
        <v>5</v>
      </c>
      <c r="Y3"/>
      <c r="Z3" s="5"/>
      <c r="AI3" s="7"/>
      <c r="AK3" s="7"/>
      <c r="AM3" s="7"/>
      <c r="AN3" s="6"/>
    </row>
    <row r="4" spans="1:40" s="1" customFormat="1" x14ac:dyDescent="0.2">
      <c r="A4" s="57">
        <v>22</v>
      </c>
      <c r="B4" s="54" t="s">
        <v>107</v>
      </c>
      <c r="C4">
        <v>2022</v>
      </c>
      <c r="D4" s="52" t="s">
        <v>221</v>
      </c>
      <c r="E4" s="16" t="s">
        <v>5</v>
      </c>
      <c r="Y4"/>
      <c r="Z4"/>
      <c r="AI4" s="7"/>
      <c r="AK4" s="7"/>
      <c r="AM4" s="7"/>
      <c r="AN4" s="6"/>
    </row>
    <row r="5" spans="1:40" s="1" customFormat="1" x14ac:dyDescent="0.2">
      <c r="A5" s="57">
        <v>41</v>
      </c>
      <c r="B5" s="54" t="s">
        <v>120</v>
      </c>
      <c r="C5">
        <v>2022</v>
      </c>
      <c r="D5" s="52" t="s">
        <v>221</v>
      </c>
      <c r="E5" s="16" t="s">
        <v>5</v>
      </c>
      <c r="Y5"/>
      <c r="Z5"/>
      <c r="AI5" s="7"/>
      <c r="AK5" s="7"/>
      <c r="AM5" s="7"/>
      <c r="AN5" s="6"/>
    </row>
    <row r="6" spans="1:40" s="1" customFormat="1" x14ac:dyDescent="0.2">
      <c r="A6" s="57">
        <v>60</v>
      </c>
      <c r="B6" s="54" t="s">
        <v>50</v>
      </c>
      <c r="C6">
        <v>2022</v>
      </c>
      <c r="D6" s="52" t="s">
        <v>221</v>
      </c>
      <c r="E6" s="16" t="s">
        <v>5</v>
      </c>
      <c r="Y6"/>
      <c r="Z6"/>
      <c r="AI6" s="7"/>
      <c r="AK6" s="7"/>
      <c r="AM6" s="7"/>
      <c r="AN6" s="6"/>
    </row>
    <row r="7" spans="1:40" s="1" customFormat="1" x14ac:dyDescent="0.2">
      <c r="A7" s="57">
        <v>79</v>
      </c>
      <c r="B7" s="39" t="s">
        <v>128</v>
      </c>
      <c r="C7" s="1">
        <v>2022</v>
      </c>
      <c r="D7" s="52" t="s">
        <v>221</v>
      </c>
      <c r="E7" s="16" t="s">
        <v>5</v>
      </c>
      <c r="Z7"/>
      <c r="AI7" s="7"/>
      <c r="AK7" s="7"/>
      <c r="AM7" s="7"/>
      <c r="AN7" s="6"/>
    </row>
    <row r="8" spans="1:40" x14ac:dyDescent="0.2">
      <c r="A8" s="57">
        <v>98</v>
      </c>
      <c r="B8" s="54" t="s">
        <v>45</v>
      </c>
      <c r="C8">
        <v>2022</v>
      </c>
      <c r="D8" s="52" t="s">
        <v>221</v>
      </c>
      <c r="E8" s="16" t="s">
        <v>5</v>
      </c>
    </row>
    <row r="9" spans="1:40" x14ac:dyDescent="0.2">
      <c r="A9" s="57">
        <v>117</v>
      </c>
      <c r="B9" s="3" t="s">
        <v>136</v>
      </c>
      <c r="C9">
        <v>2022</v>
      </c>
      <c r="D9" s="52" t="s">
        <v>221</v>
      </c>
      <c r="E9" s="16" t="s">
        <v>5</v>
      </c>
    </row>
    <row r="10" spans="1:40" x14ac:dyDescent="0.2">
      <c r="A10" s="57">
        <v>136</v>
      </c>
      <c r="B10" s="3" t="s">
        <v>210</v>
      </c>
      <c r="C10">
        <v>2022</v>
      </c>
      <c r="D10" s="52" t="s">
        <v>221</v>
      </c>
      <c r="E10" s="16" t="s">
        <v>5</v>
      </c>
    </row>
    <row r="11" spans="1:40" x14ac:dyDescent="0.2">
      <c r="A11" s="57">
        <v>155</v>
      </c>
      <c r="B11" s="3" t="s">
        <v>118</v>
      </c>
      <c r="C11">
        <v>2022</v>
      </c>
      <c r="D11" s="52" t="s">
        <v>221</v>
      </c>
      <c r="E11" s="16" t="s">
        <v>5</v>
      </c>
    </row>
    <row r="12" spans="1:40" x14ac:dyDescent="0.2">
      <c r="A12" s="57">
        <v>174</v>
      </c>
      <c r="B12" s="3" t="s">
        <v>114</v>
      </c>
      <c r="C12">
        <v>2022</v>
      </c>
      <c r="D12" s="52" t="s">
        <v>221</v>
      </c>
      <c r="E12" s="16" t="s">
        <v>5</v>
      </c>
    </row>
    <row r="13" spans="1:40" x14ac:dyDescent="0.2">
      <c r="A13" s="57">
        <v>193</v>
      </c>
      <c r="B13" s="1" t="s">
        <v>11</v>
      </c>
      <c r="C13">
        <v>2022</v>
      </c>
      <c r="D13" s="52" t="s">
        <v>221</v>
      </c>
      <c r="E13" s="16" t="s">
        <v>5</v>
      </c>
    </row>
    <row r="14" spans="1:40" x14ac:dyDescent="0.2">
      <c r="A14" s="57">
        <v>212</v>
      </c>
      <c r="B14" s="3" t="s">
        <v>141</v>
      </c>
      <c r="C14">
        <v>2022</v>
      </c>
      <c r="D14" s="52" t="s">
        <v>221</v>
      </c>
      <c r="E14" s="16" t="s">
        <v>5</v>
      </c>
    </row>
    <row r="15" spans="1:40" x14ac:dyDescent="0.2">
      <c r="A15" s="57">
        <v>231</v>
      </c>
      <c r="B15" s="3" t="s">
        <v>117</v>
      </c>
      <c r="C15">
        <v>2022</v>
      </c>
      <c r="D15" s="52" t="s">
        <v>221</v>
      </c>
      <c r="E15" s="16" t="s">
        <v>5</v>
      </c>
    </row>
    <row r="16" spans="1:40" x14ac:dyDescent="0.2">
      <c r="A16" s="57">
        <v>250</v>
      </c>
      <c r="B16" s="54" t="s">
        <v>3</v>
      </c>
      <c r="C16">
        <v>2022</v>
      </c>
      <c r="D16" s="52" t="s">
        <v>221</v>
      </c>
      <c r="E16" s="16" t="s">
        <v>5</v>
      </c>
    </row>
    <row r="17" spans="1:5" x14ac:dyDescent="0.2">
      <c r="A17" s="57">
        <v>269</v>
      </c>
      <c r="B17" s="54" t="s">
        <v>138</v>
      </c>
      <c r="C17">
        <v>2022</v>
      </c>
      <c r="D17" s="52" t="s">
        <v>221</v>
      </c>
      <c r="E17" s="16" t="s">
        <v>5</v>
      </c>
    </row>
    <row r="18" spans="1:5" x14ac:dyDescent="0.2">
      <c r="A18" s="57">
        <v>288</v>
      </c>
      <c r="B18" s="54" t="s">
        <v>115</v>
      </c>
      <c r="C18">
        <v>2022</v>
      </c>
      <c r="D18" s="52" t="s">
        <v>221</v>
      </c>
      <c r="E18" s="16" t="s">
        <v>5</v>
      </c>
    </row>
    <row r="19" spans="1:5" x14ac:dyDescent="0.2">
      <c r="A19" s="57">
        <v>307</v>
      </c>
      <c r="B19" s="54" t="s">
        <v>2</v>
      </c>
      <c r="C19">
        <v>2022</v>
      </c>
      <c r="D19" s="52" t="s">
        <v>221</v>
      </c>
      <c r="E19" s="16" t="s">
        <v>5</v>
      </c>
    </row>
    <row r="20" spans="1:5" x14ac:dyDescent="0.2">
      <c r="A20" s="57">
        <v>326</v>
      </c>
      <c r="B20" s="3" t="s">
        <v>119</v>
      </c>
      <c r="C20">
        <v>2022</v>
      </c>
      <c r="D20" s="52" t="s">
        <v>221</v>
      </c>
      <c r="E20" s="16" t="s">
        <v>5</v>
      </c>
    </row>
    <row r="21" spans="1:5" x14ac:dyDescent="0.2">
      <c r="A21" s="57">
        <v>345</v>
      </c>
      <c r="B21" s="3" t="s">
        <v>48</v>
      </c>
      <c r="C21">
        <v>2022</v>
      </c>
      <c r="D21" s="52" t="s">
        <v>221</v>
      </c>
      <c r="E21" s="16" t="s">
        <v>5</v>
      </c>
    </row>
    <row r="22" spans="1:5" x14ac:dyDescent="0.2">
      <c r="A22" s="57">
        <v>364</v>
      </c>
      <c r="B22" s="54" t="s">
        <v>121</v>
      </c>
      <c r="C22">
        <v>2022</v>
      </c>
      <c r="D22" s="52" t="s">
        <v>221</v>
      </c>
      <c r="E22" s="16" t="s">
        <v>5</v>
      </c>
    </row>
    <row r="23" spans="1:5" x14ac:dyDescent="0.2">
      <c r="A23" s="57">
        <v>383</v>
      </c>
      <c r="B23" s="55" t="s">
        <v>124</v>
      </c>
      <c r="C23">
        <v>2022</v>
      </c>
      <c r="D23" s="52" t="s">
        <v>221</v>
      </c>
      <c r="E23" s="16" t="s">
        <v>5</v>
      </c>
    </row>
    <row r="24" spans="1:5" x14ac:dyDescent="0.2">
      <c r="A24" s="57">
        <v>402</v>
      </c>
      <c r="B24" s="55" t="s">
        <v>142</v>
      </c>
      <c r="C24">
        <v>2022</v>
      </c>
      <c r="D24" s="52" t="s">
        <v>221</v>
      </c>
      <c r="E24" s="16" t="s">
        <v>5</v>
      </c>
    </row>
    <row r="25" spans="1:5" x14ac:dyDescent="0.2">
      <c r="A25" s="57">
        <v>421</v>
      </c>
      <c r="B25" s="55" t="s">
        <v>123</v>
      </c>
      <c r="C25">
        <v>2022</v>
      </c>
      <c r="D25" s="52" t="s">
        <v>221</v>
      </c>
      <c r="E25" s="16" t="s">
        <v>5</v>
      </c>
    </row>
    <row r="26" spans="1:5" x14ac:dyDescent="0.2">
      <c r="A26" s="57">
        <v>440</v>
      </c>
      <c r="B26" s="54" t="s">
        <v>113</v>
      </c>
      <c r="C26">
        <v>2022</v>
      </c>
      <c r="D26" s="52" t="s">
        <v>221</v>
      </c>
      <c r="E26" s="16" t="s">
        <v>5</v>
      </c>
    </row>
    <row r="27" spans="1:5" x14ac:dyDescent="0.2">
      <c r="A27" s="57">
        <v>459</v>
      </c>
      <c r="B27" s="54" t="s">
        <v>14</v>
      </c>
      <c r="C27">
        <v>2022</v>
      </c>
      <c r="D27" s="52" t="s">
        <v>221</v>
      </c>
      <c r="E27" s="16" t="s">
        <v>5</v>
      </c>
    </row>
    <row r="28" spans="1:5" x14ac:dyDescent="0.2">
      <c r="A28" s="57">
        <v>478</v>
      </c>
      <c r="B28" s="54" t="s">
        <v>108</v>
      </c>
      <c r="C28">
        <v>2022</v>
      </c>
      <c r="D28" s="52" t="s">
        <v>221</v>
      </c>
      <c r="E28" s="16" t="s">
        <v>5</v>
      </c>
    </row>
    <row r="29" spans="1:5" x14ac:dyDescent="0.2">
      <c r="A29" s="57">
        <v>497</v>
      </c>
      <c r="B29" s="54" t="s">
        <v>116</v>
      </c>
      <c r="C29">
        <v>2022</v>
      </c>
      <c r="D29" s="52" t="s">
        <v>221</v>
      </c>
      <c r="E29" s="16" t="s">
        <v>5</v>
      </c>
    </row>
    <row r="30" spans="1:5" x14ac:dyDescent="0.2">
      <c r="A30" s="57">
        <v>516</v>
      </c>
      <c r="B30" s="3" t="s">
        <v>130</v>
      </c>
      <c r="C30">
        <v>2022</v>
      </c>
      <c r="D30" s="52" t="s">
        <v>221</v>
      </c>
      <c r="E30" s="16" t="s">
        <v>5</v>
      </c>
    </row>
    <row r="31" spans="1:5" x14ac:dyDescent="0.2">
      <c r="A31" s="57">
        <v>535</v>
      </c>
      <c r="B31" s="3" t="s">
        <v>127</v>
      </c>
      <c r="C31">
        <v>2022</v>
      </c>
      <c r="D31" s="52" t="s">
        <v>221</v>
      </c>
      <c r="E31" s="16" t="s">
        <v>5</v>
      </c>
    </row>
    <row r="32" spans="1:5" x14ac:dyDescent="0.2">
      <c r="A32" s="57">
        <v>516</v>
      </c>
      <c r="B32" s="1" t="s">
        <v>133</v>
      </c>
      <c r="C32">
        <v>2022</v>
      </c>
      <c r="D32" s="52" t="s">
        <v>221</v>
      </c>
      <c r="E32" s="16" t="s">
        <v>5</v>
      </c>
    </row>
    <row r="33" spans="1:24" x14ac:dyDescent="0.2">
      <c r="A33" s="57">
        <v>535</v>
      </c>
      <c r="B33" s="3" t="s">
        <v>135</v>
      </c>
      <c r="C33">
        <v>2022</v>
      </c>
      <c r="D33" s="52" t="s">
        <v>221</v>
      </c>
      <c r="E33" s="16" t="s">
        <v>5</v>
      </c>
    </row>
    <row r="34" spans="1:24" x14ac:dyDescent="0.2">
      <c r="A34" s="57">
        <v>516</v>
      </c>
      <c r="B34" s="3" t="s">
        <v>129</v>
      </c>
      <c r="C34">
        <v>2022</v>
      </c>
      <c r="D34" s="52" t="s">
        <v>221</v>
      </c>
      <c r="E34" s="16" t="s">
        <v>5</v>
      </c>
    </row>
    <row r="35" spans="1:24" x14ac:dyDescent="0.2">
      <c r="A35" s="57">
        <v>535</v>
      </c>
      <c r="B35" s="1" t="s">
        <v>27</v>
      </c>
      <c r="C35">
        <v>2022</v>
      </c>
      <c r="D35" s="52" t="s">
        <v>221</v>
      </c>
      <c r="E35" s="16" t="s">
        <v>5</v>
      </c>
    </row>
    <row r="36" spans="1:24" x14ac:dyDescent="0.2">
      <c r="A36" s="57">
        <v>516</v>
      </c>
      <c r="B36" s="3" t="s">
        <v>112</v>
      </c>
      <c r="C36">
        <v>2022</v>
      </c>
      <c r="D36" s="52" t="s">
        <v>221</v>
      </c>
      <c r="E36" s="16" t="s">
        <v>5</v>
      </c>
    </row>
    <row r="37" spans="1:24" x14ac:dyDescent="0.2">
      <c r="A37" s="57">
        <v>535</v>
      </c>
      <c r="B37" s="3" t="s">
        <v>137</v>
      </c>
      <c r="C37">
        <v>2022</v>
      </c>
      <c r="D37" s="52" t="s">
        <v>221</v>
      </c>
      <c r="E37" s="16" t="s">
        <v>13</v>
      </c>
    </row>
    <row r="38" spans="1:24" x14ac:dyDescent="0.2">
      <c r="A38" s="57">
        <v>535</v>
      </c>
      <c r="B38" s="3" t="s">
        <v>106</v>
      </c>
      <c r="C38">
        <v>2022</v>
      </c>
      <c r="D38" s="52" t="s">
        <v>221</v>
      </c>
      <c r="E38" s="16" t="s">
        <v>5</v>
      </c>
    </row>
    <row r="39" spans="1:24" x14ac:dyDescent="0.2">
      <c r="A39" s="57">
        <v>554</v>
      </c>
      <c r="B39" s="3" t="s">
        <v>252</v>
      </c>
      <c r="C39">
        <v>2022</v>
      </c>
      <c r="D39" s="52" t="s">
        <v>221</v>
      </c>
      <c r="E39" s="16" t="s">
        <v>5</v>
      </c>
    </row>
    <row r="40" spans="1:24" x14ac:dyDescent="0.2">
      <c r="A40" s="57">
        <v>573</v>
      </c>
      <c r="B40" s="3" t="s">
        <v>139</v>
      </c>
      <c r="C40">
        <v>2021</v>
      </c>
      <c r="D40" s="52" t="s">
        <v>221</v>
      </c>
      <c r="E40" s="16" t="s">
        <v>5</v>
      </c>
    </row>
    <row r="41" spans="1:24" x14ac:dyDescent="0.2">
      <c r="A41" s="57">
        <v>592</v>
      </c>
      <c r="B41" s="3" t="s">
        <v>131</v>
      </c>
      <c r="C41">
        <v>2022</v>
      </c>
      <c r="D41" s="52" t="s">
        <v>221</v>
      </c>
      <c r="E41" s="16" t="s">
        <v>5</v>
      </c>
    </row>
    <row r="42" spans="1:24" x14ac:dyDescent="0.2">
      <c r="A42" s="57">
        <v>611</v>
      </c>
      <c r="B42" s="3" t="s">
        <v>253</v>
      </c>
      <c r="C42">
        <v>2022</v>
      </c>
      <c r="D42" s="52" t="s">
        <v>221</v>
      </c>
      <c r="E42" s="16" t="s">
        <v>13</v>
      </c>
    </row>
    <row r="43" spans="1:24" x14ac:dyDescent="0.2">
      <c r="A43" s="57">
        <v>630</v>
      </c>
      <c r="B43" s="4" t="s">
        <v>275</v>
      </c>
      <c r="C43">
        <v>2022</v>
      </c>
      <c r="D43" s="52" t="s">
        <v>221</v>
      </c>
      <c r="E43" s="16" t="s">
        <v>13</v>
      </c>
    </row>
    <row r="44" spans="1:24" x14ac:dyDescent="0.2">
      <c r="A44" s="57">
        <v>631</v>
      </c>
      <c r="D44" s="53" t="s">
        <v>222</v>
      </c>
      <c r="E44" s="16" t="s">
        <v>9</v>
      </c>
      <c r="F44" s="50" t="s">
        <v>9</v>
      </c>
      <c r="G44" s="50" t="s">
        <v>5</v>
      </c>
      <c r="H44" s="50" t="s">
        <v>9</v>
      </c>
      <c r="I44" s="50" t="s">
        <v>13</v>
      </c>
      <c r="J44" s="50" t="s">
        <v>9</v>
      </c>
      <c r="K44" s="50" t="s">
        <v>15</v>
      </c>
      <c r="L44" s="50" t="s">
        <v>9</v>
      </c>
      <c r="M44" s="50" t="s">
        <v>13</v>
      </c>
      <c r="N44" s="50" t="s">
        <v>13</v>
      </c>
      <c r="O44" s="50" t="s">
        <v>15</v>
      </c>
      <c r="P44" s="50" t="s">
        <v>15</v>
      </c>
      <c r="Q44" s="50" t="s">
        <v>15</v>
      </c>
      <c r="R44" s="50" t="s">
        <v>15</v>
      </c>
      <c r="S44" s="50" t="s">
        <v>15</v>
      </c>
      <c r="T44" s="50" t="s">
        <v>15</v>
      </c>
      <c r="U44" s="50" t="s">
        <v>13</v>
      </c>
      <c r="V44" s="50" t="s">
        <v>13</v>
      </c>
      <c r="W44" s="50" t="s">
        <v>9</v>
      </c>
      <c r="X44" s="50">
        <v>0</v>
      </c>
    </row>
    <row r="45" spans="1:24" x14ac:dyDescent="0.2">
      <c r="A45" s="57">
        <v>632</v>
      </c>
      <c r="D45" s="53" t="s">
        <v>223</v>
      </c>
      <c r="E45" s="16" t="s">
        <v>5</v>
      </c>
      <c r="F45" s="50" t="s">
        <v>5</v>
      </c>
      <c r="G45" s="50" t="s">
        <v>9</v>
      </c>
      <c r="H45" s="50" t="s">
        <v>13</v>
      </c>
      <c r="I45" s="50" t="s">
        <v>9</v>
      </c>
      <c r="J45" s="50" t="s">
        <v>15</v>
      </c>
      <c r="K45" s="50" t="s">
        <v>9</v>
      </c>
      <c r="L45" s="50" t="s">
        <v>13</v>
      </c>
      <c r="M45" s="50" t="s">
        <v>13</v>
      </c>
      <c r="N45" s="50" t="s">
        <v>15</v>
      </c>
      <c r="O45" s="50" t="s">
        <v>15</v>
      </c>
      <c r="P45" s="50" t="s">
        <v>15</v>
      </c>
      <c r="Q45" s="50" t="s">
        <v>15</v>
      </c>
      <c r="R45" s="50" t="s">
        <v>15</v>
      </c>
      <c r="S45" s="50" t="s">
        <v>15</v>
      </c>
      <c r="T45" s="50" t="s">
        <v>13</v>
      </c>
      <c r="U45" s="50" t="s">
        <v>13</v>
      </c>
      <c r="V45" s="50" t="s">
        <v>9</v>
      </c>
      <c r="W45" s="50">
        <v>0</v>
      </c>
      <c r="X45" s="50">
        <v>0</v>
      </c>
    </row>
    <row r="46" spans="1:24" x14ac:dyDescent="0.2">
      <c r="A46" s="57">
        <v>633</v>
      </c>
      <c r="D46" s="53" t="s">
        <v>4</v>
      </c>
      <c r="E46" s="16" t="s">
        <v>9</v>
      </c>
      <c r="F46" s="50" t="s">
        <v>9</v>
      </c>
      <c r="G46" s="50" t="s">
        <v>13</v>
      </c>
      <c r="H46" s="50" t="s">
        <v>9</v>
      </c>
      <c r="I46" s="50" t="s">
        <v>15</v>
      </c>
      <c r="J46" s="50" t="s">
        <v>9</v>
      </c>
      <c r="K46" s="50" t="s">
        <v>13</v>
      </c>
      <c r="L46" s="50" t="s">
        <v>13</v>
      </c>
      <c r="M46" s="50" t="s">
        <v>15</v>
      </c>
      <c r="N46" s="50" t="s">
        <v>15</v>
      </c>
      <c r="O46" s="50" t="s">
        <v>15</v>
      </c>
      <c r="P46" s="50" t="s">
        <v>15</v>
      </c>
      <c r="Q46" s="50" t="s">
        <v>15</v>
      </c>
      <c r="R46" s="50" t="s">
        <v>15</v>
      </c>
      <c r="S46" s="50" t="s">
        <v>13</v>
      </c>
      <c r="T46" s="50" t="s">
        <v>13</v>
      </c>
      <c r="U46" s="50" t="s">
        <v>9</v>
      </c>
      <c r="V46" s="50">
        <v>0</v>
      </c>
      <c r="W46" s="50">
        <v>0</v>
      </c>
      <c r="X46" s="50">
        <v>0</v>
      </c>
    </row>
    <row r="47" spans="1:24" x14ac:dyDescent="0.2">
      <c r="A47" s="57">
        <v>634</v>
      </c>
      <c r="D47" s="53" t="s">
        <v>224</v>
      </c>
      <c r="E47" s="16" t="s">
        <v>13</v>
      </c>
      <c r="F47" s="50" t="s">
        <v>13</v>
      </c>
      <c r="G47" s="50" t="s">
        <v>9</v>
      </c>
      <c r="H47" s="50" t="s">
        <v>15</v>
      </c>
      <c r="I47" s="50" t="s">
        <v>9</v>
      </c>
      <c r="J47" s="50" t="s">
        <v>13</v>
      </c>
      <c r="K47" s="50" t="s">
        <v>13</v>
      </c>
      <c r="L47" s="50" t="s">
        <v>15</v>
      </c>
      <c r="M47" s="50" t="s">
        <v>15</v>
      </c>
      <c r="N47" s="50" t="s">
        <v>15</v>
      </c>
      <c r="O47" s="50" t="s">
        <v>15</v>
      </c>
      <c r="P47" s="50" t="s">
        <v>15</v>
      </c>
      <c r="Q47" s="50" t="s">
        <v>15</v>
      </c>
      <c r="R47" s="50" t="s">
        <v>13</v>
      </c>
      <c r="S47" s="50" t="s">
        <v>13</v>
      </c>
      <c r="T47" s="50" t="s">
        <v>9</v>
      </c>
      <c r="U47" s="50">
        <v>0</v>
      </c>
      <c r="V47" s="50">
        <v>0</v>
      </c>
      <c r="W47" s="50">
        <v>0</v>
      </c>
      <c r="X47" s="50">
        <v>0</v>
      </c>
    </row>
    <row r="48" spans="1:24" x14ac:dyDescent="0.2">
      <c r="A48" s="57">
        <v>635</v>
      </c>
      <c r="D48" s="53" t="s">
        <v>225</v>
      </c>
      <c r="E48" s="16" t="s">
        <v>9</v>
      </c>
      <c r="F48" s="50" t="s">
        <v>9</v>
      </c>
      <c r="G48" s="50" t="s">
        <v>15</v>
      </c>
      <c r="H48" s="50" t="s">
        <v>9</v>
      </c>
      <c r="I48" s="50" t="s">
        <v>13</v>
      </c>
      <c r="J48" s="50" t="s">
        <v>13</v>
      </c>
      <c r="K48" s="50" t="s">
        <v>15</v>
      </c>
      <c r="L48" s="50" t="s">
        <v>15</v>
      </c>
      <c r="M48" s="50" t="s">
        <v>15</v>
      </c>
      <c r="N48" s="50" t="s">
        <v>15</v>
      </c>
      <c r="O48" s="50" t="s">
        <v>15</v>
      </c>
      <c r="P48" s="50" t="s">
        <v>15</v>
      </c>
      <c r="Q48" s="50" t="s">
        <v>13</v>
      </c>
      <c r="R48" s="50" t="s">
        <v>13</v>
      </c>
      <c r="S48" s="50" t="s">
        <v>9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</row>
    <row r="49" spans="1:24" x14ac:dyDescent="0.2">
      <c r="A49" s="57">
        <v>636</v>
      </c>
      <c r="D49" t="s">
        <v>226</v>
      </c>
      <c r="E49" s="16" t="s">
        <v>15</v>
      </c>
      <c r="F49" s="50" t="s">
        <v>15</v>
      </c>
      <c r="G49" s="50" t="s">
        <v>9</v>
      </c>
      <c r="H49" s="50" t="s">
        <v>13</v>
      </c>
      <c r="I49" s="50" t="s">
        <v>13</v>
      </c>
      <c r="J49" s="50" t="s">
        <v>15</v>
      </c>
      <c r="K49" s="50" t="s">
        <v>15</v>
      </c>
      <c r="L49" s="50" t="s">
        <v>15</v>
      </c>
      <c r="M49" s="50" t="s">
        <v>15</v>
      </c>
      <c r="N49" s="50" t="s">
        <v>15</v>
      </c>
      <c r="O49" s="50" t="s">
        <v>15</v>
      </c>
      <c r="P49" s="50" t="s">
        <v>13</v>
      </c>
      <c r="Q49" s="50" t="s">
        <v>13</v>
      </c>
      <c r="R49" s="50" t="s">
        <v>9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</row>
    <row r="50" spans="1:24" x14ac:dyDescent="0.2">
      <c r="A50" s="57">
        <v>637</v>
      </c>
      <c r="D50" t="s">
        <v>227</v>
      </c>
      <c r="E50" s="16" t="s">
        <v>9</v>
      </c>
      <c r="F50" s="50" t="s">
        <v>9</v>
      </c>
      <c r="G50" s="50" t="s">
        <v>13</v>
      </c>
      <c r="H50" s="50" t="s">
        <v>13</v>
      </c>
      <c r="I50" s="50" t="s">
        <v>15</v>
      </c>
      <c r="J50" s="50" t="s">
        <v>15</v>
      </c>
      <c r="K50" s="50" t="s">
        <v>15</v>
      </c>
      <c r="L50" s="50" t="s">
        <v>15</v>
      </c>
      <c r="M50" s="50" t="s">
        <v>15</v>
      </c>
      <c r="N50" s="50" t="s">
        <v>15</v>
      </c>
      <c r="O50" s="50" t="s">
        <v>13</v>
      </c>
      <c r="P50" s="50" t="s">
        <v>13</v>
      </c>
      <c r="Q50" s="50" t="s">
        <v>9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</row>
    <row r="51" spans="1:24" x14ac:dyDescent="0.2">
      <c r="A51" s="57">
        <v>638</v>
      </c>
      <c r="D51" t="s">
        <v>228</v>
      </c>
      <c r="E51" s="16" t="s">
        <v>13</v>
      </c>
      <c r="F51" s="50" t="s">
        <v>13</v>
      </c>
      <c r="G51" s="50" t="s">
        <v>13</v>
      </c>
      <c r="H51" s="50" t="s">
        <v>15</v>
      </c>
      <c r="I51" s="50" t="s">
        <v>15</v>
      </c>
      <c r="J51" s="50" t="s">
        <v>15</v>
      </c>
      <c r="K51" s="50" t="s">
        <v>15</v>
      </c>
      <c r="L51" s="50" t="s">
        <v>15</v>
      </c>
      <c r="M51" s="50" t="s">
        <v>15</v>
      </c>
      <c r="N51" s="50" t="s">
        <v>13</v>
      </c>
      <c r="O51" s="50" t="s">
        <v>13</v>
      </c>
      <c r="P51" s="50" t="s">
        <v>9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</row>
    <row r="52" spans="1:24" x14ac:dyDescent="0.2">
      <c r="A52" s="57">
        <v>639</v>
      </c>
      <c r="D52" s="16" t="s">
        <v>229</v>
      </c>
      <c r="E52" s="16" t="s">
        <v>13</v>
      </c>
      <c r="F52" s="50" t="s">
        <v>13</v>
      </c>
      <c r="G52" s="50" t="s">
        <v>15</v>
      </c>
      <c r="H52" s="50" t="s">
        <v>15</v>
      </c>
      <c r="I52" s="50" t="s">
        <v>15</v>
      </c>
      <c r="J52" s="50" t="s">
        <v>15</v>
      </c>
      <c r="K52" s="50" t="s">
        <v>15</v>
      </c>
      <c r="L52" s="50" t="s">
        <v>15</v>
      </c>
      <c r="M52" s="50" t="s">
        <v>13</v>
      </c>
      <c r="N52" s="50" t="s">
        <v>13</v>
      </c>
      <c r="O52" s="50" t="s">
        <v>9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</row>
    <row r="53" spans="1:24" x14ac:dyDescent="0.2">
      <c r="A53" s="57">
        <v>640</v>
      </c>
      <c r="D53" s="16" t="s">
        <v>230</v>
      </c>
      <c r="E53" s="16" t="s">
        <v>15</v>
      </c>
      <c r="F53" s="50" t="s">
        <v>15</v>
      </c>
      <c r="G53" s="50" t="s">
        <v>15</v>
      </c>
      <c r="H53" s="50" t="s">
        <v>15</v>
      </c>
      <c r="I53" s="50" t="s">
        <v>15</v>
      </c>
      <c r="J53" s="50" t="s">
        <v>15</v>
      </c>
      <c r="K53" s="50" t="s">
        <v>15</v>
      </c>
      <c r="L53" s="50" t="s">
        <v>13</v>
      </c>
      <c r="M53" s="50" t="s">
        <v>13</v>
      </c>
      <c r="N53" s="50" t="s">
        <v>9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</row>
    <row r="54" spans="1:24" x14ac:dyDescent="0.2">
      <c r="A54" s="57">
        <v>641</v>
      </c>
      <c r="D54" s="16" t="s">
        <v>231</v>
      </c>
      <c r="E54" s="16" t="s">
        <v>15</v>
      </c>
      <c r="F54" s="50" t="s">
        <v>15</v>
      </c>
      <c r="G54" s="50" t="s">
        <v>15</v>
      </c>
      <c r="H54" s="50" t="s">
        <v>15</v>
      </c>
      <c r="I54" s="50" t="s">
        <v>15</v>
      </c>
      <c r="J54" s="50" t="s">
        <v>15</v>
      </c>
      <c r="K54" s="50" t="s">
        <v>13</v>
      </c>
      <c r="L54" s="50" t="s">
        <v>13</v>
      </c>
      <c r="M54" s="50" t="s">
        <v>9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</row>
    <row r="55" spans="1:24" x14ac:dyDescent="0.2">
      <c r="A55" s="57">
        <v>642</v>
      </c>
      <c r="D55" s="16" t="s">
        <v>232</v>
      </c>
      <c r="E55" s="16" t="s">
        <v>15</v>
      </c>
      <c r="F55" s="50" t="s">
        <v>15</v>
      </c>
      <c r="G55" s="50" t="s">
        <v>15</v>
      </c>
      <c r="H55" s="50" t="s">
        <v>15</v>
      </c>
      <c r="I55" s="50" t="s">
        <v>15</v>
      </c>
      <c r="J55" s="50" t="s">
        <v>13</v>
      </c>
      <c r="K55" s="50" t="s">
        <v>13</v>
      </c>
      <c r="L55" s="50" t="s">
        <v>9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</row>
    <row r="56" spans="1:24" x14ac:dyDescent="0.2">
      <c r="A56" s="57">
        <v>643</v>
      </c>
      <c r="D56" t="s">
        <v>233</v>
      </c>
      <c r="E56" s="16" t="s">
        <v>15</v>
      </c>
      <c r="F56" s="50" t="s">
        <v>15</v>
      </c>
      <c r="G56" s="50" t="s">
        <v>15</v>
      </c>
      <c r="H56" s="50" t="s">
        <v>15</v>
      </c>
      <c r="I56" s="50" t="s">
        <v>13</v>
      </c>
      <c r="J56" s="50" t="s">
        <v>13</v>
      </c>
      <c r="K56" s="50" t="s">
        <v>9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</row>
    <row r="57" spans="1:24" x14ac:dyDescent="0.2">
      <c r="A57" s="57">
        <v>644</v>
      </c>
      <c r="D57" t="s">
        <v>234</v>
      </c>
      <c r="E57" s="16" t="s">
        <v>15</v>
      </c>
      <c r="F57" s="50" t="s">
        <v>15</v>
      </c>
      <c r="G57" s="50" t="s">
        <v>15</v>
      </c>
      <c r="H57" s="50" t="s">
        <v>13</v>
      </c>
      <c r="I57" s="50" t="s">
        <v>13</v>
      </c>
      <c r="J57" s="50" t="s">
        <v>9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</row>
    <row r="58" spans="1:24" x14ac:dyDescent="0.2">
      <c r="A58" s="57">
        <v>645</v>
      </c>
      <c r="D58" t="s">
        <v>235</v>
      </c>
      <c r="E58" s="16" t="s">
        <v>15</v>
      </c>
      <c r="F58" s="50" t="s">
        <v>15</v>
      </c>
      <c r="G58" s="50" t="s">
        <v>13</v>
      </c>
      <c r="H58" s="50" t="s">
        <v>13</v>
      </c>
      <c r="I58" s="50" t="s">
        <v>9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</row>
    <row r="59" spans="1:24" x14ac:dyDescent="0.2">
      <c r="A59" s="57">
        <v>646</v>
      </c>
      <c r="D59" t="s">
        <v>236</v>
      </c>
      <c r="E59" s="16" t="s">
        <v>13</v>
      </c>
      <c r="F59" s="50" t="s">
        <v>13</v>
      </c>
      <c r="G59" s="50" t="s">
        <v>13</v>
      </c>
      <c r="H59" s="50" t="s">
        <v>9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</row>
    <row r="60" spans="1:24" x14ac:dyDescent="0.2">
      <c r="A60" s="57">
        <v>647</v>
      </c>
      <c r="D60" t="s">
        <v>237</v>
      </c>
      <c r="E60" s="16" t="s">
        <v>13</v>
      </c>
      <c r="F60" s="50" t="s">
        <v>13</v>
      </c>
      <c r="G60" s="50" t="s">
        <v>9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</row>
    <row r="61" spans="1:24" x14ac:dyDescent="0.2">
      <c r="A61" s="57">
        <v>648</v>
      </c>
      <c r="D61" t="s">
        <v>238</v>
      </c>
      <c r="E61" s="16" t="s">
        <v>9</v>
      </c>
      <c r="F61" s="50" t="s">
        <v>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spans="1:24" x14ac:dyDescent="0.2">
      <c r="A62" s="57">
        <v>649</v>
      </c>
      <c r="B62" s="4" t="s">
        <v>331</v>
      </c>
      <c r="C62">
        <v>2022</v>
      </c>
      <c r="D62" s="52" t="s">
        <v>221</v>
      </c>
      <c r="E62" s="16" t="s">
        <v>5</v>
      </c>
      <c r="F62" s="49" t="s">
        <v>5</v>
      </c>
      <c r="G62" s="49" t="s">
        <v>15</v>
      </c>
      <c r="H62" s="49" t="s">
        <v>5</v>
      </c>
      <c r="I62" s="49" t="s">
        <v>5</v>
      </c>
      <c r="J62" s="49" t="s">
        <v>15</v>
      </c>
      <c r="K62" s="49" t="s">
        <v>15</v>
      </c>
      <c r="L62" s="49" t="s">
        <v>15</v>
      </c>
      <c r="M62" s="49" t="s">
        <v>15</v>
      </c>
      <c r="N62" s="49" t="s">
        <v>15</v>
      </c>
      <c r="O62" s="49" t="s">
        <v>15</v>
      </c>
      <c r="P62" s="49">
        <v>0</v>
      </c>
      <c r="Q62" s="49" t="s">
        <v>15</v>
      </c>
      <c r="R62" s="49" t="s">
        <v>9</v>
      </c>
      <c r="S62" s="49" t="s">
        <v>9</v>
      </c>
      <c r="T62" s="49" t="s">
        <v>15</v>
      </c>
      <c r="U62" s="49" t="s">
        <v>15</v>
      </c>
      <c r="V62" s="49" t="s">
        <v>15</v>
      </c>
      <c r="W62" s="49" t="s">
        <v>15</v>
      </c>
      <c r="X62" s="49" t="s">
        <v>15</v>
      </c>
    </row>
    <row r="63" spans="1:24" x14ac:dyDescent="0.2">
      <c r="A63" s="57">
        <v>668</v>
      </c>
      <c r="B63" s="4" t="s">
        <v>332</v>
      </c>
      <c r="C63">
        <v>2022</v>
      </c>
      <c r="D63" s="52" t="s">
        <v>221</v>
      </c>
      <c r="E63" s="16" t="s">
        <v>5</v>
      </c>
      <c r="F63" s="49" t="s">
        <v>5</v>
      </c>
      <c r="G63" s="49" t="s">
        <v>5</v>
      </c>
      <c r="H63" s="49" t="s">
        <v>5</v>
      </c>
      <c r="I63" s="49" t="s">
        <v>9</v>
      </c>
      <c r="J63" s="49" t="s">
        <v>13</v>
      </c>
      <c r="K63" s="49" t="s">
        <v>13</v>
      </c>
      <c r="L63" s="49" t="s">
        <v>9</v>
      </c>
      <c r="M63" s="49" t="s">
        <v>9</v>
      </c>
      <c r="N63" s="49" t="s">
        <v>9</v>
      </c>
      <c r="O63" s="49" t="s">
        <v>9</v>
      </c>
      <c r="P63" s="49" t="s">
        <v>9</v>
      </c>
      <c r="Q63" s="49" t="s">
        <v>15</v>
      </c>
      <c r="R63" s="49" t="s">
        <v>9</v>
      </c>
      <c r="S63" s="49" t="s">
        <v>9</v>
      </c>
      <c r="T63" s="49" t="s">
        <v>15</v>
      </c>
      <c r="U63" s="49">
        <v>0</v>
      </c>
      <c r="V63" s="49" t="s">
        <v>9</v>
      </c>
      <c r="W63" s="49" t="s">
        <v>9</v>
      </c>
      <c r="X63" s="49" t="s">
        <v>15</v>
      </c>
    </row>
    <row r="64" spans="1:24" x14ac:dyDescent="0.2">
      <c r="A64" s="57">
        <v>687</v>
      </c>
      <c r="B64" t="s">
        <v>349</v>
      </c>
      <c r="C64">
        <v>2022</v>
      </c>
      <c r="D64" s="52" t="s">
        <v>221</v>
      </c>
      <c r="E64" s="16" t="s">
        <v>5</v>
      </c>
    </row>
    <row r="65" spans="1:24" x14ac:dyDescent="0.2">
      <c r="A65" s="57">
        <v>706</v>
      </c>
      <c r="B65" s="4" t="s">
        <v>362</v>
      </c>
      <c r="C65">
        <v>2022</v>
      </c>
      <c r="D65" s="52" t="s">
        <v>221</v>
      </c>
      <c r="E65" s="16" t="s">
        <v>5</v>
      </c>
      <c r="F65" s="103" t="s">
        <v>5</v>
      </c>
      <c r="G65" s="103" t="s">
        <v>9</v>
      </c>
      <c r="H65" s="103" t="s">
        <v>5</v>
      </c>
      <c r="I65" s="103" t="s">
        <v>9</v>
      </c>
      <c r="J65" s="103" t="s">
        <v>13</v>
      </c>
      <c r="K65" s="103" t="s">
        <v>13</v>
      </c>
      <c r="L65" s="103" t="s">
        <v>15</v>
      </c>
      <c r="M65" s="103" t="s">
        <v>13</v>
      </c>
      <c r="N65" s="103" t="s">
        <v>9</v>
      </c>
      <c r="O65" s="103" t="s">
        <v>13</v>
      </c>
      <c r="P65" s="103" t="s">
        <v>9</v>
      </c>
      <c r="Q65" s="103" t="s">
        <v>15</v>
      </c>
      <c r="R65" s="103" t="s">
        <v>9</v>
      </c>
      <c r="S65" s="103" t="s">
        <v>13</v>
      </c>
      <c r="T65" s="103" t="s">
        <v>15</v>
      </c>
      <c r="U65" s="103" t="s">
        <v>9</v>
      </c>
      <c r="V65" s="103" t="s">
        <v>9</v>
      </c>
      <c r="W65" s="103" t="s">
        <v>9</v>
      </c>
      <c r="X65" s="103" t="s">
        <v>15</v>
      </c>
    </row>
    <row r="66" spans="1:24" x14ac:dyDescent="0.2">
      <c r="A66" s="57">
        <v>725</v>
      </c>
      <c r="B66" s="4" t="s">
        <v>355</v>
      </c>
      <c r="C66">
        <v>2022</v>
      </c>
      <c r="D66" s="52" t="s">
        <v>221</v>
      </c>
      <c r="E66" s="16" t="s">
        <v>5</v>
      </c>
      <c r="F66" s="49" t="s">
        <v>5</v>
      </c>
      <c r="G66" s="49" t="s">
        <v>9</v>
      </c>
      <c r="H66" s="49" t="s">
        <v>5</v>
      </c>
      <c r="I66" s="49" t="s">
        <v>5</v>
      </c>
      <c r="J66" s="49" t="s">
        <v>13</v>
      </c>
      <c r="K66" s="49" t="s">
        <v>13</v>
      </c>
      <c r="L66" s="49" t="s">
        <v>9</v>
      </c>
      <c r="M66" s="49" t="s">
        <v>9</v>
      </c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15</v>
      </c>
      <c r="U66" s="49" t="s">
        <v>15</v>
      </c>
      <c r="V66" s="49" t="s">
        <v>9</v>
      </c>
      <c r="W66" s="49" t="s">
        <v>9</v>
      </c>
      <c r="X66" s="49" t="s">
        <v>9</v>
      </c>
    </row>
    <row r="67" spans="1:24" x14ac:dyDescent="0.2">
      <c r="A67" s="57">
        <v>725</v>
      </c>
      <c r="B67" t="s">
        <v>402</v>
      </c>
      <c r="C67">
        <v>2022</v>
      </c>
      <c r="D67" s="52" t="s">
        <v>221</v>
      </c>
      <c r="E67" s="16" t="s">
        <v>5</v>
      </c>
      <c r="F67" s="103" t="s">
        <v>5</v>
      </c>
      <c r="G67" s="103" t="s">
        <v>15</v>
      </c>
      <c r="H67" s="103" t="s">
        <v>5</v>
      </c>
      <c r="I67" s="103" t="s">
        <v>15</v>
      </c>
      <c r="J67" s="103" t="s">
        <v>5</v>
      </c>
      <c r="K67" s="103" t="s">
        <v>15</v>
      </c>
      <c r="L67" s="103" t="s">
        <v>15</v>
      </c>
      <c r="M67" s="103" t="s">
        <v>13</v>
      </c>
      <c r="N67" s="103" t="s">
        <v>13</v>
      </c>
      <c r="O67" s="103" t="s">
        <v>13</v>
      </c>
      <c r="P67" s="103" t="s">
        <v>13</v>
      </c>
      <c r="Q67" s="103" t="s">
        <v>15</v>
      </c>
      <c r="R67" s="103" t="s">
        <v>13</v>
      </c>
      <c r="S67" s="103" t="s">
        <v>5</v>
      </c>
      <c r="T67" s="103" t="s">
        <v>15</v>
      </c>
      <c r="U67" s="103" t="s">
        <v>15</v>
      </c>
      <c r="V67" s="103" t="s">
        <v>9</v>
      </c>
      <c r="W67" s="103" t="s">
        <v>9</v>
      </c>
      <c r="X67" s="103" t="s">
        <v>15</v>
      </c>
    </row>
    <row r="68" spans="1:24" x14ac:dyDescent="0.2">
      <c r="A68" s="57">
        <v>725</v>
      </c>
      <c r="B68" s="1" t="s">
        <v>404</v>
      </c>
      <c r="C68">
        <v>2022</v>
      </c>
      <c r="D68" s="52" t="s">
        <v>221</v>
      </c>
      <c r="E68" s="16" t="s">
        <v>5</v>
      </c>
      <c r="F68" s="49" t="s">
        <v>5</v>
      </c>
      <c r="G68" s="49" t="s">
        <v>9</v>
      </c>
      <c r="H68" s="49" t="s">
        <v>5</v>
      </c>
      <c r="I68" s="49" t="s">
        <v>9</v>
      </c>
      <c r="J68" s="49" t="s">
        <v>13</v>
      </c>
      <c r="K68" s="49" t="s">
        <v>13</v>
      </c>
      <c r="L68" s="49" t="s">
        <v>15</v>
      </c>
      <c r="M68" s="49" t="s">
        <v>13</v>
      </c>
      <c r="N68" s="49" t="s">
        <v>13</v>
      </c>
      <c r="O68" s="49" t="s">
        <v>13</v>
      </c>
      <c r="P68" s="49" t="s">
        <v>9</v>
      </c>
      <c r="Q68" s="49" t="s">
        <v>15</v>
      </c>
      <c r="R68" s="49" t="s">
        <v>9</v>
      </c>
      <c r="S68" s="49" t="s">
        <v>9</v>
      </c>
      <c r="T68" s="49" t="s">
        <v>15</v>
      </c>
      <c r="U68" s="49" t="s">
        <v>9</v>
      </c>
      <c r="V68" s="49" t="s">
        <v>9</v>
      </c>
      <c r="W68" s="49" t="s">
        <v>9</v>
      </c>
      <c r="X68" s="49" t="s">
        <v>15</v>
      </c>
    </row>
    <row r="69" spans="1:24" x14ac:dyDescent="0.2">
      <c r="A69" s="57">
        <v>725</v>
      </c>
      <c r="B69" s="4" t="s">
        <v>381</v>
      </c>
      <c r="C69">
        <v>2022</v>
      </c>
      <c r="D69" s="52" t="s">
        <v>221</v>
      </c>
      <c r="E69" s="16" t="s">
        <v>5</v>
      </c>
      <c r="F69" s="49" t="s">
        <v>5</v>
      </c>
      <c r="G69" s="49" t="s">
        <v>15</v>
      </c>
      <c r="H69" s="49" t="s">
        <v>5</v>
      </c>
      <c r="I69" s="49" t="s">
        <v>9</v>
      </c>
      <c r="J69" s="49" t="s">
        <v>9</v>
      </c>
      <c r="K69" s="49" t="s">
        <v>9</v>
      </c>
      <c r="L69" s="49" t="s">
        <v>15</v>
      </c>
      <c r="M69" s="49" t="s">
        <v>9</v>
      </c>
      <c r="N69" s="49" t="s">
        <v>9</v>
      </c>
      <c r="O69" s="49" t="s">
        <v>9</v>
      </c>
      <c r="P69" s="49" t="s">
        <v>9</v>
      </c>
      <c r="Q69" s="49" t="s">
        <v>9</v>
      </c>
      <c r="R69" s="49" t="s">
        <v>9</v>
      </c>
      <c r="S69" s="49" t="s">
        <v>9</v>
      </c>
      <c r="T69" s="49" t="s">
        <v>15</v>
      </c>
      <c r="U69" s="49">
        <v>0</v>
      </c>
      <c r="V69" s="49" t="s">
        <v>9</v>
      </c>
      <c r="W69" s="49" t="s">
        <v>9</v>
      </c>
      <c r="X69" s="49" t="s">
        <v>9</v>
      </c>
    </row>
    <row r="70" spans="1:24" x14ac:dyDescent="0.2">
      <c r="A70" s="57">
        <v>725</v>
      </c>
      <c r="B70" s="4" t="s">
        <v>407</v>
      </c>
      <c r="C70">
        <v>2022</v>
      </c>
      <c r="D70" s="52" t="s">
        <v>221</v>
      </c>
      <c r="E70" s="16" t="s">
        <v>5</v>
      </c>
    </row>
    <row r="71" spans="1:24" x14ac:dyDescent="0.2">
      <c r="A71" s="57">
        <v>725</v>
      </c>
      <c r="B71" s="4" t="s">
        <v>414</v>
      </c>
      <c r="C71">
        <v>2022</v>
      </c>
      <c r="D71" s="52" t="s">
        <v>221</v>
      </c>
      <c r="E71" s="16" t="s">
        <v>5</v>
      </c>
      <c r="F71" s="49" t="s">
        <v>5</v>
      </c>
      <c r="G71" s="49" t="s">
        <v>9</v>
      </c>
      <c r="H71" s="49" t="s">
        <v>5</v>
      </c>
      <c r="I71" s="49" t="s">
        <v>13</v>
      </c>
      <c r="J71" s="49" t="s">
        <v>13</v>
      </c>
      <c r="K71" s="49" t="s">
        <v>5</v>
      </c>
      <c r="L71" s="49" t="s">
        <v>9</v>
      </c>
      <c r="M71" s="49" t="s">
        <v>5</v>
      </c>
      <c r="N71" s="49" t="s">
        <v>5</v>
      </c>
      <c r="O71" s="49" t="s">
        <v>5</v>
      </c>
      <c r="P71" s="49" t="s">
        <v>9</v>
      </c>
      <c r="Q71" s="49" t="s">
        <v>9</v>
      </c>
      <c r="R71" s="49" t="s">
        <v>9</v>
      </c>
      <c r="S71" s="49" t="s">
        <v>9</v>
      </c>
      <c r="T71" s="49" t="s">
        <v>15</v>
      </c>
      <c r="U71" s="49" t="s">
        <v>9</v>
      </c>
      <c r="V71" s="49" t="s">
        <v>13</v>
      </c>
      <c r="W71" s="49" t="s">
        <v>9</v>
      </c>
      <c r="X71" s="49" t="s">
        <v>15</v>
      </c>
    </row>
    <row r="72" spans="1:24" x14ac:dyDescent="0.2">
      <c r="A72" s="57">
        <v>725</v>
      </c>
      <c r="B72" s="148" t="s">
        <v>439</v>
      </c>
      <c r="C72">
        <v>2022</v>
      </c>
      <c r="D72" s="52" t="s">
        <v>221</v>
      </c>
      <c r="E72" s="16" t="s">
        <v>5</v>
      </c>
      <c r="F72" s="49" t="s">
        <v>5</v>
      </c>
      <c r="G72" s="49" t="s">
        <v>15</v>
      </c>
      <c r="H72" s="49" t="s">
        <v>5</v>
      </c>
      <c r="I72" s="49" t="s">
        <v>5</v>
      </c>
      <c r="J72" s="49" t="s">
        <v>13</v>
      </c>
      <c r="K72" s="49" t="s">
        <v>13</v>
      </c>
      <c r="L72" s="49" t="s">
        <v>15</v>
      </c>
      <c r="M72" s="49" t="s">
        <v>9</v>
      </c>
      <c r="N72" s="49" t="s">
        <v>9</v>
      </c>
      <c r="O72" s="49" t="s">
        <v>15</v>
      </c>
      <c r="P72" s="49" t="s">
        <v>15</v>
      </c>
      <c r="Q72" s="49" t="s">
        <v>15</v>
      </c>
      <c r="R72" s="49" t="s">
        <v>15</v>
      </c>
      <c r="S72" s="49" t="s">
        <v>15</v>
      </c>
      <c r="T72" s="49" t="s">
        <v>15</v>
      </c>
      <c r="U72" s="49" t="s">
        <v>15</v>
      </c>
      <c r="V72" s="49" t="s">
        <v>9</v>
      </c>
      <c r="W72" s="49" t="s">
        <v>9</v>
      </c>
      <c r="X72" s="49" t="s">
        <v>9</v>
      </c>
    </row>
    <row r="73" spans="1:24" x14ac:dyDescent="0.2">
      <c r="A73" s="57">
        <v>725</v>
      </c>
      <c r="B73" s="148" t="s">
        <v>450</v>
      </c>
      <c r="C73">
        <v>2022</v>
      </c>
      <c r="D73" s="52" t="s">
        <v>221</v>
      </c>
      <c r="E73" s="16" t="s">
        <v>15</v>
      </c>
      <c r="F73" s="49" t="s">
        <v>15</v>
      </c>
      <c r="G73" s="49" t="s">
        <v>5</v>
      </c>
      <c r="H73" s="49" t="s">
        <v>5</v>
      </c>
      <c r="I73" s="49" t="s">
        <v>15</v>
      </c>
      <c r="J73" s="49" t="s">
        <v>15</v>
      </c>
      <c r="K73" s="49" t="s">
        <v>15</v>
      </c>
      <c r="L73" s="49" t="s">
        <v>15</v>
      </c>
      <c r="M73" s="49" t="s">
        <v>15</v>
      </c>
      <c r="N73" s="49" t="s">
        <v>15</v>
      </c>
      <c r="O73" s="49" t="s">
        <v>15</v>
      </c>
      <c r="P73" s="49" t="s">
        <v>15</v>
      </c>
      <c r="Q73" s="49" t="s">
        <v>15</v>
      </c>
      <c r="R73" s="49" t="s">
        <v>9</v>
      </c>
      <c r="S73" s="49" t="s">
        <v>9</v>
      </c>
      <c r="T73" s="49" t="s">
        <v>15</v>
      </c>
      <c r="U73" s="49" t="s">
        <v>15</v>
      </c>
      <c r="V73" s="49" t="s">
        <v>15</v>
      </c>
      <c r="W73" s="49" t="s">
        <v>15</v>
      </c>
      <c r="X73" s="49" t="s">
        <v>15</v>
      </c>
    </row>
    <row r="74" spans="1:24" x14ac:dyDescent="0.2">
      <c r="A74" s="57">
        <v>725</v>
      </c>
      <c r="B74" s="148" t="s">
        <v>452</v>
      </c>
      <c r="C74">
        <v>2022</v>
      </c>
      <c r="D74" s="52" t="s">
        <v>221</v>
      </c>
      <c r="E74" s="16" t="s">
        <v>5</v>
      </c>
      <c r="F74" s="49" t="s">
        <v>5</v>
      </c>
      <c r="G74" s="49" t="s">
        <v>15</v>
      </c>
      <c r="H74" s="49" t="s">
        <v>5</v>
      </c>
      <c r="I74" s="49" t="s">
        <v>15</v>
      </c>
      <c r="J74" s="49" t="s">
        <v>15</v>
      </c>
      <c r="K74" s="49" t="s">
        <v>15</v>
      </c>
      <c r="L74" s="49" t="s">
        <v>15</v>
      </c>
      <c r="M74" s="49" t="s">
        <v>9</v>
      </c>
      <c r="N74" s="49" t="s">
        <v>9</v>
      </c>
      <c r="O74" s="49" t="s">
        <v>15</v>
      </c>
      <c r="P74" s="49" t="s">
        <v>9</v>
      </c>
      <c r="Q74" s="49" t="s">
        <v>15</v>
      </c>
      <c r="R74" s="49" t="s">
        <v>9</v>
      </c>
      <c r="S74" s="49" t="s">
        <v>15</v>
      </c>
      <c r="T74" s="49" t="s">
        <v>15</v>
      </c>
      <c r="U74" s="49" t="s">
        <v>15</v>
      </c>
      <c r="V74" s="49" t="s">
        <v>9</v>
      </c>
      <c r="W74" s="49" t="s">
        <v>9</v>
      </c>
      <c r="X74" s="49" t="s">
        <v>15</v>
      </c>
    </row>
    <row r="75" spans="1:24" x14ac:dyDescent="0.2">
      <c r="A75" s="57">
        <v>725</v>
      </c>
      <c r="B75" s="148" t="s">
        <v>453</v>
      </c>
      <c r="C75">
        <v>2022</v>
      </c>
      <c r="D75" s="52" t="s">
        <v>221</v>
      </c>
      <c r="E75" s="16" t="s">
        <v>5</v>
      </c>
      <c r="F75" s="49" t="s">
        <v>5</v>
      </c>
      <c r="G75" s="49" t="s">
        <v>15</v>
      </c>
      <c r="H75" s="49" t="s">
        <v>5</v>
      </c>
      <c r="I75" s="49" t="s">
        <v>15</v>
      </c>
      <c r="J75" s="49" t="s">
        <v>15</v>
      </c>
      <c r="K75" s="49" t="s">
        <v>15</v>
      </c>
      <c r="L75" s="49" t="s">
        <v>15</v>
      </c>
      <c r="M75" s="49" t="s">
        <v>9</v>
      </c>
      <c r="N75" s="49" t="s">
        <v>15</v>
      </c>
      <c r="O75" s="49" t="s">
        <v>15</v>
      </c>
      <c r="P75" s="49" t="s">
        <v>15</v>
      </c>
      <c r="Q75" s="49" t="s">
        <v>15</v>
      </c>
      <c r="R75" s="49" t="s">
        <v>13</v>
      </c>
      <c r="S75" s="49" t="s">
        <v>13</v>
      </c>
      <c r="T75" s="49" t="s">
        <v>15</v>
      </c>
      <c r="U75" s="49" t="s">
        <v>15</v>
      </c>
      <c r="V75" s="49" t="s">
        <v>15</v>
      </c>
      <c r="W75" s="49" t="s">
        <v>15</v>
      </c>
      <c r="X75" s="49" t="s">
        <v>15</v>
      </c>
    </row>
    <row r="76" spans="1:24" x14ac:dyDescent="0.2">
      <c r="A76" s="57">
        <v>725</v>
      </c>
      <c r="B76" s="148" t="s">
        <v>455</v>
      </c>
      <c r="C76">
        <v>2022</v>
      </c>
      <c r="D76" s="52" t="s">
        <v>221</v>
      </c>
      <c r="E76" s="16" t="s">
        <v>5</v>
      </c>
      <c r="F76" s="49" t="s">
        <v>5</v>
      </c>
      <c r="G76" s="49" t="s">
        <v>15</v>
      </c>
      <c r="H76" s="49" t="s">
        <v>5</v>
      </c>
      <c r="I76" s="49" t="s">
        <v>15</v>
      </c>
      <c r="J76" s="49" t="s">
        <v>5</v>
      </c>
      <c r="K76" s="49">
        <v>0</v>
      </c>
      <c r="L76" s="49" t="s">
        <v>15</v>
      </c>
      <c r="M76" s="49" t="s">
        <v>5</v>
      </c>
      <c r="N76" s="49" t="s">
        <v>5</v>
      </c>
      <c r="O76" s="49" t="s">
        <v>13</v>
      </c>
      <c r="P76" s="49" t="s">
        <v>9</v>
      </c>
      <c r="Q76" s="49" t="s">
        <v>15</v>
      </c>
      <c r="R76" s="49" t="s">
        <v>9</v>
      </c>
      <c r="S76" s="49" t="s">
        <v>9</v>
      </c>
      <c r="T76" s="49" t="s">
        <v>15</v>
      </c>
      <c r="U76" s="49" t="s">
        <v>15</v>
      </c>
      <c r="V76" s="49" t="s">
        <v>5</v>
      </c>
      <c r="W76" s="49" t="s">
        <v>5</v>
      </c>
      <c r="X76" s="49" t="s">
        <v>15</v>
      </c>
    </row>
    <row r="77" spans="1:24" x14ac:dyDescent="0.2">
      <c r="A77" s="57">
        <v>725</v>
      </c>
      <c r="B77" s="148" t="s">
        <v>454</v>
      </c>
      <c r="C77">
        <v>2022</v>
      </c>
      <c r="D77" s="52" t="s">
        <v>221</v>
      </c>
      <c r="E77" s="16" t="s">
        <v>5</v>
      </c>
      <c r="F77" s="49" t="s">
        <v>5</v>
      </c>
      <c r="G77" s="49" t="s">
        <v>9</v>
      </c>
      <c r="H77" s="49" t="s">
        <v>5</v>
      </c>
      <c r="I77" s="49" t="s">
        <v>9</v>
      </c>
      <c r="J77" s="49" t="s">
        <v>13</v>
      </c>
      <c r="K77" s="49" t="s">
        <v>15</v>
      </c>
      <c r="L77" s="49" t="s">
        <v>9</v>
      </c>
      <c r="M77" s="49" t="s">
        <v>13</v>
      </c>
      <c r="N77" s="49" t="s">
        <v>9</v>
      </c>
      <c r="O77" s="49" t="s">
        <v>13</v>
      </c>
      <c r="P77" s="49" t="s">
        <v>9</v>
      </c>
      <c r="Q77" s="49" t="s">
        <v>15</v>
      </c>
      <c r="R77" s="49" t="s">
        <v>9</v>
      </c>
      <c r="S77" s="49" t="s">
        <v>9</v>
      </c>
      <c r="T77" s="49" t="s">
        <v>15</v>
      </c>
      <c r="U77" s="49" t="s">
        <v>15</v>
      </c>
      <c r="V77" s="49" t="s">
        <v>9</v>
      </c>
      <c r="W77" s="49" t="s">
        <v>9</v>
      </c>
      <c r="X77" s="49" t="s">
        <v>15</v>
      </c>
    </row>
    <row r="78" spans="1:24" x14ac:dyDescent="0.2">
      <c r="A78" s="57">
        <v>725</v>
      </c>
      <c r="B78" s="4"/>
      <c r="C78">
        <v>2022</v>
      </c>
      <c r="D78" s="52" t="s">
        <v>221</v>
      </c>
      <c r="E78" s="16"/>
      <c r="F78" s="49">
        <f t="shared" ref="F78:F98" si="0">E78</f>
        <v>0</v>
      </c>
      <c r="G78" s="49">
        <f t="shared" ref="G78:G95" si="1">F79</f>
        <v>0</v>
      </c>
      <c r="H78" s="49">
        <f t="shared" ref="H78:H95" si="2">G79</f>
        <v>0</v>
      </c>
      <c r="I78" s="49">
        <f t="shared" ref="I78:I95" si="3">H79</f>
        <v>0</v>
      </c>
      <c r="J78" s="49">
        <f t="shared" ref="J78:J95" si="4">I79</f>
        <v>0</v>
      </c>
      <c r="K78" s="49">
        <f t="shared" ref="K78:K95" si="5">J79</f>
        <v>0</v>
      </c>
      <c r="L78" s="49">
        <f t="shared" ref="L78:L95" si="6">K79</f>
        <v>0</v>
      </c>
      <c r="M78" s="49">
        <f t="shared" ref="M78:M95" si="7">L79</f>
        <v>0</v>
      </c>
      <c r="N78" s="49">
        <f t="shared" ref="N78:N95" si="8">M79</f>
        <v>0</v>
      </c>
      <c r="O78" s="49">
        <f t="shared" ref="O78:O95" si="9">N79</f>
        <v>0</v>
      </c>
      <c r="P78" s="49">
        <f t="shared" ref="P78:P95" si="10">O79</f>
        <v>0</v>
      </c>
      <c r="Q78" s="49">
        <f t="shared" ref="Q78:Q95" si="11">P79</f>
        <v>0</v>
      </c>
      <c r="R78" s="49">
        <f t="shared" ref="R78:R95" si="12">Q79</f>
        <v>0</v>
      </c>
      <c r="S78" s="49">
        <f t="shared" ref="S78:S95" si="13">R79</f>
        <v>0</v>
      </c>
      <c r="T78" s="49">
        <f t="shared" ref="T78:T95" si="14">S79</f>
        <v>0</v>
      </c>
      <c r="U78" s="49">
        <f t="shared" ref="U78:U95" si="15">T79</f>
        <v>0</v>
      </c>
      <c r="V78" s="49">
        <f t="shared" ref="V78:V95" si="16">U79</f>
        <v>0</v>
      </c>
      <c r="W78" s="49">
        <f t="shared" ref="W78:W95" si="17">V79</f>
        <v>0</v>
      </c>
      <c r="X78" s="49">
        <f t="shared" ref="X78:X95" si="18">W79</f>
        <v>0</v>
      </c>
    </row>
    <row r="79" spans="1:24" x14ac:dyDescent="0.2">
      <c r="A79" s="57">
        <v>726</v>
      </c>
      <c r="D79" s="53" t="s">
        <v>222</v>
      </c>
      <c r="E79" s="16"/>
      <c r="F79" s="50">
        <f t="shared" si="0"/>
        <v>0</v>
      </c>
      <c r="G79" s="50">
        <f t="shared" si="1"/>
        <v>0</v>
      </c>
      <c r="H79" s="50">
        <f t="shared" si="2"/>
        <v>0</v>
      </c>
      <c r="I79" s="50">
        <f t="shared" si="3"/>
        <v>0</v>
      </c>
      <c r="J79" s="50">
        <f t="shared" si="4"/>
        <v>0</v>
      </c>
      <c r="K79" s="50">
        <f t="shared" si="5"/>
        <v>0</v>
      </c>
      <c r="L79" s="50">
        <f t="shared" si="6"/>
        <v>0</v>
      </c>
      <c r="M79" s="50">
        <f t="shared" si="7"/>
        <v>0</v>
      </c>
      <c r="N79" s="50">
        <f t="shared" si="8"/>
        <v>0</v>
      </c>
      <c r="O79" s="50">
        <f t="shared" si="9"/>
        <v>0</v>
      </c>
      <c r="P79" s="50">
        <f t="shared" si="10"/>
        <v>0</v>
      </c>
      <c r="Q79" s="50">
        <f t="shared" si="11"/>
        <v>0</v>
      </c>
      <c r="R79" s="50">
        <f t="shared" si="12"/>
        <v>0</v>
      </c>
      <c r="S79" s="50">
        <f t="shared" si="13"/>
        <v>0</v>
      </c>
      <c r="T79" s="50">
        <f t="shared" si="14"/>
        <v>0</v>
      </c>
      <c r="U79" s="50">
        <f t="shared" si="15"/>
        <v>0</v>
      </c>
      <c r="V79" s="50">
        <f t="shared" si="16"/>
        <v>0</v>
      </c>
      <c r="W79" s="50">
        <f t="shared" si="17"/>
        <v>0</v>
      </c>
      <c r="X79" s="50">
        <f t="shared" si="18"/>
        <v>0</v>
      </c>
    </row>
    <row r="80" spans="1:24" x14ac:dyDescent="0.2">
      <c r="A80" s="57">
        <v>727</v>
      </c>
      <c r="D80" s="53" t="s">
        <v>223</v>
      </c>
      <c r="E80" s="16"/>
      <c r="F80" s="50">
        <f t="shared" si="0"/>
        <v>0</v>
      </c>
      <c r="G80" s="50">
        <f t="shared" si="1"/>
        <v>0</v>
      </c>
      <c r="H80" s="50">
        <f t="shared" si="2"/>
        <v>0</v>
      </c>
      <c r="I80" s="50">
        <f t="shared" si="3"/>
        <v>0</v>
      </c>
      <c r="J80" s="50">
        <f t="shared" si="4"/>
        <v>0</v>
      </c>
      <c r="K80" s="50">
        <f t="shared" si="5"/>
        <v>0</v>
      </c>
      <c r="L80" s="50">
        <f t="shared" si="6"/>
        <v>0</v>
      </c>
      <c r="M80" s="50">
        <f t="shared" si="7"/>
        <v>0</v>
      </c>
      <c r="N80" s="50">
        <f t="shared" si="8"/>
        <v>0</v>
      </c>
      <c r="O80" s="50">
        <f t="shared" si="9"/>
        <v>0</v>
      </c>
      <c r="P80" s="50">
        <f t="shared" si="10"/>
        <v>0</v>
      </c>
      <c r="Q80" s="50">
        <f t="shared" si="11"/>
        <v>0</v>
      </c>
      <c r="R80" s="50">
        <f t="shared" si="12"/>
        <v>0</v>
      </c>
      <c r="S80" s="50">
        <f t="shared" si="13"/>
        <v>0</v>
      </c>
      <c r="T80" s="50">
        <f t="shared" si="14"/>
        <v>0</v>
      </c>
      <c r="U80" s="50">
        <f t="shared" si="15"/>
        <v>0</v>
      </c>
      <c r="V80" s="50">
        <f t="shared" si="16"/>
        <v>0</v>
      </c>
      <c r="W80" s="50">
        <f t="shared" si="17"/>
        <v>0</v>
      </c>
      <c r="X80" s="50">
        <f t="shared" si="18"/>
        <v>0</v>
      </c>
    </row>
    <row r="81" spans="1:24" x14ac:dyDescent="0.2">
      <c r="A81" s="57">
        <v>728</v>
      </c>
      <c r="D81" s="53" t="s">
        <v>4</v>
      </c>
      <c r="E81" s="16"/>
      <c r="F81" s="50">
        <f t="shared" si="0"/>
        <v>0</v>
      </c>
      <c r="G81" s="50">
        <f t="shared" si="1"/>
        <v>0</v>
      </c>
      <c r="H81" s="50">
        <f t="shared" si="2"/>
        <v>0</v>
      </c>
      <c r="I81" s="50">
        <f t="shared" si="3"/>
        <v>0</v>
      </c>
      <c r="J81" s="50">
        <f t="shared" si="4"/>
        <v>0</v>
      </c>
      <c r="K81" s="50">
        <f t="shared" si="5"/>
        <v>0</v>
      </c>
      <c r="L81" s="50">
        <f t="shared" si="6"/>
        <v>0</v>
      </c>
      <c r="M81" s="50">
        <f t="shared" si="7"/>
        <v>0</v>
      </c>
      <c r="N81" s="50">
        <f t="shared" si="8"/>
        <v>0</v>
      </c>
      <c r="O81" s="50">
        <f t="shared" si="9"/>
        <v>0</v>
      </c>
      <c r="P81" s="50">
        <f t="shared" si="10"/>
        <v>0</v>
      </c>
      <c r="Q81" s="50">
        <f t="shared" si="11"/>
        <v>0</v>
      </c>
      <c r="R81" s="50">
        <f t="shared" si="12"/>
        <v>0</v>
      </c>
      <c r="S81" s="50">
        <f t="shared" si="13"/>
        <v>0</v>
      </c>
      <c r="T81" s="50">
        <f t="shared" si="14"/>
        <v>0</v>
      </c>
      <c r="U81" s="50">
        <f t="shared" si="15"/>
        <v>0</v>
      </c>
      <c r="V81" s="50">
        <f t="shared" si="16"/>
        <v>0</v>
      </c>
      <c r="W81" s="50">
        <f t="shared" si="17"/>
        <v>0</v>
      </c>
      <c r="X81" s="50">
        <f t="shared" si="18"/>
        <v>0</v>
      </c>
    </row>
    <row r="82" spans="1:24" x14ac:dyDescent="0.2">
      <c r="A82" s="57">
        <v>729</v>
      </c>
      <c r="D82" s="53" t="s">
        <v>224</v>
      </c>
      <c r="E82" s="16"/>
      <c r="F82" s="50">
        <f t="shared" si="0"/>
        <v>0</v>
      </c>
      <c r="G82" s="50">
        <f t="shared" si="1"/>
        <v>0</v>
      </c>
      <c r="H82" s="50">
        <f t="shared" si="2"/>
        <v>0</v>
      </c>
      <c r="I82" s="50">
        <f t="shared" si="3"/>
        <v>0</v>
      </c>
      <c r="J82" s="50">
        <f t="shared" si="4"/>
        <v>0</v>
      </c>
      <c r="K82" s="50">
        <f t="shared" si="5"/>
        <v>0</v>
      </c>
      <c r="L82" s="50">
        <f t="shared" si="6"/>
        <v>0</v>
      </c>
      <c r="M82" s="50">
        <f t="shared" si="7"/>
        <v>0</v>
      </c>
      <c r="N82" s="50">
        <f t="shared" si="8"/>
        <v>0</v>
      </c>
      <c r="O82" s="50">
        <f t="shared" si="9"/>
        <v>0</v>
      </c>
      <c r="P82" s="50">
        <f t="shared" si="10"/>
        <v>0</v>
      </c>
      <c r="Q82" s="50">
        <f t="shared" si="11"/>
        <v>0</v>
      </c>
      <c r="R82" s="50">
        <f t="shared" si="12"/>
        <v>0</v>
      </c>
      <c r="S82" s="50">
        <f t="shared" si="13"/>
        <v>0</v>
      </c>
      <c r="T82" s="50">
        <f t="shared" si="14"/>
        <v>0</v>
      </c>
      <c r="U82" s="50">
        <f t="shared" si="15"/>
        <v>0</v>
      </c>
      <c r="V82" s="50">
        <f t="shared" si="16"/>
        <v>0</v>
      </c>
      <c r="W82" s="50">
        <f t="shared" si="17"/>
        <v>0</v>
      </c>
      <c r="X82" s="50">
        <f t="shared" si="18"/>
        <v>0</v>
      </c>
    </row>
    <row r="83" spans="1:24" x14ac:dyDescent="0.2">
      <c r="A83" s="57">
        <v>730</v>
      </c>
      <c r="D83" s="53" t="s">
        <v>225</v>
      </c>
      <c r="E83" s="16"/>
      <c r="F83" s="50">
        <f t="shared" si="0"/>
        <v>0</v>
      </c>
      <c r="G83" s="50">
        <f t="shared" si="1"/>
        <v>0</v>
      </c>
      <c r="H83" s="50">
        <f t="shared" si="2"/>
        <v>0</v>
      </c>
      <c r="I83" s="50">
        <f t="shared" si="3"/>
        <v>0</v>
      </c>
      <c r="J83" s="50">
        <f t="shared" si="4"/>
        <v>0</v>
      </c>
      <c r="K83" s="50">
        <f t="shared" si="5"/>
        <v>0</v>
      </c>
      <c r="L83" s="50">
        <f t="shared" si="6"/>
        <v>0</v>
      </c>
      <c r="M83" s="50">
        <f t="shared" si="7"/>
        <v>0</v>
      </c>
      <c r="N83" s="50">
        <f t="shared" si="8"/>
        <v>0</v>
      </c>
      <c r="O83" s="50">
        <f t="shared" si="9"/>
        <v>0</v>
      </c>
      <c r="P83" s="50">
        <f t="shared" si="10"/>
        <v>0</v>
      </c>
      <c r="Q83" s="50">
        <f t="shared" si="11"/>
        <v>0</v>
      </c>
      <c r="R83" s="50">
        <f t="shared" si="12"/>
        <v>0</v>
      </c>
      <c r="S83" s="50">
        <f t="shared" si="13"/>
        <v>0</v>
      </c>
      <c r="T83" s="50">
        <f t="shared" si="14"/>
        <v>0</v>
      </c>
      <c r="U83" s="50">
        <f t="shared" si="15"/>
        <v>0</v>
      </c>
      <c r="V83" s="50">
        <f t="shared" si="16"/>
        <v>0</v>
      </c>
      <c r="W83" s="50">
        <f t="shared" si="17"/>
        <v>0</v>
      </c>
      <c r="X83" s="50">
        <f t="shared" si="18"/>
        <v>0</v>
      </c>
    </row>
    <row r="84" spans="1:24" x14ac:dyDescent="0.2">
      <c r="A84" s="57">
        <v>731</v>
      </c>
      <c r="D84" t="s">
        <v>226</v>
      </c>
      <c r="E84" s="16"/>
      <c r="F84" s="50">
        <f t="shared" si="0"/>
        <v>0</v>
      </c>
      <c r="G84" s="50">
        <f t="shared" si="1"/>
        <v>0</v>
      </c>
      <c r="H84" s="50">
        <f t="shared" si="2"/>
        <v>0</v>
      </c>
      <c r="I84" s="50">
        <f t="shared" si="3"/>
        <v>0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0</v>
      </c>
      <c r="N84" s="50">
        <f t="shared" si="8"/>
        <v>0</v>
      </c>
      <c r="O84" s="50">
        <f t="shared" si="9"/>
        <v>0</v>
      </c>
      <c r="P84" s="50">
        <f t="shared" si="10"/>
        <v>0</v>
      </c>
      <c r="Q84" s="50">
        <f t="shared" si="11"/>
        <v>0</v>
      </c>
      <c r="R84" s="50">
        <f t="shared" si="12"/>
        <v>0</v>
      </c>
      <c r="S84" s="50">
        <f t="shared" si="13"/>
        <v>0</v>
      </c>
      <c r="T84" s="50">
        <f t="shared" si="14"/>
        <v>0</v>
      </c>
      <c r="U84" s="50">
        <f t="shared" si="15"/>
        <v>0</v>
      </c>
      <c r="V84" s="50">
        <f t="shared" si="16"/>
        <v>0</v>
      </c>
      <c r="W84" s="50">
        <f t="shared" si="17"/>
        <v>0</v>
      </c>
      <c r="X84" s="50">
        <f t="shared" si="18"/>
        <v>0</v>
      </c>
    </row>
    <row r="85" spans="1:24" x14ac:dyDescent="0.2">
      <c r="A85" s="57">
        <v>732</v>
      </c>
      <c r="D85" t="s">
        <v>227</v>
      </c>
      <c r="E85" s="16"/>
      <c r="F85" s="50">
        <f t="shared" si="0"/>
        <v>0</v>
      </c>
      <c r="G85" s="50">
        <f t="shared" si="1"/>
        <v>0</v>
      </c>
      <c r="H85" s="50">
        <f t="shared" si="2"/>
        <v>0</v>
      </c>
      <c r="I85" s="50">
        <f t="shared" si="3"/>
        <v>0</v>
      </c>
      <c r="J85" s="50">
        <f t="shared" si="4"/>
        <v>0</v>
      </c>
      <c r="K85" s="50">
        <f t="shared" si="5"/>
        <v>0</v>
      </c>
      <c r="L85" s="50">
        <f t="shared" si="6"/>
        <v>0</v>
      </c>
      <c r="M85" s="50">
        <f t="shared" si="7"/>
        <v>0</v>
      </c>
      <c r="N85" s="50">
        <f t="shared" si="8"/>
        <v>0</v>
      </c>
      <c r="O85" s="50">
        <f t="shared" si="9"/>
        <v>0</v>
      </c>
      <c r="P85" s="50">
        <f t="shared" si="10"/>
        <v>0</v>
      </c>
      <c r="Q85" s="50">
        <f t="shared" si="11"/>
        <v>0</v>
      </c>
      <c r="R85" s="50">
        <f t="shared" si="12"/>
        <v>0</v>
      </c>
      <c r="S85" s="50">
        <f t="shared" si="13"/>
        <v>0</v>
      </c>
      <c r="T85" s="50">
        <f t="shared" si="14"/>
        <v>0</v>
      </c>
      <c r="U85" s="50">
        <f t="shared" si="15"/>
        <v>0</v>
      </c>
      <c r="V85" s="50">
        <f t="shared" si="16"/>
        <v>0</v>
      </c>
      <c r="W85" s="50">
        <f t="shared" si="17"/>
        <v>0</v>
      </c>
      <c r="X85" s="50">
        <f t="shared" si="18"/>
        <v>0</v>
      </c>
    </row>
    <row r="86" spans="1:24" x14ac:dyDescent="0.2">
      <c r="A86" s="57">
        <v>733</v>
      </c>
      <c r="D86" t="s">
        <v>228</v>
      </c>
      <c r="E86" s="16"/>
      <c r="F86" s="50">
        <f t="shared" si="0"/>
        <v>0</v>
      </c>
      <c r="G86" s="50">
        <f t="shared" si="1"/>
        <v>0</v>
      </c>
      <c r="H86" s="50">
        <f t="shared" si="2"/>
        <v>0</v>
      </c>
      <c r="I86" s="50">
        <f t="shared" si="3"/>
        <v>0</v>
      </c>
      <c r="J86" s="50">
        <f t="shared" si="4"/>
        <v>0</v>
      </c>
      <c r="K86" s="50">
        <f t="shared" si="5"/>
        <v>0</v>
      </c>
      <c r="L86" s="50">
        <f t="shared" si="6"/>
        <v>0</v>
      </c>
      <c r="M86" s="50">
        <f t="shared" si="7"/>
        <v>0</v>
      </c>
      <c r="N86" s="50">
        <f t="shared" si="8"/>
        <v>0</v>
      </c>
      <c r="O86" s="50">
        <f t="shared" si="9"/>
        <v>0</v>
      </c>
      <c r="P86" s="50">
        <f t="shared" si="10"/>
        <v>0</v>
      </c>
      <c r="Q86" s="50">
        <f t="shared" si="11"/>
        <v>0</v>
      </c>
      <c r="R86" s="50">
        <f t="shared" si="12"/>
        <v>0</v>
      </c>
      <c r="S86" s="50">
        <f t="shared" si="13"/>
        <v>0</v>
      </c>
      <c r="T86" s="50">
        <f t="shared" si="14"/>
        <v>0</v>
      </c>
      <c r="U86" s="50">
        <f t="shared" si="15"/>
        <v>0</v>
      </c>
      <c r="V86" s="50">
        <f t="shared" si="16"/>
        <v>0</v>
      </c>
      <c r="W86" s="50">
        <f t="shared" si="17"/>
        <v>0</v>
      </c>
      <c r="X86" s="50">
        <f t="shared" si="18"/>
        <v>0</v>
      </c>
    </row>
    <row r="87" spans="1:24" x14ac:dyDescent="0.2">
      <c r="A87" s="57">
        <v>734</v>
      </c>
      <c r="D87" s="16" t="s">
        <v>229</v>
      </c>
      <c r="E87" s="16"/>
      <c r="F87" s="50">
        <f t="shared" si="0"/>
        <v>0</v>
      </c>
      <c r="G87" s="50">
        <f t="shared" si="1"/>
        <v>0</v>
      </c>
      <c r="H87" s="50">
        <f t="shared" si="2"/>
        <v>0</v>
      </c>
      <c r="I87" s="50">
        <f t="shared" si="3"/>
        <v>0</v>
      </c>
      <c r="J87" s="50">
        <f t="shared" si="4"/>
        <v>0</v>
      </c>
      <c r="K87" s="50">
        <f t="shared" si="5"/>
        <v>0</v>
      </c>
      <c r="L87" s="50">
        <f t="shared" si="6"/>
        <v>0</v>
      </c>
      <c r="M87" s="50">
        <f t="shared" si="7"/>
        <v>0</v>
      </c>
      <c r="N87" s="50">
        <f t="shared" si="8"/>
        <v>0</v>
      </c>
      <c r="O87" s="50">
        <f t="shared" si="9"/>
        <v>0</v>
      </c>
      <c r="P87" s="50">
        <f t="shared" si="10"/>
        <v>0</v>
      </c>
      <c r="Q87" s="50">
        <f t="shared" si="11"/>
        <v>0</v>
      </c>
      <c r="R87" s="50">
        <f t="shared" si="12"/>
        <v>0</v>
      </c>
      <c r="S87" s="50">
        <f t="shared" si="13"/>
        <v>0</v>
      </c>
      <c r="T87" s="50">
        <f t="shared" si="14"/>
        <v>0</v>
      </c>
      <c r="U87" s="50">
        <f t="shared" si="15"/>
        <v>0</v>
      </c>
      <c r="V87" s="50">
        <f t="shared" si="16"/>
        <v>0</v>
      </c>
      <c r="W87" s="50">
        <f t="shared" si="17"/>
        <v>0</v>
      </c>
      <c r="X87" s="50">
        <f t="shared" si="18"/>
        <v>0</v>
      </c>
    </row>
    <row r="88" spans="1:24" x14ac:dyDescent="0.2">
      <c r="A88" s="57">
        <v>735</v>
      </c>
      <c r="D88" s="16" t="s">
        <v>230</v>
      </c>
      <c r="E88" s="16"/>
      <c r="F88" s="50">
        <f t="shared" si="0"/>
        <v>0</v>
      </c>
      <c r="G88" s="50">
        <f t="shared" si="1"/>
        <v>0</v>
      </c>
      <c r="H88" s="50">
        <f t="shared" si="2"/>
        <v>0</v>
      </c>
      <c r="I88" s="50">
        <f t="shared" si="3"/>
        <v>0</v>
      </c>
      <c r="J88" s="50">
        <f t="shared" si="4"/>
        <v>0</v>
      </c>
      <c r="K88" s="50">
        <f t="shared" si="5"/>
        <v>0</v>
      </c>
      <c r="L88" s="50">
        <f t="shared" si="6"/>
        <v>0</v>
      </c>
      <c r="M88" s="50">
        <f t="shared" si="7"/>
        <v>0</v>
      </c>
      <c r="N88" s="50">
        <f t="shared" si="8"/>
        <v>0</v>
      </c>
      <c r="O88" s="50">
        <f t="shared" si="9"/>
        <v>0</v>
      </c>
      <c r="P88" s="50">
        <f t="shared" si="10"/>
        <v>0</v>
      </c>
      <c r="Q88" s="50">
        <f t="shared" si="11"/>
        <v>0</v>
      </c>
      <c r="R88" s="50">
        <f t="shared" si="12"/>
        <v>0</v>
      </c>
      <c r="S88" s="50">
        <f t="shared" si="13"/>
        <v>0</v>
      </c>
      <c r="T88" s="50">
        <f t="shared" si="14"/>
        <v>0</v>
      </c>
      <c r="U88" s="50">
        <f t="shared" si="15"/>
        <v>0</v>
      </c>
      <c r="V88" s="50">
        <f t="shared" si="16"/>
        <v>0</v>
      </c>
      <c r="W88" s="50">
        <f t="shared" si="17"/>
        <v>0</v>
      </c>
      <c r="X88" s="50">
        <f t="shared" si="18"/>
        <v>0</v>
      </c>
    </row>
    <row r="89" spans="1:24" x14ac:dyDescent="0.2">
      <c r="A89" s="57">
        <v>736</v>
      </c>
      <c r="D89" s="16" t="s">
        <v>231</v>
      </c>
      <c r="E89" s="16"/>
      <c r="F89" s="50">
        <f t="shared" si="0"/>
        <v>0</v>
      </c>
      <c r="G89" s="50">
        <f t="shared" si="1"/>
        <v>0</v>
      </c>
      <c r="H89" s="50">
        <f t="shared" si="2"/>
        <v>0</v>
      </c>
      <c r="I89" s="50">
        <f t="shared" si="3"/>
        <v>0</v>
      </c>
      <c r="J89" s="50">
        <f t="shared" si="4"/>
        <v>0</v>
      </c>
      <c r="K89" s="50">
        <f t="shared" si="5"/>
        <v>0</v>
      </c>
      <c r="L89" s="50">
        <f t="shared" si="6"/>
        <v>0</v>
      </c>
      <c r="M89" s="50">
        <f t="shared" si="7"/>
        <v>0</v>
      </c>
      <c r="N89" s="50">
        <f t="shared" si="8"/>
        <v>0</v>
      </c>
      <c r="O89" s="50">
        <f t="shared" si="9"/>
        <v>0</v>
      </c>
      <c r="P89" s="50">
        <f t="shared" si="10"/>
        <v>0</v>
      </c>
      <c r="Q89" s="50">
        <f t="shared" si="11"/>
        <v>0</v>
      </c>
      <c r="R89" s="50">
        <f t="shared" si="12"/>
        <v>0</v>
      </c>
      <c r="S89" s="50">
        <f t="shared" si="13"/>
        <v>0</v>
      </c>
      <c r="T89" s="50">
        <f t="shared" si="14"/>
        <v>0</v>
      </c>
      <c r="U89" s="50">
        <f t="shared" si="15"/>
        <v>0</v>
      </c>
      <c r="V89" s="50">
        <f t="shared" si="16"/>
        <v>0</v>
      </c>
      <c r="W89" s="50">
        <f t="shared" si="17"/>
        <v>0</v>
      </c>
      <c r="X89" s="50">
        <f t="shared" si="18"/>
        <v>0</v>
      </c>
    </row>
    <row r="90" spans="1:24" x14ac:dyDescent="0.2">
      <c r="A90" s="57">
        <v>737</v>
      </c>
      <c r="D90" s="16" t="s">
        <v>232</v>
      </c>
      <c r="E90" s="16"/>
      <c r="F90" s="50">
        <f t="shared" si="0"/>
        <v>0</v>
      </c>
      <c r="G90" s="50">
        <f t="shared" si="1"/>
        <v>0</v>
      </c>
      <c r="H90" s="50">
        <f t="shared" si="2"/>
        <v>0</v>
      </c>
      <c r="I90" s="50">
        <f t="shared" si="3"/>
        <v>0</v>
      </c>
      <c r="J90" s="50">
        <f t="shared" si="4"/>
        <v>0</v>
      </c>
      <c r="K90" s="50">
        <f t="shared" si="5"/>
        <v>0</v>
      </c>
      <c r="L90" s="50">
        <f t="shared" si="6"/>
        <v>0</v>
      </c>
      <c r="M90" s="50">
        <f t="shared" si="7"/>
        <v>0</v>
      </c>
      <c r="N90" s="50">
        <f t="shared" si="8"/>
        <v>0</v>
      </c>
      <c r="O90" s="50">
        <f t="shared" si="9"/>
        <v>0</v>
      </c>
      <c r="P90" s="50">
        <f t="shared" si="10"/>
        <v>0</v>
      </c>
      <c r="Q90" s="50">
        <f t="shared" si="11"/>
        <v>0</v>
      </c>
      <c r="R90" s="50">
        <f t="shared" si="12"/>
        <v>0</v>
      </c>
      <c r="S90" s="50">
        <f t="shared" si="13"/>
        <v>0</v>
      </c>
      <c r="T90" s="50">
        <f t="shared" si="14"/>
        <v>0</v>
      </c>
      <c r="U90" s="50">
        <f t="shared" si="15"/>
        <v>0</v>
      </c>
      <c r="V90" s="50">
        <f t="shared" si="16"/>
        <v>0</v>
      </c>
      <c r="W90" s="50">
        <f t="shared" si="17"/>
        <v>0</v>
      </c>
      <c r="X90" s="50">
        <f t="shared" si="18"/>
        <v>0</v>
      </c>
    </row>
    <row r="91" spans="1:24" x14ac:dyDescent="0.2">
      <c r="A91" s="57">
        <v>738</v>
      </c>
      <c r="D91" t="s">
        <v>233</v>
      </c>
      <c r="E91" s="16"/>
      <c r="F91" s="50">
        <f t="shared" si="0"/>
        <v>0</v>
      </c>
      <c r="G91" s="50">
        <f t="shared" si="1"/>
        <v>0</v>
      </c>
      <c r="H91" s="50">
        <f t="shared" si="2"/>
        <v>0</v>
      </c>
      <c r="I91" s="50">
        <f t="shared" si="3"/>
        <v>0</v>
      </c>
      <c r="J91" s="50">
        <f t="shared" si="4"/>
        <v>0</v>
      </c>
      <c r="K91" s="50">
        <f t="shared" si="5"/>
        <v>0</v>
      </c>
      <c r="L91" s="50">
        <f t="shared" si="6"/>
        <v>0</v>
      </c>
      <c r="M91" s="50">
        <f t="shared" si="7"/>
        <v>0</v>
      </c>
      <c r="N91" s="50">
        <f t="shared" si="8"/>
        <v>0</v>
      </c>
      <c r="O91" s="50">
        <f t="shared" si="9"/>
        <v>0</v>
      </c>
      <c r="P91" s="50">
        <f t="shared" si="10"/>
        <v>0</v>
      </c>
      <c r="Q91" s="50">
        <f t="shared" si="11"/>
        <v>0</v>
      </c>
      <c r="R91" s="50">
        <f t="shared" si="12"/>
        <v>0</v>
      </c>
      <c r="S91" s="50">
        <f t="shared" si="13"/>
        <v>0</v>
      </c>
      <c r="T91" s="50">
        <f t="shared" si="14"/>
        <v>0</v>
      </c>
      <c r="U91" s="50">
        <f t="shared" si="15"/>
        <v>0</v>
      </c>
      <c r="V91" s="50">
        <f t="shared" si="16"/>
        <v>0</v>
      </c>
      <c r="W91" s="50">
        <f t="shared" si="17"/>
        <v>0</v>
      </c>
      <c r="X91" s="50">
        <f t="shared" si="18"/>
        <v>0</v>
      </c>
    </row>
    <row r="92" spans="1:24" x14ac:dyDescent="0.2">
      <c r="A92" s="57">
        <v>739</v>
      </c>
      <c r="D92" t="s">
        <v>234</v>
      </c>
      <c r="E92" s="16"/>
      <c r="F92" s="50">
        <f t="shared" si="0"/>
        <v>0</v>
      </c>
      <c r="G92" s="50">
        <f t="shared" si="1"/>
        <v>0</v>
      </c>
      <c r="H92" s="50">
        <f t="shared" si="2"/>
        <v>0</v>
      </c>
      <c r="I92" s="50">
        <f t="shared" si="3"/>
        <v>0</v>
      </c>
      <c r="J92" s="50">
        <f t="shared" si="4"/>
        <v>0</v>
      </c>
      <c r="K92" s="50">
        <f t="shared" si="5"/>
        <v>0</v>
      </c>
      <c r="L92" s="50">
        <f t="shared" si="6"/>
        <v>0</v>
      </c>
      <c r="M92" s="50">
        <f t="shared" si="7"/>
        <v>0</v>
      </c>
      <c r="N92" s="50">
        <f t="shared" si="8"/>
        <v>0</v>
      </c>
      <c r="O92" s="50">
        <f t="shared" si="9"/>
        <v>0</v>
      </c>
      <c r="P92" s="50">
        <f t="shared" si="10"/>
        <v>0</v>
      </c>
      <c r="Q92" s="50">
        <f t="shared" si="11"/>
        <v>0</v>
      </c>
      <c r="R92" s="50">
        <f t="shared" si="12"/>
        <v>0</v>
      </c>
      <c r="S92" s="50">
        <f t="shared" si="13"/>
        <v>0</v>
      </c>
      <c r="T92" s="50">
        <f t="shared" si="14"/>
        <v>0</v>
      </c>
      <c r="U92" s="50">
        <f t="shared" si="15"/>
        <v>0</v>
      </c>
      <c r="V92" s="50">
        <f t="shared" si="16"/>
        <v>0</v>
      </c>
      <c r="W92" s="50">
        <f t="shared" si="17"/>
        <v>0</v>
      </c>
      <c r="X92" s="50">
        <f t="shared" si="18"/>
        <v>0</v>
      </c>
    </row>
    <row r="93" spans="1:24" x14ac:dyDescent="0.2">
      <c r="A93" s="57">
        <v>740</v>
      </c>
      <c r="D93" t="s">
        <v>235</v>
      </c>
      <c r="E93" s="16"/>
      <c r="F93" s="50">
        <f t="shared" si="0"/>
        <v>0</v>
      </c>
      <c r="G93" s="50">
        <f t="shared" si="1"/>
        <v>0</v>
      </c>
      <c r="H93" s="50">
        <f t="shared" si="2"/>
        <v>0</v>
      </c>
      <c r="I93" s="50">
        <f t="shared" si="3"/>
        <v>0</v>
      </c>
      <c r="J93" s="50">
        <f t="shared" si="4"/>
        <v>0</v>
      </c>
      <c r="K93" s="50">
        <f t="shared" si="5"/>
        <v>0</v>
      </c>
      <c r="L93" s="50">
        <f t="shared" si="6"/>
        <v>0</v>
      </c>
      <c r="M93" s="50">
        <f t="shared" si="7"/>
        <v>0</v>
      </c>
      <c r="N93" s="50">
        <f t="shared" si="8"/>
        <v>0</v>
      </c>
      <c r="O93" s="50">
        <f t="shared" si="9"/>
        <v>0</v>
      </c>
      <c r="P93" s="50">
        <f t="shared" si="10"/>
        <v>0</v>
      </c>
      <c r="Q93" s="50">
        <f t="shared" si="11"/>
        <v>0</v>
      </c>
      <c r="R93" s="50">
        <f t="shared" si="12"/>
        <v>0</v>
      </c>
      <c r="S93" s="50">
        <f t="shared" si="13"/>
        <v>0</v>
      </c>
      <c r="T93" s="50">
        <f t="shared" si="14"/>
        <v>0</v>
      </c>
      <c r="U93" s="50">
        <f t="shared" si="15"/>
        <v>0</v>
      </c>
      <c r="V93" s="50">
        <f t="shared" si="16"/>
        <v>0</v>
      </c>
      <c r="W93" s="50">
        <f t="shared" si="17"/>
        <v>0</v>
      </c>
      <c r="X93" s="50">
        <f t="shared" si="18"/>
        <v>0</v>
      </c>
    </row>
    <row r="94" spans="1:24" x14ac:dyDescent="0.2">
      <c r="A94" s="57">
        <v>741</v>
      </c>
      <c r="D94" t="s">
        <v>236</v>
      </c>
      <c r="E94" s="16"/>
      <c r="F94" s="50">
        <f t="shared" si="0"/>
        <v>0</v>
      </c>
      <c r="G94" s="50">
        <f t="shared" si="1"/>
        <v>0</v>
      </c>
      <c r="H94" s="50">
        <f t="shared" si="2"/>
        <v>0</v>
      </c>
      <c r="I94" s="50">
        <f t="shared" si="3"/>
        <v>0</v>
      </c>
      <c r="J94" s="50">
        <f t="shared" si="4"/>
        <v>0</v>
      </c>
      <c r="K94" s="50">
        <f t="shared" si="5"/>
        <v>0</v>
      </c>
      <c r="L94" s="50">
        <f t="shared" si="6"/>
        <v>0</v>
      </c>
      <c r="M94" s="50">
        <f t="shared" si="7"/>
        <v>0</v>
      </c>
      <c r="N94" s="50">
        <f t="shared" si="8"/>
        <v>0</v>
      </c>
      <c r="O94" s="50">
        <f t="shared" si="9"/>
        <v>0</v>
      </c>
      <c r="P94" s="50">
        <f t="shared" si="10"/>
        <v>0</v>
      </c>
      <c r="Q94" s="50">
        <f t="shared" si="11"/>
        <v>0</v>
      </c>
      <c r="R94" s="50">
        <f t="shared" si="12"/>
        <v>0</v>
      </c>
      <c r="S94" s="50">
        <f t="shared" si="13"/>
        <v>0</v>
      </c>
      <c r="T94" s="50">
        <f t="shared" si="14"/>
        <v>0</v>
      </c>
      <c r="U94" s="50">
        <f t="shared" si="15"/>
        <v>0</v>
      </c>
      <c r="V94" s="50">
        <f t="shared" si="16"/>
        <v>0</v>
      </c>
      <c r="W94" s="50">
        <f t="shared" si="17"/>
        <v>0</v>
      </c>
      <c r="X94" s="50">
        <f t="shared" si="18"/>
        <v>0</v>
      </c>
    </row>
    <row r="95" spans="1:24" x14ac:dyDescent="0.2">
      <c r="A95" s="57">
        <v>742</v>
      </c>
      <c r="D95" t="s">
        <v>237</v>
      </c>
      <c r="E95" s="16"/>
      <c r="F95" s="50">
        <f t="shared" si="0"/>
        <v>0</v>
      </c>
      <c r="G95" s="50">
        <f t="shared" si="1"/>
        <v>0</v>
      </c>
      <c r="H95" s="50">
        <f t="shared" si="2"/>
        <v>0</v>
      </c>
      <c r="I95" s="50">
        <f t="shared" si="3"/>
        <v>0</v>
      </c>
      <c r="J95" s="50">
        <f t="shared" si="4"/>
        <v>0</v>
      </c>
      <c r="K95" s="50">
        <f t="shared" si="5"/>
        <v>0</v>
      </c>
      <c r="L95" s="50">
        <f t="shared" si="6"/>
        <v>0</v>
      </c>
      <c r="M95" s="50">
        <f t="shared" si="7"/>
        <v>0</v>
      </c>
      <c r="N95" s="50">
        <f t="shared" si="8"/>
        <v>0</v>
      </c>
      <c r="O95" s="50">
        <f t="shared" si="9"/>
        <v>0</v>
      </c>
      <c r="P95" s="50">
        <f t="shared" si="10"/>
        <v>0</v>
      </c>
      <c r="Q95" s="50">
        <f t="shared" si="11"/>
        <v>0</v>
      </c>
      <c r="R95" s="50">
        <f t="shared" si="12"/>
        <v>0</v>
      </c>
      <c r="S95" s="50">
        <f t="shared" si="13"/>
        <v>0</v>
      </c>
      <c r="T95" s="50">
        <f t="shared" si="14"/>
        <v>0</v>
      </c>
      <c r="U95" s="50">
        <f t="shared" si="15"/>
        <v>0</v>
      </c>
      <c r="V95" s="50">
        <f t="shared" si="16"/>
        <v>0</v>
      </c>
      <c r="W95" s="50">
        <f t="shared" si="17"/>
        <v>0</v>
      </c>
      <c r="X95" s="50">
        <f t="shared" si="18"/>
        <v>0</v>
      </c>
    </row>
    <row r="96" spans="1:24" x14ac:dyDescent="0.2">
      <c r="A96" s="57">
        <v>743</v>
      </c>
      <c r="D96" t="s">
        <v>238</v>
      </c>
      <c r="E96" s="16"/>
      <c r="F96" s="50">
        <f t="shared" si="0"/>
        <v>0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</row>
    <row r="97" spans="1:24" x14ac:dyDescent="0.2">
      <c r="A97" s="57">
        <v>725</v>
      </c>
      <c r="B97" s="4"/>
      <c r="C97">
        <v>2022</v>
      </c>
      <c r="D97" s="52" t="s">
        <v>221</v>
      </c>
      <c r="E97" s="16"/>
      <c r="F97" s="49">
        <f t="shared" si="0"/>
        <v>0</v>
      </c>
      <c r="G97" s="49">
        <f t="shared" ref="G97:G114" si="19">F98</f>
        <v>0</v>
      </c>
      <c r="H97" s="49">
        <f t="shared" ref="H97:H114" si="20">G98</f>
        <v>0</v>
      </c>
      <c r="I97" s="49">
        <f t="shared" ref="I97:I114" si="21">H98</f>
        <v>0</v>
      </c>
      <c r="J97" s="49">
        <f t="shared" ref="J97:J114" si="22">I98</f>
        <v>0</v>
      </c>
      <c r="K97" s="49">
        <f t="shared" ref="K97:K114" si="23">J98</f>
        <v>0</v>
      </c>
      <c r="L97" s="49">
        <f t="shared" ref="L97:L114" si="24">K98</f>
        <v>0</v>
      </c>
      <c r="M97" s="49">
        <f t="shared" ref="M97:M114" si="25">L98</f>
        <v>0</v>
      </c>
      <c r="N97" s="49">
        <f t="shared" ref="N97:N114" si="26">M98</f>
        <v>0</v>
      </c>
      <c r="O97" s="49">
        <f t="shared" ref="O97:O114" si="27">N98</f>
        <v>0</v>
      </c>
      <c r="P97" s="49">
        <f t="shared" ref="P97:P114" si="28">O98</f>
        <v>0</v>
      </c>
      <c r="Q97" s="49">
        <f t="shared" ref="Q97:Q114" si="29">P98</f>
        <v>0</v>
      </c>
      <c r="R97" s="49">
        <f t="shared" ref="R97:R114" si="30">Q98</f>
        <v>0</v>
      </c>
      <c r="S97" s="49">
        <f t="shared" ref="S97:S114" si="31">R98</f>
        <v>0</v>
      </c>
      <c r="T97" s="49">
        <f t="shared" ref="T97:T114" si="32">S98</f>
        <v>0</v>
      </c>
      <c r="U97" s="49">
        <f t="shared" ref="U97:U114" si="33">T98</f>
        <v>0</v>
      </c>
      <c r="V97" s="49">
        <f t="shared" ref="V97:V114" si="34">U98</f>
        <v>0</v>
      </c>
      <c r="W97" s="49">
        <f t="shared" ref="W97:W114" si="35">V98</f>
        <v>0</v>
      </c>
      <c r="X97" s="49">
        <f t="shared" ref="X97:X114" si="36">W98</f>
        <v>0</v>
      </c>
    </row>
    <row r="98" spans="1:24" x14ac:dyDescent="0.2">
      <c r="A98" s="57">
        <v>726</v>
      </c>
      <c r="D98" s="53" t="s">
        <v>222</v>
      </c>
      <c r="E98" s="16"/>
      <c r="F98" s="50">
        <f t="shared" si="0"/>
        <v>0</v>
      </c>
      <c r="G98" s="50">
        <f t="shared" si="19"/>
        <v>0</v>
      </c>
      <c r="H98" s="50">
        <f t="shared" si="20"/>
        <v>0</v>
      </c>
      <c r="I98" s="50">
        <f t="shared" si="21"/>
        <v>0</v>
      </c>
      <c r="J98" s="50">
        <f t="shared" si="22"/>
        <v>0</v>
      </c>
      <c r="K98" s="50">
        <f t="shared" si="23"/>
        <v>0</v>
      </c>
      <c r="L98" s="50">
        <f t="shared" si="24"/>
        <v>0</v>
      </c>
      <c r="M98" s="50">
        <f t="shared" si="25"/>
        <v>0</v>
      </c>
      <c r="N98" s="50">
        <f t="shared" si="26"/>
        <v>0</v>
      </c>
      <c r="O98" s="50">
        <f t="shared" si="27"/>
        <v>0</v>
      </c>
      <c r="P98" s="50">
        <f t="shared" si="28"/>
        <v>0</v>
      </c>
      <c r="Q98" s="50">
        <f t="shared" si="29"/>
        <v>0</v>
      </c>
      <c r="R98" s="50">
        <f t="shared" si="30"/>
        <v>0</v>
      </c>
      <c r="S98" s="50">
        <f t="shared" si="31"/>
        <v>0</v>
      </c>
      <c r="T98" s="50">
        <f t="shared" si="32"/>
        <v>0</v>
      </c>
      <c r="U98" s="50">
        <f t="shared" si="33"/>
        <v>0</v>
      </c>
      <c r="V98" s="50">
        <f t="shared" si="34"/>
        <v>0</v>
      </c>
      <c r="W98" s="50">
        <f t="shared" si="35"/>
        <v>0</v>
      </c>
      <c r="X98" s="50">
        <f t="shared" si="36"/>
        <v>0</v>
      </c>
    </row>
    <row r="99" spans="1:24" x14ac:dyDescent="0.2">
      <c r="A99" s="57">
        <v>727</v>
      </c>
      <c r="D99" s="53" t="s">
        <v>223</v>
      </c>
      <c r="E99" s="16"/>
      <c r="F99" s="50">
        <f t="shared" ref="F99:F162" si="37">E99</f>
        <v>0</v>
      </c>
      <c r="G99" s="50">
        <f t="shared" si="19"/>
        <v>0</v>
      </c>
      <c r="H99" s="50">
        <f t="shared" si="20"/>
        <v>0</v>
      </c>
      <c r="I99" s="50">
        <f t="shared" si="21"/>
        <v>0</v>
      </c>
      <c r="J99" s="50">
        <f t="shared" si="22"/>
        <v>0</v>
      </c>
      <c r="K99" s="50">
        <f t="shared" si="23"/>
        <v>0</v>
      </c>
      <c r="L99" s="50">
        <f t="shared" si="24"/>
        <v>0</v>
      </c>
      <c r="M99" s="50">
        <f t="shared" si="25"/>
        <v>0</v>
      </c>
      <c r="N99" s="50">
        <f t="shared" si="26"/>
        <v>0</v>
      </c>
      <c r="O99" s="50">
        <f t="shared" si="27"/>
        <v>0</v>
      </c>
      <c r="P99" s="50">
        <f t="shared" si="28"/>
        <v>0</v>
      </c>
      <c r="Q99" s="50">
        <f t="shared" si="29"/>
        <v>0</v>
      </c>
      <c r="R99" s="50">
        <f t="shared" si="30"/>
        <v>0</v>
      </c>
      <c r="S99" s="50">
        <f t="shared" si="31"/>
        <v>0</v>
      </c>
      <c r="T99" s="50">
        <f t="shared" si="32"/>
        <v>0</v>
      </c>
      <c r="U99" s="50">
        <f t="shared" si="33"/>
        <v>0</v>
      </c>
      <c r="V99" s="50">
        <f t="shared" si="34"/>
        <v>0</v>
      </c>
      <c r="W99" s="50">
        <f t="shared" si="35"/>
        <v>0</v>
      </c>
      <c r="X99" s="50">
        <f t="shared" si="36"/>
        <v>0</v>
      </c>
    </row>
    <row r="100" spans="1:24" x14ac:dyDescent="0.2">
      <c r="A100" s="57">
        <v>728</v>
      </c>
      <c r="D100" s="53" t="s">
        <v>4</v>
      </c>
      <c r="E100" s="16"/>
      <c r="F100" s="50">
        <f t="shared" si="37"/>
        <v>0</v>
      </c>
      <c r="G100" s="50">
        <f t="shared" si="19"/>
        <v>0</v>
      </c>
      <c r="H100" s="50">
        <f t="shared" si="20"/>
        <v>0</v>
      </c>
      <c r="I100" s="50">
        <f t="shared" si="21"/>
        <v>0</v>
      </c>
      <c r="J100" s="50">
        <f t="shared" si="22"/>
        <v>0</v>
      </c>
      <c r="K100" s="50">
        <f t="shared" si="23"/>
        <v>0</v>
      </c>
      <c r="L100" s="50">
        <f t="shared" si="24"/>
        <v>0</v>
      </c>
      <c r="M100" s="50">
        <f t="shared" si="25"/>
        <v>0</v>
      </c>
      <c r="N100" s="50">
        <f t="shared" si="26"/>
        <v>0</v>
      </c>
      <c r="O100" s="50">
        <f t="shared" si="27"/>
        <v>0</v>
      </c>
      <c r="P100" s="50">
        <f t="shared" si="28"/>
        <v>0</v>
      </c>
      <c r="Q100" s="50">
        <f t="shared" si="29"/>
        <v>0</v>
      </c>
      <c r="R100" s="50">
        <f t="shared" si="30"/>
        <v>0</v>
      </c>
      <c r="S100" s="50">
        <f t="shared" si="31"/>
        <v>0</v>
      </c>
      <c r="T100" s="50">
        <f t="shared" si="32"/>
        <v>0</v>
      </c>
      <c r="U100" s="50">
        <f t="shared" si="33"/>
        <v>0</v>
      </c>
      <c r="V100" s="50">
        <f t="shared" si="34"/>
        <v>0</v>
      </c>
      <c r="W100" s="50">
        <f t="shared" si="35"/>
        <v>0</v>
      </c>
      <c r="X100" s="50">
        <f t="shared" si="36"/>
        <v>0</v>
      </c>
    </row>
    <row r="101" spans="1:24" x14ac:dyDescent="0.2">
      <c r="A101" s="57">
        <v>729</v>
      </c>
      <c r="D101" s="53" t="s">
        <v>224</v>
      </c>
      <c r="E101" s="16"/>
      <c r="F101" s="50">
        <f t="shared" si="37"/>
        <v>0</v>
      </c>
      <c r="G101" s="50">
        <f t="shared" si="19"/>
        <v>0</v>
      </c>
      <c r="H101" s="50">
        <f t="shared" si="20"/>
        <v>0</v>
      </c>
      <c r="I101" s="50">
        <f t="shared" si="21"/>
        <v>0</v>
      </c>
      <c r="J101" s="50">
        <f t="shared" si="22"/>
        <v>0</v>
      </c>
      <c r="K101" s="50">
        <f t="shared" si="23"/>
        <v>0</v>
      </c>
      <c r="L101" s="50">
        <f t="shared" si="24"/>
        <v>0</v>
      </c>
      <c r="M101" s="50">
        <f t="shared" si="25"/>
        <v>0</v>
      </c>
      <c r="N101" s="50">
        <f t="shared" si="26"/>
        <v>0</v>
      </c>
      <c r="O101" s="50">
        <f t="shared" si="27"/>
        <v>0</v>
      </c>
      <c r="P101" s="50">
        <f t="shared" si="28"/>
        <v>0</v>
      </c>
      <c r="Q101" s="50">
        <f t="shared" si="29"/>
        <v>0</v>
      </c>
      <c r="R101" s="50">
        <f t="shared" si="30"/>
        <v>0</v>
      </c>
      <c r="S101" s="50">
        <f t="shared" si="31"/>
        <v>0</v>
      </c>
      <c r="T101" s="50">
        <f t="shared" si="32"/>
        <v>0</v>
      </c>
      <c r="U101" s="50">
        <f t="shared" si="33"/>
        <v>0</v>
      </c>
      <c r="V101" s="50">
        <f t="shared" si="34"/>
        <v>0</v>
      </c>
      <c r="W101" s="50">
        <f t="shared" si="35"/>
        <v>0</v>
      </c>
      <c r="X101" s="50">
        <f t="shared" si="36"/>
        <v>0</v>
      </c>
    </row>
    <row r="102" spans="1:24" x14ac:dyDescent="0.2">
      <c r="A102" s="57">
        <v>730</v>
      </c>
      <c r="D102" s="53" t="s">
        <v>225</v>
      </c>
      <c r="E102" s="16"/>
      <c r="F102" s="50">
        <f t="shared" si="37"/>
        <v>0</v>
      </c>
      <c r="G102" s="50">
        <f t="shared" si="19"/>
        <v>0</v>
      </c>
      <c r="H102" s="50">
        <f t="shared" si="20"/>
        <v>0</v>
      </c>
      <c r="I102" s="50">
        <f t="shared" si="21"/>
        <v>0</v>
      </c>
      <c r="J102" s="50">
        <f t="shared" si="22"/>
        <v>0</v>
      </c>
      <c r="K102" s="50">
        <f t="shared" si="23"/>
        <v>0</v>
      </c>
      <c r="L102" s="50">
        <f t="shared" si="24"/>
        <v>0</v>
      </c>
      <c r="M102" s="50">
        <f t="shared" si="25"/>
        <v>0</v>
      </c>
      <c r="N102" s="50">
        <f t="shared" si="26"/>
        <v>0</v>
      </c>
      <c r="O102" s="50">
        <f t="shared" si="27"/>
        <v>0</v>
      </c>
      <c r="P102" s="50">
        <f t="shared" si="28"/>
        <v>0</v>
      </c>
      <c r="Q102" s="50">
        <f t="shared" si="29"/>
        <v>0</v>
      </c>
      <c r="R102" s="50">
        <f t="shared" si="30"/>
        <v>0</v>
      </c>
      <c r="S102" s="50">
        <f t="shared" si="31"/>
        <v>0</v>
      </c>
      <c r="T102" s="50">
        <f t="shared" si="32"/>
        <v>0</v>
      </c>
      <c r="U102" s="50">
        <f t="shared" si="33"/>
        <v>0</v>
      </c>
      <c r="V102" s="50">
        <f t="shared" si="34"/>
        <v>0</v>
      </c>
      <c r="W102" s="50">
        <f t="shared" si="35"/>
        <v>0</v>
      </c>
      <c r="X102" s="50">
        <f t="shared" si="36"/>
        <v>0</v>
      </c>
    </row>
    <row r="103" spans="1:24" x14ac:dyDescent="0.2">
      <c r="A103" s="57">
        <v>731</v>
      </c>
      <c r="D103" t="s">
        <v>226</v>
      </c>
      <c r="E103" s="16"/>
      <c r="F103" s="50">
        <f t="shared" si="37"/>
        <v>0</v>
      </c>
      <c r="G103" s="50">
        <f t="shared" si="19"/>
        <v>0</v>
      </c>
      <c r="H103" s="50">
        <f t="shared" si="20"/>
        <v>0</v>
      </c>
      <c r="I103" s="50">
        <f t="shared" si="21"/>
        <v>0</v>
      </c>
      <c r="J103" s="50">
        <f t="shared" si="22"/>
        <v>0</v>
      </c>
      <c r="K103" s="50">
        <f t="shared" si="23"/>
        <v>0</v>
      </c>
      <c r="L103" s="50">
        <f t="shared" si="24"/>
        <v>0</v>
      </c>
      <c r="M103" s="50">
        <f t="shared" si="25"/>
        <v>0</v>
      </c>
      <c r="N103" s="50">
        <f t="shared" si="26"/>
        <v>0</v>
      </c>
      <c r="O103" s="50">
        <f t="shared" si="27"/>
        <v>0</v>
      </c>
      <c r="P103" s="50">
        <f t="shared" si="28"/>
        <v>0</v>
      </c>
      <c r="Q103" s="50">
        <f t="shared" si="29"/>
        <v>0</v>
      </c>
      <c r="R103" s="50">
        <f t="shared" si="30"/>
        <v>0</v>
      </c>
      <c r="S103" s="50">
        <f t="shared" si="31"/>
        <v>0</v>
      </c>
      <c r="T103" s="50">
        <f t="shared" si="32"/>
        <v>0</v>
      </c>
      <c r="U103" s="50">
        <f t="shared" si="33"/>
        <v>0</v>
      </c>
      <c r="V103" s="50">
        <f t="shared" si="34"/>
        <v>0</v>
      </c>
      <c r="W103" s="50">
        <f t="shared" si="35"/>
        <v>0</v>
      </c>
      <c r="X103" s="50">
        <f t="shared" si="36"/>
        <v>0</v>
      </c>
    </row>
    <row r="104" spans="1:24" x14ac:dyDescent="0.2">
      <c r="A104" s="57">
        <v>732</v>
      </c>
      <c r="D104" t="s">
        <v>227</v>
      </c>
      <c r="E104" s="16"/>
      <c r="F104" s="50">
        <f t="shared" si="37"/>
        <v>0</v>
      </c>
      <c r="G104" s="50">
        <f t="shared" si="19"/>
        <v>0</v>
      </c>
      <c r="H104" s="50">
        <f t="shared" si="20"/>
        <v>0</v>
      </c>
      <c r="I104" s="50">
        <f t="shared" si="21"/>
        <v>0</v>
      </c>
      <c r="J104" s="50">
        <f t="shared" si="22"/>
        <v>0</v>
      </c>
      <c r="K104" s="50">
        <f t="shared" si="23"/>
        <v>0</v>
      </c>
      <c r="L104" s="50">
        <f t="shared" si="24"/>
        <v>0</v>
      </c>
      <c r="M104" s="50">
        <f t="shared" si="25"/>
        <v>0</v>
      </c>
      <c r="N104" s="50">
        <f t="shared" si="26"/>
        <v>0</v>
      </c>
      <c r="O104" s="50">
        <f t="shared" si="27"/>
        <v>0</v>
      </c>
      <c r="P104" s="50">
        <f t="shared" si="28"/>
        <v>0</v>
      </c>
      <c r="Q104" s="50">
        <f t="shared" si="29"/>
        <v>0</v>
      </c>
      <c r="R104" s="50">
        <f t="shared" si="30"/>
        <v>0</v>
      </c>
      <c r="S104" s="50">
        <f t="shared" si="31"/>
        <v>0</v>
      </c>
      <c r="T104" s="50">
        <f t="shared" si="32"/>
        <v>0</v>
      </c>
      <c r="U104" s="50">
        <f t="shared" si="33"/>
        <v>0</v>
      </c>
      <c r="V104" s="50">
        <f t="shared" si="34"/>
        <v>0</v>
      </c>
      <c r="W104" s="50">
        <f t="shared" si="35"/>
        <v>0</v>
      </c>
      <c r="X104" s="50">
        <f t="shared" si="36"/>
        <v>0</v>
      </c>
    </row>
    <row r="105" spans="1:24" x14ac:dyDescent="0.2">
      <c r="A105" s="57">
        <v>733</v>
      </c>
      <c r="D105" t="s">
        <v>228</v>
      </c>
      <c r="E105" s="16"/>
      <c r="F105" s="50">
        <f t="shared" si="37"/>
        <v>0</v>
      </c>
      <c r="G105" s="50">
        <f t="shared" si="19"/>
        <v>0</v>
      </c>
      <c r="H105" s="50">
        <f t="shared" si="20"/>
        <v>0</v>
      </c>
      <c r="I105" s="50">
        <f t="shared" si="21"/>
        <v>0</v>
      </c>
      <c r="J105" s="50">
        <f t="shared" si="22"/>
        <v>0</v>
      </c>
      <c r="K105" s="50">
        <f t="shared" si="23"/>
        <v>0</v>
      </c>
      <c r="L105" s="50">
        <f t="shared" si="24"/>
        <v>0</v>
      </c>
      <c r="M105" s="50">
        <f t="shared" si="25"/>
        <v>0</v>
      </c>
      <c r="N105" s="50">
        <f t="shared" si="26"/>
        <v>0</v>
      </c>
      <c r="O105" s="50">
        <f t="shared" si="27"/>
        <v>0</v>
      </c>
      <c r="P105" s="50">
        <f t="shared" si="28"/>
        <v>0</v>
      </c>
      <c r="Q105" s="50">
        <f t="shared" si="29"/>
        <v>0</v>
      </c>
      <c r="R105" s="50">
        <f t="shared" si="30"/>
        <v>0</v>
      </c>
      <c r="S105" s="50">
        <f t="shared" si="31"/>
        <v>0</v>
      </c>
      <c r="T105" s="50">
        <f t="shared" si="32"/>
        <v>0</v>
      </c>
      <c r="U105" s="50">
        <f t="shared" si="33"/>
        <v>0</v>
      </c>
      <c r="V105" s="50">
        <f t="shared" si="34"/>
        <v>0</v>
      </c>
      <c r="W105" s="50">
        <f t="shared" si="35"/>
        <v>0</v>
      </c>
      <c r="X105" s="50">
        <f t="shared" si="36"/>
        <v>0</v>
      </c>
    </row>
    <row r="106" spans="1:24" x14ac:dyDescent="0.2">
      <c r="A106" s="57">
        <v>734</v>
      </c>
      <c r="D106" s="16" t="s">
        <v>229</v>
      </c>
      <c r="E106" s="16"/>
      <c r="F106" s="50">
        <f t="shared" si="37"/>
        <v>0</v>
      </c>
      <c r="G106" s="50">
        <f t="shared" si="19"/>
        <v>0</v>
      </c>
      <c r="H106" s="50">
        <f t="shared" si="20"/>
        <v>0</v>
      </c>
      <c r="I106" s="50">
        <f t="shared" si="21"/>
        <v>0</v>
      </c>
      <c r="J106" s="50">
        <f t="shared" si="22"/>
        <v>0</v>
      </c>
      <c r="K106" s="50">
        <f t="shared" si="23"/>
        <v>0</v>
      </c>
      <c r="L106" s="50">
        <f t="shared" si="24"/>
        <v>0</v>
      </c>
      <c r="M106" s="50">
        <f t="shared" si="25"/>
        <v>0</v>
      </c>
      <c r="N106" s="50">
        <f t="shared" si="26"/>
        <v>0</v>
      </c>
      <c r="O106" s="50">
        <f t="shared" si="27"/>
        <v>0</v>
      </c>
      <c r="P106" s="50">
        <f t="shared" si="28"/>
        <v>0</v>
      </c>
      <c r="Q106" s="50">
        <f t="shared" si="29"/>
        <v>0</v>
      </c>
      <c r="R106" s="50">
        <f t="shared" si="30"/>
        <v>0</v>
      </c>
      <c r="S106" s="50">
        <f t="shared" si="31"/>
        <v>0</v>
      </c>
      <c r="T106" s="50">
        <f t="shared" si="32"/>
        <v>0</v>
      </c>
      <c r="U106" s="50">
        <f t="shared" si="33"/>
        <v>0</v>
      </c>
      <c r="V106" s="50">
        <f t="shared" si="34"/>
        <v>0</v>
      </c>
      <c r="W106" s="50">
        <f t="shared" si="35"/>
        <v>0</v>
      </c>
      <c r="X106" s="50">
        <f t="shared" si="36"/>
        <v>0</v>
      </c>
    </row>
    <row r="107" spans="1:24" x14ac:dyDescent="0.2">
      <c r="A107" s="57">
        <v>735</v>
      </c>
      <c r="D107" s="16" t="s">
        <v>230</v>
      </c>
      <c r="E107" s="16"/>
      <c r="F107" s="50">
        <f t="shared" si="37"/>
        <v>0</v>
      </c>
      <c r="G107" s="50">
        <f t="shared" si="19"/>
        <v>0</v>
      </c>
      <c r="H107" s="50">
        <f t="shared" si="20"/>
        <v>0</v>
      </c>
      <c r="I107" s="50">
        <f t="shared" si="21"/>
        <v>0</v>
      </c>
      <c r="J107" s="50">
        <f t="shared" si="22"/>
        <v>0</v>
      </c>
      <c r="K107" s="50">
        <f t="shared" si="23"/>
        <v>0</v>
      </c>
      <c r="L107" s="50">
        <f t="shared" si="24"/>
        <v>0</v>
      </c>
      <c r="M107" s="50">
        <f t="shared" si="25"/>
        <v>0</v>
      </c>
      <c r="N107" s="50">
        <f t="shared" si="26"/>
        <v>0</v>
      </c>
      <c r="O107" s="50">
        <f t="shared" si="27"/>
        <v>0</v>
      </c>
      <c r="P107" s="50">
        <f t="shared" si="28"/>
        <v>0</v>
      </c>
      <c r="Q107" s="50">
        <f t="shared" si="29"/>
        <v>0</v>
      </c>
      <c r="R107" s="50">
        <f t="shared" si="30"/>
        <v>0</v>
      </c>
      <c r="S107" s="50">
        <f t="shared" si="31"/>
        <v>0</v>
      </c>
      <c r="T107" s="50">
        <f t="shared" si="32"/>
        <v>0</v>
      </c>
      <c r="U107" s="50">
        <f t="shared" si="33"/>
        <v>0</v>
      </c>
      <c r="V107" s="50">
        <f t="shared" si="34"/>
        <v>0</v>
      </c>
      <c r="W107" s="50">
        <f t="shared" si="35"/>
        <v>0</v>
      </c>
      <c r="X107" s="50">
        <f t="shared" si="36"/>
        <v>0</v>
      </c>
    </row>
    <row r="108" spans="1:24" x14ac:dyDescent="0.2">
      <c r="A108" s="57">
        <v>736</v>
      </c>
      <c r="D108" s="16" t="s">
        <v>231</v>
      </c>
      <c r="E108" s="16"/>
      <c r="F108" s="50">
        <f t="shared" si="37"/>
        <v>0</v>
      </c>
      <c r="G108" s="50">
        <f t="shared" si="19"/>
        <v>0</v>
      </c>
      <c r="H108" s="50">
        <f t="shared" si="20"/>
        <v>0</v>
      </c>
      <c r="I108" s="50">
        <f t="shared" si="21"/>
        <v>0</v>
      </c>
      <c r="J108" s="50">
        <f t="shared" si="22"/>
        <v>0</v>
      </c>
      <c r="K108" s="50">
        <f t="shared" si="23"/>
        <v>0</v>
      </c>
      <c r="L108" s="50">
        <f t="shared" si="24"/>
        <v>0</v>
      </c>
      <c r="M108" s="50">
        <f t="shared" si="25"/>
        <v>0</v>
      </c>
      <c r="N108" s="50">
        <f t="shared" si="26"/>
        <v>0</v>
      </c>
      <c r="O108" s="50">
        <f t="shared" si="27"/>
        <v>0</v>
      </c>
      <c r="P108" s="50">
        <f t="shared" si="28"/>
        <v>0</v>
      </c>
      <c r="Q108" s="50">
        <f t="shared" si="29"/>
        <v>0</v>
      </c>
      <c r="R108" s="50">
        <f t="shared" si="30"/>
        <v>0</v>
      </c>
      <c r="S108" s="50">
        <f t="shared" si="31"/>
        <v>0</v>
      </c>
      <c r="T108" s="50">
        <f t="shared" si="32"/>
        <v>0</v>
      </c>
      <c r="U108" s="50">
        <f t="shared" si="33"/>
        <v>0</v>
      </c>
      <c r="V108" s="50">
        <f t="shared" si="34"/>
        <v>0</v>
      </c>
      <c r="W108" s="50">
        <f t="shared" si="35"/>
        <v>0</v>
      </c>
      <c r="X108" s="50">
        <f t="shared" si="36"/>
        <v>0</v>
      </c>
    </row>
    <row r="109" spans="1:24" x14ac:dyDescent="0.2">
      <c r="A109" s="57">
        <v>737</v>
      </c>
      <c r="D109" s="16" t="s">
        <v>232</v>
      </c>
      <c r="E109" s="16"/>
      <c r="F109" s="50">
        <f t="shared" si="37"/>
        <v>0</v>
      </c>
      <c r="G109" s="50">
        <f t="shared" si="19"/>
        <v>0</v>
      </c>
      <c r="H109" s="50">
        <f t="shared" si="20"/>
        <v>0</v>
      </c>
      <c r="I109" s="50">
        <f t="shared" si="21"/>
        <v>0</v>
      </c>
      <c r="J109" s="50">
        <f t="shared" si="22"/>
        <v>0</v>
      </c>
      <c r="K109" s="50">
        <f t="shared" si="23"/>
        <v>0</v>
      </c>
      <c r="L109" s="50">
        <f t="shared" si="24"/>
        <v>0</v>
      </c>
      <c r="M109" s="50">
        <f t="shared" si="25"/>
        <v>0</v>
      </c>
      <c r="N109" s="50">
        <f t="shared" si="26"/>
        <v>0</v>
      </c>
      <c r="O109" s="50">
        <f t="shared" si="27"/>
        <v>0</v>
      </c>
      <c r="P109" s="50">
        <f t="shared" si="28"/>
        <v>0</v>
      </c>
      <c r="Q109" s="50">
        <f t="shared" si="29"/>
        <v>0</v>
      </c>
      <c r="R109" s="50">
        <f t="shared" si="30"/>
        <v>0</v>
      </c>
      <c r="S109" s="50">
        <f t="shared" si="31"/>
        <v>0</v>
      </c>
      <c r="T109" s="50">
        <f t="shared" si="32"/>
        <v>0</v>
      </c>
      <c r="U109" s="50">
        <f t="shared" si="33"/>
        <v>0</v>
      </c>
      <c r="V109" s="50">
        <f t="shared" si="34"/>
        <v>0</v>
      </c>
      <c r="W109" s="50">
        <f t="shared" si="35"/>
        <v>0</v>
      </c>
      <c r="X109" s="50">
        <f t="shared" si="36"/>
        <v>0</v>
      </c>
    </row>
    <row r="110" spans="1:24" x14ac:dyDescent="0.2">
      <c r="A110" s="57">
        <v>738</v>
      </c>
      <c r="D110" t="s">
        <v>233</v>
      </c>
      <c r="E110" s="16"/>
      <c r="F110" s="50">
        <f t="shared" si="37"/>
        <v>0</v>
      </c>
      <c r="G110" s="50">
        <f t="shared" si="19"/>
        <v>0</v>
      </c>
      <c r="H110" s="50">
        <f t="shared" si="20"/>
        <v>0</v>
      </c>
      <c r="I110" s="50">
        <f t="shared" si="21"/>
        <v>0</v>
      </c>
      <c r="J110" s="50">
        <f t="shared" si="22"/>
        <v>0</v>
      </c>
      <c r="K110" s="50">
        <f t="shared" si="23"/>
        <v>0</v>
      </c>
      <c r="L110" s="50">
        <f t="shared" si="24"/>
        <v>0</v>
      </c>
      <c r="M110" s="50">
        <f t="shared" si="25"/>
        <v>0</v>
      </c>
      <c r="N110" s="50">
        <f t="shared" si="26"/>
        <v>0</v>
      </c>
      <c r="O110" s="50">
        <f t="shared" si="27"/>
        <v>0</v>
      </c>
      <c r="P110" s="50">
        <f t="shared" si="28"/>
        <v>0</v>
      </c>
      <c r="Q110" s="50">
        <f t="shared" si="29"/>
        <v>0</v>
      </c>
      <c r="R110" s="50">
        <f t="shared" si="30"/>
        <v>0</v>
      </c>
      <c r="S110" s="50">
        <f t="shared" si="31"/>
        <v>0</v>
      </c>
      <c r="T110" s="50">
        <f t="shared" si="32"/>
        <v>0</v>
      </c>
      <c r="U110" s="50">
        <f t="shared" si="33"/>
        <v>0</v>
      </c>
      <c r="V110" s="50">
        <f t="shared" si="34"/>
        <v>0</v>
      </c>
      <c r="W110" s="50">
        <f t="shared" si="35"/>
        <v>0</v>
      </c>
      <c r="X110" s="50">
        <f t="shared" si="36"/>
        <v>0</v>
      </c>
    </row>
    <row r="111" spans="1:24" x14ac:dyDescent="0.2">
      <c r="A111" s="57">
        <v>739</v>
      </c>
      <c r="D111" t="s">
        <v>234</v>
      </c>
      <c r="E111" s="16"/>
      <c r="F111" s="50">
        <f t="shared" si="37"/>
        <v>0</v>
      </c>
      <c r="G111" s="50">
        <f t="shared" si="19"/>
        <v>0</v>
      </c>
      <c r="H111" s="50">
        <f t="shared" si="20"/>
        <v>0</v>
      </c>
      <c r="I111" s="50">
        <f t="shared" si="21"/>
        <v>0</v>
      </c>
      <c r="J111" s="50">
        <f t="shared" si="22"/>
        <v>0</v>
      </c>
      <c r="K111" s="50">
        <f t="shared" si="23"/>
        <v>0</v>
      </c>
      <c r="L111" s="50">
        <f t="shared" si="24"/>
        <v>0</v>
      </c>
      <c r="M111" s="50">
        <f t="shared" si="25"/>
        <v>0</v>
      </c>
      <c r="N111" s="50">
        <f t="shared" si="26"/>
        <v>0</v>
      </c>
      <c r="O111" s="50">
        <f t="shared" si="27"/>
        <v>0</v>
      </c>
      <c r="P111" s="50">
        <f t="shared" si="28"/>
        <v>0</v>
      </c>
      <c r="Q111" s="50">
        <f t="shared" si="29"/>
        <v>0</v>
      </c>
      <c r="R111" s="50">
        <f t="shared" si="30"/>
        <v>0</v>
      </c>
      <c r="S111" s="50">
        <f t="shared" si="31"/>
        <v>0</v>
      </c>
      <c r="T111" s="50">
        <f t="shared" si="32"/>
        <v>0</v>
      </c>
      <c r="U111" s="50">
        <f t="shared" si="33"/>
        <v>0</v>
      </c>
      <c r="V111" s="50">
        <f t="shared" si="34"/>
        <v>0</v>
      </c>
      <c r="W111" s="50">
        <f t="shared" si="35"/>
        <v>0</v>
      </c>
      <c r="X111" s="50">
        <f t="shared" si="36"/>
        <v>0</v>
      </c>
    </row>
    <row r="112" spans="1:24" x14ac:dyDescent="0.2">
      <c r="A112" s="57">
        <v>740</v>
      </c>
      <c r="D112" t="s">
        <v>235</v>
      </c>
      <c r="E112" s="16"/>
      <c r="F112" s="50">
        <f t="shared" si="37"/>
        <v>0</v>
      </c>
      <c r="G112" s="50">
        <f t="shared" si="19"/>
        <v>0</v>
      </c>
      <c r="H112" s="50">
        <f t="shared" si="20"/>
        <v>0</v>
      </c>
      <c r="I112" s="50">
        <f t="shared" si="21"/>
        <v>0</v>
      </c>
      <c r="J112" s="50">
        <f t="shared" si="22"/>
        <v>0</v>
      </c>
      <c r="K112" s="50">
        <f t="shared" si="23"/>
        <v>0</v>
      </c>
      <c r="L112" s="50">
        <f t="shared" si="24"/>
        <v>0</v>
      </c>
      <c r="M112" s="50">
        <f t="shared" si="25"/>
        <v>0</v>
      </c>
      <c r="N112" s="50">
        <f t="shared" si="26"/>
        <v>0</v>
      </c>
      <c r="O112" s="50">
        <f t="shared" si="27"/>
        <v>0</v>
      </c>
      <c r="P112" s="50">
        <f t="shared" si="28"/>
        <v>0</v>
      </c>
      <c r="Q112" s="50">
        <f t="shared" si="29"/>
        <v>0</v>
      </c>
      <c r="R112" s="50">
        <f t="shared" si="30"/>
        <v>0</v>
      </c>
      <c r="S112" s="50">
        <f t="shared" si="31"/>
        <v>0</v>
      </c>
      <c r="T112" s="50">
        <f t="shared" si="32"/>
        <v>0</v>
      </c>
      <c r="U112" s="50">
        <f t="shared" si="33"/>
        <v>0</v>
      </c>
      <c r="V112" s="50">
        <f t="shared" si="34"/>
        <v>0</v>
      </c>
      <c r="W112" s="50">
        <f t="shared" si="35"/>
        <v>0</v>
      </c>
      <c r="X112" s="50">
        <f t="shared" si="36"/>
        <v>0</v>
      </c>
    </row>
    <row r="113" spans="1:24" x14ac:dyDescent="0.2">
      <c r="A113" s="57">
        <v>741</v>
      </c>
      <c r="D113" t="s">
        <v>236</v>
      </c>
      <c r="E113" s="16"/>
      <c r="F113" s="50">
        <f t="shared" si="37"/>
        <v>0</v>
      </c>
      <c r="G113" s="50">
        <f t="shared" si="19"/>
        <v>0</v>
      </c>
      <c r="H113" s="50">
        <f t="shared" si="20"/>
        <v>0</v>
      </c>
      <c r="I113" s="50">
        <f t="shared" si="21"/>
        <v>0</v>
      </c>
      <c r="J113" s="50">
        <f t="shared" si="22"/>
        <v>0</v>
      </c>
      <c r="K113" s="50">
        <f t="shared" si="23"/>
        <v>0</v>
      </c>
      <c r="L113" s="50">
        <f t="shared" si="24"/>
        <v>0</v>
      </c>
      <c r="M113" s="50">
        <f t="shared" si="25"/>
        <v>0</v>
      </c>
      <c r="N113" s="50">
        <f t="shared" si="26"/>
        <v>0</v>
      </c>
      <c r="O113" s="50">
        <f t="shared" si="27"/>
        <v>0</v>
      </c>
      <c r="P113" s="50">
        <f t="shared" si="28"/>
        <v>0</v>
      </c>
      <c r="Q113" s="50">
        <f t="shared" si="29"/>
        <v>0</v>
      </c>
      <c r="R113" s="50">
        <f t="shared" si="30"/>
        <v>0</v>
      </c>
      <c r="S113" s="50">
        <f t="shared" si="31"/>
        <v>0</v>
      </c>
      <c r="T113" s="50">
        <f t="shared" si="32"/>
        <v>0</v>
      </c>
      <c r="U113" s="50">
        <f t="shared" si="33"/>
        <v>0</v>
      </c>
      <c r="V113" s="50">
        <f t="shared" si="34"/>
        <v>0</v>
      </c>
      <c r="W113" s="50">
        <f t="shared" si="35"/>
        <v>0</v>
      </c>
      <c r="X113" s="50">
        <f t="shared" si="36"/>
        <v>0</v>
      </c>
    </row>
    <row r="114" spans="1:24" x14ac:dyDescent="0.2">
      <c r="A114" s="57">
        <v>742</v>
      </c>
      <c r="D114" t="s">
        <v>237</v>
      </c>
      <c r="E114" s="16"/>
      <c r="F114" s="50">
        <f t="shared" si="37"/>
        <v>0</v>
      </c>
      <c r="G114" s="50">
        <f t="shared" si="19"/>
        <v>0</v>
      </c>
      <c r="H114" s="50">
        <f t="shared" si="20"/>
        <v>0</v>
      </c>
      <c r="I114" s="50">
        <f t="shared" si="21"/>
        <v>0</v>
      </c>
      <c r="J114" s="50">
        <f t="shared" si="22"/>
        <v>0</v>
      </c>
      <c r="K114" s="50">
        <f t="shared" si="23"/>
        <v>0</v>
      </c>
      <c r="L114" s="50">
        <f t="shared" si="24"/>
        <v>0</v>
      </c>
      <c r="M114" s="50">
        <f t="shared" si="25"/>
        <v>0</v>
      </c>
      <c r="N114" s="50">
        <f t="shared" si="26"/>
        <v>0</v>
      </c>
      <c r="O114" s="50">
        <f t="shared" si="27"/>
        <v>0</v>
      </c>
      <c r="P114" s="50">
        <f t="shared" si="28"/>
        <v>0</v>
      </c>
      <c r="Q114" s="50">
        <f t="shared" si="29"/>
        <v>0</v>
      </c>
      <c r="R114" s="50">
        <f t="shared" si="30"/>
        <v>0</v>
      </c>
      <c r="S114" s="50">
        <f t="shared" si="31"/>
        <v>0</v>
      </c>
      <c r="T114" s="50">
        <f t="shared" si="32"/>
        <v>0</v>
      </c>
      <c r="U114" s="50">
        <f t="shared" si="33"/>
        <v>0</v>
      </c>
      <c r="V114" s="50">
        <f t="shared" si="34"/>
        <v>0</v>
      </c>
      <c r="W114" s="50">
        <f t="shared" si="35"/>
        <v>0</v>
      </c>
      <c r="X114" s="50">
        <f t="shared" si="36"/>
        <v>0</v>
      </c>
    </row>
    <row r="115" spans="1:24" x14ac:dyDescent="0.2">
      <c r="A115" s="57">
        <v>743</v>
      </c>
      <c r="D115" t="s">
        <v>238</v>
      </c>
      <c r="E115" s="16"/>
      <c r="F115" s="50">
        <f t="shared" si="37"/>
        <v>0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spans="1:24" x14ac:dyDescent="0.2">
      <c r="A116" s="57">
        <v>725</v>
      </c>
      <c r="B116" s="4"/>
      <c r="C116">
        <v>2022</v>
      </c>
      <c r="D116" s="52" t="s">
        <v>221</v>
      </c>
      <c r="E116" s="16"/>
      <c r="F116" s="49">
        <f t="shared" si="37"/>
        <v>0</v>
      </c>
      <c r="G116" s="49">
        <f t="shared" ref="G116:G133" si="38">F117</f>
        <v>0</v>
      </c>
      <c r="H116" s="49">
        <f t="shared" ref="H116:H133" si="39">G117</f>
        <v>0</v>
      </c>
      <c r="I116" s="49">
        <f t="shared" ref="I116:I133" si="40">H117</f>
        <v>0</v>
      </c>
      <c r="J116" s="49">
        <f t="shared" ref="J116:J133" si="41">I117</f>
        <v>0</v>
      </c>
      <c r="K116" s="49">
        <f t="shared" ref="K116:K133" si="42">J117</f>
        <v>0</v>
      </c>
      <c r="L116" s="49">
        <f t="shared" ref="L116:L133" si="43">K117</f>
        <v>0</v>
      </c>
      <c r="M116" s="49">
        <f t="shared" ref="M116:M133" si="44">L117</f>
        <v>0</v>
      </c>
      <c r="N116" s="49">
        <f t="shared" ref="N116:N133" si="45">M117</f>
        <v>0</v>
      </c>
      <c r="O116" s="49">
        <f t="shared" ref="O116:O133" si="46">N117</f>
        <v>0</v>
      </c>
      <c r="P116" s="49">
        <f t="shared" ref="P116:P133" si="47">O117</f>
        <v>0</v>
      </c>
      <c r="Q116" s="49">
        <f t="shared" ref="Q116:Q133" si="48">P117</f>
        <v>0</v>
      </c>
      <c r="R116" s="49">
        <f t="shared" ref="R116:R133" si="49">Q117</f>
        <v>0</v>
      </c>
      <c r="S116" s="49">
        <f t="shared" ref="S116:S133" si="50">R117</f>
        <v>0</v>
      </c>
      <c r="T116" s="49">
        <f t="shared" ref="T116:T133" si="51">S117</f>
        <v>0</v>
      </c>
      <c r="U116" s="49">
        <f t="shared" ref="U116:U133" si="52">T117</f>
        <v>0</v>
      </c>
      <c r="V116" s="49">
        <f t="shared" ref="V116:V133" si="53">U117</f>
        <v>0</v>
      </c>
      <c r="W116" s="49">
        <f t="shared" ref="W116:W133" si="54">V117</f>
        <v>0</v>
      </c>
      <c r="X116" s="49">
        <f t="shared" ref="X116:X133" si="55">W117</f>
        <v>0</v>
      </c>
    </row>
    <row r="117" spans="1:24" x14ac:dyDescent="0.2">
      <c r="A117" s="57">
        <v>726</v>
      </c>
      <c r="D117" s="53" t="s">
        <v>222</v>
      </c>
      <c r="E117" s="16"/>
      <c r="F117" s="50">
        <f t="shared" si="37"/>
        <v>0</v>
      </c>
      <c r="G117" s="50">
        <f t="shared" si="38"/>
        <v>0</v>
      </c>
      <c r="H117" s="50">
        <f t="shared" si="39"/>
        <v>0</v>
      </c>
      <c r="I117" s="50">
        <f t="shared" si="40"/>
        <v>0</v>
      </c>
      <c r="J117" s="50">
        <f t="shared" si="41"/>
        <v>0</v>
      </c>
      <c r="K117" s="50">
        <f t="shared" si="42"/>
        <v>0</v>
      </c>
      <c r="L117" s="50">
        <f t="shared" si="43"/>
        <v>0</v>
      </c>
      <c r="M117" s="50">
        <f t="shared" si="44"/>
        <v>0</v>
      </c>
      <c r="N117" s="50">
        <f t="shared" si="45"/>
        <v>0</v>
      </c>
      <c r="O117" s="50">
        <f t="shared" si="46"/>
        <v>0</v>
      </c>
      <c r="P117" s="50">
        <f t="shared" si="47"/>
        <v>0</v>
      </c>
      <c r="Q117" s="50">
        <f t="shared" si="48"/>
        <v>0</v>
      </c>
      <c r="R117" s="50">
        <f t="shared" si="49"/>
        <v>0</v>
      </c>
      <c r="S117" s="50">
        <f t="shared" si="50"/>
        <v>0</v>
      </c>
      <c r="T117" s="50">
        <f t="shared" si="51"/>
        <v>0</v>
      </c>
      <c r="U117" s="50">
        <f t="shared" si="52"/>
        <v>0</v>
      </c>
      <c r="V117" s="50">
        <f t="shared" si="53"/>
        <v>0</v>
      </c>
      <c r="W117" s="50">
        <f t="shared" si="54"/>
        <v>0</v>
      </c>
      <c r="X117" s="50">
        <f t="shared" si="55"/>
        <v>0</v>
      </c>
    </row>
    <row r="118" spans="1:24" x14ac:dyDescent="0.2">
      <c r="A118" s="57">
        <v>727</v>
      </c>
      <c r="D118" s="53" t="s">
        <v>223</v>
      </c>
      <c r="E118" s="16"/>
      <c r="F118" s="50">
        <f t="shared" si="37"/>
        <v>0</v>
      </c>
      <c r="G118" s="50">
        <f t="shared" si="38"/>
        <v>0</v>
      </c>
      <c r="H118" s="50">
        <f t="shared" si="39"/>
        <v>0</v>
      </c>
      <c r="I118" s="50">
        <f t="shared" si="40"/>
        <v>0</v>
      </c>
      <c r="J118" s="50">
        <f t="shared" si="41"/>
        <v>0</v>
      </c>
      <c r="K118" s="50">
        <f t="shared" si="42"/>
        <v>0</v>
      </c>
      <c r="L118" s="50">
        <f t="shared" si="43"/>
        <v>0</v>
      </c>
      <c r="M118" s="50">
        <f t="shared" si="44"/>
        <v>0</v>
      </c>
      <c r="N118" s="50">
        <f t="shared" si="45"/>
        <v>0</v>
      </c>
      <c r="O118" s="50">
        <f t="shared" si="46"/>
        <v>0</v>
      </c>
      <c r="P118" s="50">
        <f t="shared" si="47"/>
        <v>0</v>
      </c>
      <c r="Q118" s="50">
        <f t="shared" si="48"/>
        <v>0</v>
      </c>
      <c r="R118" s="50">
        <f t="shared" si="49"/>
        <v>0</v>
      </c>
      <c r="S118" s="50">
        <f t="shared" si="50"/>
        <v>0</v>
      </c>
      <c r="T118" s="50">
        <f t="shared" si="51"/>
        <v>0</v>
      </c>
      <c r="U118" s="50">
        <f t="shared" si="52"/>
        <v>0</v>
      </c>
      <c r="V118" s="50">
        <f t="shared" si="53"/>
        <v>0</v>
      </c>
      <c r="W118" s="50">
        <f t="shared" si="54"/>
        <v>0</v>
      </c>
      <c r="X118" s="50">
        <f t="shared" si="55"/>
        <v>0</v>
      </c>
    </row>
    <row r="119" spans="1:24" x14ac:dyDescent="0.2">
      <c r="A119" s="57">
        <v>728</v>
      </c>
      <c r="D119" s="53" t="s">
        <v>4</v>
      </c>
      <c r="E119" s="16"/>
      <c r="F119" s="50">
        <f t="shared" si="37"/>
        <v>0</v>
      </c>
      <c r="G119" s="50">
        <f t="shared" si="38"/>
        <v>0</v>
      </c>
      <c r="H119" s="50">
        <f t="shared" si="39"/>
        <v>0</v>
      </c>
      <c r="I119" s="50">
        <f t="shared" si="40"/>
        <v>0</v>
      </c>
      <c r="J119" s="50">
        <f t="shared" si="41"/>
        <v>0</v>
      </c>
      <c r="K119" s="50">
        <f t="shared" si="42"/>
        <v>0</v>
      </c>
      <c r="L119" s="50">
        <f t="shared" si="43"/>
        <v>0</v>
      </c>
      <c r="M119" s="50">
        <f t="shared" si="44"/>
        <v>0</v>
      </c>
      <c r="N119" s="50">
        <f t="shared" si="45"/>
        <v>0</v>
      </c>
      <c r="O119" s="50">
        <f t="shared" si="46"/>
        <v>0</v>
      </c>
      <c r="P119" s="50">
        <f t="shared" si="47"/>
        <v>0</v>
      </c>
      <c r="Q119" s="50">
        <f t="shared" si="48"/>
        <v>0</v>
      </c>
      <c r="R119" s="50">
        <f t="shared" si="49"/>
        <v>0</v>
      </c>
      <c r="S119" s="50">
        <f t="shared" si="50"/>
        <v>0</v>
      </c>
      <c r="T119" s="50">
        <f t="shared" si="51"/>
        <v>0</v>
      </c>
      <c r="U119" s="50">
        <f t="shared" si="52"/>
        <v>0</v>
      </c>
      <c r="V119" s="50">
        <f t="shared" si="53"/>
        <v>0</v>
      </c>
      <c r="W119" s="50">
        <f t="shared" si="54"/>
        <v>0</v>
      </c>
      <c r="X119" s="50">
        <f t="shared" si="55"/>
        <v>0</v>
      </c>
    </row>
    <row r="120" spans="1:24" x14ac:dyDescent="0.2">
      <c r="A120" s="57">
        <v>729</v>
      </c>
      <c r="D120" s="53" t="s">
        <v>224</v>
      </c>
      <c r="E120" s="16"/>
      <c r="F120" s="50">
        <f t="shared" si="37"/>
        <v>0</v>
      </c>
      <c r="G120" s="50">
        <f t="shared" si="38"/>
        <v>0</v>
      </c>
      <c r="H120" s="50">
        <f t="shared" si="39"/>
        <v>0</v>
      </c>
      <c r="I120" s="50">
        <f t="shared" si="40"/>
        <v>0</v>
      </c>
      <c r="J120" s="50">
        <f t="shared" si="41"/>
        <v>0</v>
      </c>
      <c r="K120" s="50">
        <f t="shared" si="42"/>
        <v>0</v>
      </c>
      <c r="L120" s="50">
        <f t="shared" si="43"/>
        <v>0</v>
      </c>
      <c r="M120" s="50">
        <f t="shared" si="44"/>
        <v>0</v>
      </c>
      <c r="N120" s="50">
        <f t="shared" si="45"/>
        <v>0</v>
      </c>
      <c r="O120" s="50">
        <f t="shared" si="46"/>
        <v>0</v>
      </c>
      <c r="P120" s="50">
        <f t="shared" si="47"/>
        <v>0</v>
      </c>
      <c r="Q120" s="50">
        <f t="shared" si="48"/>
        <v>0</v>
      </c>
      <c r="R120" s="50">
        <f t="shared" si="49"/>
        <v>0</v>
      </c>
      <c r="S120" s="50">
        <f t="shared" si="50"/>
        <v>0</v>
      </c>
      <c r="T120" s="50">
        <f t="shared" si="51"/>
        <v>0</v>
      </c>
      <c r="U120" s="50">
        <f t="shared" si="52"/>
        <v>0</v>
      </c>
      <c r="V120" s="50">
        <f t="shared" si="53"/>
        <v>0</v>
      </c>
      <c r="W120" s="50">
        <f t="shared" si="54"/>
        <v>0</v>
      </c>
      <c r="X120" s="50">
        <f t="shared" si="55"/>
        <v>0</v>
      </c>
    </row>
    <row r="121" spans="1:24" x14ac:dyDescent="0.2">
      <c r="A121" s="57">
        <v>730</v>
      </c>
      <c r="D121" s="53" t="s">
        <v>225</v>
      </c>
      <c r="E121" s="16"/>
      <c r="F121" s="50">
        <f t="shared" si="37"/>
        <v>0</v>
      </c>
      <c r="G121" s="50">
        <f t="shared" si="38"/>
        <v>0</v>
      </c>
      <c r="H121" s="50">
        <f t="shared" si="39"/>
        <v>0</v>
      </c>
      <c r="I121" s="50">
        <f t="shared" si="40"/>
        <v>0</v>
      </c>
      <c r="J121" s="50">
        <f t="shared" si="41"/>
        <v>0</v>
      </c>
      <c r="K121" s="50">
        <f t="shared" si="42"/>
        <v>0</v>
      </c>
      <c r="L121" s="50">
        <f t="shared" si="43"/>
        <v>0</v>
      </c>
      <c r="M121" s="50">
        <f t="shared" si="44"/>
        <v>0</v>
      </c>
      <c r="N121" s="50">
        <f t="shared" si="45"/>
        <v>0</v>
      </c>
      <c r="O121" s="50">
        <f t="shared" si="46"/>
        <v>0</v>
      </c>
      <c r="P121" s="50">
        <f t="shared" si="47"/>
        <v>0</v>
      </c>
      <c r="Q121" s="50">
        <f t="shared" si="48"/>
        <v>0</v>
      </c>
      <c r="R121" s="50">
        <f t="shared" si="49"/>
        <v>0</v>
      </c>
      <c r="S121" s="50">
        <f t="shared" si="50"/>
        <v>0</v>
      </c>
      <c r="T121" s="50">
        <f t="shared" si="51"/>
        <v>0</v>
      </c>
      <c r="U121" s="50">
        <f t="shared" si="52"/>
        <v>0</v>
      </c>
      <c r="V121" s="50">
        <f t="shared" si="53"/>
        <v>0</v>
      </c>
      <c r="W121" s="50">
        <f t="shared" si="54"/>
        <v>0</v>
      </c>
      <c r="X121" s="50">
        <f t="shared" si="55"/>
        <v>0</v>
      </c>
    </row>
    <row r="122" spans="1:24" x14ac:dyDescent="0.2">
      <c r="A122" s="57">
        <v>731</v>
      </c>
      <c r="D122" t="s">
        <v>226</v>
      </c>
      <c r="E122" s="16"/>
      <c r="F122" s="50">
        <f t="shared" si="37"/>
        <v>0</v>
      </c>
      <c r="G122" s="50">
        <f t="shared" si="38"/>
        <v>0</v>
      </c>
      <c r="H122" s="50">
        <f t="shared" si="39"/>
        <v>0</v>
      </c>
      <c r="I122" s="50">
        <f t="shared" si="40"/>
        <v>0</v>
      </c>
      <c r="J122" s="50">
        <f t="shared" si="41"/>
        <v>0</v>
      </c>
      <c r="K122" s="50">
        <f t="shared" si="42"/>
        <v>0</v>
      </c>
      <c r="L122" s="50">
        <f t="shared" si="43"/>
        <v>0</v>
      </c>
      <c r="M122" s="50">
        <f t="shared" si="44"/>
        <v>0</v>
      </c>
      <c r="N122" s="50">
        <f t="shared" si="45"/>
        <v>0</v>
      </c>
      <c r="O122" s="50">
        <f t="shared" si="46"/>
        <v>0</v>
      </c>
      <c r="P122" s="50">
        <f t="shared" si="47"/>
        <v>0</v>
      </c>
      <c r="Q122" s="50">
        <f t="shared" si="48"/>
        <v>0</v>
      </c>
      <c r="R122" s="50">
        <f t="shared" si="49"/>
        <v>0</v>
      </c>
      <c r="S122" s="50">
        <f t="shared" si="50"/>
        <v>0</v>
      </c>
      <c r="T122" s="50">
        <f t="shared" si="51"/>
        <v>0</v>
      </c>
      <c r="U122" s="50">
        <f t="shared" si="52"/>
        <v>0</v>
      </c>
      <c r="V122" s="50">
        <f t="shared" si="53"/>
        <v>0</v>
      </c>
      <c r="W122" s="50">
        <f t="shared" si="54"/>
        <v>0</v>
      </c>
      <c r="X122" s="50">
        <f t="shared" si="55"/>
        <v>0</v>
      </c>
    </row>
    <row r="123" spans="1:24" x14ac:dyDescent="0.2">
      <c r="A123" s="57">
        <v>732</v>
      </c>
      <c r="D123" t="s">
        <v>227</v>
      </c>
      <c r="E123" s="16"/>
      <c r="F123" s="50">
        <f t="shared" si="37"/>
        <v>0</v>
      </c>
      <c r="G123" s="50">
        <f t="shared" si="38"/>
        <v>0</v>
      </c>
      <c r="H123" s="50">
        <f t="shared" si="39"/>
        <v>0</v>
      </c>
      <c r="I123" s="50">
        <f t="shared" si="40"/>
        <v>0</v>
      </c>
      <c r="J123" s="50">
        <f t="shared" si="41"/>
        <v>0</v>
      </c>
      <c r="K123" s="50">
        <f t="shared" si="42"/>
        <v>0</v>
      </c>
      <c r="L123" s="50">
        <f t="shared" si="43"/>
        <v>0</v>
      </c>
      <c r="M123" s="50">
        <f t="shared" si="44"/>
        <v>0</v>
      </c>
      <c r="N123" s="50">
        <f t="shared" si="45"/>
        <v>0</v>
      </c>
      <c r="O123" s="50">
        <f t="shared" si="46"/>
        <v>0</v>
      </c>
      <c r="P123" s="50">
        <f t="shared" si="47"/>
        <v>0</v>
      </c>
      <c r="Q123" s="50">
        <f t="shared" si="48"/>
        <v>0</v>
      </c>
      <c r="R123" s="50">
        <f t="shared" si="49"/>
        <v>0</v>
      </c>
      <c r="S123" s="50">
        <f t="shared" si="50"/>
        <v>0</v>
      </c>
      <c r="T123" s="50">
        <f t="shared" si="51"/>
        <v>0</v>
      </c>
      <c r="U123" s="50">
        <f t="shared" si="52"/>
        <v>0</v>
      </c>
      <c r="V123" s="50">
        <f t="shared" si="53"/>
        <v>0</v>
      </c>
      <c r="W123" s="50">
        <f t="shared" si="54"/>
        <v>0</v>
      </c>
      <c r="X123" s="50">
        <f t="shared" si="55"/>
        <v>0</v>
      </c>
    </row>
    <row r="124" spans="1:24" x14ac:dyDescent="0.2">
      <c r="A124" s="57">
        <v>733</v>
      </c>
      <c r="D124" t="s">
        <v>228</v>
      </c>
      <c r="E124" s="16"/>
      <c r="F124" s="50">
        <f t="shared" si="37"/>
        <v>0</v>
      </c>
      <c r="G124" s="50">
        <f t="shared" si="38"/>
        <v>0</v>
      </c>
      <c r="H124" s="50">
        <f t="shared" si="39"/>
        <v>0</v>
      </c>
      <c r="I124" s="50">
        <f t="shared" si="40"/>
        <v>0</v>
      </c>
      <c r="J124" s="50">
        <f t="shared" si="41"/>
        <v>0</v>
      </c>
      <c r="K124" s="50">
        <f t="shared" si="42"/>
        <v>0</v>
      </c>
      <c r="L124" s="50">
        <f t="shared" si="43"/>
        <v>0</v>
      </c>
      <c r="M124" s="50">
        <f t="shared" si="44"/>
        <v>0</v>
      </c>
      <c r="N124" s="50">
        <f t="shared" si="45"/>
        <v>0</v>
      </c>
      <c r="O124" s="50">
        <f t="shared" si="46"/>
        <v>0</v>
      </c>
      <c r="P124" s="50">
        <f t="shared" si="47"/>
        <v>0</v>
      </c>
      <c r="Q124" s="50">
        <f t="shared" si="48"/>
        <v>0</v>
      </c>
      <c r="R124" s="50">
        <f t="shared" si="49"/>
        <v>0</v>
      </c>
      <c r="S124" s="50">
        <f t="shared" si="50"/>
        <v>0</v>
      </c>
      <c r="T124" s="50">
        <f t="shared" si="51"/>
        <v>0</v>
      </c>
      <c r="U124" s="50">
        <f t="shared" si="52"/>
        <v>0</v>
      </c>
      <c r="V124" s="50">
        <f t="shared" si="53"/>
        <v>0</v>
      </c>
      <c r="W124" s="50">
        <f t="shared" si="54"/>
        <v>0</v>
      </c>
      <c r="X124" s="50">
        <f t="shared" si="55"/>
        <v>0</v>
      </c>
    </row>
    <row r="125" spans="1:24" x14ac:dyDescent="0.2">
      <c r="A125" s="57">
        <v>734</v>
      </c>
      <c r="D125" s="16" t="s">
        <v>229</v>
      </c>
      <c r="E125" s="16"/>
      <c r="F125" s="50">
        <f t="shared" si="37"/>
        <v>0</v>
      </c>
      <c r="G125" s="50">
        <f t="shared" si="38"/>
        <v>0</v>
      </c>
      <c r="H125" s="50">
        <f t="shared" si="39"/>
        <v>0</v>
      </c>
      <c r="I125" s="50">
        <f t="shared" si="40"/>
        <v>0</v>
      </c>
      <c r="J125" s="50">
        <f t="shared" si="41"/>
        <v>0</v>
      </c>
      <c r="K125" s="50">
        <f t="shared" si="42"/>
        <v>0</v>
      </c>
      <c r="L125" s="50">
        <f t="shared" si="43"/>
        <v>0</v>
      </c>
      <c r="M125" s="50">
        <f t="shared" si="44"/>
        <v>0</v>
      </c>
      <c r="N125" s="50">
        <f t="shared" si="45"/>
        <v>0</v>
      </c>
      <c r="O125" s="50">
        <f t="shared" si="46"/>
        <v>0</v>
      </c>
      <c r="P125" s="50">
        <f t="shared" si="47"/>
        <v>0</v>
      </c>
      <c r="Q125" s="50">
        <f t="shared" si="48"/>
        <v>0</v>
      </c>
      <c r="R125" s="50">
        <f t="shared" si="49"/>
        <v>0</v>
      </c>
      <c r="S125" s="50">
        <f t="shared" si="50"/>
        <v>0</v>
      </c>
      <c r="T125" s="50">
        <f t="shared" si="51"/>
        <v>0</v>
      </c>
      <c r="U125" s="50">
        <f t="shared" si="52"/>
        <v>0</v>
      </c>
      <c r="V125" s="50">
        <f t="shared" si="53"/>
        <v>0</v>
      </c>
      <c r="W125" s="50">
        <f t="shared" si="54"/>
        <v>0</v>
      </c>
      <c r="X125" s="50">
        <f t="shared" si="55"/>
        <v>0</v>
      </c>
    </row>
    <row r="126" spans="1:24" x14ac:dyDescent="0.2">
      <c r="A126" s="57">
        <v>735</v>
      </c>
      <c r="D126" s="16" t="s">
        <v>230</v>
      </c>
      <c r="E126" s="16"/>
      <c r="F126" s="50">
        <f t="shared" si="37"/>
        <v>0</v>
      </c>
      <c r="G126" s="50">
        <f t="shared" si="38"/>
        <v>0</v>
      </c>
      <c r="H126" s="50">
        <f t="shared" si="39"/>
        <v>0</v>
      </c>
      <c r="I126" s="50">
        <f t="shared" si="40"/>
        <v>0</v>
      </c>
      <c r="J126" s="50">
        <f t="shared" si="41"/>
        <v>0</v>
      </c>
      <c r="K126" s="50">
        <f t="shared" si="42"/>
        <v>0</v>
      </c>
      <c r="L126" s="50">
        <f t="shared" si="43"/>
        <v>0</v>
      </c>
      <c r="M126" s="50">
        <f t="shared" si="44"/>
        <v>0</v>
      </c>
      <c r="N126" s="50">
        <f t="shared" si="45"/>
        <v>0</v>
      </c>
      <c r="O126" s="50">
        <f t="shared" si="46"/>
        <v>0</v>
      </c>
      <c r="P126" s="50">
        <f t="shared" si="47"/>
        <v>0</v>
      </c>
      <c r="Q126" s="50">
        <f t="shared" si="48"/>
        <v>0</v>
      </c>
      <c r="R126" s="50">
        <f t="shared" si="49"/>
        <v>0</v>
      </c>
      <c r="S126" s="50">
        <f t="shared" si="50"/>
        <v>0</v>
      </c>
      <c r="T126" s="50">
        <f t="shared" si="51"/>
        <v>0</v>
      </c>
      <c r="U126" s="50">
        <f t="shared" si="52"/>
        <v>0</v>
      </c>
      <c r="V126" s="50">
        <f t="shared" si="53"/>
        <v>0</v>
      </c>
      <c r="W126" s="50">
        <f t="shared" si="54"/>
        <v>0</v>
      </c>
      <c r="X126" s="50">
        <f t="shared" si="55"/>
        <v>0</v>
      </c>
    </row>
    <row r="127" spans="1:24" x14ac:dyDescent="0.2">
      <c r="A127" s="57">
        <v>736</v>
      </c>
      <c r="D127" s="16" t="s">
        <v>231</v>
      </c>
      <c r="E127" s="16"/>
      <c r="F127" s="50">
        <f t="shared" si="37"/>
        <v>0</v>
      </c>
      <c r="G127" s="50">
        <f t="shared" si="38"/>
        <v>0</v>
      </c>
      <c r="H127" s="50">
        <f t="shared" si="39"/>
        <v>0</v>
      </c>
      <c r="I127" s="50">
        <f t="shared" si="40"/>
        <v>0</v>
      </c>
      <c r="J127" s="50">
        <f t="shared" si="41"/>
        <v>0</v>
      </c>
      <c r="K127" s="50">
        <f t="shared" si="42"/>
        <v>0</v>
      </c>
      <c r="L127" s="50">
        <f t="shared" si="43"/>
        <v>0</v>
      </c>
      <c r="M127" s="50">
        <f t="shared" si="44"/>
        <v>0</v>
      </c>
      <c r="N127" s="50">
        <f t="shared" si="45"/>
        <v>0</v>
      </c>
      <c r="O127" s="50">
        <f t="shared" si="46"/>
        <v>0</v>
      </c>
      <c r="P127" s="50">
        <f t="shared" si="47"/>
        <v>0</v>
      </c>
      <c r="Q127" s="50">
        <f t="shared" si="48"/>
        <v>0</v>
      </c>
      <c r="R127" s="50">
        <f t="shared" si="49"/>
        <v>0</v>
      </c>
      <c r="S127" s="50">
        <f t="shared" si="50"/>
        <v>0</v>
      </c>
      <c r="T127" s="50">
        <f t="shared" si="51"/>
        <v>0</v>
      </c>
      <c r="U127" s="50">
        <f t="shared" si="52"/>
        <v>0</v>
      </c>
      <c r="V127" s="50">
        <f t="shared" si="53"/>
        <v>0</v>
      </c>
      <c r="W127" s="50">
        <f t="shared" si="54"/>
        <v>0</v>
      </c>
      <c r="X127" s="50">
        <f t="shared" si="55"/>
        <v>0</v>
      </c>
    </row>
    <row r="128" spans="1:24" x14ac:dyDescent="0.2">
      <c r="A128" s="57">
        <v>737</v>
      </c>
      <c r="D128" s="16" t="s">
        <v>232</v>
      </c>
      <c r="E128" s="16"/>
      <c r="F128" s="50">
        <f t="shared" si="37"/>
        <v>0</v>
      </c>
      <c r="G128" s="50">
        <f t="shared" si="38"/>
        <v>0</v>
      </c>
      <c r="H128" s="50">
        <f t="shared" si="39"/>
        <v>0</v>
      </c>
      <c r="I128" s="50">
        <f t="shared" si="40"/>
        <v>0</v>
      </c>
      <c r="J128" s="50">
        <f t="shared" si="41"/>
        <v>0</v>
      </c>
      <c r="K128" s="50">
        <f t="shared" si="42"/>
        <v>0</v>
      </c>
      <c r="L128" s="50">
        <f t="shared" si="43"/>
        <v>0</v>
      </c>
      <c r="M128" s="50">
        <f t="shared" si="44"/>
        <v>0</v>
      </c>
      <c r="N128" s="50">
        <f t="shared" si="45"/>
        <v>0</v>
      </c>
      <c r="O128" s="50">
        <f t="shared" si="46"/>
        <v>0</v>
      </c>
      <c r="P128" s="50">
        <f t="shared" si="47"/>
        <v>0</v>
      </c>
      <c r="Q128" s="50">
        <f t="shared" si="48"/>
        <v>0</v>
      </c>
      <c r="R128" s="50">
        <f t="shared" si="49"/>
        <v>0</v>
      </c>
      <c r="S128" s="50">
        <f t="shared" si="50"/>
        <v>0</v>
      </c>
      <c r="T128" s="50">
        <f t="shared" si="51"/>
        <v>0</v>
      </c>
      <c r="U128" s="50">
        <f t="shared" si="52"/>
        <v>0</v>
      </c>
      <c r="V128" s="50">
        <f t="shared" si="53"/>
        <v>0</v>
      </c>
      <c r="W128" s="50">
        <f t="shared" si="54"/>
        <v>0</v>
      </c>
      <c r="X128" s="50">
        <f t="shared" si="55"/>
        <v>0</v>
      </c>
    </row>
    <row r="129" spans="1:24" x14ac:dyDescent="0.2">
      <c r="A129" s="57">
        <v>738</v>
      </c>
      <c r="D129" t="s">
        <v>233</v>
      </c>
      <c r="E129" s="16"/>
      <c r="F129" s="50">
        <f t="shared" si="37"/>
        <v>0</v>
      </c>
      <c r="G129" s="50">
        <f t="shared" si="38"/>
        <v>0</v>
      </c>
      <c r="H129" s="50">
        <f t="shared" si="39"/>
        <v>0</v>
      </c>
      <c r="I129" s="50">
        <f t="shared" si="40"/>
        <v>0</v>
      </c>
      <c r="J129" s="50">
        <f t="shared" si="41"/>
        <v>0</v>
      </c>
      <c r="K129" s="50">
        <f t="shared" si="42"/>
        <v>0</v>
      </c>
      <c r="L129" s="50">
        <f t="shared" si="43"/>
        <v>0</v>
      </c>
      <c r="M129" s="50">
        <f t="shared" si="44"/>
        <v>0</v>
      </c>
      <c r="N129" s="50">
        <f t="shared" si="45"/>
        <v>0</v>
      </c>
      <c r="O129" s="50">
        <f t="shared" si="46"/>
        <v>0</v>
      </c>
      <c r="P129" s="50">
        <f t="shared" si="47"/>
        <v>0</v>
      </c>
      <c r="Q129" s="50">
        <f t="shared" si="48"/>
        <v>0</v>
      </c>
      <c r="R129" s="50">
        <f t="shared" si="49"/>
        <v>0</v>
      </c>
      <c r="S129" s="50">
        <f t="shared" si="50"/>
        <v>0</v>
      </c>
      <c r="T129" s="50">
        <f t="shared" si="51"/>
        <v>0</v>
      </c>
      <c r="U129" s="50">
        <f t="shared" si="52"/>
        <v>0</v>
      </c>
      <c r="V129" s="50">
        <f t="shared" si="53"/>
        <v>0</v>
      </c>
      <c r="W129" s="50">
        <f t="shared" si="54"/>
        <v>0</v>
      </c>
      <c r="X129" s="50">
        <f t="shared" si="55"/>
        <v>0</v>
      </c>
    </row>
    <row r="130" spans="1:24" x14ac:dyDescent="0.2">
      <c r="A130" s="57">
        <v>739</v>
      </c>
      <c r="D130" t="s">
        <v>234</v>
      </c>
      <c r="E130" s="16"/>
      <c r="F130" s="50">
        <f t="shared" si="37"/>
        <v>0</v>
      </c>
      <c r="G130" s="50">
        <f t="shared" si="38"/>
        <v>0</v>
      </c>
      <c r="H130" s="50">
        <f t="shared" si="39"/>
        <v>0</v>
      </c>
      <c r="I130" s="50">
        <f t="shared" si="40"/>
        <v>0</v>
      </c>
      <c r="J130" s="50">
        <f t="shared" si="41"/>
        <v>0</v>
      </c>
      <c r="K130" s="50">
        <f t="shared" si="42"/>
        <v>0</v>
      </c>
      <c r="L130" s="50">
        <f t="shared" si="43"/>
        <v>0</v>
      </c>
      <c r="M130" s="50">
        <f t="shared" si="44"/>
        <v>0</v>
      </c>
      <c r="N130" s="50">
        <f t="shared" si="45"/>
        <v>0</v>
      </c>
      <c r="O130" s="50">
        <f t="shared" si="46"/>
        <v>0</v>
      </c>
      <c r="P130" s="50">
        <f t="shared" si="47"/>
        <v>0</v>
      </c>
      <c r="Q130" s="50">
        <f t="shared" si="48"/>
        <v>0</v>
      </c>
      <c r="R130" s="50">
        <f t="shared" si="49"/>
        <v>0</v>
      </c>
      <c r="S130" s="50">
        <f t="shared" si="50"/>
        <v>0</v>
      </c>
      <c r="T130" s="50">
        <f t="shared" si="51"/>
        <v>0</v>
      </c>
      <c r="U130" s="50">
        <f t="shared" si="52"/>
        <v>0</v>
      </c>
      <c r="V130" s="50">
        <f t="shared" si="53"/>
        <v>0</v>
      </c>
      <c r="W130" s="50">
        <f t="shared" si="54"/>
        <v>0</v>
      </c>
      <c r="X130" s="50">
        <f t="shared" si="55"/>
        <v>0</v>
      </c>
    </row>
    <row r="131" spans="1:24" x14ac:dyDescent="0.2">
      <c r="A131" s="57">
        <v>740</v>
      </c>
      <c r="D131" t="s">
        <v>235</v>
      </c>
      <c r="E131" s="16"/>
      <c r="F131" s="50">
        <f t="shared" si="37"/>
        <v>0</v>
      </c>
      <c r="G131" s="50">
        <f t="shared" si="38"/>
        <v>0</v>
      </c>
      <c r="H131" s="50">
        <f t="shared" si="39"/>
        <v>0</v>
      </c>
      <c r="I131" s="50">
        <f t="shared" si="40"/>
        <v>0</v>
      </c>
      <c r="J131" s="50">
        <f t="shared" si="41"/>
        <v>0</v>
      </c>
      <c r="K131" s="50">
        <f t="shared" si="42"/>
        <v>0</v>
      </c>
      <c r="L131" s="50">
        <f t="shared" si="43"/>
        <v>0</v>
      </c>
      <c r="M131" s="50">
        <f t="shared" si="44"/>
        <v>0</v>
      </c>
      <c r="N131" s="50">
        <f t="shared" si="45"/>
        <v>0</v>
      </c>
      <c r="O131" s="50">
        <f t="shared" si="46"/>
        <v>0</v>
      </c>
      <c r="P131" s="50">
        <f t="shared" si="47"/>
        <v>0</v>
      </c>
      <c r="Q131" s="50">
        <f t="shared" si="48"/>
        <v>0</v>
      </c>
      <c r="R131" s="50">
        <f t="shared" si="49"/>
        <v>0</v>
      </c>
      <c r="S131" s="50">
        <f t="shared" si="50"/>
        <v>0</v>
      </c>
      <c r="T131" s="50">
        <f t="shared" si="51"/>
        <v>0</v>
      </c>
      <c r="U131" s="50">
        <f t="shared" si="52"/>
        <v>0</v>
      </c>
      <c r="V131" s="50">
        <f t="shared" si="53"/>
        <v>0</v>
      </c>
      <c r="W131" s="50">
        <f t="shared" si="54"/>
        <v>0</v>
      </c>
      <c r="X131" s="50">
        <f t="shared" si="55"/>
        <v>0</v>
      </c>
    </row>
    <row r="132" spans="1:24" x14ac:dyDescent="0.2">
      <c r="A132" s="57">
        <v>741</v>
      </c>
      <c r="D132" t="s">
        <v>236</v>
      </c>
      <c r="E132" s="16"/>
      <c r="F132" s="50">
        <f t="shared" si="37"/>
        <v>0</v>
      </c>
      <c r="G132" s="50">
        <f t="shared" si="38"/>
        <v>0</v>
      </c>
      <c r="H132" s="50">
        <f t="shared" si="39"/>
        <v>0</v>
      </c>
      <c r="I132" s="50">
        <f t="shared" si="40"/>
        <v>0</v>
      </c>
      <c r="J132" s="50">
        <f t="shared" si="41"/>
        <v>0</v>
      </c>
      <c r="K132" s="50">
        <f t="shared" si="42"/>
        <v>0</v>
      </c>
      <c r="L132" s="50">
        <f t="shared" si="43"/>
        <v>0</v>
      </c>
      <c r="M132" s="50">
        <f t="shared" si="44"/>
        <v>0</v>
      </c>
      <c r="N132" s="50">
        <f t="shared" si="45"/>
        <v>0</v>
      </c>
      <c r="O132" s="50">
        <f t="shared" si="46"/>
        <v>0</v>
      </c>
      <c r="P132" s="50">
        <f t="shared" si="47"/>
        <v>0</v>
      </c>
      <c r="Q132" s="50">
        <f t="shared" si="48"/>
        <v>0</v>
      </c>
      <c r="R132" s="50">
        <f t="shared" si="49"/>
        <v>0</v>
      </c>
      <c r="S132" s="50">
        <f t="shared" si="50"/>
        <v>0</v>
      </c>
      <c r="T132" s="50">
        <f t="shared" si="51"/>
        <v>0</v>
      </c>
      <c r="U132" s="50">
        <f t="shared" si="52"/>
        <v>0</v>
      </c>
      <c r="V132" s="50">
        <f t="shared" si="53"/>
        <v>0</v>
      </c>
      <c r="W132" s="50">
        <f t="shared" si="54"/>
        <v>0</v>
      </c>
      <c r="X132" s="50">
        <f t="shared" si="55"/>
        <v>0</v>
      </c>
    </row>
    <row r="133" spans="1:24" x14ac:dyDescent="0.2">
      <c r="A133" s="57">
        <v>742</v>
      </c>
      <c r="D133" t="s">
        <v>237</v>
      </c>
      <c r="E133" s="16"/>
      <c r="F133" s="50">
        <f t="shared" si="37"/>
        <v>0</v>
      </c>
      <c r="G133" s="50">
        <f t="shared" si="38"/>
        <v>0</v>
      </c>
      <c r="H133" s="50">
        <f t="shared" si="39"/>
        <v>0</v>
      </c>
      <c r="I133" s="50">
        <f t="shared" si="40"/>
        <v>0</v>
      </c>
      <c r="J133" s="50">
        <f t="shared" si="41"/>
        <v>0</v>
      </c>
      <c r="K133" s="50">
        <f t="shared" si="42"/>
        <v>0</v>
      </c>
      <c r="L133" s="50">
        <f t="shared" si="43"/>
        <v>0</v>
      </c>
      <c r="M133" s="50">
        <f t="shared" si="44"/>
        <v>0</v>
      </c>
      <c r="N133" s="50">
        <f t="shared" si="45"/>
        <v>0</v>
      </c>
      <c r="O133" s="50">
        <f t="shared" si="46"/>
        <v>0</v>
      </c>
      <c r="P133" s="50">
        <f t="shared" si="47"/>
        <v>0</v>
      </c>
      <c r="Q133" s="50">
        <f t="shared" si="48"/>
        <v>0</v>
      </c>
      <c r="R133" s="50">
        <f t="shared" si="49"/>
        <v>0</v>
      </c>
      <c r="S133" s="50">
        <f t="shared" si="50"/>
        <v>0</v>
      </c>
      <c r="T133" s="50">
        <f t="shared" si="51"/>
        <v>0</v>
      </c>
      <c r="U133" s="50">
        <f t="shared" si="52"/>
        <v>0</v>
      </c>
      <c r="V133" s="50">
        <f t="shared" si="53"/>
        <v>0</v>
      </c>
      <c r="W133" s="50">
        <f t="shared" si="54"/>
        <v>0</v>
      </c>
      <c r="X133" s="50">
        <f t="shared" si="55"/>
        <v>0</v>
      </c>
    </row>
    <row r="134" spans="1:24" x14ac:dyDescent="0.2">
      <c r="A134" s="57">
        <v>743</v>
      </c>
      <c r="D134" t="s">
        <v>238</v>
      </c>
      <c r="E134" s="16"/>
      <c r="F134" s="50">
        <f t="shared" si="37"/>
        <v>0</v>
      </c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spans="1:24" x14ac:dyDescent="0.2">
      <c r="A135" s="57">
        <v>725</v>
      </c>
      <c r="B135" s="4"/>
      <c r="C135">
        <v>2022</v>
      </c>
      <c r="D135" s="52" t="s">
        <v>221</v>
      </c>
      <c r="E135" s="16"/>
      <c r="F135" s="49">
        <f t="shared" si="37"/>
        <v>0</v>
      </c>
      <c r="G135" s="49">
        <f t="shared" ref="G135:G152" si="56">F136</f>
        <v>0</v>
      </c>
      <c r="H135" s="49">
        <f t="shared" ref="H135:H152" si="57">G136</f>
        <v>0</v>
      </c>
      <c r="I135" s="49">
        <f t="shared" ref="I135:I152" si="58">H136</f>
        <v>0</v>
      </c>
      <c r="J135" s="49">
        <f t="shared" ref="J135:J152" si="59">I136</f>
        <v>0</v>
      </c>
      <c r="K135" s="49">
        <f t="shared" ref="K135:K152" si="60">J136</f>
        <v>0</v>
      </c>
      <c r="L135" s="49">
        <f t="shared" ref="L135:L152" si="61">K136</f>
        <v>0</v>
      </c>
      <c r="M135" s="49">
        <f t="shared" ref="M135:M152" si="62">L136</f>
        <v>0</v>
      </c>
      <c r="N135" s="49">
        <f t="shared" ref="N135:N152" si="63">M136</f>
        <v>0</v>
      </c>
      <c r="O135" s="49">
        <f t="shared" ref="O135:O152" si="64">N136</f>
        <v>0</v>
      </c>
      <c r="P135" s="49">
        <f t="shared" ref="P135:P152" si="65">O136</f>
        <v>0</v>
      </c>
      <c r="Q135" s="49">
        <f t="shared" ref="Q135:Q152" si="66">P136</f>
        <v>0</v>
      </c>
      <c r="R135" s="49">
        <f t="shared" ref="R135:R152" si="67">Q136</f>
        <v>0</v>
      </c>
      <c r="S135" s="49">
        <f t="shared" ref="S135:S152" si="68">R136</f>
        <v>0</v>
      </c>
      <c r="T135" s="49">
        <f t="shared" ref="T135:T152" si="69">S136</f>
        <v>0</v>
      </c>
      <c r="U135" s="49">
        <f t="shared" ref="U135:U152" si="70">T136</f>
        <v>0</v>
      </c>
      <c r="V135" s="49">
        <f t="shared" ref="V135:V152" si="71">U136</f>
        <v>0</v>
      </c>
      <c r="W135" s="49">
        <f t="shared" ref="W135:W152" si="72">V136</f>
        <v>0</v>
      </c>
      <c r="X135" s="49">
        <f t="shared" ref="X135:X152" si="73">W136</f>
        <v>0</v>
      </c>
    </row>
    <row r="136" spans="1:24" x14ac:dyDescent="0.2">
      <c r="A136" s="57">
        <v>726</v>
      </c>
      <c r="D136" s="53" t="s">
        <v>222</v>
      </c>
      <c r="E136" s="16"/>
      <c r="F136" s="50">
        <f t="shared" si="37"/>
        <v>0</v>
      </c>
      <c r="G136" s="50">
        <f t="shared" si="56"/>
        <v>0</v>
      </c>
      <c r="H136" s="50">
        <f t="shared" si="57"/>
        <v>0</v>
      </c>
      <c r="I136" s="50">
        <f t="shared" si="58"/>
        <v>0</v>
      </c>
      <c r="J136" s="50">
        <f t="shared" si="59"/>
        <v>0</v>
      </c>
      <c r="K136" s="50">
        <f t="shared" si="60"/>
        <v>0</v>
      </c>
      <c r="L136" s="50">
        <f t="shared" si="61"/>
        <v>0</v>
      </c>
      <c r="M136" s="50">
        <f t="shared" si="62"/>
        <v>0</v>
      </c>
      <c r="N136" s="50">
        <f t="shared" si="63"/>
        <v>0</v>
      </c>
      <c r="O136" s="50">
        <f t="shared" si="64"/>
        <v>0</v>
      </c>
      <c r="P136" s="50">
        <f t="shared" si="65"/>
        <v>0</v>
      </c>
      <c r="Q136" s="50">
        <f t="shared" si="66"/>
        <v>0</v>
      </c>
      <c r="R136" s="50">
        <f t="shared" si="67"/>
        <v>0</v>
      </c>
      <c r="S136" s="50">
        <f t="shared" si="68"/>
        <v>0</v>
      </c>
      <c r="T136" s="50">
        <f t="shared" si="69"/>
        <v>0</v>
      </c>
      <c r="U136" s="50">
        <f t="shared" si="70"/>
        <v>0</v>
      </c>
      <c r="V136" s="50">
        <f t="shared" si="71"/>
        <v>0</v>
      </c>
      <c r="W136" s="50">
        <f t="shared" si="72"/>
        <v>0</v>
      </c>
      <c r="X136" s="50">
        <f t="shared" si="73"/>
        <v>0</v>
      </c>
    </row>
    <row r="137" spans="1:24" x14ac:dyDescent="0.2">
      <c r="A137" s="57">
        <v>727</v>
      </c>
      <c r="D137" s="53" t="s">
        <v>223</v>
      </c>
      <c r="E137" s="16"/>
      <c r="F137" s="50">
        <f t="shared" si="37"/>
        <v>0</v>
      </c>
      <c r="G137" s="50">
        <f t="shared" si="56"/>
        <v>0</v>
      </c>
      <c r="H137" s="50">
        <f t="shared" si="57"/>
        <v>0</v>
      </c>
      <c r="I137" s="50">
        <f t="shared" si="58"/>
        <v>0</v>
      </c>
      <c r="J137" s="50">
        <f t="shared" si="59"/>
        <v>0</v>
      </c>
      <c r="K137" s="50">
        <f t="shared" si="60"/>
        <v>0</v>
      </c>
      <c r="L137" s="50">
        <f t="shared" si="61"/>
        <v>0</v>
      </c>
      <c r="M137" s="50">
        <f t="shared" si="62"/>
        <v>0</v>
      </c>
      <c r="N137" s="50">
        <f t="shared" si="63"/>
        <v>0</v>
      </c>
      <c r="O137" s="50">
        <f t="shared" si="64"/>
        <v>0</v>
      </c>
      <c r="P137" s="50">
        <f t="shared" si="65"/>
        <v>0</v>
      </c>
      <c r="Q137" s="50">
        <f t="shared" si="66"/>
        <v>0</v>
      </c>
      <c r="R137" s="50">
        <f t="shared" si="67"/>
        <v>0</v>
      </c>
      <c r="S137" s="50">
        <f t="shared" si="68"/>
        <v>0</v>
      </c>
      <c r="T137" s="50">
        <f t="shared" si="69"/>
        <v>0</v>
      </c>
      <c r="U137" s="50">
        <f t="shared" si="70"/>
        <v>0</v>
      </c>
      <c r="V137" s="50">
        <f t="shared" si="71"/>
        <v>0</v>
      </c>
      <c r="W137" s="50">
        <f t="shared" si="72"/>
        <v>0</v>
      </c>
      <c r="X137" s="50">
        <f t="shared" si="73"/>
        <v>0</v>
      </c>
    </row>
    <row r="138" spans="1:24" x14ac:dyDescent="0.2">
      <c r="A138" s="57">
        <v>728</v>
      </c>
      <c r="D138" s="53" t="s">
        <v>4</v>
      </c>
      <c r="E138" s="16"/>
      <c r="F138" s="50">
        <f t="shared" si="37"/>
        <v>0</v>
      </c>
      <c r="G138" s="50">
        <f t="shared" si="56"/>
        <v>0</v>
      </c>
      <c r="H138" s="50">
        <f t="shared" si="57"/>
        <v>0</v>
      </c>
      <c r="I138" s="50">
        <f t="shared" si="58"/>
        <v>0</v>
      </c>
      <c r="J138" s="50">
        <f t="shared" si="59"/>
        <v>0</v>
      </c>
      <c r="K138" s="50">
        <f t="shared" si="60"/>
        <v>0</v>
      </c>
      <c r="L138" s="50">
        <f t="shared" si="61"/>
        <v>0</v>
      </c>
      <c r="M138" s="50">
        <f t="shared" si="62"/>
        <v>0</v>
      </c>
      <c r="N138" s="50">
        <f t="shared" si="63"/>
        <v>0</v>
      </c>
      <c r="O138" s="50">
        <f t="shared" si="64"/>
        <v>0</v>
      </c>
      <c r="P138" s="50">
        <f t="shared" si="65"/>
        <v>0</v>
      </c>
      <c r="Q138" s="50">
        <f t="shared" si="66"/>
        <v>0</v>
      </c>
      <c r="R138" s="50">
        <f t="shared" si="67"/>
        <v>0</v>
      </c>
      <c r="S138" s="50">
        <f t="shared" si="68"/>
        <v>0</v>
      </c>
      <c r="T138" s="50">
        <f t="shared" si="69"/>
        <v>0</v>
      </c>
      <c r="U138" s="50">
        <f t="shared" si="70"/>
        <v>0</v>
      </c>
      <c r="V138" s="50">
        <f t="shared" si="71"/>
        <v>0</v>
      </c>
      <c r="W138" s="50">
        <f t="shared" si="72"/>
        <v>0</v>
      </c>
      <c r="X138" s="50">
        <f t="shared" si="73"/>
        <v>0</v>
      </c>
    </row>
    <row r="139" spans="1:24" x14ac:dyDescent="0.2">
      <c r="A139" s="57">
        <v>729</v>
      </c>
      <c r="D139" s="53" t="s">
        <v>224</v>
      </c>
      <c r="E139" s="16"/>
      <c r="F139" s="50">
        <f t="shared" si="37"/>
        <v>0</v>
      </c>
      <c r="G139" s="50">
        <f t="shared" si="56"/>
        <v>0</v>
      </c>
      <c r="H139" s="50">
        <f t="shared" si="57"/>
        <v>0</v>
      </c>
      <c r="I139" s="50">
        <f t="shared" si="58"/>
        <v>0</v>
      </c>
      <c r="J139" s="50">
        <f t="shared" si="59"/>
        <v>0</v>
      </c>
      <c r="K139" s="50">
        <f t="shared" si="60"/>
        <v>0</v>
      </c>
      <c r="L139" s="50">
        <f t="shared" si="61"/>
        <v>0</v>
      </c>
      <c r="M139" s="50">
        <f t="shared" si="62"/>
        <v>0</v>
      </c>
      <c r="N139" s="50">
        <f t="shared" si="63"/>
        <v>0</v>
      </c>
      <c r="O139" s="50">
        <f t="shared" si="64"/>
        <v>0</v>
      </c>
      <c r="P139" s="50">
        <f t="shared" si="65"/>
        <v>0</v>
      </c>
      <c r="Q139" s="50">
        <f t="shared" si="66"/>
        <v>0</v>
      </c>
      <c r="R139" s="50">
        <f t="shared" si="67"/>
        <v>0</v>
      </c>
      <c r="S139" s="50">
        <f t="shared" si="68"/>
        <v>0</v>
      </c>
      <c r="T139" s="50">
        <f t="shared" si="69"/>
        <v>0</v>
      </c>
      <c r="U139" s="50">
        <f t="shared" si="70"/>
        <v>0</v>
      </c>
      <c r="V139" s="50">
        <f t="shared" si="71"/>
        <v>0</v>
      </c>
      <c r="W139" s="50">
        <f t="shared" si="72"/>
        <v>0</v>
      </c>
      <c r="X139" s="50">
        <f t="shared" si="73"/>
        <v>0</v>
      </c>
    </row>
    <row r="140" spans="1:24" x14ac:dyDescent="0.2">
      <c r="A140" s="57">
        <v>730</v>
      </c>
      <c r="D140" s="53" t="s">
        <v>225</v>
      </c>
      <c r="E140" s="16"/>
      <c r="F140" s="50">
        <f t="shared" si="37"/>
        <v>0</v>
      </c>
      <c r="G140" s="50">
        <f t="shared" si="56"/>
        <v>0</v>
      </c>
      <c r="H140" s="50">
        <f t="shared" si="57"/>
        <v>0</v>
      </c>
      <c r="I140" s="50">
        <f t="shared" si="58"/>
        <v>0</v>
      </c>
      <c r="J140" s="50">
        <f t="shared" si="59"/>
        <v>0</v>
      </c>
      <c r="K140" s="50">
        <f t="shared" si="60"/>
        <v>0</v>
      </c>
      <c r="L140" s="50">
        <f t="shared" si="61"/>
        <v>0</v>
      </c>
      <c r="M140" s="50">
        <f t="shared" si="62"/>
        <v>0</v>
      </c>
      <c r="N140" s="50">
        <f t="shared" si="63"/>
        <v>0</v>
      </c>
      <c r="O140" s="50">
        <f t="shared" si="64"/>
        <v>0</v>
      </c>
      <c r="P140" s="50">
        <f t="shared" si="65"/>
        <v>0</v>
      </c>
      <c r="Q140" s="50">
        <f t="shared" si="66"/>
        <v>0</v>
      </c>
      <c r="R140" s="50">
        <f t="shared" si="67"/>
        <v>0</v>
      </c>
      <c r="S140" s="50">
        <f t="shared" si="68"/>
        <v>0</v>
      </c>
      <c r="T140" s="50">
        <f t="shared" si="69"/>
        <v>0</v>
      </c>
      <c r="U140" s="50">
        <f t="shared" si="70"/>
        <v>0</v>
      </c>
      <c r="V140" s="50">
        <f t="shared" si="71"/>
        <v>0</v>
      </c>
      <c r="W140" s="50">
        <f t="shared" si="72"/>
        <v>0</v>
      </c>
      <c r="X140" s="50">
        <f t="shared" si="73"/>
        <v>0</v>
      </c>
    </row>
    <row r="141" spans="1:24" x14ac:dyDescent="0.2">
      <c r="A141" s="57">
        <v>731</v>
      </c>
      <c r="D141" t="s">
        <v>226</v>
      </c>
      <c r="E141" s="16"/>
      <c r="F141" s="50">
        <f t="shared" si="37"/>
        <v>0</v>
      </c>
      <c r="G141" s="50">
        <f t="shared" si="56"/>
        <v>0</v>
      </c>
      <c r="H141" s="50">
        <f t="shared" si="57"/>
        <v>0</v>
      </c>
      <c r="I141" s="50">
        <f t="shared" si="58"/>
        <v>0</v>
      </c>
      <c r="J141" s="50">
        <f t="shared" si="59"/>
        <v>0</v>
      </c>
      <c r="K141" s="50">
        <f t="shared" si="60"/>
        <v>0</v>
      </c>
      <c r="L141" s="50">
        <f t="shared" si="61"/>
        <v>0</v>
      </c>
      <c r="M141" s="50">
        <f t="shared" si="62"/>
        <v>0</v>
      </c>
      <c r="N141" s="50">
        <f t="shared" si="63"/>
        <v>0</v>
      </c>
      <c r="O141" s="50">
        <f t="shared" si="64"/>
        <v>0</v>
      </c>
      <c r="P141" s="50">
        <f t="shared" si="65"/>
        <v>0</v>
      </c>
      <c r="Q141" s="50">
        <f t="shared" si="66"/>
        <v>0</v>
      </c>
      <c r="R141" s="50">
        <f t="shared" si="67"/>
        <v>0</v>
      </c>
      <c r="S141" s="50">
        <f t="shared" si="68"/>
        <v>0</v>
      </c>
      <c r="T141" s="50">
        <f t="shared" si="69"/>
        <v>0</v>
      </c>
      <c r="U141" s="50">
        <f t="shared" si="70"/>
        <v>0</v>
      </c>
      <c r="V141" s="50">
        <f t="shared" si="71"/>
        <v>0</v>
      </c>
      <c r="W141" s="50">
        <f t="shared" si="72"/>
        <v>0</v>
      </c>
      <c r="X141" s="50">
        <f t="shared" si="73"/>
        <v>0</v>
      </c>
    </row>
    <row r="142" spans="1:24" x14ac:dyDescent="0.2">
      <c r="A142" s="57">
        <v>732</v>
      </c>
      <c r="D142" t="s">
        <v>227</v>
      </c>
      <c r="E142" s="16"/>
      <c r="F142" s="50">
        <f t="shared" si="37"/>
        <v>0</v>
      </c>
      <c r="G142" s="50">
        <f t="shared" si="56"/>
        <v>0</v>
      </c>
      <c r="H142" s="50">
        <f t="shared" si="57"/>
        <v>0</v>
      </c>
      <c r="I142" s="50">
        <f t="shared" si="58"/>
        <v>0</v>
      </c>
      <c r="J142" s="50">
        <f t="shared" si="59"/>
        <v>0</v>
      </c>
      <c r="K142" s="50">
        <f t="shared" si="60"/>
        <v>0</v>
      </c>
      <c r="L142" s="50">
        <f t="shared" si="61"/>
        <v>0</v>
      </c>
      <c r="M142" s="50">
        <f t="shared" si="62"/>
        <v>0</v>
      </c>
      <c r="N142" s="50">
        <f t="shared" si="63"/>
        <v>0</v>
      </c>
      <c r="O142" s="50">
        <f t="shared" si="64"/>
        <v>0</v>
      </c>
      <c r="P142" s="50">
        <f t="shared" si="65"/>
        <v>0</v>
      </c>
      <c r="Q142" s="50">
        <f t="shared" si="66"/>
        <v>0</v>
      </c>
      <c r="R142" s="50">
        <f t="shared" si="67"/>
        <v>0</v>
      </c>
      <c r="S142" s="50">
        <f t="shared" si="68"/>
        <v>0</v>
      </c>
      <c r="T142" s="50">
        <f t="shared" si="69"/>
        <v>0</v>
      </c>
      <c r="U142" s="50">
        <f t="shared" si="70"/>
        <v>0</v>
      </c>
      <c r="V142" s="50">
        <f t="shared" si="71"/>
        <v>0</v>
      </c>
      <c r="W142" s="50">
        <f t="shared" si="72"/>
        <v>0</v>
      </c>
      <c r="X142" s="50">
        <f t="shared" si="73"/>
        <v>0</v>
      </c>
    </row>
    <row r="143" spans="1:24" x14ac:dyDescent="0.2">
      <c r="A143" s="57">
        <v>733</v>
      </c>
      <c r="D143" t="s">
        <v>228</v>
      </c>
      <c r="E143" s="16"/>
      <c r="F143" s="50">
        <f t="shared" si="37"/>
        <v>0</v>
      </c>
      <c r="G143" s="50">
        <f t="shared" si="56"/>
        <v>0</v>
      </c>
      <c r="H143" s="50">
        <f t="shared" si="57"/>
        <v>0</v>
      </c>
      <c r="I143" s="50">
        <f t="shared" si="58"/>
        <v>0</v>
      </c>
      <c r="J143" s="50">
        <f t="shared" si="59"/>
        <v>0</v>
      </c>
      <c r="K143" s="50">
        <f t="shared" si="60"/>
        <v>0</v>
      </c>
      <c r="L143" s="50">
        <f t="shared" si="61"/>
        <v>0</v>
      </c>
      <c r="M143" s="50">
        <f t="shared" si="62"/>
        <v>0</v>
      </c>
      <c r="N143" s="50">
        <f t="shared" si="63"/>
        <v>0</v>
      </c>
      <c r="O143" s="50">
        <f t="shared" si="64"/>
        <v>0</v>
      </c>
      <c r="P143" s="50">
        <f t="shared" si="65"/>
        <v>0</v>
      </c>
      <c r="Q143" s="50">
        <f t="shared" si="66"/>
        <v>0</v>
      </c>
      <c r="R143" s="50">
        <f t="shared" si="67"/>
        <v>0</v>
      </c>
      <c r="S143" s="50">
        <f t="shared" si="68"/>
        <v>0</v>
      </c>
      <c r="T143" s="50">
        <f t="shared" si="69"/>
        <v>0</v>
      </c>
      <c r="U143" s="50">
        <f t="shared" si="70"/>
        <v>0</v>
      </c>
      <c r="V143" s="50">
        <f t="shared" si="71"/>
        <v>0</v>
      </c>
      <c r="W143" s="50">
        <f t="shared" si="72"/>
        <v>0</v>
      </c>
      <c r="X143" s="50">
        <f t="shared" si="73"/>
        <v>0</v>
      </c>
    </row>
    <row r="144" spans="1:24" x14ac:dyDescent="0.2">
      <c r="A144" s="57">
        <v>734</v>
      </c>
      <c r="D144" s="16" t="s">
        <v>229</v>
      </c>
      <c r="E144" s="16"/>
      <c r="F144" s="50">
        <f t="shared" si="37"/>
        <v>0</v>
      </c>
      <c r="G144" s="50">
        <f t="shared" si="56"/>
        <v>0</v>
      </c>
      <c r="H144" s="50">
        <f t="shared" si="57"/>
        <v>0</v>
      </c>
      <c r="I144" s="50">
        <f t="shared" si="58"/>
        <v>0</v>
      </c>
      <c r="J144" s="50">
        <f t="shared" si="59"/>
        <v>0</v>
      </c>
      <c r="K144" s="50">
        <f t="shared" si="60"/>
        <v>0</v>
      </c>
      <c r="L144" s="50">
        <f t="shared" si="61"/>
        <v>0</v>
      </c>
      <c r="M144" s="50">
        <f t="shared" si="62"/>
        <v>0</v>
      </c>
      <c r="N144" s="50">
        <f t="shared" si="63"/>
        <v>0</v>
      </c>
      <c r="O144" s="50">
        <f t="shared" si="64"/>
        <v>0</v>
      </c>
      <c r="P144" s="50">
        <f t="shared" si="65"/>
        <v>0</v>
      </c>
      <c r="Q144" s="50">
        <f t="shared" si="66"/>
        <v>0</v>
      </c>
      <c r="R144" s="50">
        <f t="shared" si="67"/>
        <v>0</v>
      </c>
      <c r="S144" s="50">
        <f t="shared" si="68"/>
        <v>0</v>
      </c>
      <c r="T144" s="50">
        <f t="shared" si="69"/>
        <v>0</v>
      </c>
      <c r="U144" s="50">
        <f t="shared" si="70"/>
        <v>0</v>
      </c>
      <c r="V144" s="50">
        <f t="shared" si="71"/>
        <v>0</v>
      </c>
      <c r="W144" s="50">
        <f t="shared" si="72"/>
        <v>0</v>
      </c>
      <c r="X144" s="50">
        <f t="shared" si="73"/>
        <v>0</v>
      </c>
    </row>
    <row r="145" spans="1:24" x14ac:dyDescent="0.2">
      <c r="A145" s="57">
        <v>735</v>
      </c>
      <c r="D145" s="16" t="s">
        <v>230</v>
      </c>
      <c r="E145" s="16"/>
      <c r="F145" s="50">
        <f t="shared" si="37"/>
        <v>0</v>
      </c>
      <c r="G145" s="50">
        <f t="shared" si="56"/>
        <v>0</v>
      </c>
      <c r="H145" s="50">
        <f t="shared" si="57"/>
        <v>0</v>
      </c>
      <c r="I145" s="50">
        <f t="shared" si="58"/>
        <v>0</v>
      </c>
      <c r="J145" s="50">
        <f t="shared" si="59"/>
        <v>0</v>
      </c>
      <c r="K145" s="50">
        <f t="shared" si="60"/>
        <v>0</v>
      </c>
      <c r="L145" s="50">
        <f t="shared" si="61"/>
        <v>0</v>
      </c>
      <c r="M145" s="50">
        <f t="shared" si="62"/>
        <v>0</v>
      </c>
      <c r="N145" s="50">
        <f t="shared" si="63"/>
        <v>0</v>
      </c>
      <c r="O145" s="50">
        <f t="shared" si="64"/>
        <v>0</v>
      </c>
      <c r="P145" s="50">
        <f t="shared" si="65"/>
        <v>0</v>
      </c>
      <c r="Q145" s="50">
        <f t="shared" si="66"/>
        <v>0</v>
      </c>
      <c r="R145" s="50">
        <f t="shared" si="67"/>
        <v>0</v>
      </c>
      <c r="S145" s="50">
        <f t="shared" si="68"/>
        <v>0</v>
      </c>
      <c r="T145" s="50">
        <f t="shared" si="69"/>
        <v>0</v>
      </c>
      <c r="U145" s="50">
        <f t="shared" si="70"/>
        <v>0</v>
      </c>
      <c r="V145" s="50">
        <f t="shared" si="71"/>
        <v>0</v>
      </c>
      <c r="W145" s="50">
        <f t="shared" si="72"/>
        <v>0</v>
      </c>
      <c r="X145" s="50">
        <f t="shared" si="73"/>
        <v>0</v>
      </c>
    </row>
    <row r="146" spans="1:24" x14ac:dyDescent="0.2">
      <c r="A146" s="57">
        <v>736</v>
      </c>
      <c r="D146" s="16" t="s">
        <v>231</v>
      </c>
      <c r="E146" s="16"/>
      <c r="F146" s="50">
        <f t="shared" si="37"/>
        <v>0</v>
      </c>
      <c r="G146" s="50">
        <f t="shared" si="56"/>
        <v>0</v>
      </c>
      <c r="H146" s="50">
        <f t="shared" si="57"/>
        <v>0</v>
      </c>
      <c r="I146" s="50">
        <f t="shared" si="58"/>
        <v>0</v>
      </c>
      <c r="J146" s="50">
        <f t="shared" si="59"/>
        <v>0</v>
      </c>
      <c r="K146" s="50">
        <f t="shared" si="60"/>
        <v>0</v>
      </c>
      <c r="L146" s="50">
        <f t="shared" si="61"/>
        <v>0</v>
      </c>
      <c r="M146" s="50">
        <f t="shared" si="62"/>
        <v>0</v>
      </c>
      <c r="N146" s="50">
        <f t="shared" si="63"/>
        <v>0</v>
      </c>
      <c r="O146" s="50">
        <f t="shared" si="64"/>
        <v>0</v>
      </c>
      <c r="P146" s="50">
        <f t="shared" si="65"/>
        <v>0</v>
      </c>
      <c r="Q146" s="50">
        <f t="shared" si="66"/>
        <v>0</v>
      </c>
      <c r="R146" s="50">
        <f t="shared" si="67"/>
        <v>0</v>
      </c>
      <c r="S146" s="50">
        <f t="shared" si="68"/>
        <v>0</v>
      </c>
      <c r="T146" s="50">
        <f t="shared" si="69"/>
        <v>0</v>
      </c>
      <c r="U146" s="50">
        <f t="shared" si="70"/>
        <v>0</v>
      </c>
      <c r="V146" s="50">
        <f t="shared" si="71"/>
        <v>0</v>
      </c>
      <c r="W146" s="50">
        <f t="shared" si="72"/>
        <v>0</v>
      </c>
      <c r="X146" s="50">
        <f t="shared" si="73"/>
        <v>0</v>
      </c>
    </row>
    <row r="147" spans="1:24" x14ac:dyDescent="0.2">
      <c r="A147" s="57">
        <v>737</v>
      </c>
      <c r="D147" s="16" t="s">
        <v>232</v>
      </c>
      <c r="E147" s="16"/>
      <c r="F147" s="50">
        <f t="shared" si="37"/>
        <v>0</v>
      </c>
      <c r="G147" s="50">
        <f t="shared" si="56"/>
        <v>0</v>
      </c>
      <c r="H147" s="50">
        <f t="shared" si="57"/>
        <v>0</v>
      </c>
      <c r="I147" s="50">
        <f t="shared" si="58"/>
        <v>0</v>
      </c>
      <c r="J147" s="50">
        <f t="shared" si="59"/>
        <v>0</v>
      </c>
      <c r="K147" s="50">
        <f t="shared" si="60"/>
        <v>0</v>
      </c>
      <c r="L147" s="50">
        <f t="shared" si="61"/>
        <v>0</v>
      </c>
      <c r="M147" s="50">
        <f t="shared" si="62"/>
        <v>0</v>
      </c>
      <c r="N147" s="50">
        <f t="shared" si="63"/>
        <v>0</v>
      </c>
      <c r="O147" s="50">
        <f t="shared" si="64"/>
        <v>0</v>
      </c>
      <c r="P147" s="50">
        <f t="shared" si="65"/>
        <v>0</v>
      </c>
      <c r="Q147" s="50">
        <f t="shared" si="66"/>
        <v>0</v>
      </c>
      <c r="R147" s="50">
        <f t="shared" si="67"/>
        <v>0</v>
      </c>
      <c r="S147" s="50">
        <f t="shared" si="68"/>
        <v>0</v>
      </c>
      <c r="T147" s="50">
        <f t="shared" si="69"/>
        <v>0</v>
      </c>
      <c r="U147" s="50">
        <f t="shared" si="70"/>
        <v>0</v>
      </c>
      <c r="V147" s="50">
        <f t="shared" si="71"/>
        <v>0</v>
      </c>
      <c r="W147" s="50">
        <f t="shared" si="72"/>
        <v>0</v>
      </c>
      <c r="X147" s="50">
        <f t="shared" si="73"/>
        <v>0</v>
      </c>
    </row>
    <row r="148" spans="1:24" x14ac:dyDescent="0.2">
      <c r="A148" s="57">
        <v>738</v>
      </c>
      <c r="D148" t="s">
        <v>233</v>
      </c>
      <c r="E148" s="16"/>
      <c r="F148" s="50">
        <f t="shared" si="37"/>
        <v>0</v>
      </c>
      <c r="G148" s="50">
        <f t="shared" si="56"/>
        <v>0</v>
      </c>
      <c r="H148" s="50">
        <f t="shared" si="57"/>
        <v>0</v>
      </c>
      <c r="I148" s="50">
        <f t="shared" si="58"/>
        <v>0</v>
      </c>
      <c r="J148" s="50">
        <f t="shared" si="59"/>
        <v>0</v>
      </c>
      <c r="K148" s="50">
        <f t="shared" si="60"/>
        <v>0</v>
      </c>
      <c r="L148" s="50">
        <f t="shared" si="61"/>
        <v>0</v>
      </c>
      <c r="M148" s="50">
        <f t="shared" si="62"/>
        <v>0</v>
      </c>
      <c r="N148" s="50">
        <f t="shared" si="63"/>
        <v>0</v>
      </c>
      <c r="O148" s="50">
        <f t="shared" si="64"/>
        <v>0</v>
      </c>
      <c r="P148" s="50">
        <f t="shared" si="65"/>
        <v>0</v>
      </c>
      <c r="Q148" s="50">
        <f t="shared" si="66"/>
        <v>0</v>
      </c>
      <c r="R148" s="50">
        <f t="shared" si="67"/>
        <v>0</v>
      </c>
      <c r="S148" s="50">
        <f t="shared" si="68"/>
        <v>0</v>
      </c>
      <c r="T148" s="50">
        <f t="shared" si="69"/>
        <v>0</v>
      </c>
      <c r="U148" s="50">
        <f t="shared" si="70"/>
        <v>0</v>
      </c>
      <c r="V148" s="50">
        <f t="shared" si="71"/>
        <v>0</v>
      </c>
      <c r="W148" s="50">
        <f t="shared" si="72"/>
        <v>0</v>
      </c>
      <c r="X148" s="50">
        <f t="shared" si="73"/>
        <v>0</v>
      </c>
    </row>
    <row r="149" spans="1:24" x14ac:dyDescent="0.2">
      <c r="A149" s="57">
        <v>739</v>
      </c>
      <c r="D149" t="s">
        <v>234</v>
      </c>
      <c r="E149" s="16"/>
      <c r="F149" s="50">
        <f t="shared" si="37"/>
        <v>0</v>
      </c>
      <c r="G149" s="50">
        <f t="shared" si="56"/>
        <v>0</v>
      </c>
      <c r="H149" s="50">
        <f t="shared" si="57"/>
        <v>0</v>
      </c>
      <c r="I149" s="50">
        <f t="shared" si="58"/>
        <v>0</v>
      </c>
      <c r="J149" s="50">
        <f t="shared" si="59"/>
        <v>0</v>
      </c>
      <c r="K149" s="50">
        <f t="shared" si="60"/>
        <v>0</v>
      </c>
      <c r="L149" s="50">
        <f t="shared" si="61"/>
        <v>0</v>
      </c>
      <c r="M149" s="50">
        <f t="shared" si="62"/>
        <v>0</v>
      </c>
      <c r="N149" s="50">
        <f t="shared" si="63"/>
        <v>0</v>
      </c>
      <c r="O149" s="50">
        <f t="shared" si="64"/>
        <v>0</v>
      </c>
      <c r="P149" s="50">
        <f t="shared" si="65"/>
        <v>0</v>
      </c>
      <c r="Q149" s="50">
        <f t="shared" si="66"/>
        <v>0</v>
      </c>
      <c r="R149" s="50">
        <f t="shared" si="67"/>
        <v>0</v>
      </c>
      <c r="S149" s="50">
        <f t="shared" si="68"/>
        <v>0</v>
      </c>
      <c r="T149" s="50">
        <f t="shared" si="69"/>
        <v>0</v>
      </c>
      <c r="U149" s="50">
        <f t="shared" si="70"/>
        <v>0</v>
      </c>
      <c r="V149" s="50">
        <f t="shared" si="71"/>
        <v>0</v>
      </c>
      <c r="W149" s="50">
        <f t="shared" si="72"/>
        <v>0</v>
      </c>
      <c r="X149" s="50">
        <f t="shared" si="73"/>
        <v>0</v>
      </c>
    </row>
    <row r="150" spans="1:24" x14ac:dyDescent="0.2">
      <c r="A150" s="57">
        <v>740</v>
      </c>
      <c r="D150" t="s">
        <v>235</v>
      </c>
      <c r="E150" s="16"/>
      <c r="F150" s="50">
        <f t="shared" si="37"/>
        <v>0</v>
      </c>
      <c r="G150" s="50">
        <f t="shared" si="56"/>
        <v>0</v>
      </c>
      <c r="H150" s="50">
        <f t="shared" si="57"/>
        <v>0</v>
      </c>
      <c r="I150" s="50">
        <f t="shared" si="58"/>
        <v>0</v>
      </c>
      <c r="J150" s="50">
        <f t="shared" si="59"/>
        <v>0</v>
      </c>
      <c r="K150" s="50">
        <f t="shared" si="60"/>
        <v>0</v>
      </c>
      <c r="L150" s="50">
        <f t="shared" si="61"/>
        <v>0</v>
      </c>
      <c r="M150" s="50">
        <f t="shared" si="62"/>
        <v>0</v>
      </c>
      <c r="N150" s="50">
        <f t="shared" si="63"/>
        <v>0</v>
      </c>
      <c r="O150" s="50">
        <f t="shared" si="64"/>
        <v>0</v>
      </c>
      <c r="P150" s="50">
        <f t="shared" si="65"/>
        <v>0</v>
      </c>
      <c r="Q150" s="50">
        <f t="shared" si="66"/>
        <v>0</v>
      </c>
      <c r="R150" s="50">
        <f t="shared" si="67"/>
        <v>0</v>
      </c>
      <c r="S150" s="50">
        <f t="shared" si="68"/>
        <v>0</v>
      </c>
      <c r="T150" s="50">
        <f t="shared" si="69"/>
        <v>0</v>
      </c>
      <c r="U150" s="50">
        <f t="shared" si="70"/>
        <v>0</v>
      </c>
      <c r="V150" s="50">
        <f t="shared" si="71"/>
        <v>0</v>
      </c>
      <c r="W150" s="50">
        <f t="shared" si="72"/>
        <v>0</v>
      </c>
      <c r="X150" s="50">
        <f t="shared" si="73"/>
        <v>0</v>
      </c>
    </row>
    <row r="151" spans="1:24" x14ac:dyDescent="0.2">
      <c r="A151" s="57">
        <v>741</v>
      </c>
      <c r="D151" t="s">
        <v>236</v>
      </c>
      <c r="E151" s="16"/>
      <c r="F151" s="50">
        <f t="shared" si="37"/>
        <v>0</v>
      </c>
      <c r="G151" s="50">
        <f t="shared" si="56"/>
        <v>0</v>
      </c>
      <c r="H151" s="50">
        <f t="shared" si="57"/>
        <v>0</v>
      </c>
      <c r="I151" s="50">
        <f t="shared" si="58"/>
        <v>0</v>
      </c>
      <c r="J151" s="50">
        <f t="shared" si="59"/>
        <v>0</v>
      </c>
      <c r="K151" s="50">
        <f t="shared" si="60"/>
        <v>0</v>
      </c>
      <c r="L151" s="50">
        <f t="shared" si="61"/>
        <v>0</v>
      </c>
      <c r="M151" s="50">
        <f t="shared" si="62"/>
        <v>0</v>
      </c>
      <c r="N151" s="50">
        <f t="shared" si="63"/>
        <v>0</v>
      </c>
      <c r="O151" s="50">
        <f t="shared" si="64"/>
        <v>0</v>
      </c>
      <c r="P151" s="50">
        <f t="shared" si="65"/>
        <v>0</v>
      </c>
      <c r="Q151" s="50">
        <f t="shared" si="66"/>
        <v>0</v>
      </c>
      <c r="R151" s="50">
        <f t="shared" si="67"/>
        <v>0</v>
      </c>
      <c r="S151" s="50">
        <f t="shared" si="68"/>
        <v>0</v>
      </c>
      <c r="T151" s="50">
        <f t="shared" si="69"/>
        <v>0</v>
      </c>
      <c r="U151" s="50">
        <f t="shared" si="70"/>
        <v>0</v>
      </c>
      <c r="V151" s="50">
        <f t="shared" si="71"/>
        <v>0</v>
      </c>
      <c r="W151" s="50">
        <f t="shared" si="72"/>
        <v>0</v>
      </c>
      <c r="X151" s="50">
        <f t="shared" si="73"/>
        <v>0</v>
      </c>
    </row>
    <row r="152" spans="1:24" x14ac:dyDescent="0.2">
      <c r="A152" s="57">
        <v>742</v>
      </c>
      <c r="D152" t="s">
        <v>237</v>
      </c>
      <c r="E152" s="16"/>
      <c r="F152" s="50">
        <f t="shared" si="37"/>
        <v>0</v>
      </c>
      <c r="G152" s="50">
        <f t="shared" si="56"/>
        <v>0</v>
      </c>
      <c r="H152" s="50">
        <f t="shared" si="57"/>
        <v>0</v>
      </c>
      <c r="I152" s="50">
        <f t="shared" si="58"/>
        <v>0</v>
      </c>
      <c r="J152" s="50">
        <f t="shared" si="59"/>
        <v>0</v>
      </c>
      <c r="K152" s="50">
        <f t="shared" si="60"/>
        <v>0</v>
      </c>
      <c r="L152" s="50">
        <f t="shared" si="61"/>
        <v>0</v>
      </c>
      <c r="M152" s="50">
        <f t="shared" si="62"/>
        <v>0</v>
      </c>
      <c r="N152" s="50">
        <f t="shared" si="63"/>
        <v>0</v>
      </c>
      <c r="O152" s="50">
        <f t="shared" si="64"/>
        <v>0</v>
      </c>
      <c r="P152" s="50">
        <f t="shared" si="65"/>
        <v>0</v>
      </c>
      <c r="Q152" s="50">
        <f t="shared" si="66"/>
        <v>0</v>
      </c>
      <c r="R152" s="50">
        <f t="shared" si="67"/>
        <v>0</v>
      </c>
      <c r="S152" s="50">
        <f t="shared" si="68"/>
        <v>0</v>
      </c>
      <c r="T152" s="50">
        <f t="shared" si="69"/>
        <v>0</v>
      </c>
      <c r="U152" s="50">
        <f t="shared" si="70"/>
        <v>0</v>
      </c>
      <c r="V152" s="50">
        <f t="shared" si="71"/>
        <v>0</v>
      </c>
      <c r="W152" s="50">
        <f t="shared" si="72"/>
        <v>0</v>
      </c>
      <c r="X152" s="50">
        <f t="shared" si="73"/>
        <v>0</v>
      </c>
    </row>
    <row r="153" spans="1:24" x14ac:dyDescent="0.2">
      <c r="A153" s="57">
        <v>743</v>
      </c>
      <c r="D153" t="s">
        <v>238</v>
      </c>
      <c r="E153" s="16"/>
      <c r="F153" s="50">
        <f t="shared" si="37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spans="1:24" x14ac:dyDescent="0.2">
      <c r="A154" s="57">
        <v>725</v>
      </c>
      <c r="B154" s="4"/>
      <c r="C154">
        <v>2022</v>
      </c>
      <c r="D154" s="52" t="s">
        <v>221</v>
      </c>
      <c r="E154" s="16"/>
      <c r="F154" s="49">
        <f t="shared" si="37"/>
        <v>0</v>
      </c>
      <c r="G154" s="49">
        <f t="shared" ref="G154:G171" si="74">F155</f>
        <v>0</v>
      </c>
      <c r="H154" s="49">
        <f t="shared" ref="H154:H171" si="75">G155</f>
        <v>0</v>
      </c>
      <c r="I154" s="49">
        <f t="shared" ref="I154:I171" si="76">H155</f>
        <v>0</v>
      </c>
      <c r="J154" s="49">
        <f t="shared" ref="J154:J171" si="77">I155</f>
        <v>0</v>
      </c>
      <c r="K154" s="49">
        <f t="shared" ref="K154:K171" si="78">J155</f>
        <v>0</v>
      </c>
      <c r="L154" s="49">
        <f t="shared" ref="L154:L171" si="79">K155</f>
        <v>0</v>
      </c>
      <c r="M154" s="49">
        <f t="shared" ref="M154:M171" si="80">L155</f>
        <v>0</v>
      </c>
      <c r="N154" s="49">
        <f t="shared" ref="N154:N171" si="81">M155</f>
        <v>0</v>
      </c>
      <c r="O154" s="49">
        <f t="shared" ref="O154:O171" si="82">N155</f>
        <v>0</v>
      </c>
      <c r="P154" s="49">
        <f t="shared" ref="P154:P171" si="83">O155</f>
        <v>0</v>
      </c>
      <c r="Q154" s="49">
        <f t="shared" ref="Q154:Q171" si="84">P155</f>
        <v>0</v>
      </c>
      <c r="R154" s="49">
        <f t="shared" ref="R154:R171" si="85">Q155</f>
        <v>0</v>
      </c>
      <c r="S154" s="49">
        <f t="shared" ref="S154:S171" si="86">R155</f>
        <v>0</v>
      </c>
      <c r="T154" s="49">
        <f t="shared" ref="T154:T171" si="87">S155</f>
        <v>0</v>
      </c>
      <c r="U154" s="49">
        <f t="shared" ref="U154:U171" si="88">T155</f>
        <v>0</v>
      </c>
      <c r="V154" s="49">
        <f t="shared" ref="V154:V171" si="89">U155</f>
        <v>0</v>
      </c>
      <c r="W154" s="49">
        <f t="shared" ref="W154:W171" si="90">V155</f>
        <v>0</v>
      </c>
      <c r="X154" s="49">
        <f t="shared" ref="X154:X171" si="91">W155</f>
        <v>0</v>
      </c>
    </row>
    <row r="155" spans="1:24" x14ac:dyDescent="0.2">
      <c r="A155" s="57">
        <v>726</v>
      </c>
      <c r="D155" s="53" t="s">
        <v>222</v>
      </c>
      <c r="E155" s="16"/>
      <c r="F155" s="50">
        <f t="shared" si="37"/>
        <v>0</v>
      </c>
      <c r="G155" s="50">
        <f t="shared" si="74"/>
        <v>0</v>
      </c>
      <c r="H155" s="50">
        <f t="shared" si="75"/>
        <v>0</v>
      </c>
      <c r="I155" s="50">
        <f t="shared" si="76"/>
        <v>0</v>
      </c>
      <c r="J155" s="50">
        <f t="shared" si="77"/>
        <v>0</v>
      </c>
      <c r="K155" s="50">
        <f t="shared" si="78"/>
        <v>0</v>
      </c>
      <c r="L155" s="50">
        <f t="shared" si="79"/>
        <v>0</v>
      </c>
      <c r="M155" s="50">
        <f t="shared" si="80"/>
        <v>0</v>
      </c>
      <c r="N155" s="50">
        <f t="shared" si="81"/>
        <v>0</v>
      </c>
      <c r="O155" s="50">
        <f t="shared" si="82"/>
        <v>0</v>
      </c>
      <c r="P155" s="50">
        <f t="shared" si="83"/>
        <v>0</v>
      </c>
      <c r="Q155" s="50">
        <f t="shared" si="84"/>
        <v>0</v>
      </c>
      <c r="R155" s="50">
        <f t="shared" si="85"/>
        <v>0</v>
      </c>
      <c r="S155" s="50">
        <f t="shared" si="86"/>
        <v>0</v>
      </c>
      <c r="T155" s="50">
        <f t="shared" si="87"/>
        <v>0</v>
      </c>
      <c r="U155" s="50">
        <f t="shared" si="88"/>
        <v>0</v>
      </c>
      <c r="V155" s="50">
        <f t="shared" si="89"/>
        <v>0</v>
      </c>
      <c r="W155" s="50">
        <f t="shared" si="90"/>
        <v>0</v>
      </c>
      <c r="X155" s="50">
        <f t="shared" si="91"/>
        <v>0</v>
      </c>
    </row>
    <row r="156" spans="1:24" x14ac:dyDescent="0.2">
      <c r="A156" s="57">
        <v>727</v>
      </c>
      <c r="D156" s="53" t="s">
        <v>223</v>
      </c>
      <c r="E156" s="16"/>
      <c r="F156" s="50">
        <f t="shared" si="37"/>
        <v>0</v>
      </c>
      <c r="G156" s="50">
        <f t="shared" si="74"/>
        <v>0</v>
      </c>
      <c r="H156" s="50">
        <f t="shared" si="75"/>
        <v>0</v>
      </c>
      <c r="I156" s="50">
        <f t="shared" si="76"/>
        <v>0</v>
      </c>
      <c r="J156" s="50">
        <f t="shared" si="77"/>
        <v>0</v>
      </c>
      <c r="K156" s="50">
        <f t="shared" si="78"/>
        <v>0</v>
      </c>
      <c r="L156" s="50">
        <f t="shared" si="79"/>
        <v>0</v>
      </c>
      <c r="M156" s="50">
        <f t="shared" si="80"/>
        <v>0</v>
      </c>
      <c r="N156" s="50">
        <f t="shared" si="81"/>
        <v>0</v>
      </c>
      <c r="O156" s="50">
        <f t="shared" si="82"/>
        <v>0</v>
      </c>
      <c r="P156" s="50">
        <f t="shared" si="83"/>
        <v>0</v>
      </c>
      <c r="Q156" s="50">
        <f t="shared" si="84"/>
        <v>0</v>
      </c>
      <c r="R156" s="50">
        <f t="shared" si="85"/>
        <v>0</v>
      </c>
      <c r="S156" s="50">
        <f t="shared" si="86"/>
        <v>0</v>
      </c>
      <c r="T156" s="50">
        <f t="shared" si="87"/>
        <v>0</v>
      </c>
      <c r="U156" s="50">
        <f t="shared" si="88"/>
        <v>0</v>
      </c>
      <c r="V156" s="50">
        <f t="shared" si="89"/>
        <v>0</v>
      </c>
      <c r="W156" s="50">
        <f t="shared" si="90"/>
        <v>0</v>
      </c>
      <c r="X156" s="50">
        <f t="shared" si="91"/>
        <v>0</v>
      </c>
    </row>
    <row r="157" spans="1:24" x14ac:dyDescent="0.2">
      <c r="A157" s="57">
        <v>728</v>
      </c>
      <c r="D157" s="53" t="s">
        <v>4</v>
      </c>
      <c r="E157" s="16"/>
      <c r="F157" s="50">
        <f t="shared" si="37"/>
        <v>0</v>
      </c>
      <c r="G157" s="50">
        <f t="shared" si="74"/>
        <v>0</v>
      </c>
      <c r="H157" s="50">
        <f t="shared" si="75"/>
        <v>0</v>
      </c>
      <c r="I157" s="50">
        <f t="shared" si="76"/>
        <v>0</v>
      </c>
      <c r="J157" s="50">
        <f t="shared" si="77"/>
        <v>0</v>
      </c>
      <c r="K157" s="50">
        <f t="shared" si="78"/>
        <v>0</v>
      </c>
      <c r="L157" s="50">
        <f t="shared" si="79"/>
        <v>0</v>
      </c>
      <c r="M157" s="50">
        <f t="shared" si="80"/>
        <v>0</v>
      </c>
      <c r="N157" s="50">
        <f t="shared" si="81"/>
        <v>0</v>
      </c>
      <c r="O157" s="50">
        <f t="shared" si="82"/>
        <v>0</v>
      </c>
      <c r="P157" s="50">
        <f t="shared" si="83"/>
        <v>0</v>
      </c>
      <c r="Q157" s="50">
        <f t="shared" si="84"/>
        <v>0</v>
      </c>
      <c r="R157" s="50">
        <f t="shared" si="85"/>
        <v>0</v>
      </c>
      <c r="S157" s="50">
        <f t="shared" si="86"/>
        <v>0</v>
      </c>
      <c r="T157" s="50">
        <f t="shared" si="87"/>
        <v>0</v>
      </c>
      <c r="U157" s="50">
        <f t="shared" si="88"/>
        <v>0</v>
      </c>
      <c r="V157" s="50">
        <f t="shared" si="89"/>
        <v>0</v>
      </c>
      <c r="W157" s="50">
        <f t="shared" si="90"/>
        <v>0</v>
      </c>
      <c r="X157" s="50">
        <f t="shared" si="91"/>
        <v>0</v>
      </c>
    </row>
    <row r="158" spans="1:24" x14ac:dyDescent="0.2">
      <c r="A158" s="57">
        <v>729</v>
      </c>
      <c r="D158" s="53" t="s">
        <v>224</v>
      </c>
      <c r="E158" s="16"/>
      <c r="F158" s="50">
        <f t="shared" si="37"/>
        <v>0</v>
      </c>
      <c r="G158" s="50">
        <f t="shared" si="74"/>
        <v>0</v>
      </c>
      <c r="H158" s="50">
        <f t="shared" si="75"/>
        <v>0</v>
      </c>
      <c r="I158" s="50">
        <f t="shared" si="76"/>
        <v>0</v>
      </c>
      <c r="J158" s="50">
        <f t="shared" si="77"/>
        <v>0</v>
      </c>
      <c r="K158" s="50">
        <f t="shared" si="78"/>
        <v>0</v>
      </c>
      <c r="L158" s="50">
        <f t="shared" si="79"/>
        <v>0</v>
      </c>
      <c r="M158" s="50">
        <f t="shared" si="80"/>
        <v>0</v>
      </c>
      <c r="N158" s="50">
        <f t="shared" si="81"/>
        <v>0</v>
      </c>
      <c r="O158" s="50">
        <f t="shared" si="82"/>
        <v>0</v>
      </c>
      <c r="P158" s="50">
        <f t="shared" si="83"/>
        <v>0</v>
      </c>
      <c r="Q158" s="50">
        <f t="shared" si="84"/>
        <v>0</v>
      </c>
      <c r="R158" s="50">
        <f t="shared" si="85"/>
        <v>0</v>
      </c>
      <c r="S158" s="50">
        <f t="shared" si="86"/>
        <v>0</v>
      </c>
      <c r="T158" s="50">
        <f t="shared" si="87"/>
        <v>0</v>
      </c>
      <c r="U158" s="50">
        <f t="shared" si="88"/>
        <v>0</v>
      </c>
      <c r="V158" s="50">
        <f t="shared" si="89"/>
        <v>0</v>
      </c>
      <c r="W158" s="50">
        <f t="shared" si="90"/>
        <v>0</v>
      </c>
      <c r="X158" s="50">
        <f t="shared" si="91"/>
        <v>0</v>
      </c>
    </row>
    <row r="159" spans="1:24" x14ac:dyDescent="0.2">
      <c r="A159" s="57">
        <v>730</v>
      </c>
      <c r="D159" s="53" t="s">
        <v>225</v>
      </c>
      <c r="E159" s="16"/>
      <c r="F159" s="50">
        <f t="shared" si="37"/>
        <v>0</v>
      </c>
      <c r="G159" s="50">
        <f t="shared" si="74"/>
        <v>0</v>
      </c>
      <c r="H159" s="50">
        <f t="shared" si="75"/>
        <v>0</v>
      </c>
      <c r="I159" s="50">
        <f t="shared" si="76"/>
        <v>0</v>
      </c>
      <c r="J159" s="50">
        <f t="shared" si="77"/>
        <v>0</v>
      </c>
      <c r="K159" s="50">
        <f t="shared" si="78"/>
        <v>0</v>
      </c>
      <c r="L159" s="50">
        <f t="shared" si="79"/>
        <v>0</v>
      </c>
      <c r="M159" s="50">
        <f t="shared" si="80"/>
        <v>0</v>
      </c>
      <c r="N159" s="50">
        <f t="shared" si="81"/>
        <v>0</v>
      </c>
      <c r="O159" s="50">
        <f t="shared" si="82"/>
        <v>0</v>
      </c>
      <c r="P159" s="50">
        <f t="shared" si="83"/>
        <v>0</v>
      </c>
      <c r="Q159" s="50">
        <f t="shared" si="84"/>
        <v>0</v>
      </c>
      <c r="R159" s="50">
        <f t="shared" si="85"/>
        <v>0</v>
      </c>
      <c r="S159" s="50">
        <f t="shared" si="86"/>
        <v>0</v>
      </c>
      <c r="T159" s="50">
        <f t="shared" si="87"/>
        <v>0</v>
      </c>
      <c r="U159" s="50">
        <f t="shared" si="88"/>
        <v>0</v>
      </c>
      <c r="V159" s="50">
        <f t="shared" si="89"/>
        <v>0</v>
      </c>
      <c r="W159" s="50">
        <f t="shared" si="90"/>
        <v>0</v>
      </c>
      <c r="X159" s="50">
        <f t="shared" si="91"/>
        <v>0</v>
      </c>
    </row>
    <row r="160" spans="1:24" x14ac:dyDescent="0.2">
      <c r="A160" s="57">
        <v>731</v>
      </c>
      <c r="D160" t="s">
        <v>226</v>
      </c>
      <c r="E160" s="16"/>
      <c r="F160" s="50">
        <f t="shared" si="37"/>
        <v>0</v>
      </c>
      <c r="G160" s="50">
        <f t="shared" si="74"/>
        <v>0</v>
      </c>
      <c r="H160" s="50">
        <f t="shared" si="75"/>
        <v>0</v>
      </c>
      <c r="I160" s="50">
        <f t="shared" si="76"/>
        <v>0</v>
      </c>
      <c r="J160" s="50">
        <f t="shared" si="77"/>
        <v>0</v>
      </c>
      <c r="K160" s="50">
        <f t="shared" si="78"/>
        <v>0</v>
      </c>
      <c r="L160" s="50">
        <f t="shared" si="79"/>
        <v>0</v>
      </c>
      <c r="M160" s="50">
        <f t="shared" si="80"/>
        <v>0</v>
      </c>
      <c r="N160" s="50">
        <f t="shared" si="81"/>
        <v>0</v>
      </c>
      <c r="O160" s="50">
        <f t="shared" si="82"/>
        <v>0</v>
      </c>
      <c r="P160" s="50">
        <f t="shared" si="83"/>
        <v>0</v>
      </c>
      <c r="Q160" s="50">
        <f t="shared" si="84"/>
        <v>0</v>
      </c>
      <c r="R160" s="50">
        <f t="shared" si="85"/>
        <v>0</v>
      </c>
      <c r="S160" s="50">
        <f t="shared" si="86"/>
        <v>0</v>
      </c>
      <c r="T160" s="50">
        <f t="shared" si="87"/>
        <v>0</v>
      </c>
      <c r="U160" s="50">
        <f t="shared" si="88"/>
        <v>0</v>
      </c>
      <c r="V160" s="50">
        <f t="shared" si="89"/>
        <v>0</v>
      </c>
      <c r="W160" s="50">
        <f t="shared" si="90"/>
        <v>0</v>
      </c>
      <c r="X160" s="50">
        <f t="shared" si="91"/>
        <v>0</v>
      </c>
    </row>
    <row r="161" spans="1:24" x14ac:dyDescent="0.2">
      <c r="A161" s="57">
        <v>732</v>
      </c>
      <c r="D161" t="s">
        <v>227</v>
      </c>
      <c r="E161" s="16"/>
      <c r="F161" s="50">
        <f t="shared" si="37"/>
        <v>0</v>
      </c>
      <c r="G161" s="50">
        <f t="shared" si="74"/>
        <v>0</v>
      </c>
      <c r="H161" s="50">
        <f t="shared" si="75"/>
        <v>0</v>
      </c>
      <c r="I161" s="50">
        <f t="shared" si="76"/>
        <v>0</v>
      </c>
      <c r="J161" s="50">
        <f t="shared" si="77"/>
        <v>0</v>
      </c>
      <c r="K161" s="50">
        <f t="shared" si="78"/>
        <v>0</v>
      </c>
      <c r="L161" s="50">
        <f t="shared" si="79"/>
        <v>0</v>
      </c>
      <c r="M161" s="50">
        <f t="shared" si="80"/>
        <v>0</v>
      </c>
      <c r="N161" s="50">
        <f t="shared" si="81"/>
        <v>0</v>
      </c>
      <c r="O161" s="50">
        <f t="shared" si="82"/>
        <v>0</v>
      </c>
      <c r="P161" s="50">
        <f t="shared" si="83"/>
        <v>0</v>
      </c>
      <c r="Q161" s="50">
        <f t="shared" si="84"/>
        <v>0</v>
      </c>
      <c r="R161" s="50">
        <f t="shared" si="85"/>
        <v>0</v>
      </c>
      <c r="S161" s="50">
        <f t="shared" si="86"/>
        <v>0</v>
      </c>
      <c r="T161" s="50">
        <f t="shared" si="87"/>
        <v>0</v>
      </c>
      <c r="U161" s="50">
        <f t="shared" si="88"/>
        <v>0</v>
      </c>
      <c r="V161" s="50">
        <f t="shared" si="89"/>
        <v>0</v>
      </c>
      <c r="W161" s="50">
        <f t="shared" si="90"/>
        <v>0</v>
      </c>
      <c r="X161" s="50">
        <f t="shared" si="91"/>
        <v>0</v>
      </c>
    </row>
    <row r="162" spans="1:24" x14ac:dyDescent="0.2">
      <c r="A162" s="57">
        <v>733</v>
      </c>
      <c r="D162" t="s">
        <v>228</v>
      </c>
      <c r="E162" s="16"/>
      <c r="F162" s="50">
        <f t="shared" si="37"/>
        <v>0</v>
      </c>
      <c r="G162" s="50">
        <f t="shared" si="74"/>
        <v>0</v>
      </c>
      <c r="H162" s="50">
        <f t="shared" si="75"/>
        <v>0</v>
      </c>
      <c r="I162" s="50">
        <f t="shared" si="76"/>
        <v>0</v>
      </c>
      <c r="J162" s="50">
        <f t="shared" si="77"/>
        <v>0</v>
      </c>
      <c r="K162" s="50">
        <f t="shared" si="78"/>
        <v>0</v>
      </c>
      <c r="L162" s="50">
        <f t="shared" si="79"/>
        <v>0</v>
      </c>
      <c r="M162" s="50">
        <f t="shared" si="80"/>
        <v>0</v>
      </c>
      <c r="N162" s="50">
        <f t="shared" si="81"/>
        <v>0</v>
      </c>
      <c r="O162" s="50">
        <f t="shared" si="82"/>
        <v>0</v>
      </c>
      <c r="P162" s="50">
        <f t="shared" si="83"/>
        <v>0</v>
      </c>
      <c r="Q162" s="50">
        <f t="shared" si="84"/>
        <v>0</v>
      </c>
      <c r="R162" s="50">
        <f t="shared" si="85"/>
        <v>0</v>
      </c>
      <c r="S162" s="50">
        <f t="shared" si="86"/>
        <v>0</v>
      </c>
      <c r="T162" s="50">
        <f t="shared" si="87"/>
        <v>0</v>
      </c>
      <c r="U162" s="50">
        <f t="shared" si="88"/>
        <v>0</v>
      </c>
      <c r="V162" s="50">
        <f t="shared" si="89"/>
        <v>0</v>
      </c>
      <c r="W162" s="50">
        <f t="shared" si="90"/>
        <v>0</v>
      </c>
      <c r="X162" s="50">
        <f t="shared" si="91"/>
        <v>0</v>
      </c>
    </row>
    <row r="163" spans="1:24" x14ac:dyDescent="0.2">
      <c r="A163" s="57">
        <v>734</v>
      </c>
      <c r="D163" s="16" t="s">
        <v>229</v>
      </c>
      <c r="E163" s="16"/>
      <c r="F163" s="50">
        <f t="shared" ref="F163:F226" si="92">E163</f>
        <v>0</v>
      </c>
      <c r="G163" s="50">
        <f t="shared" si="74"/>
        <v>0</v>
      </c>
      <c r="H163" s="50">
        <f t="shared" si="75"/>
        <v>0</v>
      </c>
      <c r="I163" s="50">
        <f t="shared" si="76"/>
        <v>0</v>
      </c>
      <c r="J163" s="50">
        <f t="shared" si="77"/>
        <v>0</v>
      </c>
      <c r="K163" s="50">
        <f t="shared" si="78"/>
        <v>0</v>
      </c>
      <c r="L163" s="50">
        <f t="shared" si="79"/>
        <v>0</v>
      </c>
      <c r="M163" s="50">
        <f t="shared" si="80"/>
        <v>0</v>
      </c>
      <c r="N163" s="50">
        <f t="shared" si="81"/>
        <v>0</v>
      </c>
      <c r="O163" s="50">
        <f t="shared" si="82"/>
        <v>0</v>
      </c>
      <c r="P163" s="50">
        <f t="shared" si="83"/>
        <v>0</v>
      </c>
      <c r="Q163" s="50">
        <f t="shared" si="84"/>
        <v>0</v>
      </c>
      <c r="R163" s="50">
        <f t="shared" si="85"/>
        <v>0</v>
      </c>
      <c r="S163" s="50">
        <f t="shared" si="86"/>
        <v>0</v>
      </c>
      <c r="T163" s="50">
        <f t="shared" si="87"/>
        <v>0</v>
      </c>
      <c r="U163" s="50">
        <f t="shared" si="88"/>
        <v>0</v>
      </c>
      <c r="V163" s="50">
        <f t="shared" si="89"/>
        <v>0</v>
      </c>
      <c r="W163" s="50">
        <f t="shared" si="90"/>
        <v>0</v>
      </c>
      <c r="X163" s="50">
        <f t="shared" si="91"/>
        <v>0</v>
      </c>
    </row>
    <row r="164" spans="1:24" x14ac:dyDescent="0.2">
      <c r="A164" s="57">
        <v>735</v>
      </c>
      <c r="D164" s="16" t="s">
        <v>230</v>
      </c>
      <c r="E164" s="16"/>
      <c r="F164" s="50">
        <f t="shared" si="92"/>
        <v>0</v>
      </c>
      <c r="G164" s="50">
        <f t="shared" si="74"/>
        <v>0</v>
      </c>
      <c r="H164" s="50">
        <f t="shared" si="75"/>
        <v>0</v>
      </c>
      <c r="I164" s="50">
        <f t="shared" si="76"/>
        <v>0</v>
      </c>
      <c r="J164" s="50">
        <f t="shared" si="77"/>
        <v>0</v>
      </c>
      <c r="K164" s="50">
        <f t="shared" si="78"/>
        <v>0</v>
      </c>
      <c r="L164" s="50">
        <f t="shared" si="79"/>
        <v>0</v>
      </c>
      <c r="M164" s="50">
        <f t="shared" si="80"/>
        <v>0</v>
      </c>
      <c r="N164" s="50">
        <f t="shared" si="81"/>
        <v>0</v>
      </c>
      <c r="O164" s="50">
        <f t="shared" si="82"/>
        <v>0</v>
      </c>
      <c r="P164" s="50">
        <f t="shared" si="83"/>
        <v>0</v>
      </c>
      <c r="Q164" s="50">
        <f t="shared" si="84"/>
        <v>0</v>
      </c>
      <c r="R164" s="50">
        <f t="shared" si="85"/>
        <v>0</v>
      </c>
      <c r="S164" s="50">
        <f t="shared" si="86"/>
        <v>0</v>
      </c>
      <c r="T164" s="50">
        <f t="shared" si="87"/>
        <v>0</v>
      </c>
      <c r="U164" s="50">
        <f t="shared" si="88"/>
        <v>0</v>
      </c>
      <c r="V164" s="50">
        <f t="shared" si="89"/>
        <v>0</v>
      </c>
      <c r="W164" s="50">
        <f t="shared" si="90"/>
        <v>0</v>
      </c>
      <c r="X164" s="50">
        <f t="shared" si="91"/>
        <v>0</v>
      </c>
    </row>
    <row r="165" spans="1:24" x14ac:dyDescent="0.2">
      <c r="A165" s="57">
        <v>736</v>
      </c>
      <c r="D165" s="16" t="s">
        <v>231</v>
      </c>
      <c r="E165" s="16"/>
      <c r="F165" s="50">
        <f t="shared" si="92"/>
        <v>0</v>
      </c>
      <c r="G165" s="50">
        <f t="shared" si="74"/>
        <v>0</v>
      </c>
      <c r="H165" s="50">
        <f t="shared" si="75"/>
        <v>0</v>
      </c>
      <c r="I165" s="50">
        <f t="shared" si="76"/>
        <v>0</v>
      </c>
      <c r="J165" s="50">
        <f t="shared" si="77"/>
        <v>0</v>
      </c>
      <c r="K165" s="50">
        <f t="shared" si="78"/>
        <v>0</v>
      </c>
      <c r="L165" s="50">
        <f t="shared" si="79"/>
        <v>0</v>
      </c>
      <c r="M165" s="50">
        <f t="shared" si="80"/>
        <v>0</v>
      </c>
      <c r="N165" s="50">
        <f t="shared" si="81"/>
        <v>0</v>
      </c>
      <c r="O165" s="50">
        <f t="shared" si="82"/>
        <v>0</v>
      </c>
      <c r="P165" s="50">
        <f t="shared" si="83"/>
        <v>0</v>
      </c>
      <c r="Q165" s="50">
        <f t="shared" si="84"/>
        <v>0</v>
      </c>
      <c r="R165" s="50">
        <f t="shared" si="85"/>
        <v>0</v>
      </c>
      <c r="S165" s="50">
        <f t="shared" si="86"/>
        <v>0</v>
      </c>
      <c r="T165" s="50">
        <f t="shared" si="87"/>
        <v>0</v>
      </c>
      <c r="U165" s="50">
        <f t="shared" si="88"/>
        <v>0</v>
      </c>
      <c r="V165" s="50">
        <f t="shared" si="89"/>
        <v>0</v>
      </c>
      <c r="W165" s="50">
        <f t="shared" si="90"/>
        <v>0</v>
      </c>
      <c r="X165" s="50">
        <f t="shared" si="91"/>
        <v>0</v>
      </c>
    </row>
    <row r="166" spans="1:24" x14ac:dyDescent="0.2">
      <c r="A166" s="57">
        <v>737</v>
      </c>
      <c r="D166" s="16" t="s">
        <v>232</v>
      </c>
      <c r="E166" s="16"/>
      <c r="F166" s="50">
        <f t="shared" si="92"/>
        <v>0</v>
      </c>
      <c r="G166" s="50">
        <f t="shared" si="74"/>
        <v>0</v>
      </c>
      <c r="H166" s="50">
        <f t="shared" si="75"/>
        <v>0</v>
      </c>
      <c r="I166" s="50">
        <f t="shared" si="76"/>
        <v>0</v>
      </c>
      <c r="J166" s="50">
        <f t="shared" si="77"/>
        <v>0</v>
      </c>
      <c r="K166" s="50">
        <f t="shared" si="78"/>
        <v>0</v>
      </c>
      <c r="L166" s="50">
        <f t="shared" si="79"/>
        <v>0</v>
      </c>
      <c r="M166" s="50">
        <f t="shared" si="80"/>
        <v>0</v>
      </c>
      <c r="N166" s="50">
        <f t="shared" si="81"/>
        <v>0</v>
      </c>
      <c r="O166" s="50">
        <f t="shared" si="82"/>
        <v>0</v>
      </c>
      <c r="P166" s="50">
        <f t="shared" si="83"/>
        <v>0</v>
      </c>
      <c r="Q166" s="50">
        <f t="shared" si="84"/>
        <v>0</v>
      </c>
      <c r="R166" s="50">
        <f t="shared" si="85"/>
        <v>0</v>
      </c>
      <c r="S166" s="50">
        <f t="shared" si="86"/>
        <v>0</v>
      </c>
      <c r="T166" s="50">
        <f t="shared" si="87"/>
        <v>0</v>
      </c>
      <c r="U166" s="50">
        <f t="shared" si="88"/>
        <v>0</v>
      </c>
      <c r="V166" s="50">
        <f t="shared" si="89"/>
        <v>0</v>
      </c>
      <c r="W166" s="50">
        <f t="shared" si="90"/>
        <v>0</v>
      </c>
      <c r="X166" s="50">
        <f t="shared" si="91"/>
        <v>0</v>
      </c>
    </row>
    <row r="167" spans="1:24" x14ac:dyDescent="0.2">
      <c r="A167" s="57">
        <v>738</v>
      </c>
      <c r="D167" t="s">
        <v>233</v>
      </c>
      <c r="E167" s="16"/>
      <c r="F167" s="50">
        <f t="shared" si="92"/>
        <v>0</v>
      </c>
      <c r="G167" s="50">
        <f t="shared" si="74"/>
        <v>0</v>
      </c>
      <c r="H167" s="50">
        <f t="shared" si="75"/>
        <v>0</v>
      </c>
      <c r="I167" s="50">
        <f t="shared" si="76"/>
        <v>0</v>
      </c>
      <c r="J167" s="50">
        <f t="shared" si="77"/>
        <v>0</v>
      </c>
      <c r="K167" s="50">
        <f t="shared" si="78"/>
        <v>0</v>
      </c>
      <c r="L167" s="50">
        <f t="shared" si="79"/>
        <v>0</v>
      </c>
      <c r="M167" s="50">
        <f t="shared" si="80"/>
        <v>0</v>
      </c>
      <c r="N167" s="50">
        <f t="shared" si="81"/>
        <v>0</v>
      </c>
      <c r="O167" s="50">
        <f t="shared" si="82"/>
        <v>0</v>
      </c>
      <c r="P167" s="50">
        <f t="shared" si="83"/>
        <v>0</v>
      </c>
      <c r="Q167" s="50">
        <f t="shared" si="84"/>
        <v>0</v>
      </c>
      <c r="R167" s="50">
        <f t="shared" si="85"/>
        <v>0</v>
      </c>
      <c r="S167" s="50">
        <f t="shared" si="86"/>
        <v>0</v>
      </c>
      <c r="T167" s="50">
        <f t="shared" si="87"/>
        <v>0</v>
      </c>
      <c r="U167" s="50">
        <f t="shared" si="88"/>
        <v>0</v>
      </c>
      <c r="V167" s="50">
        <f t="shared" si="89"/>
        <v>0</v>
      </c>
      <c r="W167" s="50">
        <f t="shared" si="90"/>
        <v>0</v>
      </c>
      <c r="X167" s="50">
        <f t="shared" si="91"/>
        <v>0</v>
      </c>
    </row>
    <row r="168" spans="1:24" x14ac:dyDescent="0.2">
      <c r="A168" s="57">
        <v>739</v>
      </c>
      <c r="D168" t="s">
        <v>234</v>
      </c>
      <c r="E168" s="16"/>
      <c r="F168" s="50">
        <f t="shared" si="92"/>
        <v>0</v>
      </c>
      <c r="G168" s="50">
        <f t="shared" si="74"/>
        <v>0</v>
      </c>
      <c r="H168" s="50">
        <f t="shared" si="75"/>
        <v>0</v>
      </c>
      <c r="I168" s="50">
        <f t="shared" si="76"/>
        <v>0</v>
      </c>
      <c r="J168" s="50">
        <f t="shared" si="77"/>
        <v>0</v>
      </c>
      <c r="K168" s="50">
        <f t="shared" si="78"/>
        <v>0</v>
      </c>
      <c r="L168" s="50">
        <f t="shared" si="79"/>
        <v>0</v>
      </c>
      <c r="M168" s="50">
        <f t="shared" si="80"/>
        <v>0</v>
      </c>
      <c r="N168" s="50">
        <f t="shared" si="81"/>
        <v>0</v>
      </c>
      <c r="O168" s="50">
        <f t="shared" si="82"/>
        <v>0</v>
      </c>
      <c r="P168" s="50">
        <f t="shared" si="83"/>
        <v>0</v>
      </c>
      <c r="Q168" s="50">
        <f t="shared" si="84"/>
        <v>0</v>
      </c>
      <c r="R168" s="50">
        <f t="shared" si="85"/>
        <v>0</v>
      </c>
      <c r="S168" s="50">
        <f t="shared" si="86"/>
        <v>0</v>
      </c>
      <c r="T168" s="50">
        <f t="shared" si="87"/>
        <v>0</v>
      </c>
      <c r="U168" s="50">
        <f t="shared" si="88"/>
        <v>0</v>
      </c>
      <c r="V168" s="50">
        <f t="shared" si="89"/>
        <v>0</v>
      </c>
      <c r="W168" s="50">
        <f t="shared" si="90"/>
        <v>0</v>
      </c>
      <c r="X168" s="50">
        <f t="shared" si="91"/>
        <v>0</v>
      </c>
    </row>
    <row r="169" spans="1:24" x14ac:dyDescent="0.2">
      <c r="A169" s="57">
        <v>740</v>
      </c>
      <c r="D169" t="s">
        <v>235</v>
      </c>
      <c r="E169" s="16"/>
      <c r="F169" s="50">
        <f t="shared" si="92"/>
        <v>0</v>
      </c>
      <c r="G169" s="50">
        <f t="shared" si="74"/>
        <v>0</v>
      </c>
      <c r="H169" s="50">
        <f t="shared" si="75"/>
        <v>0</v>
      </c>
      <c r="I169" s="50">
        <f t="shared" si="76"/>
        <v>0</v>
      </c>
      <c r="J169" s="50">
        <f t="shared" si="77"/>
        <v>0</v>
      </c>
      <c r="K169" s="50">
        <f t="shared" si="78"/>
        <v>0</v>
      </c>
      <c r="L169" s="50">
        <f t="shared" si="79"/>
        <v>0</v>
      </c>
      <c r="M169" s="50">
        <f t="shared" si="80"/>
        <v>0</v>
      </c>
      <c r="N169" s="50">
        <f t="shared" si="81"/>
        <v>0</v>
      </c>
      <c r="O169" s="50">
        <f t="shared" si="82"/>
        <v>0</v>
      </c>
      <c r="P169" s="50">
        <f t="shared" si="83"/>
        <v>0</v>
      </c>
      <c r="Q169" s="50">
        <f t="shared" si="84"/>
        <v>0</v>
      </c>
      <c r="R169" s="50">
        <f t="shared" si="85"/>
        <v>0</v>
      </c>
      <c r="S169" s="50">
        <f t="shared" si="86"/>
        <v>0</v>
      </c>
      <c r="T169" s="50">
        <f t="shared" si="87"/>
        <v>0</v>
      </c>
      <c r="U169" s="50">
        <f t="shared" si="88"/>
        <v>0</v>
      </c>
      <c r="V169" s="50">
        <f t="shared" si="89"/>
        <v>0</v>
      </c>
      <c r="W169" s="50">
        <f t="shared" si="90"/>
        <v>0</v>
      </c>
      <c r="X169" s="50">
        <f t="shared" si="91"/>
        <v>0</v>
      </c>
    </row>
    <row r="170" spans="1:24" x14ac:dyDescent="0.2">
      <c r="A170" s="57">
        <v>741</v>
      </c>
      <c r="D170" t="s">
        <v>236</v>
      </c>
      <c r="E170" s="16"/>
      <c r="F170" s="50">
        <f t="shared" si="92"/>
        <v>0</v>
      </c>
      <c r="G170" s="50">
        <f t="shared" si="74"/>
        <v>0</v>
      </c>
      <c r="H170" s="50">
        <f t="shared" si="75"/>
        <v>0</v>
      </c>
      <c r="I170" s="50">
        <f t="shared" si="76"/>
        <v>0</v>
      </c>
      <c r="J170" s="50">
        <f t="shared" si="77"/>
        <v>0</v>
      </c>
      <c r="K170" s="50">
        <f t="shared" si="78"/>
        <v>0</v>
      </c>
      <c r="L170" s="50">
        <f t="shared" si="79"/>
        <v>0</v>
      </c>
      <c r="M170" s="50">
        <f t="shared" si="80"/>
        <v>0</v>
      </c>
      <c r="N170" s="50">
        <f t="shared" si="81"/>
        <v>0</v>
      </c>
      <c r="O170" s="50">
        <f t="shared" si="82"/>
        <v>0</v>
      </c>
      <c r="P170" s="50">
        <f t="shared" si="83"/>
        <v>0</v>
      </c>
      <c r="Q170" s="50">
        <f t="shared" si="84"/>
        <v>0</v>
      </c>
      <c r="R170" s="50">
        <f t="shared" si="85"/>
        <v>0</v>
      </c>
      <c r="S170" s="50">
        <f t="shared" si="86"/>
        <v>0</v>
      </c>
      <c r="T170" s="50">
        <f t="shared" si="87"/>
        <v>0</v>
      </c>
      <c r="U170" s="50">
        <f t="shared" si="88"/>
        <v>0</v>
      </c>
      <c r="V170" s="50">
        <f t="shared" si="89"/>
        <v>0</v>
      </c>
      <c r="W170" s="50">
        <f t="shared" si="90"/>
        <v>0</v>
      </c>
      <c r="X170" s="50">
        <f t="shared" si="91"/>
        <v>0</v>
      </c>
    </row>
    <row r="171" spans="1:24" x14ac:dyDescent="0.2">
      <c r="A171" s="57">
        <v>742</v>
      </c>
      <c r="D171" t="s">
        <v>237</v>
      </c>
      <c r="E171" s="16"/>
      <c r="F171" s="50">
        <f t="shared" si="92"/>
        <v>0</v>
      </c>
      <c r="G171" s="50">
        <f t="shared" si="74"/>
        <v>0</v>
      </c>
      <c r="H171" s="50">
        <f t="shared" si="75"/>
        <v>0</v>
      </c>
      <c r="I171" s="50">
        <f t="shared" si="76"/>
        <v>0</v>
      </c>
      <c r="J171" s="50">
        <f t="shared" si="77"/>
        <v>0</v>
      </c>
      <c r="K171" s="50">
        <f t="shared" si="78"/>
        <v>0</v>
      </c>
      <c r="L171" s="50">
        <f t="shared" si="79"/>
        <v>0</v>
      </c>
      <c r="M171" s="50">
        <f t="shared" si="80"/>
        <v>0</v>
      </c>
      <c r="N171" s="50">
        <f t="shared" si="81"/>
        <v>0</v>
      </c>
      <c r="O171" s="50">
        <f t="shared" si="82"/>
        <v>0</v>
      </c>
      <c r="P171" s="50">
        <f t="shared" si="83"/>
        <v>0</v>
      </c>
      <c r="Q171" s="50">
        <f t="shared" si="84"/>
        <v>0</v>
      </c>
      <c r="R171" s="50">
        <f t="shared" si="85"/>
        <v>0</v>
      </c>
      <c r="S171" s="50">
        <f t="shared" si="86"/>
        <v>0</v>
      </c>
      <c r="T171" s="50">
        <f t="shared" si="87"/>
        <v>0</v>
      </c>
      <c r="U171" s="50">
        <f t="shared" si="88"/>
        <v>0</v>
      </c>
      <c r="V171" s="50">
        <f t="shared" si="89"/>
        <v>0</v>
      </c>
      <c r="W171" s="50">
        <f t="shared" si="90"/>
        <v>0</v>
      </c>
      <c r="X171" s="50">
        <f t="shared" si="91"/>
        <v>0</v>
      </c>
    </row>
    <row r="172" spans="1:24" x14ac:dyDescent="0.2">
      <c r="A172" s="57">
        <v>743</v>
      </c>
      <c r="D172" t="s">
        <v>238</v>
      </c>
      <c r="E172" s="16"/>
      <c r="F172" s="50">
        <f t="shared" si="92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spans="1:24" x14ac:dyDescent="0.2">
      <c r="A173" s="57">
        <v>725</v>
      </c>
      <c r="B173" s="4"/>
      <c r="C173">
        <v>2022</v>
      </c>
      <c r="D173" s="52" t="s">
        <v>221</v>
      </c>
      <c r="E173" s="16"/>
      <c r="F173" s="49">
        <f t="shared" si="92"/>
        <v>0</v>
      </c>
      <c r="G173" s="49">
        <f t="shared" ref="G173:G190" si="93">F174</f>
        <v>0</v>
      </c>
      <c r="H173" s="49">
        <f t="shared" ref="H173:H190" si="94">G174</f>
        <v>0</v>
      </c>
      <c r="I173" s="49">
        <f t="shared" ref="I173:I190" si="95">H174</f>
        <v>0</v>
      </c>
      <c r="J173" s="49">
        <f t="shared" ref="J173:J190" si="96">I174</f>
        <v>0</v>
      </c>
      <c r="K173" s="49">
        <f t="shared" ref="K173:K190" si="97">J174</f>
        <v>0</v>
      </c>
      <c r="L173" s="49">
        <f t="shared" ref="L173:L190" si="98">K174</f>
        <v>0</v>
      </c>
      <c r="M173" s="49">
        <f t="shared" ref="M173:M190" si="99">L174</f>
        <v>0</v>
      </c>
      <c r="N173" s="49">
        <f t="shared" ref="N173:N190" si="100">M174</f>
        <v>0</v>
      </c>
      <c r="O173" s="49">
        <f t="shared" ref="O173:O190" si="101">N174</f>
        <v>0</v>
      </c>
      <c r="P173" s="49">
        <f t="shared" ref="P173:P190" si="102">O174</f>
        <v>0</v>
      </c>
      <c r="Q173" s="49">
        <f t="shared" ref="Q173:Q190" si="103">P174</f>
        <v>0</v>
      </c>
      <c r="R173" s="49">
        <f t="shared" ref="R173:R190" si="104">Q174</f>
        <v>0</v>
      </c>
      <c r="S173" s="49">
        <f t="shared" ref="S173:S190" si="105">R174</f>
        <v>0</v>
      </c>
      <c r="T173" s="49">
        <f t="shared" ref="T173:T190" si="106">S174</f>
        <v>0</v>
      </c>
      <c r="U173" s="49">
        <f t="shared" ref="U173:U190" si="107">T174</f>
        <v>0</v>
      </c>
      <c r="V173" s="49">
        <f t="shared" ref="V173:V190" si="108">U174</f>
        <v>0</v>
      </c>
      <c r="W173" s="49">
        <f t="shared" ref="W173:W190" si="109">V174</f>
        <v>0</v>
      </c>
      <c r="X173" s="49">
        <f t="shared" ref="X173:X190" si="110">W174</f>
        <v>0</v>
      </c>
    </row>
    <row r="174" spans="1:24" x14ac:dyDescent="0.2">
      <c r="A174" s="57">
        <v>726</v>
      </c>
      <c r="D174" s="53" t="s">
        <v>222</v>
      </c>
      <c r="E174" s="16"/>
      <c r="F174" s="50">
        <f t="shared" si="92"/>
        <v>0</v>
      </c>
      <c r="G174" s="50">
        <f t="shared" si="93"/>
        <v>0</v>
      </c>
      <c r="H174" s="50">
        <f t="shared" si="94"/>
        <v>0</v>
      </c>
      <c r="I174" s="50">
        <f t="shared" si="95"/>
        <v>0</v>
      </c>
      <c r="J174" s="50">
        <f t="shared" si="96"/>
        <v>0</v>
      </c>
      <c r="K174" s="50">
        <f t="shared" si="97"/>
        <v>0</v>
      </c>
      <c r="L174" s="50">
        <f t="shared" si="98"/>
        <v>0</v>
      </c>
      <c r="M174" s="50">
        <f t="shared" si="99"/>
        <v>0</v>
      </c>
      <c r="N174" s="50">
        <f t="shared" si="100"/>
        <v>0</v>
      </c>
      <c r="O174" s="50">
        <f t="shared" si="101"/>
        <v>0</v>
      </c>
      <c r="P174" s="50">
        <f t="shared" si="102"/>
        <v>0</v>
      </c>
      <c r="Q174" s="50">
        <f t="shared" si="103"/>
        <v>0</v>
      </c>
      <c r="R174" s="50">
        <f t="shared" si="104"/>
        <v>0</v>
      </c>
      <c r="S174" s="50">
        <f t="shared" si="105"/>
        <v>0</v>
      </c>
      <c r="T174" s="50">
        <f t="shared" si="106"/>
        <v>0</v>
      </c>
      <c r="U174" s="50">
        <f t="shared" si="107"/>
        <v>0</v>
      </c>
      <c r="V174" s="50">
        <f t="shared" si="108"/>
        <v>0</v>
      </c>
      <c r="W174" s="50">
        <f t="shared" si="109"/>
        <v>0</v>
      </c>
      <c r="X174" s="50">
        <f t="shared" si="110"/>
        <v>0</v>
      </c>
    </row>
    <row r="175" spans="1:24" x14ac:dyDescent="0.2">
      <c r="A175" s="57">
        <v>727</v>
      </c>
      <c r="D175" s="53" t="s">
        <v>223</v>
      </c>
      <c r="E175" s="16"/>
      <c r="F175" s="50">
        <f t="shared" si="92"/>
        <v>0</v>
      </c>
      <c r="G175" s="50">
        <f t="shared" si="93"/>
        <v>0</v>
      </c>
      <c r="H175" s="50">
        <f t="shared" si="94"/>
        <v>0</v>
      </c>
      <c r="I175" s="50">
        <f t="shared" si="95"/>
        <v>0</v>
      </c>
      <c r="J175" s="50">
        <f t="shared" si="96"/>
        <v>0</v>
      </c>
      <c r="K175" s="50">
        <f t="shared" si="97"/>
        <v>0</v>
      </c>
      <c r="L175" s="50">
        <f t="shared" si="98"/>
        <v>0</v>
      </c>
      <c r="M175" s="50">
        <f t="shared" si="99"/>
        <v>0</v>
      </c>
      <c r="N175" s="50">
        <f t="shared" si="100"/>
        <v>0</v>
      </c>
      <c r="O175" s="50">
        <f t="shared" si="101"/>
        <v>0</v>
      </c>
      <c r="P175" s="50">
        <f t="shared" si="102"/>
        <v>0</v>
      </c>
      <c r="Q175" s="50">
        <f t="shared" si="103"/>
        <v>0</v>
      </c>
      <c r="R175" s="50">
        <f t="shared" si="104"/>
        <v>0</v>
      </c>
      <c r="S175" s="50">
        <f t="shared" si="105"/>
        <v>0</v>
      </c>
      <c r="T175" s="50">
        <f t="shared" si="106"/>
        <v>0</v>
      </c>
      <c r="U175" s="50">
        <f t="shared" si="107"/>
        <v>0</v>
      </c>
      <c r="V175" s="50">
        <f t="shared" si="108"/>
        <v>0</v>
      </c>
      <c r="W175" s="50">
        <f t="shared" si="109"/>
        <v>0</v>
      </c>
      <c r="X175" s="50">
        <f t="shared" si="110"/>
        <v>0</v>
      </c>
    </row>
    <row r="176" spans="1:24" x14ac:dyDescent="0.2">
      <c r="A176" s="57">
        <v>728</v>
      </c>
      <c r="D176" s="53" t="s">
        <v>4</v>
      </c>
      <c r="E176" s="16"/>
      <c r="F176" s="50">
        <f t="shared" si="92"/>
        <v>0</v>
      </c>
      <c r="G176" s="50">
        <f t="shared" si="93"/>
        <v>0</v>
      </c>
      <c r="H176" s="50">
        <f t="shared" si="94"/>
        <v>0</v>
      </c>
      <c r="I176" s="50">
        <f t="shared" si="95"/>
        <v>0</v>
      </c>
      <c r="J176" s="50">
        <f t="shared" si="96"/>
        <v>0</v>
      </c>
      <c r="K176" s="50">
        <f t="shared" si="97"/>
        <v>0</v>
      </c>
      <c r="L176" s="50">
        <f t="shared" si="98"/>
        <v>0</v>
      </c>
      <c r="M176" s="50">
        <f t="shared" si="99"/>
        <v>0</v>
      </c>
      <c r="N176" s="50">
        <f t="shared" si="100"/>
        <v>0</v>
      </c>
      <c r="O176" s="50">
        <f t="shared" si="101"/>
        <v>0</v>
      </c>
      <c r="P176" s="50">
        <f t="shared" si="102"/>
        <v>0</v>
      </c>
      <c r="Q176" s="50">
        <f t="shared" si="103"/>
        <v>0</v>
      </c>
      <c r="R176" s="50">
        <f t="shared" si="104"/>
        <v>0</v>
      </c>
      <c r="S176" s="50">
        <f t="shared" si="105"/>
        <v>0</v>
      </c>
      <c r="T176" s="50">
        <f t="shared" si="106"/>
        <v>0</v>
      </c>
      <c r="U176" s="50">
        <f t="shared" si="107"/>
        <v>0</v>
      </c>
      <c r="V176" s="50">
        <f t="shared" si="108"/>
        <v>0</v>
      </c>
      <c r="W176" s="50">
        <f t="shared" si="109"/>
        <v>0</v>
      </c>
      <c r="X176" s="50">
        <f t="shared" si="110"/>
        <v>0</v>
      </c>
    </row>
    <row r="177" spans="1:24" x14ac:dyDescent="0.2">
      <c r="A177" s="57">
        <v>729</v>
      </c>
      <c r="D177" s="53" t="s">
        <v>224</v>
      </c>
      <c r="E177" s="16"/>
      <c r="F177" s="50">
        <f t="shared" si="92"/>
        <v>0</v>
      </c>
      <c r="G177" s="50">
        <f t="shared" si="93"/>
        <v>0</v>
      </c>
      <c r="H177" s="50">
        <f t="shared" si="94"/>
        <v>0</v>
      </c>
      <c r="I177" s="50">
        <f t="shared" si="95"/>
        <v>0</v>
      </c>
      <c r="J177" s="50">
        <f t="shared" si="96"/>
        <v>0</v>
      </c>
      <c r="K177" s="50">
        <f t="shared" si="97"/>
        <v>0</v>
      </c>
      <c r="L177" s="50">
        <f t="shared" si="98"/>
        <v>0</v>
      </c>
      <c r="M177" s="50">
        <f t="shared" si="99"/>
        <v>0</v>
      </c>
      <c r="N177" s="50">
        <f t="shared" si="100"/>
        <v>0</v>
      </c>
      <c r="O177" s="50">
        <f t="shared" si="101"/>
        <v>0</v>
      </c>
      <c r="P177" s="50">
        <f t="shared" si="102"/>
        <v>0</v>
      </c>
      <c r="Q177" s="50">
        <f t="shared" si="103"/>
        <v>0</v>
      </c>
      <c r="R177" s="50">
        <f t="shared" si="104"/>
        <v>0</v>
      </c>
      <c r="S177" s="50">
        <f t="shared" si="105"/>
        <v>0</v>
      </c>
      <c r="T177" s="50">
        <f t="shared" si="106"/>
        <v>0</v>
      </c>
      <c r="U177" s="50">
        <f t="shared" si="107"/>
        <v>0</v>
      </c>
      <c r="V177" s="50">
        <f t="shared" si="108"/>
        <v>0</v>
      </c>
      <c r="W177" s="50">
        <f t="shared" si="109"/>
        <v>0</v>
      </c>
      <c r="X177" s="50">
        <f t="shared" si="110"/>
        <v>0</v>
      </c>
    </row>
    <row r="178" spans="1:24" x14ac:dyDescent="0.2">
      <c r="A178" s="57">
        <v>730</v>
      </c>
      <c r="D178" s="53" t="s">
        <v>225</v>
      </c>
      <c r="E178" s="16"/>
      <c r="F178" s="50">
        <f t="shared" si="92"/>
        <v>0</v>
      </c>
      <c r="G178" s="50">
        <f t="shared" si="93"/>
        <v>0</v>
      </c>
      <c r="H178" s="50">
        <f t="shared" si="94"/>
        <v>0</v>
      </c>
      <c r="I178" s="50">
        <f t="shared" si="95"/>
        <v>0</v>
      </c>
      <c r="J178" s="50">
        <f t="shared" si="96"/>
        <v>0</v>
      </c>
      <c r="K178" s="50">
        <f t="shared" si="97"/>
        <v>0</v>
      </c>
      <c r="L178" s="50">
        <f t="shared" si="98"/>
        <v>0</v>
      </c>
      <c r="M178" s="50">
        <f t="shared" si="99"/>
        <v>0</v>
      </c>
      <c r="N178" s="50">
        <f t="shared" si="100"/>
        <v>0</v>
      </c>
      <c r="O178" s="50">
        <f t="shared" si="101"/>
        <v>0</v>
      </c>
      <c r="P178" s="50">
        <f t="shared" si="102"/>
        <v>0</v>
      </c>
      <c r="Q178" s="50">
        <f t="shared" si="103"/>
        <v>0</v>
      </c>
      <c r="R178" s="50">
        <f t="shared" si="104"/>
        <v>0</v>
      </c>
      <c r="S178" s="50">
        <f t="shared" si="105"/>
        <v>0</v>
      </c>
      <c r="T178" s="50">
        <f t="shared" si="106"/>
        <v>0</v>
      </c>
      <c r="U178" s="50">
        <f t="shared" si="107"/>
        <v>0</v>
      </c>
      <c r="V178" s="50">
        <f t="shared" si="108"/>
        <v>0</v>
      </c>
      <c r="W178" s="50">
        <f t="shared" si="109"/>
        <v>0</v>
      </c>
      <c r="X178" s="50">
        <f t="shared" si="110"/>
        <v>0</v>
      </c>
    </row>
    <row r="179" spans="1:24" x14ac:dyDescent="0.2">
      <c r="A179" s="57">
        <v>731</v>
      </c>
      <c r="D179" t="s">
        <v>226</v>
      </c>
      <c r="E179" s="16"/>
      <c r="F179" s="50">
        <f t="shared" si="92"/>
        <v>0</v>
      </c>
      <c r="G179" s="50">
        <f t="shared" si="93"/>
        <v>0</v>
      </c>
      <c r="H179" s="50">
        <f t="shared" si="94"/>
        <v>0</v>
      </c>
      <c r="I179" s="50">
        <f t="shared" si="95"/>
        <v>0</v>
      </c>
      <c r="J179" s="50">
        <f t="shared" si="96"/>
        <v>0</v>
      </c>
      <c r="K179" s="50">
        <f t="shared" si="97"/>
        <v>0</v>
      </c>
      <c r="L179" s="50">
        <f t="shared" si="98"/>
        <v>0</v>
      </c>
      <c r="M179" s="50">
        <f t="shared" si="99"/>
        <v>0</v>
      </c>
      <c r="N179" s="50">
        <f t="shared" si="100"/>
        <v>0</v>
      </c>
      <c r="O179" s="50">
        <f t="shared" si="101"/>
        <v>0</v>
      </c>
      <c r="P179" s="50">
        <f t="shared" si="102"/>
        <v>0</v>
      </c>
      <c r="Q179" s="50">
        <f t="shared" si="103"/>
        <v>0</v>
      </c>
      <c r="R179" s="50">
        <f t="shared" si="104"/>
        <v>0</v>
      </c>
      <c r="S179" s="50">
        <f t="shared" si="105"/>
        <v>0</v>
      </c>
      <c r="T179" s="50">
        <f t="shared" si="106"/>
        <v>0</v>
      </c>
      <c r="U179" s="50">
        <f t="shared" si="107"/>
        <v>0</v>
      </c>
      <c r="V179" s="50">
        <f t="shared" si="108"/>
        <v>0</v>
      </c>
      <c r="W179" s="50">
        <f t="shared" si="109"/>
        <v>0</v>
      </c>
      <c r="X179" s="50">
        <f t="shared" si="110"/>
        <v>0</v>
      </c>
    </row>
    <row r="180" spans="1:24" x14ac:dyDescent="0.2">
      <c r="A180" s="57">
        <v>732</v>
      </c>
      <c r="D180" t="s">
        <v>227</v>
      </c>
      <c r="E180" s="16"/>
      <c r="F180" s="50">
        <f t="shared" si="92"/>
        <v>0</v>
      </c>
      <c r="G180" s="50">
        <f t="shared" si="93"/>
        <v>0</v>
      </c>
      <c r="H180" s="50">
        <f t="shared" si="94"/>
        <v>0</v>
      </c>
      <c r="I180" s="50">
        <f t="shared" si="95"/>
        <v>0</v>
      </c>
      <c r="J180" s="50">
        <f t="shared" si="96"/>
        <v>0</v>
      </c>
      <c r="K180" s="50">
        <f t="shared" si="97"/>
        <v>0</v>
      </c>
      <c r="L180" s="50">
        <f t="shared" si="98"/>
        <v>0</v>
      </c>
      <c r="M180" s="50">
        <f t="shared" si="99"/>
        <v>0</v>
      </c>
      <c r="N180" s="50">
        <f t="shared" si="100"/>
        <v>0</v>
      </c>
      <c r="O180" s="50">
        <f t="shared" si="101"/>
        <v>0</v>
      </c>
      <c r="P180" s="50">
        <f t="shared" si="102"/>
        <v>0</v>
      </c>
      <c r="Q180" s="50">
        <f t="shared" si="103"/>
        <v>0</v>
      </c>
      <c r="R180" s="50">
        <f t="shared" si="104"/>
        <v>0</v>
      </c>
      <c r="S180" s="50">
        <f t="shared" si="105"/>
        <v>0</v>
      </c>
      <c r="T180" s="50">
        <f t="shared" si="106"/>
        <v>0</v>
      </c>
      <c r="U180" s="50">
        <f t="shared" si="107"/>
        <v>0</v>
      </c>
      <c r="V180" s="50">
        <f t="shared" si="108"/>
        <v>0</v>
      </c>
      <c r="W180" s="50">
        <f t="shared" si="109"/>
        <v>0</v>
      </c>
      <c r="X180" s="50">
        <f t="shared" si="110"/>
        <v>0</v>
      </c>
    </row>
    <row r="181" spans="1:24" x14ac:dyDescent="0.2">
      <c r="A181" s="57">
        <v>733</v>
      </c>
      <c r="D181" t="s">
        <v>228</v>
      </c>
      <c r="E181" s="16"/>
      <c r="F181" s="50">
        <f t="shared" si="92"/>
        <v>0</v>
      </c>
      <c r="G181" s="50">
        <f t="shared" si="93"/>
        <v>0</v>
      </c>
      <c r="H181" s="50">
        <f t="shared" si="94"/>
        <v>0</v>
      </c>
      <c r="I181" s="50">
        <f t="shared" si="95"/>
        <v>0</v>
      </c>
      <c r="J181" s="50">
        <f t="shared" si="96"/>
        <v>0</v>
      </c>
      <c r="K181" s="50">
        <f t="shared" si="97"/>
        <v>0</v>
      </c>
      <c r="L181" s="50">
        <f t="shared" si="98"/>
        <v>0</v>
      </c>
      <c r="M181" s="50">
        <f t="shared" si="99"/>
        <v>0</v>
      </c>
      <c r="N181" s="50">
        <f t="shared" si="100"/>
        <v>0</v>
      </c>
      <c r="O181" s="50">
        <f t="shared" si="101"/>
        <v>0</v>
      </c>
      <c r="P181" s="50">
        <f t="shared" si="102"/>
        <v>0</v>
      </c>
      <c r="Q181" s="50">
        <f t="shared" si="103"/>
        <v>0</v>
      </c>
      <c r="R181" s="50">
        <f t="shared" si="104"/>
        <v>0</v>
      </c>
      <c r="S181" s="50">
        <f t="shared" si="105"/>
        <v>0</v>
      </c>
      <c r="T181" s="50">
        <f t="shared" si="106"/>
        <v>0</v>
      </c>
      <c r="U181" s="50">
        <f t="shared" si="107"/>
        <v>0</v>
      </c>
      <c r="V181" s="50">
        <f t="shared" si="108"/>
        <v>0</v>
      </c>
      <c r="W181" s="50">
        <f t="shared" si="109"/>
        <v>0</v>
      </c>
      <c r="X181" s="50">
        <f t="shared" si="110"/>
        <v>0</v>
      </c>
    </row>
    <row r="182" spans="1:24" x14ac:dyDescent="0.2">
      <c r="A182" s="57">
        <v>734</v>
      </c>
      <c r="D182" s="16" t="s">
        <v>229</v>
      </c>
      <c r="E182" s="16"/>
      <c r="F182" s="50">
        <f t="shared" si="92"/>
        <v>0</v>
      </c>
      <c r="G182" s="50">
        <f t="shared" si="93"/>
        <v>0</v>
      </c>
      <c r="H182" s="50">
        <f t="shared" si="94"/>
        <v>0</v>
      </c>
      <c r="I182" s="50">
        <f t="shared" si="95"/>
        <v>0</v>
      </c>
      <c r="J182" s="50">
        <f t="shared" si="96"/>
        <v>0</v>
      </c>
      <c r="K182" s="50">
        <f t="shared" si="97"/>
        <v>0</v>
      </c>
      <c r="L182" s="50">
        <f t="shared" si="98"/>
        <v>0</v>
      </c>
      <c r="M182" s="50">
        <f t="shared" si="99"/>
        <v>0</v>
      </c>
      <c r="N182" s="50">
        <f t="shared" si="100"/>
        <v>0</v>
      </c>
      <c r="O182" s="50">
        <f t="shared" si="101"/>
        <v>0</v>
      </c>
      <c r="P182" s="50">
        <f t="shared" si="102"/>
        <v>0</v>
      </c>
      <c r="Q182" s="50">
        <f t="shared" si="103"/>
        <v>0</v>
      </c>
      <c r="R182" s="50">
        <f t="shared" si="104"/>
        <v>0</v>
      </c>
      <c r="S182" s="50">
        <f t="shared" si="105"/>
        <v>0</v>
      </c>
      <c r="T182" s="50">
        <f t="shared" si="106"/>
        <v>0</v>
      </c>
      <c r="U182" s="50">
        <f t="shared" si="107"/>
        <v>0</v>
      </c>
      <c r="V182" s="50">
        <f t="shared" si="108"/>
        <v>0</v>
      </c>
      <c r="W182" s="50">
        <f t="shared" si="109"/>
        <v>0</v>
      </c>
      <c r="X182" s="50">
        <f t="shared" si="110"/>
        <v>0</v>
      </c>
    </row>
    <row r="183" spans="1:24" x14ac:dyDescent="0.2">
      <c r="A183" s="57">
        <v>735</v>
      </c>
      <c r="D183" s="16" t="s">
        <v>230</v>
      </c>
      <c r="E183" s="16"/>
      <c r="F183" s="50">
        <f t="shared" si="92"/>
        <v>0</v>
      </c>
      <c r="G183" s="50">
        <f t="shared" si="93"/>
        <v>0</v>
      </c>
      <c r="H183" s="50">
        <f t="shared" si="94"/>
        <v>0</v>
      </c>
      <c r="I183" s="50">
        <f t="shared" si="95"/>
        <v>0</v>
      </c>
      <c r="J183" s="50">
        <f t="shared" si="96"/>
        <v>0</v>
      </c>
      <c r="K183" s="50">
        <f t="shared" si="97"/>
        <v>0</v>
      </c>
      <c r="L183" s="50">
        <f t="shared" si="98"/>
        <v>0</v>
      </c>
      <c r="M183" s="50">
        <f t="shared" si="99"/>
        <v>0</v>
      </c>
      <c r="N183" s="50">
        <f t="shared" si="100"/>
        <v>0</v>
      </c>
      <c r="O183" s="50">
        <f t="shared" si="101"/>
        <v>0</v>
      </c>
      <c r="P183" s="50">
        <f t="shared" si="102"/>
        <v>0</v>
      </c>
      <c r="Q183" s="50">
        <f t="shared" si="103"/>
        <v>0</v>
      </c>
      <c r="R183" s="50">
        <f t="shared" si="104"/>
        <v>0</v>
      </c>
      <c r="S183" s="50">
        <f t="shared" si="105"/>
        <v>0</v>
      </c>
      <c r="T183" s="50">
        <f t="shared" si="106"/>
        <v>0</v>
      </c>
      <c r="U183" s="50">
        <f t="shared" si="107"/>
        <v>0</v>
      </c>
      <c r="V183" s="50">
        <f t="shared" si="108"/>
        <v>0</v>
      </c>
      <c r="W183" s="50">
        <f t="shared" si="109"/>
        <v>0</v>
      </c>
      <c r="X183" s="50">
        <f t="shared" si="110"/>
        <v>0</v>
      </c>
    </row>
    <row r="184" spans="1:24" x14ac:dyDescent="0.2">
      <c r="A184" s="57">
        <v>736</v>
      </c>
      <c r="D184" s="16" t="s">
        <v>231</v>
      </c>
      <c r="E184" s="16"/>
      <c r="F184" s="50">
        <f t="shared" si="92"/>
        <v>0</v>
      </c>
      <c r="G184" s="50">
        <f t="shared" si="93"/>
        <v>0</v>
      </c>
      <c r="H184" s="50">
        <f t="shared" si="94"/>
        <v>0</v>
      </c>
      <c r="I184" s="50">
        <f t="shared" si="95"/>
        <v>0</v>
      </c>
      <c r="J184" s="50">
        <f t="shared" si="96"/>
        <v>0</v>
      </c>
      <c r="K184" s="50">
        <f t="shared" si="97"/>
        <v>0</v>
      </c>
      <c r="L184" s="50">
        <f t="shared" si="98"/>
        <v>0</v>
      </c>
      <c r="M184" s="50">
        <f t="shared" si="99"/>
        <v>0</v>
      </c>
      <c r="N184" s="50">
        <f t="shared" si="100"/>
        <v>0</v>
      </c>
      <c r="O184" s="50">
        <f t="shared" si="101"/>
        <v>0</v>
      </c>
      <c r="P184" s="50">
        <f t="shared" si="102"/>
        <v>0</v>
      </c>
      <c r="Q184" s="50">
        <f t="shared" si="103"/>
        <v>0</v>
      </c>
      <c r="R184" s="50">
        <f t="shared" si="104"/>
        <v>0</v>
      </c>
      <c r="S184" s="50">
        <f t="shared" si="105"/>
        <v>0</v>
      </c>
      <c r="T184" s="50">
        <f t="shared" si="106"/>
        <v>0</v>
      </c>
      <c r="U184" s="50">
        <f t="shared" si="107"/>
        <v>0</v>
      </c>
      <c r="V184" s="50">
        <f t="shared" si="108"/>
        <v>0</v>
      </c>
      <c r="W184" s="50">
        <f t="shared" si="109"/>
        <v>0</v>
      </c>
      <c r="X184" s="50">
        <f t="shared" si="110"/>
        <v>0</v>
      </c>
    </row>
    <row r="185" spans="1:24" x14ac:dyDescent="0.2">
      <c r="A185" s="57">
        <v>737</v>
      </c>
      <c r="D185" s="16" t="s">
        <v>232</v>
      </c>
      <c r="E185" s="16"/>
      <c r="F185" s="50">
        <f t="shared" si="92"/>
        <v>0</v>
      </c>
      <c r="G185" s="50">
        <f t="shared" si="93"/>
        <v>0</v>
      </c>
      <c r="H185" s="50">
        <f t="shared" si="94"/>
        <v>0</v>
      </c>
      <c r="I185" s="50">
        <f t="shared" si="95"/>
        <v>0</v>
      </c>
      <c r="J185" s="50">
        <f t="shared" si="96"/>
        <v>0</v>
      </c>
      <c r="K185" s="50">
        <f t="shared" si="97"/>
        <v>0</v>
      </c>
      <c r="L185" s="50">
        <f t="shared" si="98"/>
        <v>0</v>
      </c>
      <c r="M185" s="50">
        <f t="shared" si="99"/>
        <v>0</v>
      </c>
      <c r="N185" s="50">
        <f t="shared" si="100"/>
        <v>0</v>
      </c>
      <c r="O185" s="50">
        <f t="shared" si="101"/>
        <v>0</v>
      </c>
      <c r="P185" s="50">
        <f t="shared" si="102"/>
        <v>0</v>
      </c>
      <c r="Q185" s="50">
        <f t="shared" si="103"/>
        <v>0</v>
      </c>
      <c r="R185" s="50">
        <f t="shared" si="104"/>
        <v>0</v>
      </c>
      <c r="S185" s="50">
        <f t="shared" si="105"/>
        <v>0</v>
      </c>
      <c r="T185" s="50">
        <f t="shared" si="106"/>
        <v>0</v>
      </c>
      <c r="U185" s="50">
        <f t="shared" si="107"/>
        <v>0</v>
      </c>
      <c r="V185" s="50">
        <f t="shared" si="108"/>
        <v>0</v>
      </c>
      <c r="W185" s="50">
        <f t="shared" si="109"/>
        <v>0</v>
      </c>
      <c r="X185" s="50">
        <f t="shared" si="110"/>
        <v>0</v>
      </c>
    </row>
    <row r="186" spans="1:24" x14ac:dyDescent="0.2">
      <c r="A186" s="57">
        <v>738</v>
      </c>
      <c r="D186" t="s">
        <v>233</v>
      </c>
      <c r="E186" s="16"/>
      <c r="F186" s="50">
        <f t="shared" si="92"/>
        <v>0</v>
      </c>
      <c r="G186" s="50">
        <f t="shared" si="93"/>
        <v>0</v>
      </c>
      <c r="H186" s="50">
        <f t="shared" si="94"/>
        <v>0</v>
      </c>
      <c r="I186" s="50">
        <f t="shared" si="95"/>
        <v>0</v>
      </c>
      <c r="J186" s="50">
        <f t="shared" si="96"/>
        <v>0</v>
      </c>
      <c r="K186" s="50">
        <f t="shared" si="97"/>
        <v>0</v>
      </c>
      <c r="L186" s="50">
        <f t="shared" si="98"/>
        <v>0</v>
      </c>
      <c r="M186" s="50">
        <f t="shared" si="99"/>
        <v>0</v>
      </c>
      <c r="N186" s="50">
        <f t="shared" si="100"/>
        <v>0</v>
      </c>
      <c r="O186" s="50">
        <f t="shared" si="101"/>
        <v>0</v>
      </c>
      <c r="P186" s="50">
        <f t="shared" si="102"/>
        <v>0</v>
      </c>
      <c r="Q186" s="50">
        <f t="shared" si="103"/>
        <v>0</v>
      </c>
      <c r="R186" s="50">
        <f t="shared" si="104"/>
        <v>0</v>
      </c>
      <c r="S186" s="50">
        <f t="shared" si="105"/>
        <v>0</v>
      </c>
      <c r="T186" s="50">
        <f t="shared" si="106"/>
        <v>0</v>
      </c>
      <c r="U186" s="50">
        <f t="shared" si="107"/>
        <v>0</v>
      </c>
      <c r="V186" s="50">
        <f t="shared" si="108"/>
        <v>0</v>
      </c>
      <c r="W186" s="50">
        <f t="shared" si="109"/>
        <v>0</v>
      </c>
      <c r="X186" s="50">
        <f t="shared" si="110"/>
        <v>0</v>
      </c>
    </row>
    <row r="187" spans="1:24" x14ac:dyDescent="0.2">
      <c r="A187" s="57">
        <v>739</v>
      </c>
      <c r="D187" t="s">
        <v>234</v>
      </c>
      <c r="E187" s="16"/>
      <c r="F187" s="50">
        <f t="shared" si="92"/>
        <v>0</v>
      </c>
      <c r="G187" s="50">
        <f t="shared" si="93"/>
        <v>0</v>
      </c>
      <c r="H187" s="50">
        <f t="shared" si="94"/>
        <v>0</v>
      </c>
      <c r="I187" s="50">
        <f t="shared" si="95"/>
        <v>0</v>
      </c>
      <c r="J187" s="50">
        <f t="shared" si="96"/>
        <v>0</v>
      </c>
      <c r="K187" s="50">
        <f t="shared" si="97"/>
        <v>0</v>
      </c>
      <c r="L187" s="50">
        <f t="shared" si="98"/>
        <v>0</v>
      </c>
      <c r="M187" s="50">
        <f t="shared" si="99"/>
        <v>0</v>
      </c>
      <c r="N187" s="50">
        <f t="shared" si="100"/>
        <v>0</v>
      </c>
      <c r="O187" s="50">
        <f t="shared" si="101"/>
        <v>0</v>
      </c>
      <c r="P187" s="50">
        <f t="shared" si="102"/>
        <v>0</v>
      </c>
      <c r="Q187" s="50">
        <f t="shared" si="103"/>
        <v>0</v>
      </c>
      <c r="R187" s="50">
        <f t="shared" si="104"/>
        <v>0</v>
      </c>
      <c r="S187" s="50">
        <f t="shared" si="105"/>
        <v>0</v>
      </c>
      <c r="T187" s="50">
        <f t="shared" si="106"/>
        <v>0</v>
      </c>
      <c r="U187" s="50">
        <f t="shared" si="107"/>
        <v>0</v>
      </c>
      <c r="V187" s="50">
        <f t="shared" si="108"/>
        <v>0</v>
      </c>
      <c r="W187" s="50">
        <f t="shared" si="109"/>
        <v>0</v>
      </c>
      <c r="X187" s="50">
        <f t="shared" si="110"/>
        <v>0</v>
      </c>
    </row>
    <row r="188" spans="1:24" x14ac:dyDescent="0.2">
      <c r="A188" s="57">
        <v>740</v>
      </c>
      <c r="D188" t="s">
        <v>235</v>
      </c>
      <c r="E188" s="16"/>
      <c r="F188" s="50">
        <f t="shared" si="92"/>
        <v>0</v>
      </c>
      <c r="G188" s="50">
        <f t="shared" si="93"/>
        <v>0</v>
      </c>
      <c r="H188" s="50">
        <f t="shared" si="94"/>
        <v>0</v>
      </c>
      <c r="I188" s="50">
        <f t="shared" si="95"/>
        <v>0</v>
      </c>
      <c r="J188" s="50">
        <f t="shared" si="96"/>
        <v>0</v>
      </c>
      <c r="K188" s="50">
        <f t="shared" si="97"/>
        <v>0</v>
      </c>
      <c r="L188" s="50">
        <f t="shared" si="98"/>
        <v>0</v>
      </c>
      <c r="M188" s="50">
        <f t="shared" si="99"/>
        <v>0</v>
      </c>
      <c r="N188" s="50">
        <f t="shared" si="100"/>
        <v>0</v>
      </c>
      <c r="O188" s="50">
        <f t="shared" si="101"/>
        <v>0</v>
      </c>
      <c r="P188" s="50">
        <f t="shared" si="102"/>
        <v>0</v>
      </c>
      <c r="Q188" s="50">
        <f t="shared" si="103"/>
        <v>0</v>
      </c>
      <c r="R188" s="50">
        <f t="shared" si="104"/>
        <v>0</v>
      </c>
      <c r="S188" s="50">
        <f t="shared" si="105"/>
        <v>0</v>
      </c>
      <c r="T188" s="50">
        <f t="shared" si="106"/>
        <v>0</v>
      </c>
      <c r="U188" s="50">
        <f t="shared" si="107"/>
        <v>0</v>
      </c>
      <c r="V188" s="50">
        <f t="shared" si="108"/>
        <v>0</v>
      </c>
      <c r="W188" s="50">
        <f t="shared" si="109"/>
        <v>0</v>
      </c>
      <c r="X188" s="50">
        <f t="shared" si="110"/>
        <v>0</v>
      </c>
    </row>
    <row r="189" spans="1:24" x14ac:dyDescent="0.2">
      <c r="A189" s="57">
        <v>741</v>
      </c>
      <c r="D189" t="s">
        <v>236</v>
      </c>
      <c r="E189" s="16"/>
      <c r="F189" s="50">
        <f t="shared" si="92"/>
        <v>0</v>
      </c>
      <c r="G189" s="50">
        <f t="shared" si="93"/>
        <v>0</v>
      </c>
      <c r="H189" s="50">
        <f t="shared" si="94"/>
        <v>0</v>
      </c>
      <c r="I189" s="50">
        <f t="shared" si="95"/>
        <v>0</v>
      </c>
      <c r="J189" s="50">
        <f t="shared" si="96"/>
        <v>0</v>
      </c>
      <c r="K189" s="50">
        <f t="shared" si="97"/>
        <v>0</v>
      </c>
      <c r="L189" s="50">
        <f t="shared" si="98"/>
        <v>0</v>
      </c>
      <c r="M189" s="50">
        <f t="shared" si="99"/>
        <v>0</v>
      </c>
      <c r="N189" s="50">
        <f t="shared" si="100"/>
        <v>0</v>
      </c>
      <c r="O189" s="50">
        <f t="shared" si="101"/>
        <v>0</v>
      </c>
      <c r="P189" s="50">
        <f t="shared" si="102"/>
        <v>0</v>
      </c>
      <c r="Q189" s="50">
        <f t="shared" si="103"/>
        <v>0</v>
      </c>
      <c r="R189" s="50">
        <f t="shared" si="104"/>
        <v>0</v>
      </c>
      <c r="S189" s="50">
        <f t="shared" si="105"/>
        <v>0</v>
      </c>
      <c r="T189" s="50">
        <f t="shared" si="106"/>
        <v>0</v>
      </c>
      <c r="U189" s="50">
        <f t="shared" si="107"/>
        <v>0</v>
      </c>
      <c r="V189" s="50">
        <f t="shared" si="108"/>
        <v>0</v>
      </c>
      <c r="W189" s="50">
        <f t="shared" si="109"/>
        <v>0</v>
      </c>
      <c r="X189" s="50">
        <f t="shared" si="110"/>
        <v>0</v>
      </c>
    </row>
    <row r="190" spans="1:24" x14ac:dyDescent="0.2">
      <c r="A190" s="57">
        <v>742</v>
      </c>
      <c r="D190" t="s">
        <v>237</v>
      </c>
      <c r="E190" s="16"/>
      <c r="F190" s="50">
        <f t="shared" si="92"/>
        <v>0</v>
      </c>
      <c r="G190" s="50">
        <f t="shared" si="93"/>
        <v>0</v>
      </c>
      <c r="H190" s="50">
        <f t="shared" si="94"/>
        <v>0</v>
      </c>
      <c r="I190" s="50">
        <f t="shared" si="95"/>
        <v>0</v>
      </c>
      <c r="J190" s="50">
        <f t="shared" si="96"/>
        <v>0</v>
      </c>
      <c r="K190" s="50">
        <f t="shared" si="97"/>
        <v>0</v>
      </c>
      <c r="L190" s="50">
        <f t="shared" si="98"/>
        <v>0</v>
      </c>
      <c r="M190" s="50">
        <f t="shared" si="99"/>
        <v>0</v>
      </c>
      <c r="N190" s="50">
        <f t="shared" si="100"/>
        <v>0</v>
      </c>
      <c r="O190" s="50">
        <f t="shared" si="101"/>
        <v>0</v>
      </c>
      <c r="P190" s="50">
        <f t="shared" si="102"/>
        <v>0</v>
      </c>
      <c r="Q190" s="50">
        <f t="shared" si="103"/>
        <v>0</v>
      </c>
      <c r="R190" s="50">
        <f t="shared" si="104"/>
        <v>0</v>
      </c>
      <c r="S190" s="50">
        <f t="shared" si="105"/>
        <v>0</v>
      </c>
      <c r="T190" s="50">
        <f t="shared" si="106"/>
        <v>0</v>
      </c>
      <c r="U190" s="50">
        <f t="shared" si="107"/>
        <v>0</v>
      </c>
      <c r="V190" s="50">
        <f t="shared" si="108"/>
        <v>0</v>
      </c>
      <c r="W190" s="50">
        <f t="shared" si="109"/>
        <v>0</v>
      </c>
      <c r="X190" s="50">
        <f t="shared" si="110"/>
        <v>0</v>
      </c>
    </row>
    <row r="191" spans="1:24" x14ac:dyDescent="0.2">
      <c r="A191" s="57">
        <v>743</v>
      </c>
      <c r="D191" t="s">
        <v>238</v>
      </c>
      <c r="E191" s="16"/>
      <c r="F191" s="50">
        <f t="shared" si="92"/>
        <v>0</v>
      </c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spans="1:24" x14ac:dyDescent="0.2">
      <c r="A192" s="57">
        <v>725</v>
      </c>
      <c r="B192" s="4"/>
      <c r="C192">
        <v>2022</v>
      </c>
      <c r="D192" s="52" t="s">
        <v>221</v>
      </c>
      <c r="E192" s="16"/>
      <c r="F192" s="49">
        <f t="shared" si="92"/>
        <v>0</v>
      </c>
      <c r="G192" s="49">
        <f t="shared" ref="G192:G209" si="111">F193</f>
        <v>0</v>
      </c>
      <c r="H192" s="49">
        <f t="shared" ref="H192:H209" si="112">G193</f>
        <v>0</v>
      </c>
      <c r="I192" s="49">
        <f t="shared" ref="I192:I209" si="113">H193</f>
        <v>0</v>
      </c>
      <c r="J192" s="49">
        <f t="shared" ref="J192:J209" si="114">I193</f>
        <v>0</v>
      </c>
      <c r="K192" s="49">
        <f t="shared" ref="K192:K209" si="115">J193</f>
        <v>0</v>
      </c>
      <c r="L192" s="49">
        <f t="shared" ref="L192:L209" si="116">K193</f>
        <v>0</v>
      </c>
      <c r="M192" s="49">
        <f t="shared" ref="M192:M209" si="117">L193</f>
        <v>0</v>
      </c>
      <c r="N192" s="49">
        <f t="shared" ref="N192:N209" si="118">M193</f>
        <v>0</v>
      </c>
      <c r="O192" s="49">
        <f t="shared" ref="O192:O209" si="119">N193</f>
        <v>0</v>
      </c>
      <c r="P192" s="49">
        <f t="shared" ref="P192:P209" si="120">O193</f>
        <v>0</v>
      </c>
      <c r="Q192" s="49">
        <f t="shared" ref="Q192:Q209" si="121">P193</f>
        <v>0</v>
      </c>
      <c r="R192" s="49">
        <f t="shared" ref="R192:R209" si="122">Q193</f>
        <v>0</v>
      </c>
      <c r="S192" s="49">
        <f t="shared" ref="S192:S209" si="123">R193</f>
        <v>0</v>
      </c>
      <c r="T192" s="49">
        <f t="shared" ref="T192:T209" si="124">S193</f>
        <v>0</v>
      </c>
      <c r="U192" s="49">
        <f t="shared" ref="U192:U209" si="125">T193</f>
        <v>0</v>
      </c>
      <c r="V192" s="49">
        <f t="shared" ref="V192:V209" si="126">U193</f>
        <v>0</v>
      </c>
      <c r="W192" s="49">
        <f t="shared" ref="W192:W209" si="127">V193</f>
        <v>0</v>
      </c>
      <c r="X192" s="49">
        <f t="shared" ref="X192:X209" si="128">W193</f>
        <v>0</v>
      </c>
    </row>
    <row r="193" spans="1:24" x14ac:dyDescent="0.2">
      <c r="A193" s="57">
        <v>726</v>
      </c>
      <c r="D193" s="53" t="s">
        <v>222</v>
      </c>
      <c r="E193" s="16"/>
      <c r="F193" s="50">
        <f t="shared" si="92"/>
        <v>0</v>
      </c>
      <c r="G193" s="50">
        <f t="shared" si="111"/>
        <v>0</v>
      </c>
      <c r="H193" s="50">
        <f t="shared" si="112"/>
        <v>0</v>
      </c>
      <c r="I193" s="50">
        <f t="shared" si="113"/>
        <v>0</v>
      </c>
      <c r="J193" s="50">
        <f t="shared" si="114"/>
        <v>0</v>
      </c>
      <c r="K193" s="50">
        <f t="shared" si="115"/>
        <v>0</v>
      </c>
      <c r="L193" s="50">
        <f t="shared" si="116"/>
        <v>0</v>
      </c>
      <c r="M193" s="50">
        <f t="shared" si="117"/>
        <v>0</v>
      </c>
      <c r="N193" s="50">
        <f t="shared" si="118"/>
        <v>0</v>
      </c>
      <c r="O193" s="50">
        <f t="shared" si="119"/>
        <v>0</v>
      </c>
      <c r="P193" s="50">
        <f t="shared" si="120"/>
        <v>0</v>
      </c>
      <c r="Q193" s="50">
        <f t="shared" si="121"/>
        <v>0</v>
      </c>
      <c r="R193" s="50">
        <f t="shared" si="122"/>
        <v>0</v>
      </c>
      <c r="S193" s="50">
        <f t="shared" si="123"/>
        <v>0</v>
      </c>
      <c r="T193" s="50">
        <f t="shared" si="124"/>
        <v>0</v>
      </c>
      <c r="U193" s="50">
        <f t="shared" si="125"/>
        <v>0</v>
      </c>
      <c r="V193" s="50">
        <f t="shared" si="126"/>
        <v>0</v>
      </c>
      <c r="W193" s="50">
        <f t="shared" si="127"/>
        <v>0</v>
      </c>
      <c r="X193" s="50">
        <f t="shared" si="128"/>
        <v>0</v>
      </c>
    </row>
    <row r="194" spans="1:24" x14ac:dyDescent="0.2">
      <c r="A194" s="57">
        <v>727</v>
      </c>
      <c r="D194" s="53" t="s">
        <v>223</v>
      </c>
      <c r="E194" s="16"/>
      <c r="F194" s="50">
        <f t="shared" si="92"/>
        <v>0</v>
      </c>
      <c r="G194" s="50">
        <f t="shared" si="111"/>
        <v>0</v>
      </c>
      <c r="H194" s="50">
        <f t="shared" si="112"/>
        <v>0</v>
      </c>
      <c r="I194" s="50">
        <f t="shared" si="113"/>
        <v>0</v>
      </c>
      <c r="J194" s="50">
        <f t="shared" si="114"/>
        <v>0</v>
      </c>
      <c r="K194" s="50">
        <f t="shared" si="115"/>
        <v>0</v>
      </c>
      <c r="L194" s="50">
        <f t="shared" si="116"/>
        <v>0</v>
      </c>
      <c r="M194" s="50">
        <f t="shared" si="117"/>
        <v>0</v>
      </c>
      <c r="N194" s="50">
        <f t="shared" si="118"/>
        <v>0</v>
      </c>
      <c r="O194" s="50">
        <f t="shared" si="119"/>
        <v>0</v>
      </c>
      <c r="P194" s="50">
        <f t="shared" si="120"/>
        <v>0</v>
      </c>
      <c r="Q194" s="50">
        <f t="shared" si="121"/>
        <v>0</v>
      </c>
      <c r="R194" s="50">
        <f t="shared" si="122"/>
        <v>0</v>
      </c>
      <c r="S194" s="50">
        <f t="shared" si="123"/>
        <v>0</v>
      </c>
      <c r="T194" s="50">
        <f t="shared" si="124"/>
        <v>0</v>
      </c>
      <c r="U194" s="50">
        <f t="shared" si="125"/>
        <v>0</v>
      </c>
      <c r="V194" s="50">
        <f t="shared" si="126"/>
        <v>0</v>
      </c>
      <c r="W194" s="50">
        <f t="shared" si="127"/>
        <v>0</v>
      </c>
      <c r="X194" s="50">
        <f t="shared" si="128"/>
        <v>0</v>
      </c>
    </row>
    <row r="195" spans="1:24" x14ac:dyDescent="0.2">
      <c r="A195" s="57">
        <v>728</v>
      </c>
      <c r="D195" s="53" t="s">
        <v>4</v>
      </c>
      <c r="E195" s="16"/>
      <c r="F195" s="50">
        <f t="shared" si="92"/>
        <v>0</v>
      </c>
      <c r="G195" s="50">
        <f t="shared" si="111"/>
        <v>0</v>
      </c>
      <c r="H195" s="50">
        <f t="shared" si="112"/>
        <v>0</v>
      </c>
      <c r="I195" s="50">
        <f t="shared" si="113"/>
        <v>0</v>
      </c>
      <c r="J195" s="50">
        <f t="shared" si="114"/>
        <v>0</v>
      </c>
      <c r="K195" s="50">
        <f t="shared" si="115"/>
        <v>0</v>
      </c>
      <c r="L195" s="50">
        <f t="shared" si="116"/>
        <v>0</v>
      </c>
      <c r="M195" s="50">
        <f t="shared" si="117"/>
        <v>0</v>
      </c>
      <c r="N195" s="50">
        <f t="shared" si="118"/>
        <v>0</v>
      </c>
      <c r="O195" s="50">
        <f t="shared" si="119"/>
        <v>0</v>
      </c>
      <c r="P195" s="50">
        <f t="shared" si="120"/>
        <v>0</v>
      </c>
      <c r="Q195" s="50">
        <f t="shared" si="121"/>
        <v>0</v>
      </c>
      <c r="R195" s="50">
        <f t="shared" si="122"/>
        <v>0</v>
      </c>
      <c r="S195" s="50">
        <f t="shared" si="123"/>
        <v>0</v>
      </c>
      <c r="T195" s="50">
        <f t="shared" si="124"/>
        <v>0</v>
      </c>
      <c r="U195" s="50">
        <f t="shared" si="125"/>
        <v>0</v>
      </c>
      <c r="V195" s="50">
        <f t="shared" si="126"/>
        <v>0</v>
      </c>
      <c r="W195" s="50">
        <f t="shared" si="127"/>
        <v>0</v>
      </c>
      <c r="X195" s="50">
        <f t="shared" si="128"/>
        <v>0</v>
      </c>
    </row>
    <row r="196" spans="1:24" x14ac:dyDescent="0.2">
      <c r="A196" s="57">
        <v>729</v>
      </c>
      <c r="D196" s="53" t="s">
        <v>224</v>
      </c>
      <c r="E196" s="16"/>
      <c r="F196" s="50">
        <f t="shared" si="92"/>
        <v>0</v>
      </c>
      <c r="G196" s="50">
        <f t="shared" si="111"/>
        <v>0</v>
      </c>
      <c r="H196" s="50">
        <f t="shared" si="112"/>
        <v>0</v>
      </c>
      <c r="I196" s="50">
        <f t="shared" si="113"/>
        <v>0</v>
      </c>
      <c r="J196" s="50">
        <f t="shared" si="114"/>
        <v>0</v>
      </c>
      <c r="K196" s="50">
        <f t="shared" si="115"/>
        <v>0</v>
      </c>
      <c r="L196" s="50">
        <f t="shared" si="116"/>
        <v>0</v>
      </c>
      <c r="M196" s="50">
        <f t="shared" si="117"/>
        <v>0</v>
      </c>
      <c r="N196" s="50">
        <f t="shared" si="118"/>
        <v>0</v>
      </c>
      <c r="O196" s="50">
        <f t="shared" si="119"/>
        <v>0</v>
      </c>
      <c r="P196" s="50">
        <f t="shared" si="120"/>
        <v>0</v>
      </c>
      <c r="Q196" s="50">
        <f t="shared" si="121"/>
        <v>0</v>
      </c>
      <c r="R196" s="50">
        <f t="shared" si="122"/>
        <v>0</v>
      </c>
      <c r="S196" s="50">
        <f t="shared" si="123"/>
        <v>0</v>
      </c>
      <c r="T196" s="50">
        <f t="shared" si="124"/>
        <v>0</v>
      </c>
      <c r="U196" s="50">
        <f t="shared" si="125"/>
        <v>0</v>
      </c>
      <c r="V196" s="50">
        <f t="shared" si="126"/>
        <v>0</v>
      </c>
      <c r="W196" s="50">
        <f t="shared" si="127"/>
        <v>0</v>
      </c>
      <c r="X196" s="50">
        <f t="shared" si="128"/>
        <v>0</v>
      </c>
    </row>
    <row r="197" spans="1:24" x14ac:dyDescent="0.2">
      <c r="A197" s="57">
        <v>730</v>
      </c>
      <c r="D197" s="53" t="s">
        <v>225</v>
      </c>
      <c r="E197" s="16"/>
      <c r="F197" s="50">
        <f t="shared" si="92"/>
        <v>0</v>
      </c>
      <c r="G197" s="50">
        <f t="shared" si="111"/>
        <v>0</v>
      </c>
      <c r="H197" s="50">
        <f t="shared" si="112"/>
        <v>0</v>
      </c>
      <c r="I197" s="50">
        <f t="shared" si="113"/>
        <v>0</v>
      </c>
      <c r="J197" s="50">
        <f t="shared" si="114"/>
        <v>0</v>
      </c>
      <c r="K197" s="50">
        <f t="shared" si="115"/>
        <v>0</v>
      </c>
      <c r="L197" s="50">
        <f t="shared" si="116"/>
        <v>0</v>
      </c>
      <c r="M197" s="50">
        <f t="shared" si="117"/>
        <v>0</v>
      </c>
      <c r="N197" s="50">
        <f t="shared" si="118"/>
        <v>0</v>
      </c>
      <c r="O197" s="50">
        <f t="shared" si="119"/>
        <v>0</v>
      </c>
      <c r="P197" s="50">
        <f t="shared" si="120"/>
        <v>0</v>
      </c>
      <c r="Q197" s="50">
        <f t="shared" si="121"/>
        <v>0</v>
      </c>
      <c r="R197" s="50">
        <f t="shared" si="122"/>
        <v>0</v>
      </c>
      <c r="S197" s="50">
        <f t="shared" si="123"/>
        <v>0</v>
      </c>
      <c r="T197" s="50">
        <f t="shared" si="124"/>
        <v>0</v>
      </c>
      <c r="U197" s="50">
        <f t="shared" si="125"/>
        <v>0</v>
      </c>
      <c r="V197" s="50">
        <f t="shared" si="126"/>
        <v>0</v>
      </c>
      <c r="W197" s="50">
        <f t="shared" si="127"/>
        <v>0</v>
      </c>
      <c r="X197" s="50">
        <f t="shared" si="128"/>
        <v>0</v>
      </c>
    </row>
    <row r="198" spans="1:24" x14ac:dyDescent="0.2">
      <c r="A198" s="57">
        <v>731</v>
      </c>
      <c r="D198" t="s">
        <v>226</v>
      </c>
      <c r="E198" s="16"/>
      <c r="F198" s="50">
        <f t="shared" si="92"/>
        <v>0</v>
      </c>
      <c r="G198" s="50">
        <f t="shared" si="111"/>
        <v>0</v>
      </c>
      <c r="H198" s="50">
        <f t="shared" si="112"/>
        <v>0</v>
      </c>
      <c r="I198" s="50">
        <f t="shared" si="113"/>
        <v>0</v>
      </c>
      <c r="J198" s="50">
        <f t="shared" si="114"/>
        <v>0</v>
      </c>
      <c r="K198" s="50">
        <f t="shared" si="115"/>
        <v>0</v>
      </c>
      <c r="L198" s="50">
        <f t="shared" si="116"/>
        <v>0</v>
      </c>
      <c r="M198" s="50">
        <f t="shared" si="117"/>
        <v>0</v>
      </c>
      <c r="N198" s="50">
        <f t="shared" si="118"/>
        <v>0</v>
      </c>
      <c r="O198" s="50">
        <f t="shared" si="119"/>
        <v>0</v>
      </c>
      <c r="P198" s="50">
        <f t="shared" si="120"/>
        <v>0</v>
      </c>
      <c r="Q198" s="50">
        <f t="shared" si="121"/>
        <v>0</v>
      </c>
      <c r="R198" s="50">
        <f t="shared" si="122"/>
        <v>0</v>
      </c>
      <c r="S198" s="50">
        <f t="shared" si="123"/>
        <v>0</v>
      </c>
      <c r="T198" s="50">
        <f t="shared" si="124"/>
        <v>0</v>
      </c>
      <c r="U198" s="50">
        <f t="shared" si="125"/>
        <v>0</v>
      </c>
      <c r="V198" s="50">
        <f t="shared" si="126"/>
        <v>0</v>
      </c>
      <c r="W198" s="50">
        <f t="shared" si="127"/>
        <v>0</v>
      </c>
      <c r="X198" s="50">
        <f t="shared" si="128"/>
        <v>0</v>
      </c>
    </row>
    <row r="199" spans="1:24" x14ac:dyDescent="0.2">
      <c r="A199" s="57">
        <v>732</v>
      </c>
      <c r="D199" t="s">
        <v>227</v>
      </c>
      <c r="E199" s="16"/>
      <c r="F199" s="50">
        <f t="shared" si="92"/>
        <v>0</v>
      </c>
      <c r="G199" s="50">
        <f t="shared" si="111"/>
        <v>0</v>
      </c>
      <c r="H199" s="50">
        <f t="shared" si="112"/>
        <v>0</v>
      </c>
      <c r="I199" s="50">
        <f t="shared" si="113"/>
        <v>0</v>
      </c>
      <c r="J199" s="50">
        <f t="shared" si="114"/>
        <v>0</v>
      </c>
      <c r="K199" s="50">
        <f t="shared" si="115"/>
        <v>0</v>
      </c>
      <c r="L199" s="50">
        <f t="shared" si="116"/>
        <v>0</v>
      </c>
      <c r="M199" s="50">
        <f t="shared" si="117"/>
        <v>0</v>
      </c>
      <c r="N199" s="50">
        <f t="shared" si="118"/>
        <v>0</v>
      </c>
      <c r="O199" s="50">
        <f t="shared" si="119"/>
        <v>0</v>
      </c>
      <c r="P199" s="50">
        <f t="shared" si="120"/>
        <v>0</v>
      </c>
      <c r="Q199" s="50">
        <f t="shared" si="121"/>
        <v>0</v>
      </c>
      <c r="R199" s="50">
        <f t="shared" si="122"/>
        <v>0</v>
      </c>
      <c r="S199" s="50">
        <f t="shared" si="123"/>
        <v>0</v>
      </c>
      <c r="T199" s="50">
        <f t="shared" si="124"/>
        <v>0</v>
      </c>
      <c r="U199" s="50">
        <f t="shared" si="125"/>
        <v>0</v>
      </c>
      <c r="V199" s="50">
        <f t="shared" si="126"/>
        <v>0</v>
      </c>
      <c r="W199" s="50">
        <f t="shared" si="127"/>
        <v>0</v>
      </c>
      <c r="X199" s="50">
        <f t="shared" si="128"/>
        <v>0</v>
      </c>
    </row>
    <row r="200" spans="1:24" x14ac:dyDescent="0.2">
      <c r="A200" s="57">
        <v>733</v>
      </c>
      <c r="D200" t="s">
        <v>228</v>
      </c>
      <c r="E200" s="16"/>
      <c r="F200" s="50">
        <f t="shared" si="92"/>
        <v>0</v>
      </c>
      <c r="G200" s="50">
        <f t="shared" si="111"/>
        <v>0</v>
      </c>
      <c r="H200" s="50">
        <f t="shared" si="112"/>
        <v>0</v>
      </c>
      <c r="I200" s="50">
        <f t="shared" si="113"/>
        <v>0</v>
      </c>
      <c r="J200" s="50">
        <f t="shared" si="114"/>
        <v>0</v>
      </c>
      <c r="K200" s="50">
        <f t="shared" si="115"/>
        <v>0</v>
      </c>
      <c r="L200" s="50">
        <f t="shared" si="116"/>
        <v>0</v>
      </c>
      <c r="M200" s="50">
        <f t="shared" si="117"/>
        <v>0</v>
      </c>
      <c r="N200" s="50">
        <f t="shared" si="118"/>
        <v>0</v>
      </c>
      <c r="O200" s="50">
        <f t="shared" si="119"/>
        <v>0</v>
      </c>
      <c r="P200" s="50">
        <f t="shared" si="120"/>
        <v>0</v>
      </c>
      <c r="Q200" s="50">
        <f t="shared" si="121"/>
        <v>0</v>
      </c>
      <c r="R200" s="50">
        <f t="shared" si="122"/>
        <v>0</v>
      </c>
      <c r="S200" s="50">
        <f t="shared" si="123"/>
        <v>0</v>
      </c>
      <c r="T200" s="50">
        <f t="shared" si="124"/>
        <v>0</v>
      </c>
      <c r="U200" s="50">
        <f t="shared" si="125"/>
        <v>0</v>
      </c>
      <c r="V200" s="50">
        <f t="shared" si="126"/>
        <v>0</v>
      </c>
      <c r="W200" s="50">
        <f t="shared" si="127"/>
        <v>0</v>
      </c>
      <c r="X200" s="50">
        <f t="shared" si="128"/>
        <v>0</v>
      </c>
    </row>
    <row r="201" spans="1:24" x14ac:dyDescent="0.2">
      <c r="A201" s="57">
        <v>734</v>
      </c>
      <c r="D201" s="16" t="s">
        <v>229</v>
      </c>
      <c r="E201" s="16"/>
      <c r="F201" s="50">
        <f t="shared" si="92"/>
        <v>0</v>
      </c>
      <c r="G201" s="50">
        <f t="shared" si="111"/>
        <v>0</v>
      </c>
      <c r="H201" s="50">
        <f t="shared" si="112"/>
        <v>0</v>
      </c>
      <c r="I201" s="50">
        <f t="shared" si="113"/>
        <v>0</v>
      </c>
      <c r="J201" s="50">
        <f t="shared" si="114"/>
        <v>0</v>
      </c>
      <c r="K201" s="50">
        <f t="shared" si="115"/>
        <v>0</v>
      </c>
      <c r="L201" s="50">
        <f t="shared" si="116"/>
        <v>0</v>
      </c>
      <c r="M201" s="50">
        <f t="shared" si="117"/>
        <v>0</v>
      </c>
      <c r="N201" s="50">
        <f t="shared" si="118"/>
        <v>0</v>
      </c>
      <c r="O201" s="50">
        <f t="shared" si="119"/>
        <v>0</v>
      </c>
      <c r="P201" s="50">
        <f t="shared" si="120"/>
        <v>0</v>
      </c>
      <c r="Q201" s="50">
        <f t="shared" si="121"/>
        <v>0</v>
      </c>
      <c r="R201" s="50">
        <f t="shared" si="122"/>
        <v>0</v>
      </c>
      <c r="S201" s="50">
        <f t="shared" si="123"/>
        <v>0</v>
      </c>
      <c r="T201" s="50">
        <f t="shared" si="124"/>
        <v>0</v>
      </c>
      <c r="U201" s="50">
        <f t="shared" si="125"/>
        <v>0</v>
      </c>
      <c r="V201" s="50">
        <f t="shared" si="126"/>
        <v>0</v>
      </c>
      <c r="W201" s="50">
        <f t="shared" si="127"/>
        <v>0</v>
      </c>
      <c r="X201" s="50">
        <f t="shared" si="128"/>
        <v>0</v>
      </c>
    </row>
    <row r="202" spans="1:24" x14ac:dyDescent="0.2">
      <c r="A202" s="57">
        <v>735</v>
      </c>
      <c r="D202" s="16" t="s">
        <v>230</v>
      </c>
      <c r="E202" s="16"/>
      <c r="F202" s="50">
        <f t="shared" si="92"/>
        <v>0</v>
      </c>
      <c r="G202" s="50">
        <f t="shared" si="111"/>
        <v>0</v>
      </c>
      <c r="H202" s="50">
        <f t="shared" si="112"/>
        <v>0</v>
      </c>
      <c r="I202" s="50">
        <f t="shared" si="113"/>
        <v>0</v>
      </c>
      <c r="J202" s="50">
        <f t="shared" si="114"/>
        <v>0</v>
      </c>
      <c r="K202" s="50">
        <f t="shared" si="115"/>
        <v>0</v>
      </c>
      <c r="L202" s="50">
        <f t="shared" si="116"/>
        <v>0</v>
      </c>
      <c r="M202" s="50">
        <f t="shared" si="117"/>
        <v>0</v>
      </c>
      <c r="N202" s="50">
        <f t="shared" si="118"/>
        <v>0</v>
      </c>
      <c r="O202" s="50">
        <f t="shared" si="119"/>
        <v>0</v>
      </c>
      <c r="P202" s="50">
        <f t="shared" si="120"/>
        <v>0</v>
      </c>
      <c r="Q202" s="50">
        <f t="shared" si="121"/>
        <v>0</v>
      </c>
      <c r="R202" s="50">
        <f t="shared" si="122"/>
        <v>0</v>
      </c>
      <c r="S202" s="50">
        <f t="shared" si="123"/>
        <v>0</v>
      </c>
      <c r="T202" s="50">
        <f t="shared" si="124"/>
        <v>0</v>
      </c>
      <c r="U202" s="50">
        <f t="shared" si="125"/>
        <v>0</v>
      </c>
      <c r="V202" s="50">
        <f t="shared" si="126"/>
        <v>0</v>
      </c>
      <c r="W202" s="50">
        <f t="shared" si="127"/>
        <v>0</v>
      </c>
      <c r="X202" s="50">
        <f t="shared" si="128"/>
        <v>0</v>
      </c>
    </row>
    <row r="203" spans="1:24" x14ac:dyDescent="0.2">
      <c r="A203" s="57">
        <v>736</v>
      </c>
      <c r="D203" s="16" t="s">
        <v>231</v>
      </c>
      <c r="E203" s="16"/>
      <c r="F203" s="50">
        <f t="shared" si="92"/>
        <v>0</v>
      </c>
      <c r="G203" s="50">
        <f t="shared" si="111"/>
        <v>0</v>
      </c>
      <c r="H203" s="50">
        <f t="shared" si="112"/>
        <v>0</v>
      </c>
      <c r="I203" s="50">
        <f t="shared" si="113"/>
        <v>0</v>
      </c>
      <c r="J203" s="50">
        <f t="shared" si="114"/>
        <v>0</v>
      </c>
      <c r="K203" s="50">
        <f t="shared" si="115"/>
        <v>0</v>
      </c>
      <c r="L203" s="50">
        <f t="shared" si="116"/>
        <v>0</v>
      </c>
      <c r="M203" s="50">
        <f t="shared" si="117"/>
        <v>0</v>
      </c>
      <c r="N203" s="50">
        <f t="shared" si="118"/>
        <v>0</v>
      </c>
      <c r="O203" s="50">
        <f t="shared" si="119"/>
        <v>0</v>
      </c>
      <c r="P203" s="50">
        <f t="shared" si="120"/>
        <v>0</v>
      </c>
      <c r="Q203" s="50">
        <f t="shared" si="121"/>
        <v>0</v>
      </c>
      <c r="R203" s="50">
        <f t="shared" si="122"/>
        <v>0</v>
      </c>
      <c r="S203" s="50">
        <f t="shared" si="123"/>
        <v>0</v>
      </c>
      <c r="T203" s="50">
        <f t="shared" si="124"/>
        <v>0</v>
      </c>
      <c r="U203" s="50">
        <f t="shared" si="125"/>
        <v>0</v>
      </c>
      <c r="V203" s="50">
        <f t="shared" si="126"/>
        <v>0</v>
      </c>
      <c r="W203" s="50">
        <f t="shared" si="127"/>
        <v>0</v>
      </c>
      <c r="X203" s="50">
        <f t="shared" si="128"/>
        <v>0</v>
      </c>
    </row>
    <row r="204" spans="1:24" x14ac:dyDescent="0.2">
      <c r="A204" s="57">
        <v>737</v>
      </c>
      <c r="D204" s="16" t="s">
        <v>232</v>
      </c>
      <c r="E204" s="16"/>
      <c r="F204" s="50">
        <f t="shared" si="92"/>
        <v>0</v>
      </c>
      <c r="G204" s="50">
        <f t="shared" si="111"/>
        <v>0</v>
      </c>
      <c r="H204" s="50">
        <f t="shared" si="112"/>
        <v>0</v>
      </c>
      <c r="I204" s="50">
        <f t="shared" si="113"/>
        <v>0</v>
      </c>
      <c r="J204" s="50">
        <f t="shared" si="114"/>
        <v>0</v>
      </c>
      <c r="K204" s="50">
        <f t="shared" si="115"/>
        <v>0</v>
      </c>
      <c r="L204" s="50">
        <f t="shared" si="116"/>
        <v>0</v>
      </c>
      <c r="M204" s="50">
        <f t="shared" si="117"/>
        <v>0</v>
      </c>
      <c r="N204" s="50">
        <f t="shared" si="118"/>
        <v>0</v>
      </c>
      <c r="O204" s="50">
        <f t="shared" si="119"/>
        <v>0</v>
      </c>
      <c r="P204" s="50">
        <f t="shared" si="120"/>
        <v>0</v>
      </c>
      <c r="Q204" s="50">
        <f t="shared" si="121"/>
        <v>0</v>
      </c>
      <c r="R204" s="50">
        <f t="shared" si="122"/>
        <v>0</v>
      </c>
      <c r="S204" s="50">
        <f t="shared" si="123"/>
        <v>0</v>
      </c>
      <c r="T204" s="50">
        <f t="shared" si="124"/>
        <v>0</v>
      </c>
      <c r="U204" s="50">
        <f t="shared" si="125"/>
        <v>0</v>
      </c>
      <c r="V204" s="50">
        <f t="shared" si="126"/>
        <v>0</v>
      </c>
      <c r="W204" s="50">
        <f t="shared" si="127"/>
        <v>0</v>
      </c>
      <c r="X204" s="50">
        <f t="shared" si="128"/>
        <v>0</v>
      </c>
    </row>
    <row r="205" spans="1:24" x14ac:dyDescent="0.2">
      <c r="A205" s="57">
        <v>738</v>
      </c>
      <c r="D205" t="s">
        <v>233</v>
      </c>
      <c r="E205" s="16"/>
      <c r="F205" s="50">
        <f t="shared" si="92"/>
        <v>0</v>
      </c>
      <c r="G205" s="50">
        <f t="shared" si="111"/>
        <v>0</v>
      </c>
      <c r="H205" s="50">
        <f t="shared" si="112"/>
        <v>0</v>
      </c>
      <c r="I205" s="50">
        <f t="shared" si="113"/>
        <v>0</v>
      </c>
      <c r="J205" s="50">
        <f t="shared" si="114"/>
        <v>0</v>
      </c>
      <c r="K205" s="50">
        <f t="shared" si="115"/>
        <v>0</v>
      </c>
      <c r="L205" s="50">
        <f t="shared" si="116"/>
        <v>0</v>
      </c>
      <c r="M205" s="50">
        <f t="shared" si="117"/>
        <v>0</v>
      </c>
      <c r="N205" s="50">
        <f t="shared" si="118"/>
        <v>0</v>
      </c>
      <c r="O205" s="50">
        <f t="shared" si="119"/>
        <v>0</v>
      </c>
      <c r="P205" s="50">
        <f t="shared" si="120"/>
        <v>0</v>
      </c>
      <c r="Q205" s="50">
        <f t="shared" si="121"/>
        <v>0</v>
      </c>
      <c r="R205" s="50">
        <f t="shared" si="122"/>
        <v>0</v>
      </c>
      <c r="S205" s="50">
        <f t="shared" si="123"/>
        <v>0</v>
      </c>
      <c r="T205" s="50">
        <f t="shared" si="124"/>
        <v>0</v>
      </c>
      <c r="U205" s="50">
        <f t="shared" si="125"/>
        <v>0</v>
      </c>
      <c r="V205" s="50">
        <f t="shared" si="126"/>
        <v>0</v>
      </c>
      <c r="W205" s="50">
        <f t="shared" si="127"/>
        <v>0</v>
      </c>
      <c r="X205" s="50">
        <f t="shared" si="128"/>
        <v>0</v>
      </c>
    </row>
    <row r="206" spans="1:24" x14ac:dyDescent="0.2">
      <c r="A206" s="57">
        <v>739</v>
      </c>
      <c r="D206" t="s">
        <v>234</v>
      </c>
      <c r="E206" s="16"/>
      <c r="F206" s="50">
        <f t="shared" si="92"/>
        <v>0</v>
      </c>
      <c r="G206" s="50">
        <f t="shared" si="111"/>
        <v>0</v>
      </c>
      <c r="H206" s="50">
        <f t="shared" si="112"/>
        <v>0</v>
      </c>
      <c r="I206" s="50">
        <f t="shared" si="113"/>
        <v>0</v>
      </c>
      <c r="J206" s="50">
        <f t="shared" si="114"/>
        <v>0</v>
      </c>
      <c r="K206" s="50">
        <f t="shared" si="115"/>
        <v>0</v>
      </c>
      <c r="L206" s="50">
        <f t="shared" si="116"/>
        <v>0</v>
      </c>
      <c r="M206" s="50">
        <f t="shared" si="117"/>
        <v>0</v>
      </c>
      <c r="N206" s="50">
        <f t="shared" si="118"/>
        <v>0</v>
      </c>
      <c r="O206" s="50">
        <f t="shared" si="119"/>
        <v>0</v>
      </c>
      <c r="P206" s="50">
        <f t="shared" si="120"/>
        <v>0</v>
      </c>
      <c r="Q206" s="50">
        <f t="shared" si="121"/>
        <v>0</v>
      </c>
      <c r="R206" s="50">
        <f t="shared" si="122"/>
        <v>0</v>
      </c>
      <c r="S206" s="50">
        <f t="shared" si="123"/>
        <v>0</v>
      </c>
      <c r="T206" s="50">
        <f t="shared" si="124"/>
        <v>0</v>
      </c>
      <c r="U206" s="50">
        <f t="shared" si="125"/>
        <v>0</v>
      </c>
      <c r="V206" s="50">
        <f t="shared" si="126"/>
        <v>0</v>
      </c>
      <c r="W206" s="50">
        <f t="shared" si="127"/>
        <v>0</v>
      </c>
      <c r="X206" s="50">
        <f t="shared" si="128"/>
        <v>0</v>
      </c>
    </row>
    <row r="207" spans="1:24" x14ac:dyDescent="0.2">
      <c r="A207" s="57">
        <v>740</v>
      </c>
      <c r="D207" t="s">
        <v>235</v>
      </c>
      <c r="E207" s="16"/>
      <c r="F207" s="50">
        <f t="shared" si="92"/>
        <v>0</v>
      </c>
      <c r="G207" s="50">
        <f t="shared" si="111"/>
        <v>0</v>
      </c>
      <c r="H207" s="50">
        <f t="shared" si="112"/>
        <v>0</v>
      </c>
      <c r="I207" s="50">
        <f t="shared" si="113"/>
        <v>0</v>
      </c>
      <c r="J207" s="50">
        <f t="shared" si="114"/>
        <v>0</v>
      </c>
      <c r="K207" s="50">
        <f t="shared" si="115"/>
        <v>0</v>
      </c>
      <c r="L207" s="50">
        <f t="shared" si="116"/>
        <v>0</v>
      </c>
      <c r="M207" s="50">
        <f t="shared" si="117"/>
        <v>0</v>
      </c>
      <c r="N207" s="50">
        <f t="shared" si="118"/>
        <v>0</v>
      </c>
      <c r="O207" s="50">
        <f t="shared" si="119"/>
        <v>0</v>
      </c>
      <c r="P207" s="50">
        <f t="shared" si="120"/>
        <v>0</v>
      </c>
      <c r="Q207" s="50">
        <f t="shared" si="121"/>
        <v>0</v>
      </c>
      <c r="R207" s="50">
        <f t="shared" si="122"/>
        <v>0</v>
      </c>
      <c r="S207" s="50">
        <f t="shared" si="123"/>
        <v>0</v>
      </c>
      <c r="T207" s="50">
        <f t="shared" si="124"/>
        <v>0</v>
      </c>
      <c r="U207" s="50">
        <f t="shared" si="125"/>
        <v>0</v>
      </c>
      <c r="V207" s="50">
        <f t="shared" si="126"/>
        <v>0</v>
      </c>
      <c r="W207" s="50">
        <f t="shared" si="127"/>
        <v>0</v>
      </c>
      <c r="X207" s="50">
        <f t="shared" si="128"/>
        <v>0</v>
      </c>
    </row>
    <row r="208" spans="1:24" x14ac:dyDescent="0.2">
      <c r="A208" s="57">
        <v>741</v>
      </c>
      <c r="D208" t="s">
        <v>236</v>
      </c>
      <c r="E208" s="16"/>
      <c r="F208" s="50">
        <f t="shared" si="92"/>
        <v>0</v>
      </c>
      <c r="G208" s="50">
        <f t="shared" si="111"/>
        <v>0</v>
      </c>
      <c r="H208" s="50">
        <f t="shared" si="112"/>
        <v>0</v>
      </c>
      <c r="I208" s="50">
        <f t="shared" si="113"/>
        <v>0</v>
      </c>
      <c r="J208" s="50">
        <f t="shared" si="114"/>
        <v>0</v>
      </c>
      <c r="K208" s="50">
        <f t="shared" si="115"/>
        <v>0</v>
      </c>
      <c r="L208" s="50">
        <f t="shared" si="116"/>
        <v>0</v>
      </c>
      <c r="M208" s="50">
        <f t="shared" si="117"/>
        <v>0</v>
      </c>
      <c r="N208" s="50">
        <f t="shared" si="118"/>
        <v>0</v>
      </c>
      <c r="O208" s="50">
        <f t="shared" si="119"/>
        <v>0</v>
      </c>
      <c r="P208" s="50">
        <f t="shared" si="120"/>
        <v>0</v>
      </c>
      <c r="Q208" s="50">
        <f t="shared" si="121"/>
        <v>0</v>
      </c>
      <c r="R208" s="50">
        <f t="shared" si="122"/>
        <v>0</v>
      </c>
      <c r="S208" s="50">
        <f t="shared" si="123"/>
        <v>0</v>
      </c>
      <c r="T208" s="50">
        <f t="shared" si="124"/>
        <v>0</v>
      </c>
      <c r="U208" s="50">
        <f t="shared" si="125"/>
        <v>0</v>
      </c>
      <c r="V208" s="50">
        <f t="shared" si="126"/>
        <v>0</v>
      </c>
      <c r="W208" s="50">
        <f t="shared" si="127"/>
        <v>0</v>
      </c>
      <c r="X208" s="50">
        <f t="shared" si="128"/>
        <v>0</v>
      </c>
    </row>
    <row r="209" spans="1:24" x14ac:dyDescent="0.2">
      <c r="A209" s="57">
        <v>742</v>
      </c>
      <c r="D209" t="s">
        <v>237</v>
      </c>
      <c r="E209" s="16"/>
      <c r="F209" s="50">
        <f t="shared" si="92"/>
        <v>0</v>
      </c>
      <c r="G209" s="50">
        <f t="shared" si="111"/>
        <v>0</v>
      </c>
      <c r="H209" s="50">
        <f t="shared" si="112"/>
        <v>0</v>
      </c>
      <c r="I209" s="50">
        <f t="shared" si="113"/>
        <v>0</v>
      </c>
      <c r="J209" s="50">
        <f t="shared" si="114"/>
        <v>0</v>
      </c>
      <c r="K209" s="50">
        <f t="shared" si="115"/>
        <v>0</v>
      </c>
      <c r="L209" s="50">
        <f t="shared" si="116"/>
        <v>0</v>
      </c>
      <c r="M209" s="50">
        <f t="shared" si="117"/>
        <v>0</v>
      </c>
      <c r="N209" s="50">
        <f t="shared" si="118"/>
        <v>0</v>
      </c>
      <c r="O209" s="50">
        <f t="shared" si="119"/>
        <v>0</v>
      </c>
      <c r="P209" s="50">
        <f t="shared" si="120"/>
        <v>0</v>
      </c>
      <c r="Q209" s="50">
        <f t="shared" si="121"/>
        <v>0</v>
      </c>
      <c r="R209" s="50">
        <f t="shared" si="122"/>
        <v>0</v>
      </c>
      <c r="S209" s="50">
        <f t="shared" si="123"/>
        <v>0</v>
      </c>
      <c r="T209" s="50">
        <f t="shared" si="124"/>
        <v>0</v>
      </c>
      <c r="U209" s="50">
        <f t="shared" si="125"/>
        <v>0</v>
      </c>
      <c r="V209" s="50">
        <f t="shared" si="126"/>
        <v>0</v>
      </c>
      <c r="W209" s="50">
        <f t="shared" si="127"/>
        <v>0</v>
      </c>
      <c r="X209" s="50">
        <f t="shared" si="128"/>
        <v>0</v>
      </c>
    </row>
    <row r="210" spans="1:24" x14ac:dyDescent="0.2">
      <c r="A210" s="57">
        <v>743</v>
      </c>
      <c r="D210" t="s">
        <v>238</v>
      </c>
      <c r="E210" s="16"/>
      <c r="F210" s="50">
        <f t="shared" si="92"/>
        <v>0</v>
      </c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spans="1:24" s="207" customFormat="1" x14ac:dyDescent="0.2">
      <c r="A211" s="205">
        <v>725</v>
      </c>
      <c r="B211" s="206"/>
      <c r="C211" s="207">
        <v>2022</v>
      </c>
      <c r="D211" s="208" t="s">
        <v>221</v>
      </c>
      <c r="E211" s="209"/>
      <c r="F211" s="103">
        <f t="shared" si="92"/>
        <v>0</v>
      </c>
      <c r="G211" s="103">
        <f t="shared" ref="G211:G228" si="129">F212</f>
        <v>0</v>
      </c>
      <c r="H211" s="103">
        <f t="shared" ref="H211:H228" si="130">G212</f>
        <v>0</v>
      </c>
      <c r="I211" s="103">
        <f t="shared" ref="I211:I228" si="131">H212</f>
        <v>0</v>
      </c>
      <c r="J211" s="103">
        <f t="shared" ref="J211:J228" si="132">I212</f>
        <v>0</v>
      </c>
      <c r="K211" s="103">
        <f t="shared" ref="K211:K228" si="133">J212</f>
        <v>0</v>
      </c>
      <c r="L211" s="103">
        <f t="shared" ref="L211:L228" si="134">K212</f>
        <v>0</v>
      </c>
      <c r="M211" s="103">
        <f t="shared" ref="M211:M228" si="135">L212</f>
        <v>0</v>
      </c>
      <c r="N211" s="103">
        <f t="shared" ref="N211:N228" si="136">M212</f>
        <v>0</v>
      </c>
      <c r="O211" s="103">
        <f t="shared" ref="O211:O228" si="137">N212</f>
        <v>0</v>
      </c>
      <c r="P211" s="103">
        <f t="shared" ref="P211:P228" si="138">O212</f>
        <v>0</v>
      </c>
      <c r="Q211" s="103">
        <f t="shared" ref="Q211:Q228" si="139">P212</f>
        <v>0</v>
      </c>
      <c r="R211" s="103">
        <f t="shared" ref="R211:R228" si="140">Q212</f>
        <v>0</v>
      </c>
      <c r="S211" s="103">
        <f t="shared" ref="S211:S228" si="141">R212</f>
        <v>0</v>
      </c>
      <c r="T211" s="103">
        <f t="shared" ref="T211:T228" si="142">S212</f>
        <v>0</v>
      </c>
      <c r="U211" s="103">
        <f t="shared" ref="U211:U228" si="143">T212</f>
        <v>0</v>
      </c>
      <c r="V211" s="103">
        <f t="shared" ref="V211:V228" si="144">U212</f>
        <v>0</v>
      </c>
      <c r="W211" s="103">
        <f t="shared" ref="W211:W228" si="145">V212</f>
        <v>0</v>
      </c>
      <c r="X211" s="103">
        <f t="shared" ref="X211:X228" si="146">W212</f>
        <v>0</v>
      </c>
    </row>
    <row r="212" spans="1:24" s="207" customFormat="1" x14ac:dyDescent="0.2">
      <c r="A212" s="205">
        <v>726</v>
      </c>
      <c r="B212" s="210"/>
      <c r="D212" s="211" t="s">
        <v>222</v>
      </c>
      <c r="E212" s="209"/>
      <c r="F212" s="212">
        <f t="shared" si="92"/>
        <v>0</v>
      </c>
      <c r="G212" s="212">
        <f t="shared" si="129"/>
        <v>0</v>
      </c>
      <c r="H212" s="212">
        <f t="shared" si="130"/>
        <v>0</v>
      </c>
      <c r="I212" s="212">
        <f t="shared" si="131"/>
        <v>0</v>
      </c>
      <c r="J212" s="212">
        <f t="shared" si="132"/>
        <v>0</v>
      </c>
      <c r="K212" s="212">
        <f t="shared" si="133"/>
        <v>0</v>
      </c>
      <c r="L212" s="212">
        <f t="shared" si="134"/>
        <v>0</v>
      </c>
      <c r="M212" s="212">
        <f t="shared" si="135"/>
        <v>0</v>
      </c>
      <c r="N212" s="212">
        <f t="shared" si="136"/>
        <v>0</v>
      </c>
      <c r="O212" s="212">
        <f t="shared" si="137"/>
        <v>0</v>
      </c>
      <c r="P212" s="212">
        <f t="shared" si="138"/>
        <v>0</v>
      </c>
      <c r="Q212" s="212">
        <f t="shared" si="139"/>
        <v>0</v>
      </c>
      <c r="R212" s="212">
        <f t="shared" si="140"/>
        <v>0</v>
      </c>
      <c r="S212" s="212">
        <f t="shared" si="141"/>
        <v>0</v>
      </c>
      <c r="T212" s="212">
        <f t="shared" si="142"/>
        <v>0</v>
      </c>
      <c r="U212" s="212">
        <f t="shared" si="143"/>
        <v>0</v>
      </c>
      <c r="V212" s="212">
        <f t="shared" si="144"/>
        <v>0</v>
      </c>
      <c r="W212" s="212">
        <f t="shared" si="145"/>
        <v>0</v>
      </c>
      <c r="X212" s="212">
        <f t="shared" si="146"/>
        <v>0</v>
      </c>
    </row>
    <row r="213" spans="1:24" s="207" customFormat="1" x14ac:dyDescent="0.2">
      <c r="A213" s="205">
        <v>727</v>
      </c>
      <c r="B213" s="210"/>
      <c r="D213" s="211" t="s">
        <v>223</v>
      </c>
      <c r="E213" s="209"/>
      <c r="F213" s="212">
        <f t="shared" si="92"/>
        <v>0</v>
      </c>
      <c r="G213" s="212">
        <f t="shared" si="129"/>
        <v>0</v>
      </c>
      <c r="H213" s="212">
        <f t="shared" si="130"/>
        <v>0</v>
      </c>
      <c r="I213" s="212">
        <f t="shared" si="131"/>
        <v>0</v>
      </c>
      <c r="J213" s="212">
        <f t="shared" si="132"/>
        <v>0</v>
      </c>
      <c r="K213" s="212">
        <f t="shared" si="133"/>
        <v>0</v>
      </c>
      <c r="L213" s="212">
        <f t="shared" si="134"/>
        <v>0</v>
      </c>
      <c r="M213" s="212">
        <f t="shared" si="135"/>
        <v>0</v>
      </c>
      <c r="N213" s="212">
        <f t="shared" si="136"/>
        <v>0</v>
      </c>
      <c r="O213" s="212">
        <f t="shared" si="137"/>
        <v>0</v>
      </c>
      <c r="P213" s="212">
        <f t="shared" si="138"/>
        <v>0</v>
      </c>
      <c r="Q213" s="212">
        <f t="shared" si="139"/>
        <v>0</v>
      </c>
      <c r="R213" s="212">
        <f t="shared" si="140"/>
        <v>0</v>
      </c>
      <c r="S213" s="212">
        <f t="shared" si="141"/>
        <v>0</v>
      </c>
      <c r="T213" s="212">
        <f t="shared" si="142"/>
        <v>0</v>
      </c>
      <c r="U213" s="212">
        <f t="shared" si="143"/>
        <v>0</v>
      </c>
      <c r="V213" s="212">
        <f t="shared" si="144"/>
        <v>0</v>
      </c>
      <c r="W213" s="212">
        <f t="shared" si="145"/>
        <v>0</v>
      </c>
      <c r="X213" s="212">
        <f t="shared" si="146"/>
        <v>0</v>
      </c>
    </row>
    <row r="214" spans="1:24" s="207" customFormat="1" x14ac:dyDescent="0.2">
      <c r="A214" s="205">
        <v>728</v>
      </c>
      <c r="B214" s="210"/>
      <c r="D214" s="211" t="s">
        <v>4</v>
      </c>
      <c r="E214" s="209"/>
      <c r="F214" s="212">
        <f t="shared" si="92"/>
        <v>0</v>
      </c>
      <c r="G214" s="212">
        <f t="shared" si="129"/>
        <v>0</v>
      </c>
      <c r="H214" s="212">
        <f t="shared" si="130"/>
        <v>0</v>
      </c>
      <c r="I214" s="212">
        <f t="shared" si="131"/>
        <v>0</v>
      </c>
      <c r="J214" s="212">
        <f t="shared" si="132"/>
        <v>0</v>
      </c>
      <c r="K214" s="212">
        <f t="shared" si="133"/>
        <v>0</v>
      </c>
      <c r="L214" s="212">
        <f t="shared" si="134"/>
        <v>0</v>
      </c>
      <c r="M214" s="212">
        <f t="shared" si="135"/>
        <v>0</v>
      </c>
      <c r="N214" s="212">
        <f t="shared" si="136"/>
        <v>0</v>
      </c>
      <c r="O214" s="212">
        <f t="shared" si="137"/>
        <v>0</v>
      </c>
      <c r="P214" s="212">
        <f t="shared" si="138"/>
        <v>0</v>
      </c>
      <c r="Q214" s="212">
        <f t="shared" si="139"/>
        <v>0</v>
      </c>
      <c r="R214" s="212">
        <f t="shared" si="140"/>
        <v>0</v>
      </c>
      <c r="S214" s="212">
        <f t="shared" si="141"/>
        <v>0</v>
      </c>
      <c r="T214" s="212">
        <f t="shared" si="142"/>
        <v>0</v>
      </c>
      <c r="U214" s="212">
        <f t="shared" si="143"/>
        <v>0</v>
      </c>
      <c r="V214" s="212">
        <f t="shared" si="144"/>
        <v>0</v>
      </c>
      <c r="W214" s="212">
        <f t="shared" si="145"/>
        <v>0</v>
      </c>
      <c r="X214" s="212">
        <f t="shared" si="146"/>
        <v>0</v>
      </c>
    </row>
    <row r="215" spans="1:24" s="207" customFormat="1" x14ac:dyDescent="0.2">
      <c r="A215" s="205">
        <v>729</v>
      </c>
      <c r="B215" s="210"/>
      <c r="D215" s="211" t="s">
        <v>224</v>
      </c>
      <c r="E215" s="209"/>
      <c r="F215" s="212">
        <f t="shared" si="92"/>
        <v>0</v>
      </c>
      <c r="G215" s="212">
        <f t="shared" si="129"/>
        <v>0</v>
      </c>
      <c r="H215" s="212">
        <f t="shared" si="130"/>
        <v>0</v>
      </c>
      <c r="I215" s="212">
        <f t="shared" si="131"/>
        <v>0</v>
      </c>
      <c r="J215" s="212">
        <f t="shared" si="132"/>
        <v>0</v>
      </c>
      <c r="K215" s="212">
        <f t="shared" si="133"/>
        <v>0</v>
      </c>
      <c r="L215" s="212">
        <f t="shared" si="134"/>
        <v>0</v>
      </c>
      <c r="M215" s="212">
        <f t="shared" si="135"/>
        <v>0</v>
      </c>
      <c r="N215" s="212">
        <f t="shared" si="136"/>
        <v>0</v>
      </c>
      <c r="O215" s="212">
        <f t="shared" si="137"/>
        <v>0</v>
      </c>
      <c r="P215" s="212">
        <f t="shared" si="138"/>
        <v>0</v>
      </c>
      <c r="Q215" s="212">
        <f t="shared" si="139"/>
        <v>0</v>
      </c>
      <c r="R215" s="212">
        <f t="shared" si="140"/>
        <v>0</v>
      </c>
      <c r="S215" s="212">
        <f t="shared" si="141"/>
        <v>0</v>
      </c>
      <c r="T215" s="212">
        <f t="shared" si="142"/>
        <v>0</v>
      </c>
      <c r="U215" s="212">
        <f t="shared" si="143"/>
        <v>0</v>
      </c>
      <c r="V215" s="212">
        <f t="shared" si="144"/>
        <v>0</v>
      </c>
      <c r="W215" s="212">
        <f t="shared" si="145"/>
        <v>0</v>
      </c>
      <c r="X215" s="212">
        <f t="shared" si="146"/>
        <v>0</v>
      </c>
    </row>
    <row r="216" spans="1:24" s="207" customFormat="1" x14ac:dyDescent="0.2">
      <c r="A216" s="205">
        <v>730</v>
      </c>
      <c r="B216" s="210"/>
      <c r="D216" s="211" t="s">
        <v>225</v>
      </c>
      <c r="E216" s="209"/>
      <c r="F216" s="212">
        <f t="shared" si="92"/>
        <v>0</v>
      </c>
      <c r="G216" s="212">
        <f t="shared" si="129"/>
        <v>0</v>
      </c>
      <c r="H216" s="212">
        <f t="shared" si="130"/>
        <v>0</v>
      </c>
      <c r="I216" s="212">
        <f t="shared" si="131"/>
        <v>0</v>
      </c>
      <c r="J216" s="212">
        <f t="shared" si="132"/>
        <v>0</v>
      </c>
      <c r="K216" s="212">
        <f t="shared" si="133"/>
        <v>0</v>
      </c>
      <c r="L216" s="212">
        <f t="shared" si="134"/>
        <v>0</v>
      </c>
      <c r="M216" s="212">
        <f t="shared" si="135"/>
        <v>0</v>
      </c>
      <c r="N216" s="212">
        <f t="shared" si="136"/>
        <v>0</v>
      </c>
      <c r="O216" s="212">
        <f t="shared" si="137"/>
        <v>0</v>
      </c>
      <c r="P216" s="212">
        <f t="shared" si="138"/>
        <v>0</v>
      </c>
      <c r="Q216" s="212">
        <f t="shared" si="139"/>
        <v>0</v>
      </c>
      <c r="R216" s="212">
        <f t="shared" si="140"/>
        <v>0</v>
      </c>
      <c r="S216" s="212">
        <f t="shared" si="141"/>
        <v>0</v>
      </c>
      <c r="T216" s="212">
        <f t="shared" si="142"/>
        <v>0</v>
      </c>
      <c r="U216" s="212">
        <f t="shared" si="143"/>
        <v>0</v>
      </c>
      <c r="V216" s="212">
        <f t="shared" si="144"/>
        <v>0</v>
      </c>
      <c r="W216" s="212">
        <f t="shared" si="145"/>
        <v>0</v>
      </c>
      <c r="X216" s="212">
        <f t="shared" si="146"/>
        <v>0</v>
      </c>
    </row>
    <row r="217" spans="1:24" s="207" customFormat="1" x14ac:dyDescent="0.2">
      <c r="A217" s="205">
        <v>731</v>
      </c>
      <c r="B217" s="210"/>
      <c r="D217" s="207" t="s">
        <v>226</v>
      </c>
      <c r="E217" s="209"/>
      <c r="F217" s="212">
        <f t="shared" si="92"/>
        <v>0</v>
      </c>
      <c r="G217" s="212">
        <f t="shared" si="129"/>
        <v>0</v>
      </c>
      <c r="H217" s="212">
        <f t="shared" si="130"/>
        <v>0</v>
      </c>
      <c r="I217" s="212">
        <f t="shared" si="131"/>
        <v>0</v>
      </c>
      <c r="J217" s="212">
        <f t="shared" si="132"/>
        <v>0</v>
      </c>
      <c r="K217" s="212">
        <f t="shared" si="133"/>
        <v>0</v>
      </c>
      <c r="L217" s="212">
        <f t="shared" si="134"/>
        <v>0</v>
      </c>
      <c r="M217" s="212">
        <f t="shared" si="135"/>
        <v>0</v>
      </c>
      <c r="N217" s="212">
        <f t="shared" si="136"/>
        <v>0</v>
      </c>
      <c r="O217" s="212">
        <f t="shared" si="137"/>
        <v>0</v>
      </c>
      <c r="P217" s="212">
        <f t="shared" si="138"/>
        <v>0</v>
      </c>
      <c r="Q217" s="212">
        <f t="shared" si="139"/>
        <v>0</v>
      </c>
      <c r="R217" s="212">
        <f t="shared" si="140"/>
        <v>0</v>
      </c>
      <c r="S217" s="212">
        <f t="shared" si="141"/>
        <v>0</v>
      </c>
      <c r="T217" s="212">
        <f t="shared" si="142"/>
        <v>0</v>
      </c>
      <c r="U217" s="212">
        <f t="shared" si="143"/>
        <v>0</v>
      </c>
      <c r="V217" s="212">
        <f t="shared" si="144"/>
        <v>0</v>
      </c>
      <c r="W217" s="212">
        <f t="shared" si="145"/>
        <v>0</v>
      </c>
      <c r="X217" s="212">
        <f t="shared" si="146"/>
        <v>0</v>
      </c>
    </row>
    <row r="218" spans="1:24" s="207" customFormat="1" x14ac:dyDescent="0.2">
      <c r="A218" s="205">
        <v>732</v>
      </c>
      <c r="B218" s="210"/>
      <c r="D218" s="207" t="s">
        <v>227</v>
      </c>
      <c r="E218" s="209"/>
      <c r="F218" s="212">
        <f t="shared" si="92"/>
        <v>0</v>
      </c>
      <c r="G218" s="212">
        <f t="shared" si="129"/>
        <v>0</v>
      </c>
      <c r="H218" s="212">
        <f t="shared" si="130"/>
        <v>0</v>
      </c>
      <c r="I218" s="212">
        <f t="shared" si="131"/>
        <v>0</v>
      </c>
      <c r="J218" s="212">
        <f t="shared" si="132"/>
        <v>0</v>
      </c>
      <c r="K218" s="212">
        <f t="shared" si="133"/>
        <v>0</v>
      </c>
      <c r="L218" s="212">
        <f t="shared" si="134"/>
        <v>0</v>
      </c>
      <c r="M218" s="212">
        <f t="shared" si="135"/>
        <v>0</v>
      </c>
      <c r="N218" s="212">
        <f t="shared" si="136"/>
        <v>0</v>
      </c>
      <c r="O218" s="212">
        <f t="shared" si="137"/>
        <v>0</v>
      </c>
      <c r="P218" s="212">
        <f t="shared" si="138"/>
        <v>0</v>
      </c>
      <c r="Q218" s="212">
        <f t="shared" si="139"/>
        <v>0</v>
      </c>
      <c r="R218" s="212">
        <f t="shared" si="140"/>
        <v>0</v>
      </c>
      <c r="S218" s="212">
        <f t="shared" si="141"/>
        <v>0</v>
      </c>
      <c r="T218" s="212">
        <f t="shared" si="142"/>
        <v>0</v>
      </c>
      <c r="U218" s="212">
        <f t="shared" si="143"/>
        <v>0</v>
      </c>
      <c r="V218" s="212">
        <f t="shared" si="144"/>
        <v>0</v>
      </c>
      <c r="W218" s="212">
        <f t="shared" si="145"/>
        <v>0</v>
      </c>
      <c r="X218" s="212">
        <f t="shared" si="146"/>
        <v>0</v>
      </c>
    </row>
    <row r="219" spans="1:24" s="207" customFormat="1" x14ac:dyDescent="0.2">
      <c r="A219" s="205">
        <v>733</v>
      </c>
      <c r="B219" s="210"/>
      <c r="D219" s="207" t="s">
        <v>228</v>
      </c>
      <c r="E219" s="209"/>
      <c r="F219" s="212">
        <f t="shared" si="92"/>
        <v>0</v>
      </c>
      <c r="G219" s="212">
        <f t="shared" si="129"/>
        <v>0</v>
      </c>
      <c r="H219" s="212">
        <f t="shared" si="130"/>
        <v>0</v>
      </c>
      <c r="I219" s="212">
        <f t="shared" si="131"/>
        <v>0</v>
      </c>
      <c r="J219" s="212">
        <f t="shared" si="132"/>
        <v>0</v>
      </c>
      <c r="K219" s="212">
        <f t="shared" si="133"/>
        <v>0</v>
      </c>
      <c r="L219" s="212">
        <f t="shared" si="134"/>
        <v>0</v>
      </c>
      <c r="M219" s="212">
        <f t="shared" si="135"/>
        <v>0</v>
      </c>
      <c r="N219" s="212">
        <f t="shared" si="136"/>
        <v>0</v>
      </c>
      <c r="O219" s="212">
        <f t="shared" si="137"/>
        <v>0</v>
      </c>
      <c r="P219" s="212">
        <f t="shared" si="138"/>
        <v>0</v>
      </c>
      <c r="Q219" s="212">
        <f t="shared" si="139"/>
        <v>0</v>
      </c>
      <c r="R219" s="212">
        <f t="shared" si="140"/>
        <v>0</v>
      </c>
      <c r="S219" s="212">
        <f t="shared" si="141"/>
        <v>0</v>
      </c>
      <c r="T219" s="212">
        <f t="shared" si="142"/>
        <v>0</v>
      </c>
      <c r="U219" s="212">
        <f t="shared" si="143"/>
        <v>0</v>
      </c>
      <c r="V219" s="212">
        <f t="shared" si="144"/>
        <v>0</v>
      </c>
      <c r="W219" s="212">
        <f t="shared" si="145"/>
        <v>0</v>
      </c>
      <c r="X219" s="212">
        <f t="shared" si="146"/>
        <v>0</v>
      </c>
    </row>
    <row r="220" spans="1:24" s="207" customFormat="1" x14ac:dyDescent="0.2">
      <c r="A220" s="205">
        <v>734</v>
      </c>
      <c r="B220" s="210"/>
      <c r="D220" s="209" t="s">
        <v>229</v>
      </c>
      <c r="E220" s="209"/>
      <c r="F220" s="212">
        <f t="shared" si="92"/>
        <v>0</v>
      </c>
      <c r="G220" s="212">
        <f t="shared" si="129"/>
        <v>0</v>
      </c>
      <c r="H220" s="212">
        <f t="shared" si="130"/>
        <v>0</v>
      </c>
      <c r="I220" s="212">
        <f t="shared" si="131"/>
        <v>0</v>
      </c>
      <c r="J220" s="212">
        <f t="shared" si="132"/>
        <v>0</v>
      </c>
      <c r="K220" s="212">
        <f t="shared" si="133"/>
        <v>0</v>
      </c>
      <c r="L220" s="212">
        <f t="shared" si="134"/>
        <v>0</v>
      </c>
      <c r="M220" s="212">
        <f t="shared" si="135"/>
        <v>0</v>
      </c>
      <c r="N220" s="212">
        <f t="shared" si="136"/>
        <v>0</v>
      </c>
      <c r="O220" s="212">
        <f t="shared" si="137"/>
        <v>0</v>
      </c>
      <c r="P220" s="212">
        <f t="shared" si="138"/>
        <v>0</v>
      </c>
      <c r="Q220" s="212">
        <f t="shared" si="139"/>
        <v>0</v>
      </c>
      <c r="R220" s="212">
        <f t="shared" si="140"/>
        <v>0</v>
      </c>
      <c r="S220" s="212">
        <f t="shared" si="141"/>
        <v>0</v>
      </c>
      <c r="T220" s="212">
        <f t="shared" si="142"/>
        <v>0</v>
      </c>
      <c r="U220" s="212">
        <f t="shared" si="143"/>
        <v>0</v>
      </c>
      <c r="V220" s="212">
        <f t="shared" si="144"/>
        <v>0</v>
      </c>
      <c r="W220" s="212">
        <f t="shared" si="145"/>
        <v>0</v>
      </c>
      <c r="X220" s="212">
        <f t="shared" si="146"/>
        <v>0</v>
      </c>
    </row>
    <row r="221" spans="1:24" s="207" customFormat="1" x14ac:dyDescent="0.2">
      <c r="A221" s="205">
        <v>735</v>
      </c>
      <c r="B221" s="210"/>
      <c r="D221" s="209" t="s">
        <v>230</v>
      </c>
      <c r="E221" s="209"/>
      <c r="F221" s="212">
        <f t="shared" si="92"/>
        <v>0</v>
      </c>
      <c r="G221" s="212">
        <f t="shared" si="129"/>
        <v>0</v>
      </c>
      <c r="H221" s="212">
        <f t="shared" si="130"/>
        <v>0</v>
      </c>
      <c r="I221" s="212">
        <f t="shared" si="131"/>
        <v>0</v>
      </c>
      <c r="J221" s="212">
        <f t="shared" si="132"/>
        <v>0</v>
      </c>
      <c r="K221" s="212">
        <f t="shared" si="133"/>
        <v>0</v>
      </c>
      <c r="L221" s="212">
        <f t="shared" si="134"/>
        <v>0</v>
      </c>
      <c r="M221" s="212">
        <f t="shared" si="135"/>
        <v>0</v>
      </c>
      <c r="N221" s="212">
        <f t="shared" si="136"/>
        <v>0</v>
      </c>
      <c r="O221" s="212">
        <f t="shared" si="137"/>
        <v>0</v>
      </c>
      <c r="P221" s="212">
        <f t="shared" si="138"/>
        <v>0</v>
      </c>
      <c r="Q221" s="212">
        <f t="shared" si="139"/>
        <v>0</v>
      </c>
      <c r="R221" s="212">
        <f t="shared" si="140"/>
        <v>0</v>
      </c>
      <c r="S221" s="212">
        <f t="shared" si="141"/>
        <v>0</v>
      </c>
      <c r="T221" s="212">
        <f t="shared" si="142"/>
        <v>0</v>
      </c>
      <c r="U221" s="212">
        <f t="shared" si="143"/>
        <v>0</v>
      </c>
      <c r="V221" s="212">
        <f t="shared" si="144"/>
        <v>0</v>
      </c>
      <c r="W221" s="212">
        <f t="shared" si="145"/>
        <v>0</v>
      </c>
      <c r="X221" s="212">
        <f t="shared" si="146"/>
        <v>0</v>
      </c>
    </row>
    <row r="222" spans="1:24" s="207" customFormat="1" x14ac:dyDescent="0.2">
      <c r="A222" s="205">
        <v>736</v>
      </c>
      <c r="B222" s="210"/>
      <c r="D222" s="209" t="s">
        <v>231</v>
      </c>
      <c r="E222" s="209"/>
      <c r="F222" s="212">
        <f t="shared" si="92"/>
        <v>0</v>
      </c>
      <c r="G222" s="212">
        <f t="shared" si="129"/>
        <v>0</v>
      </c>
      <c r="H222" s="212">
        <f t="shared" si="130"/>
        <v>0</v>
      </c>
      <c r="I222" s="212">
        <f t="shared" si="131"/>
        <v>0</v>
      </c>
      <c r="J222" s="212">
        <f t="shared" si="132"/>
        <v>0</v>
      </c>
      <c r="K222" s="212">
        <f t="shared" si="133"/>
        <v>0</v>
      </c>
      <c r="L222" s="212">
        <f t="shared" si="134"/>
        <v>0</v>
      </c>
      <c r="M222" s="212">
        <f t="shared" si="135"/>
        <v>0</v>
      </c>
      <c r="N222" s="212">
        <f t="shared" si="136"/>
        <v>0</v>
      </c>
      <c r="O222" s="212">
        <f t="shared" si="137"/>
        <v>0</v>
      </c>
      <c r="P222" s="212">
        <f t="shared" si="138"/>
        <v>0</v>
      </c>
      <c r="Q222" s="212">
        <f t="shared" si="139"/>
        <v>0</v>
      </c>
      <c r="R222" s="212">
        <f t="shared" si="140"/>
        <v>0</v>
      </c>
      <c r="S222" s="212">
        <f t="shared" si="141"/>
        <v>0</v>
      </c>
      <c r="T222" s="212">
        <f t="shared" si="142"/>
        <v>0</v>
      </c>
      <c r="U222" s="212">
        <f t="shared" si="143"/>
        <v>0</v>
      </c>
      <c r="V222" s="212">
        <f t="shared" si="144"/>
        <v>0</v>
      </c>
      <c r="W222" s="212">
        <f t="shared" si="145"/>
        <v>0</v>
      </c>
      <c r="X222" s="212">
        <f t="shared" si="146"/>
        <v>0</v>
      </c>
    </row>
    <row r="223" spans="1:24" s="207" customFormat="1" x14ac:dyDescent="0.2">
      <c r="A223" s="205">
        <v>737</v>
      </c>
      <c r="B223" s="210"/>
      <c r="D223" s="209" t="s">
        <v>232</v>
      </c>
      <c r="E223" s="209"/>
      <c r="F223" s="212">
        <f t="shared" si="92"/>
        <v>0</v>
      </c>
      <c r="G223" s="212">
        <f t="shared" si="129"/>
        <v>0</v>
      </c>
      <c r="H223" s="212">
        <f t="shared" si="130"/>
        <v>0</v>
      </c>
      <c r="I223" s="212">
        <f t="shared" si="131"/>
        <v>0</v>
      </c>
      <c r="J223" s="212">
        <f t="shared" si="132"/>
        <v>0</v>
      </c>
      <c r="K223" s="212">
        <f t="shared" si="133"/>
        <v>0</v>
      </c>
      <c r="L223" s="212">
        <f t="shared" si="134"/>
        <v>0</v>
      </c>
      <c r="M223" s="212">
        <f t="shared" si="135"/>
        <v>0</v>
      </c>
      <c r="N223" s="212">
        <f t="shared" si="136"/>
        <v>0</v>
      </c>
      <c r="O223" s="212">
        <f t="shared" si="137"/>
        <v>0</v>
      </c>
      <c r="P223" s="212">
        <f t="shared" si="138"/>
        <v>0</v>
      </c>
      <c r="Q223" s="212">
        <f t="shared" si="139"/>
        <v>0</v>
      </c>
      <c r="R223" s="212">
        <f t="shared" si="140"/>
        <v>0</v>
      </c>
      <c r="S223" s="212">
        <f t="shared" si="141"/>
        <v>0</v>
      </c>
      <c r="T223" s="212">
        <f t="shared" si="142"/>
        <v>0</v>
      </c>
      <c r="U223" s="212">
        <f t="shared" si="143"/>
        <v>0</v>
      </c>
      <c r="V223" s="212">
        <f t="shared" si="144"/>
        <v>0</v>
      </c>
      <c r="W223" s="212">
        <f t="shared" si="145"/>
        <v>0</v>
      </c>
      <c r="X223" s="212">
        <f t="shared" si="146"/>
        <v>0</v>
      </c>
    </row>
    <row r="224" spans="1:24" s="207" customFormat="1" x14ac:dyDescent="0.2">
      <c r="A224" s="205">
        <v>738</v>
      </c>
      <c r="B224" s="210"/>
      <c r="D224" s="207" t="s">
        <v>233</v>
      </c>
      <c r="E224" s="209"/>
      <c r="F224" s="212">
        <f t="shared" si="92"/>
        <v>0</v>
      </c>
      <c r="G224" s="212">
        <f t="shared" si="129"/>
        <v>0</v>
      </c>
      <c r="H224" s="212">
        <f t="shared" si="130"/>
        <v>0</v>
      </c>
      <c r="I224" s="212">
        <f t="shared" si="131"/>
        <v>0</v>
      </c>
      <c r="J224" s="212">
        <f t="shared" si="132"/>
        <v>0</v>
      </c>
      <c r="K224" s="212">
        <f t="shared" si="133"/>
        <v>0</v>
      </c>
      <c r="L224" s="212">
        <f t="shared" si="134"/>
        <v>0</v>
      </c>
      <c r="M224" s="212">
        <f t="shared" si="135"/>
        <v>0</v>
      </c>
      <c r="N224" s="212">
        <f t="shared" si="136"/>
        <v>0</v>
      </c>
      <c r="O224" s="212">
        <f t="shared" si="137"/>
        <v>0</v>
      </c>
      <c r="P224" s="212">
        <f t="shared" si="138"/>
        <v>0</v>
      </c>
      <c r="Q224" s="212">
        <f t="shared" si="139"/>
        <v>0</v>
      </c>
      <c r="R224" s="212">
        <f t="shared" si="140"/>
        <v>0</v>
      </c>
      <c r="S224" s="212">
        <f t="shared" si="141"/>
        <v>0</v>
      </c>
      <c r="T224" s="212">
        <f t="shared" si="142"/>
        <v>0</v>
      </c>
      <c r="U224" s="212">
        <f t="shared" si="143"/>
        <v>0</v>
      </c>
      <c r="V224" s="212">
        <f t="shared" si="144"/>
        <v>0</v>
      </c>
      <c r="W224" s="212">
        <f t="shared" si="145"/>
        <v>0</v>
      </c>
      <c r="X224" s="212">
        <f t="shared" si="146"/>
        <v>0</v>
      </c>
    </row>
    <row r="225" spans="1:24" s="207" customFormat="1" x14ac:dyDescent="0.2">
      <c r="A225" s="205">
        <v>739</v>
      </c>
      <c r="B225" s="210"/>
      <c r="D225" s="207" t="s">
        <v>234</v>
      </c>
      <c r="E225" s="209"/>
      <c r="F225" s="212">
        <f t="shared" si="92"/>
        <v>0</v>
      </c>
      <c r="G225" s="212">
        <f t="shared" si="129"/>
        <v>0</v>
      </c>
      <c r="H225" s="212">
        <f t="shared" si="130"/>
        <v>0</v>
      </c>
      <c r="I225" s="212">
        <f t="shared" si="131"/>
        <v>0</v>
      </c>
      <c r="J225" s="212">
        <f t="shared" si="132"/>
        <v>0</v>
      </c>
      <c r="K225" s="212">
        <f t="shared" si="133"/>
        <v>0</v>
      </c>
      <c r="L225" s="212">
        <f t="shared" si="134"/>
        <v>0</v>
      </c>
      <c r="M225" s="212">
        <f t="shared" si="135"/>
        <v>0</v>
      </c>
      <c r="N225" s="212">
        <f t="shared" si="136"/>
        <v>0</v>
      </c>
      <c r="O225" s="212">
        <f t="shared" si="137"/>
        <v>0</v>
      </c>
      <c r="P225" s="212">
        <f t="shared" si="138"/>
        <v>0</v>
      </c>
      <c r="Q225" s="212">
        <f t="shared" si="139"/>
        <v>0</v>
      </c>
      <c r="R225" s="212">
        <f t="shared" si="140"/>
        <v>0</v>
      </c>
      <c r="S225" s="212">
        <f t="shared" si="141"/>
        <v>0</v>
      </c>
      <c r="T225" s="212">
        <f t="shared" si="142"/>
        <v>0</v>
      </c>
      <c r="U225" s="212">
        <f t="shared" si="143"/>
        <v>0</v>
      </c>
      <c r="V225" s="212">
        <f t="shared" si="144"/>
        <v>0</v>
      </c>
      <c r="W225" s="212">
        <f t="shared" si="145"/>
        <v>0</v>
      </c>
      <c r="X225" s="212">
        <f t="shared" si="146"/>
        <v>0</v>
      </c>
    </row>
    <row r="226" spans="1:24" s="207" customFormat="1" x14ac:dyDescent="0.2">
      <c r="A226" s="205">
        <v>740</v>
      </c>
      <c r="B226" s="210"/>
      <c r="D226" s="207" t="s">
        <v>235</v>
      </c>
      <c r="E226" s="209"/>
      <c r="F226" s="212">
        <f t="shared" si="92"/>
        <v>0</v>
      </c>
      <c r="G226" s="212">
        <f t="shared" si="129"/>
        <v>0</v>
      </c>
      <c r="H226" s="212">
        <f t="shared" si="130"/>
        <v>0</v>
      </c>
      <c r="I226" s="212">
        <f t="shared" si="131"/>
        <v>0</v>
      </c>
      <c r="J226" s="212">
        <f t="shared" si="132"/>
        <v>0</v>
      </c>
      <c r="K226" s="212">
        <f t="shared" si="133"/>
        <v>0</v>
      </c>
      <c r="L226" s="212">
        <f t="shared" si="134"/>
        <v>0</v>
      </c>
      <c r="M226" s="212">
        <f t="shared" si="135"/>
        <v>0</v>
      </c>
      <c r="N226" s="212">
        <f t="shared" si="136"/>
        <v>0</v>
      </c>
      <c r="O226" s="212">
        <f t="shared" si="137"/>
        <v>0</v>
      </c>
      <c r="P226" s="212">
        <f t="shared" si="138"/>
        <v>0</v>
      </c>
      <c r="Q226" s="212">
        <f t="shared" si="139"/>
        <v>0</v>
      </c>
      <c r="R226" s="212">
        <f t="shared" si="140"/>
        <v>0</v>
      </c>
      <c r="S226" s="212">
        <f t="shared" si="141"/>
        <v>0</v>
      </c>
      <c r="T226" s="212">
        <f t="shared" si="142"/>
        <v>0</v>
      </c>
      <c r="U226" s="212">
        <f t="shared" si="143"/>
        <v>0</v>
      </c>
      <c r="V226" s="212">
        <f t="shared" si="144"/>
        <v>0</v>
      </c>
      <c r="W226" s="212">
        <f t="shared" si="145"/>
        <v>0</v>
      </c>
      <c r="X226" s="212">
        <f t="shared" si="146"/>
        <v>0</v>
      </c>
    </row>
    <row r="227" spans="1:24" s="207" customFormat="1" x14ac:dyDescent="0.2">
      <c r="A227" s="205">
        <v>741</v>
      </c>
      <c r="B227" s="210"/>
      <c r="D227" s="207" t="s">
        <v>236</v>
      </c>
      <c r="E227" s="209"/>
      <c r="F227" s="212">
        <f t="shared" ref="F227:F248" si="147">E227</f>
        <v>0</v>
      </c>
      <c r="G227" s="212">
        <f t="shared" si="129"/>
        <v>0</v>
      </c>
      <c r="H227" s="212">
        <f t="shared" si="130"/>
        <v>0</v>
      </c>
      <c r="I227" s="212">
        <f t="shared" si="131"/>
        <v>0</v>
      </c>
      <c r="J227" s="212">
        <f t="shared" si="132"/>
        <v>0</v>
      </c>
      <c r="K227" s="212">
        <f t="shared" si="133"/>
        <v>0</v>
      </c>
      <c r="L227" s="212">
        <f t="shared" si="134"/>
        <v>0</v>
      </c>
      <c r="M227" s="212">
        <f t="shared" si="135"/>
        <v>0</v>
      </c>
      <c r="N227" s="212">
        <f t="shared" si="136"/>
        <v>0</v>
      </c>
      <c r="O227" s="212">
        <f t="shared" si="137"/>
        <v>0</v>
      </c>
      <c r="P227" s="212">
        <f t="shared" si="138"/>
        <v>0</v>
      </c>
      <c r="Q227" s="212">
        <f t="shared" si="139"/>
        <v>0</v>
      </c>
      <c r="R227" s="212">
        <f t="shared" si="140"/>
        <v>0</v>
      </c>
      <c r="S227" s="212">
        <f t="shared" si="141"/>
        <v>0</v>
      </c>
      <c r="T227" s="212">
        <f t="shared" si="142"/>
        <v>0</v>
      </c>
      <c r="U227" s="212">
        <f t="shared" si="143"/>
        <v>0</v>
      </c>
      <c r="V227" s="212">
        <f t="shared" si="144"/>
        <v>0</v>
      </c>
      <c r="W227" s="212">
        <f t="shared" si="145"/>
        <v>0</v>
      </c>
      <c r="X227" s="212">
        <f t="shared" si="146"/>
        <v>0</v>
      </c>
    </row>
    <row r="228" spans="1:24" s="207" customFormat="1" x14ac:dyDescent="0.2">
      <c r="A228" s="205">
        <v>742</v>
      </c>
      <c r="B228" s="210"/>
      <c r="D228" s="207" t="s">
        <v>237</v>
      </c>
      <c r="E228" s="209"/>
      <c r="F228" s="212">
        <f t="shared" si="147"/>
        <v>0</v>
      </c>
      <c r="G228" s="212">
        <f t="shared" si="129"/>
        <v>0</v>
      </c>
      <c r="H228" s="212">
        <f t="shared" si="130"/>
        <v>0</v>
      </c>
      <c r="I228" s="212">
        <f t="shared" si="131"/>
        <v>0</v>
      </c>
      <c r="J228" s="212">
        <f t="shared" si="132"/>
        <v>0</v>
      </c>
      <c r="K228" s="212">
        <f t="shared" si="133"/>
        <v>0</v>
      </c>
      <c r="L228" s="212">
        <f t="shared" si="134"/>
        <v>0</v>
      </c>
      <c r="M228" s="212">
        <f t="shared" si="135"/>
        <v>0</v>
      </c>
      <c r="N228" s="212">
        <f t="shared" si="136"/>
        <v>0</v>
      </c>
      <c r="O228" s="212">
        <f t="shared" si="137"/>
        <v>0</v>
      </c>
      <c r="P228" s="212">
        <f t="shared" si="138"/>
        <v>0</v>
      </c>
      <c r="Q228" s="212">
        <f t="shared" si="139"/>
        <v>0</v>
      </c>
      <c r="R228" s="212">
        <f t="shared" si="140"/>
        <v>0</v>
      </c>
      <c r="S228" s="212">
        <f t="shared" si="141"/>
        <v>0</v>
      </c>
      <c r="T228" s="212">
        <f t="shared" si="142"/>
        <v>0</v>
      </c>
      <c r="U228" s="212">
        <f t="shared" si="143"/>
        <v>0</v>
      </c>
      <c r="V228" s="212">
        <f t="shared" si="144"/>
        <v>0</v>
      </c>
      <c r="W228" s="212">
        <f t="shared" si="145"/>
        <v>0</v>
      </c>
      <c r="X228" s="212">
        <f t="shared" si="146"/>
        <v>0</v>
      </c>
    </row>
    <row r="229" spans="1:24" s="207" customFormat="1" x14ac:dyDescent="0.2">
      <c r="A229" s="205">
        <v>743</v>
      </c>
      <c r="B229" s="210"/>
      <c r="D229" s="207" t="s">
        <v>238</v>
      </c>
      <c r="E229" s="209"/>
      <c r="F229" s="212">
        <f t="shared" si="147"/>
        <v>0</v>
      </c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</row>
    <row r="230" spans="1:24" s="207" customFormat="1" x14ac:dyDescent="0.2">
      <c r="A230" s="205">
        <v>725</v>
      </c>
      <c r="B230" s="206"/>
      <c r="C230" s="207">
        <v>2022</v>
      </c>
      <c r="D230" s="208" t="s">
        <v>221</v>
      </c>
      <c r="E230" s="209"/>
      <c r="F230" s="103">
        <f t="shared" si="147"/>
        <v>0</v>
      </c>
      <c r="G230" s="103">
        <f t="shared" ref="G230:G247" si="148">F231</f>
        <v>0</v>
      </c>
      <c r="H230" s="103">
        <f t="shared" ref="H230:H247" si="149">G231</f>
        <v>0</v>
      </c>
      <c r="I230" s="103">
        <f t="shared" ref="I230:I247" si="150">H231</f>
        <v>0</v>
      </c>
      <c r="J230" s="103">
        <f t="shared" ref="J230:J247" si="151">I231</f>
        <v>0</v>
      </c>
      <c r="K230" s="103">
        <f t="shared" ref="K230:K247" si="152">J231</f>
        <v>0</v>
      </c>
      <c r="L230" s="103">
        <f t="shared" ref="L230:L247" si="153">K231</f>
        <v>0</v>
      </c>
      <c r="M230" s="103">
        <f t="shared" ref="M230:M247" si="154">L231</f>
        <v>0</v>
      </c>
      <c r="N230" s="103">
        <f t="shared" ref="N230:N247" si="155">M231</f>
        <v>0</v>
      </c>
      <c r="O230" s="103">
        <f t="shared" ref="O230:O247" si="156">N231</f>
        <v>0</v>
      </c>
      <c r="P230" s="103">
        <f t="shared" ref="P230:P247" si="157">O231</f>
        <v>0</v>
      </c>
      <c r="Q230" s="103">
        <f t="shared" ref="Q230:Q247" si="158">P231</f>
        <v>0</v>
      </c>
      <c r="R230" s="103">
        <f t="shared" ref="R230:R247" si="159">Q231</f>
        <v>0</v>
      </c>
      <c r="S230" s="103">
        <f t="shared" ref="S230:S247" si="160">R231</f>
        <v>0</v>
      </c>
      <c r="T230" s="103">
        <f t="shared" ref="T230:T247" si="161">S231</f>
        <v>0</v>
      </c>
      <c r="U230" s="103">
        <f t="shared" ref="U230:U247" si="162">T231</f>
        <v>0</v>
      </c>
      <c r="V230" s="103">
        <f t="shared" ref="V230:V247" si="163">U231</f>
        <v>0</v>
      </c>
      <c r="W230" s="103">
        <f t="shared" ref="W230:W247" si="164">V231</f>
        <v>0</v>
      </c>
      <c r="X230" s="103">
        <f t="shared" ref="X230:X247" si="165">W231</f>
        <v>0</v>
      </c>
    </row>
    <row r="231" spans="1:24" s="207" customFormat="1" x14ac:dyDescent="0.2">
      <c r="A231" s="205">
        <v>726</v>
      </c>
      <c r="B231" s="210"/>
      <c r="D231" s="211" t="s">
        <v>222</v>
      </c>
      <c r="E231" s="209"/>
      <c r="F231" s="212">
        <f t="shared" si="147"/>
        <v>0</v>
      </c>
      <c r="G231" s="212">
        <f t="shared" si="148"/>
        <v>0</v>
      </c>
      <c r="H231" s="212">
        <f t="shared" si="149"/>
        <v>0</v>
      </c>
      <c r="I231" s="212">
        <f t="shared" si="150"/>
        <v>0</v>
      </c>
      <c r="J231" s="212">
        <f t="shared" si="151"/>
        <v>0</v>
      </c>
      <c r="K231" s="212">
        <f t="shared" si="152"/>
        <v>0</v>
      </c>
      <c r="L231" s="212">
        <f t="shared" si="153"/>
        <v>0</v>
      </c>
      <c r="M231" s="212">
        <f t="shared" si="154"/>
        <v>0</v>
      </c>
      <c r="N231" s="212">
        <f t="shared" si="155"/>
        <v>0</v>
      </c>
      <c r="O231" s="212">
        <f t="shared" si="156"/>
        <v>0</v>
      </c>
      <c r="P231" s="212">
        <f t="shared" si="157"/>
        <v>0</v>
      </c>
      <c r="Q231" s="212">
        <f t="shared" si="158"/>
        <v>0</v>
      </c>
      <c r="R231" s="212">
        <f t="shared" si="159"/>
        <v>0</v>
      </c>
      <c r="S231" s="212">
        <f t="shared" si="160"/>
        <v>0</v>
      </c>
      <c r="T231" s="212">
        <f t="shared" si="161"/>
        <v>0</v>
      </c>
      <c r="U231" s="212">
        <f t="shared" si="162"/>
        <v>0</v>
      </c>
      <c r="V231" s="212">
        <f t="shared" si="163"/>
        <v>0</v>
      </c>
      <c r="W231" s="212">
        <f t="shared" si="164"/>
        <v>0</v>
      </c>
      <c r="X231" s="212">
        <f t="shared" si="165"/>
        <v>0</v>
      </c>
    </row>
    <row r="232" spans="1:24" s="207" customFormat="1" x14ac:dyDescent="0.2">
      <c r="A232" s="205">
        <v>727</v>
      </c>
      <c r="B232" s="210"/>
      <c r="D232" s="211" t="s">
        <v>223</v>
      </c>
      <c r="E232" s="209"/>
      <c r="F232" s="212">
        <f t="shared" si="147"/>
        <v>0</v>
      </c>
      <c r="G232" s="212">
        <f t="shared" si="148"/>
        <v>0</v>
      </c>
      <c r="H232" s="212">
        <f t="shared" si="149"/>
        <v>0</v>
      </c>
      <c r="I232" s="212">
        <f t="shared" si="150"/>
        <v>0</v>
      </c>
      <c r="J232" s="212">
        <f t="shared" si="151"/>
        <v>0</v>
      </c>
      <c r="K232" s="212">
        <f t="shared" si="152"/>
        <v>0</v>
      </c>
      <c r="L232" s="212">
        <f t="shared" si="153"/>
        <v>0</v>
      </c>
      <c r="M232" s="212">
        <f t="shared" si="154"/>
        <v>0</v>
      </c>
      <c r="N232" s="212">
        <f t="shared" si="155"/>
        <v>0</v>
      </c>
      <c r="O232" s="212">
        <f t="shared" si="156"/>
        <v>0</v>
      </c>
      <c r="P232" s="212">
        <f t="shared" si="157"/>
        <v>0</v>
      </c>
      <c r="Q232" s="212">
        <f t="shared" si="158"/>
        <v>0</v>
      </c>
      <c r="R232" s="212">
        <f t="shared" si="159"/>
        <v>0</v>
      </c>
      <c r="S232" s="212">
        <f t="shared" si="160"/>
        <v>0</v>
      </c>
      <c r="T232" s="212">
        <f t="shared" si="161"/>
        <v>0</v>
      </c>
      <c r="U232" s="212">
        <f t="shared" si="162"/>
        <v>0</v>
      </c>
      <c r="V232" s="212">
        <f t="shared" si="163"/>
        <v>0</v>
      </c>
      <c r="W232" s="212">
        <f t="shared" si="164"/>
        <v>0</v>
      </c>
      <c r="X232" s="212">
        <f t="shared" si="165"/>
        <v>0</v>
      </c>
    </row>
    <row r="233" spans="1:24" s="207" customFormat="1" x14ac:dyDescent="0.2">
      <c r="A233" s="205">
        <v>728</v>
      </c>
      <c r="B233" s="210"/>
      <c r="D233" s="211" t="s">
        <v>4</v>
      </c>
      <c r="E233" s="209"/>
      <c r="F233" s="212">
        <f t="shared" si="147"/>
        <v>0</v>
      </c>
      <c r="G233" s="212">
        <f t="shared" si="148"/>
        <v>0</v>
      </c>
      <c r="H233" s="212">
        <f t="shared" si="149"/>
        <v>0</v>
      </c>
      <c r="I233" s="212">
        <f t="shared" si="150"/>
        <v>0</v>
      </c>
      <c r="J233" s="212">
        <f t="shared" si="151"/>
        <v>0</v>
      </c>
      <c r="K233" s="212">
        <f t="shared" si="152"/>
        <v>0</v>
      </c>
      <c r="L233" s="212">
        <f t="shared" si="153"/>
        <v>0</v>
      </c>
      <c r="M233" s="212">
        <f t="shared" si="154"/>
        <v>0</v>
      </c>
      <c r="N233" s="212">
        <f t="shared" si="155"/>
        <v>0</v>
      </c>
      <c r="O233" s="212">
        <f t="shared" si="156"/>
        <v>0</v>
      </c>
      <c r="P233" s="212">
        <f t="shared" si="157"/>
        <v>0</v>
      </c>
      <c r="Q233" s="212">
        <f t="shared" si="158"/>
        <v>0</v>
      </c>
      <c r="R233" s="212">
        <f t="shared" si="159"/>
        <v>0</v>
      </c>
      <c r="S233" s="212">
        <f t="shared" si="160"/>
        <v>0</v>
      </c>
      <c r="T233" s="212">
        <f t="shared" si="161"/>
        <v>0</v>
      </c>
      <c r="U233" s="212">
        <f t="shared" si="162"/>
        <v>0</v>
      </c>
      <c r="V233" s="212">
        <f t="shared" si="163"/>
        <v>0</v>
      </c>
      <c r="W233" s="212">
        <f t="shared" si="164"/>
        <v>0</v>
      </c>
      <c r="X233" s="212">
        <f t="shared" si="165"/>
        <v>0</v>
      </c>
    </row>
    <row r="234" spans="1:24" s="207" customFormat="1" x14ac:dyDescent="0.2">
      <c r="A234" s="205">
        <v>729</v>
      </c>
      <c r="B234" s="210"/>
      <c r="D234" s="211" t="s">
        <v>224</v>
      </c>
      <c r="E234" s="209"/>
      <c r="F234" s="212">
        <f t="shared" si="147"/>
        <v>0</v>
      </c>
      <c r="G234" s="212">
        <f t="shared" si="148"/>
        <v>0</v>
      </c>
      <c r="H234" s="212">
        <f t="shared" si="149"/>
        <v>0</v>
      </c>
      <c r="I234" s="212">
        <f t="shared" si="150"/>
        <v>0</v>
      </c>
      <c r="J234" s="212">
        <f t="shared" si="151"/>
        <v>0</v>
      </c>
      <c r="K234" s="212">
        <f t="shared" si="152"/>
        <v>0</v>
      </c>
      <c r="L234" s="212">
        <f t="shared" si="153"/>
        <v>0</v>
      </c>
      <c r="M234" s="212">
        <f t="shared" si="154"/>
        <v>0</v>
      </c>
      <c r="N234" s="212">
        <f t="shared" si="155"/>
        <v>0</v>
      </c>
      <c r="O234" s="212">
        <f t="shared" si="156"/>
        <v>0</v>
      </c>
      <c r="P234" s="212">
        <f t="shared" si="157"/>
        <v>0</v>
      </c>
      <c r="Q234" s="212">
        <f t="shared" si="158"/>
        <v>0</v>
      </c>
      <c r="R234" s="212">
        <f t="shared" si="159"/>
        <v>0</v>
      </c>
      <c r="S234" s="212">
        <f t="shared" si="160"/>
        <v>0</v>
      </c>
      <c r="T234" s="212">
        <f t="shared" si="161"/>
        <v>0</v>
      </c>
      <c r="U234" s="212">
        <f t="shared" si="162"/>
        <v>0</v>
      </c>
      <c r="V234" s="212">
        <f t="shared" si="163"/>
        <v>0</v>
      </c>
      <c r="W234" s="212">
        <f t="shared" si="164"/>
        <v>0</v>
      </c>
      <c r="X234" s="212">
        <f t="shared" si="165"/>
        <v>0</v>
      </c>
    </row>
    <row r="235" spans="1:24" s="207" customFormat="1" x14ac:dyDescent="0.2">
      <c r="A235" s="205">
        <v>730</v>
      </c>
      <c r="B235" s="210"/>
      <c r="D235" s="211" t="s">
        <v>225</v>
      </c>
      <c r="E235" s="209"/>
      <c r="F235" s="212">
        <f t="shared" si="147"/>
        <v>0</v>
      </c>
      <c r="G235" s="212">
        <f t="shared" si="148"/>
        <v>0</v>
      </c>
      <c r="H235" s="212">
        <f t="shared" si="149"/>
        <v>0</v>
      </c>
      <c r="I235" s="212">
        <f t="shared" si="150"/>
        <v>0</v>
      </c>
      <c r="J235" s="212">
        <f t="shared" si="151"/>
        <v>0</v>
      </c>
      <c r="K235" s="212">
        <f t="shared" si="152"/>
        <v>0</v>
      </c>
      <c r="L235" s="212">
        <f t="shared" si="153"/>
        <v>0</v>
      </c>
      <c r="M235" s="212">
        <f t="shared" si="154"/>
        <v>0</v>
      </c>
      <c r="N235" s="212">
        <f t="shared" si="155"/>
        <v>0</v>
      </c>
      <c r="O235" s="212">
        <f t="shared" si="156"/>
        <v>0</v>
      </c>
      <c r="P235" s="212">
        <f t="shared" si="157"/>
        <v>0</v>
      </c>
      <c r="Q235" s="212">
        <f t="shared" si="158"/>
        <v>0</v>
      </c>
      <c r="R235" s="212">
        <f t="shared" si="159"/>
        <v>0</v>
      </c>
      <c r="S235" s="212">
        <f t="shared" si="160"/>
        <v>0</v>
      </c>
      <c r="T235" s="212">
        <f t="shared" si="161"/>
        <v>0</v>
      </c>
      <c r="U235" s="212">
        <f t="shared" si="162"/>
        <v>0</v>
      </c>
      <c r="V235" s="212">
        <f t="shared" si="163"/>
        <v>0</v>
      </c>
      <c r="W235" s="212">
        <f t="shared" si="164"/>
        <v>0</v>
      </c>
      <c r="X235" s="212">
        <f t="shared" si="165"/>
        <v>0</v>
      </c>
    </row>
    <row r="236" spans="1:24" s="207" customFormat="1" x14ac:dyDescent="0.2">
      <c r="A236" s="205">
        <v>731</v>
      </c>
      <c r="B236" s="210"/>
      <c r="D236" s="207" t="s">
        <v>226</v>
      </c>
      <c r="E236" s="209"/>
      <c r="F236" s="212">
        <f t="shared" si="147"/>
        <v>0</v>
      </c>
      <c r="G236" s="212">
        <f t="shared" si="148"/>
        <v>0</v>
      </c>
      <c r="H236" s="212">
        <f t="shared" si="149"/>
        <v>0</v>
      </c>
      <c r="I236" s="212">
        <f t="shared" si="150"/>
        <v>0</v>
      </c>
      <c r="J236" s="212">
        <f t="shared" si="151"/>
        <v>0</v>
      </c>
      <c r="K236" s="212">
        <f t="shared" si="152"/>
        <v>0</v>
      </c>
      <c r="L236" s="212">
        <f t="shared" si="153"/>
        <v>0</v>
      </c>
      <c r="M236" s="212">
        <f t="shared" si="154"/>
        <v>0</v>
      </c>
      <c r="N236" s="212">
        <f t="shared" si="155"/>
        <v>0</v>
      </c>
      <c r="O236" s="212">
        <f t="shared" si="156"/>
        <v>0</v>
      </c>
      <c r="P236" s="212">
        <f t="shared" si="157"/>
        <v>0</v>
      </c>
      <c r="Q236" s="212">
        <f t="shared" si="158"/>
        <v>0</v>
      </c>
      <c r="R236" s="212">
        <f t="shared" si="159"/>
        <v>0</v>
      </c>
      <c r="S236" s="212">
        <f t="shared" si="160"/>
        <v>0</v>
      </c>
      <c r="T236" s="212">
        <f t="shared" si="161"/>
        <v>0</v>
      </c>
      <c r="U236" s="212">
        <f t="shared" si="162"/>
        <v>0</v>
      </c>
      <c r="V236" s="212">
        <f t="shared" si="163"/>
        <v>0</v>
      </c>
      <c r="W236" s="212">
        <f t="shared" si="164"/>
        <v>0</v>
      </c>
      <c r="X236" s="212">
        <f t="shared" si="165"/>
        <v>0</v>
      </c>
    </row>
    <row r="237" spans="1:24" s="207" customFormat="1" x14ac:dyDescent="0.2">
      <c r="A237" s="205">
        <v>732</v>
      </c>
      <c r="B237" s="210"/>
      <c r="D237" s="207" t="s">
        <v>227</v>
      </c>
      <c r="E237" s="209"/>
      <c r="F237" s="212">
        <f t="shared" si="147"/>
        <v>0</v>
      </c>
      <c r="G237" s="212">
        <f t="shared" si="148"/>
        <v>0</v>
      </c>
      <c r="H237" s="212">
        <f t="shared" si="149"/>
        <v>0</v>
      </c>
      <c r="I237" s="212">
        <f t="shared" si="150"/>
        <v>0</v>
      </c>
      <c r="J237" s="212">
        <f t="shared" si="151"/>
        <v>0</v>
      </c>
      <c r="K237" s="212">
        <f t="shared" si="152"/>
        <v>0</v>
      </c>
      <c r="L237" s="212">
        <f t="shared" si="153"/>
        <v>0</v>
      </c>
      <c r="M237" s="212">
        <f t="shared" si="154"/>
        <v>0</v>
      </c>
      <c r="N237" s="212">
        <f t="shared" si="155"/>
        <v>0</v>
      </c>
      <c r="O237" s="212">
        <f t="shared" si="156"/>
        <v>0</v>
      </c>
      <c r="P237" s="212">
        <f t="shared" si="157"/>
        <v>0</v>
      </c>
      <c r="Q237" s="212">
        <f t="shared" si="158"/>
        <v>0</v>
      </c>
      <c r="R237" s="212">
        <f t="shared" si="159"/>
        <v>0</v>
      </c>
      <c r="S237" s="212">
        <f t="shared" si="160"/>
        <v>0</v>
      </c>
      <c r="T237" s="212">
        <f t="shared" si="161"/>
        <v>0</v>
      </c>
      <c r="U237" s="212">
        <f t="shared" si="162"/>
        <v>0</v>
      </c>
      <c r="V237" s="212">
        <f t="shared" si="163"/>
        <v>0</v>
      </c>
      <c r="W237" s="212">
        <f t="shared" si="164"/>
        <v>0</v>
      </c>
      <c r="X237" s="212">
        <f t="shared" si="165"/>
        <v>0</v>
      </c>
    </row>
    <row r="238" spans="1:24" s="207" customFormat="1" x14ac:dyDescent="0.2">
      <c r="A238" s="205">
        <v>733</v>
      </c>
      <c r="B238" s="210"/>
      <c r="D238" s="207" t="s">
        <v>228</v>
      </c>
      <c r="E238" s="209"/>
      <c r="F238" s="212">
        <f t="shared" si="147"/>
        <v>0</v>
      </c>
      <c r="G238" s="212">
        <f t="shared" si="148"/>
        <v>0</v>
      </c>
      <c r="H238" s="212">
        <f t="shared" si="149"/>
        <v>0</v>
      </c>
      <c r="I238" s="212">
        <f t="shared" si="150"/>
        <v>0</v>
      </c>
      <c r="J238" s="212">
        <f t="shared" si="151"/>
        <v>0</v>
      </c>
      <c r="K238" s="212">
        <f t="shared" si="152"/>
        <v>0</v>
      </c>
      <c r="L238" s="212">
        <f t="shared" si="153"/>
        <v>0</v>
      </c>
      <c r="M238" s="212">
        <f t="shared" si="154"/>
        <v>0</v>
      </c>
      <c r="N238" s="212">
        <f t="shared" si="155"/>
        <v>0</v>
      </c>
      <c r="O238" s="212">
        <f t="shared" si="156"/>
        <v>0</v>
      </c>
      <c r="P238" s="212">
        <f t="shared" si="157"/>
        <v>0</v>
      </c>
      <c r="Q238" s="212">
        <f t="shared" si="158"/>
        <v>0</v>
      </c>
      <c r="R238" s="212">
        <f t="shared" si="159"/>
        <v>0</v>
      </c>
      <c r="S238" s="212">
        <f t="shared" si="160"/>
        <v>0</v>
      </c>
      <c r="T238" s="212">
        <f t="shared" si="161"/>
        <v>0</v>
      </c>
      <c r="U238" s="212">
        <f t="shared" si="162"/>
        <v>0</v>
      </c>
      <c r="V238" s="212">
        <f t="shared" si="163"/>
        <v>0</v>
      </c>
      <c r="W238" s="212">
        <f t="shared" si="164"/>
        <v>0</v>
      </c>
      <c r="X238" s="212">
        <f t="shared" si="165"/>
        <v>0</v>
      </c>
    </row>
    <row r="239" spans="1:24" s="207" customFormat="1" x14ac:dyDescent="0.2">
      <c r="A239" s="205">
        <v>734</v>
      </c>
      <c r="B239" s="210"/>
      <c r="D239" s="209" t="s">
        <v>229</v>
      </c>
      <c r="E239" s="209"/>
      <c r="F239" s="212">
        <f t="shared" si="147"/>
        <v>0</v>
      </c>
      <c r="G239" s="212">
        <f t="shared" si="148"/>
        <v>0</v>
      </c>
      <c r="H239" s="212">
        <f t="shared" si="149"/>
        <v>0</v>
      </c>
      <c r="I239" s="212">
        <f t="shared" si="150"/>
        <v>0</v>
      </c>
      <c r="J239" s="212">
        <f t="shared" si="151"/>
        <v>0</v>
      </c>
      <c r="K239" s="212">
        <f t="shared" si="152"/>
        <v>0</v>
      </c>
      <c r="L239" s="212">
        <f t="shared" si="153"/>
        <v>0</v>
      </c>
      <c r="M239" s="212">
        <f t="shared" si="154"/>
        <v>0</v>
      </c>
      <c r="N239" s="212">
        <f t="shared" si="155"/>
        <v>0</v>
      </c>
      <c r="O239" s="212">
        <f t="shared" si="156"/>
        <v>0</v>
      </c>
      <c r="P239" s="212">
        <f t="shared" si="157"/>
        <v>0</v>
      </c>
      <c r="Q239" s="212">
        <f t="shared" si="158"/>
        <v>0</v>
      </c>
      <c r="R239" s="212">
        <f t="shared" si="159"/>
        <v>0</v>
      </c>
      <c r="S239" s="212">
        <f t="shared" si="160"/>
        <v>0</v>
      </c>
      <c r="T239" s="212">
        <f t="shared" si="161"/>
        <v>0</v>
      </c>
      <c r="U239" s="212">
        <f t="shared" si="162"/>
        <v>0</v>
      </c>
      <c r="V239" s="212">
        <f t="shared" si="163"/>
        <v>0</v>
      </c>
      <c r="W239" s="212">
        <f t="shared" si="164"/>
        <v>0</v>
      </c>
      <c r="X239" s="212">
        <f t="shared" si="165"/>
        <v>0</v>
      </c>
    </row>
    <row r="240" spans="1:24" s="207" customFormat="1" x14ac:dyDescent="0.2">
      <c r="A240" s="205">
        <v>735</v>
      </c>
      <c r="B240" s="210"/>
      <c r="D240" s="209" t="s">
        <v>230</v>
      </c>
      <c r="E240" s="209"/>
      <c r="F240" s="212">
        <f t="shared" si="147"/>
        <v>0</v>
      </c>
      <c r="G240" s="212">
        <f t="shared" si="148"/>
        <v>0</v>
      </c>
      <c r="H240" s="212">
        <f t="shared" si="149"/>
        <v>0</v>
      </c>
      <c r="I240" s="212">
        <f t="shared" si="150"/>
        <v>0</v>
      </c>
      <c r="J240" s="212">
        <f t="shared" si="151"/>
        <v>0</v>
      </c>
      <c r="K240" s="212">
        <f t="shared" si="152"/>
        <v>0</v>
      </c>
      <c r="L240" s="212">
        <f t="shared" si="153"/>
        <v>0</v>
      </c>
      <c r="M240" s="212">
        <f t="shared" si="154"/>
        <v>0</v>
      </c>
      <c r="N240" s="212">
        <f t="shared" si="155"/>
        <v>0</v>
      </c>
      <c r="O240" s="212">
        <f t="shared" si="156"/>
        <v>0</v>
      </c>
      <c r="P240" s="212">
        <f t="shared" si="157"/>
        <v>0</v>
      </c>
      <c r="Q240" s="212">
        <f t="shared" si="158"/>
        <v>0</v>
      </c>
      <c r="R240" s="212">
        <f t="shared" si="159"/>
        <v>0</v>
      </c>
      <c r="S240" s="212">
        <f t="shared" si="160"/>
        <v>0</v>
      </c>
      <c r="T240" s="212">
        <f t="shared" si="161"/>
        <v>0</v>
      </c>
      <c r="U240" s="212">
        <f t="shared" si="162"/>
        <v>0</v>
      </c>
      <c r="V240" s="212">
        <f t="shared" si="163"/>
        <v>0</v>
      </c>
      <c r="W240" s="212">
        <f t="shared" si="164"/>
        <v>0</v>
      </c>
      <c r="X240" s="212">
        <f t="shared" si="165"/>
        <v>0</v>
      </c>
    </row>
    <row r="241" spans="1:24" s="207" customFormat="1" x14ac:dyDescent="0.2">
      <c r="A241" s="205">
        <v>736</v>
      </c>
      <c r="B241" s="210"/>
      <c r="D241" s="209" t="s">
        <v>231</v>
      </c>
      <c r="E241" s="209"/>
      <c r="F241" s="212">
        <f t="shared" si="147"/>
        <v>0</v>
      </c>
      <c r="G241" s="212">
        <f t="shared" si="148"/>
        <v>0</v>
      </c>
      <c r="H241" s="212">
        <f t="shared" si="149"/>
        <v>0</v>
      </c>
      <c r="I241" s="212">
        <f t="shared" si="150"/>
        <v>0</v>
      </c>
      <c r="J241" s="212">
        <f t="shared" si="151"/>
        <v>0</v>
      </c>
      <c r="K241" s="212">
        <f t="shared" si="152"/>
        <v>0</v>
      </c>
      <c r="L241" s="212">
        <f t="shared" si="153"/>
        <v>0</v>
      </c>
      <c r="M241" s="212">
        <f t="shared" si="154"/>
        <v>0</v>
      </c>
      <c r="N241" s="212">
        <f t="shared" si="155"/>
        <v>0</v>
      </c>
      <c r="O241" s="212">
        <f t="shared" si="156"/>
        <v>0</v>
      </c>
      <c r="P241" s="212">
        <f t="shared" si="157"/>
        <v>0</v>
      </c>
      <c r="Q241" s="212">
        <f t="shared" si="158"/>
        <v>0</v>
      </c>
      <c r="R241" s="212">
        <f t="shared" si="159"/>
        <v>0</v>
      </c>
      <c r="S241" s="212">
        <f t="shared" si="160"/>
        <v>0</v>
      </c>
      <c r="T241" s="212">
        <f t="shared" si="161"/>
        <v>0</v>
      </c>
      <c r="U241" s="212">
        <f t="shared" si="162"/>
        <v>0</v>
      </c>
      <c r="V241" s="212">
        <f t="shared" si="163"/>
        <v>0</v>
      </c>
      <c r="W241" s="212">
        <f t="shared" si="164"/>
        <v>0</v>
      </c>
      <c r="X241" s="212">
        <f t="shared" si="165"/>
        <v>0</v>
      </c>
    </row>
    <row r="242" spans="1:24" s="207" customFormat="1" x14ac:dyDescent="0.2">
      <c r="A242" s="205">
        <v>737</v>
      </c>
      <c r="B242" s="210"/>
      <c r="D242" s="209" t="s">
        <v>232</v>
      </c>
      <c r="E242" s="209"/>
      <c r="F242" s="212">
        <f t="shared" si="147"/>
        <v>0</v>
      </c>
      <c r="G242" s="212">
        <f t="shared" si="148"/>
        <v>0</v>
      </c>
      <c r="H242" s="212">
        <f t="shared" si="149"/>
        <v>0</v>
      </c>
      <c r="I242" s="212">
        <f t="shared" si="150"/>
        <v>0</v>
      </c>
      <c r="J242" s="212">
        <f t="shared" si="151"/>
        <v>0</v>
      </c>
      <c r="K242" s="212">
        <f t="shared" si="152"/>
        <v>0</v>
      </c>
      <c r="L242" s="212">
        <f t="shared" si="153"/>
        <v>0</v>
      </c>
      <c r="M242" s="212">
        <f t="shared" si="154"/>
        <v>0</v>
      </c>
      <c r="N242" s="212">
        <f t="shared" si="155"/>
        <v>0</v>
      </c>
      <c r="O242" s="212">
        <f t="shared" si="156"/>
        <v>0</v>
      </c>
      <c r="P242" s="212">
        <f t="shared" si="157"/>
        <v>0</v>
      </c>
      <c r="Q242" s="212">
        <f t="shared" si="158"/>
        <v>0</v>
      </c>
      <c r="R242" s="212">
        <f t="shared" si="159"/>
        <v>0</v>
      </c>
      <c r="S242" s="212">
        <f t="shared" si="160"/>
        <v>0</v>
      </c>
      <c r="T242" s="212">
        <f t="shared" si="161"/>
        <v>0</v>
      </c>
      <c r="U242" s="212">
        <f t="shared" si="162"/>
        <v>0</v>
      </c>
      <c r="V242" s="212">
        <f t="shared" si="163"/>
        <v>0</v>
      </c>
      <c r="W242" s="212">
        <f t="shared" si="164"/>
        <v>0</v>
      </c>
      <c r="X242" s="212">
        <f t="shared" si="165"/>
        <v>0</v>
      </c>
    </row>
    <row r="243" spans="1:24" s="207" customFormat="1" x14ac:dyDescent="0.2">
      <c r="A243" s="205">
        <v>738</v>
      </c>
      <c r="B243" s="210"/>
      <c r="D243" s="207" t="s">
        <v>233</v>
      </c>
      <c r="E243" s="209"/>
      <c r="F243" s="212">
        <f t="shared" si="147"/>
        <v>0</v>
      </c>
      <c r="G243" s="212">
        <f t="shared" si="148"/>
        <v>0</v>
      </c>
      <c r="H243" s="212">
        <f t="shared" si="149"/>
        <v>0</v>
      </c>
      <c r="I243" s="212">
        <f t="shared" si="150"/>
        <v>0</v>
      </c>
      <c r="J243" s="212">
        <f t="shared" si="151"/>
        <v>0</v>
      </c>
      <c r="K243" s="212">
        <f t="shared" si="152"/>
        <v>0</v>
      </c>
      <c r="L243" s="212">
        <f t="shared" si="153"/>
        <v>0</v>
      </c>
      <c r="M243" s="212">
        <f t="shared" si="154"/>
        <v>0</v>
      </c>
      <c r="N243" s="212">
        <f t="shared" si="155"/>
        <v>0</v>
      </c>
      <c r="O243" s="212">
        <f t="shared" si="156"/>
        <v>0</v>
      </c>
      <c r="P243" s="212">
        <f t="shared" si="157"/>
        <v>0</v>
      </c>
      <c r="Q243" s="212">
        <f t="shared" si="158"/>
        <v>0</v>
      </c>
      <c r="R243" s="212">
        <f t="shared" si="159"/>
        <v>0</v>
      </c>
      <c r="S243" s="212">
        <f t="shared" si="160"/>
        <v>0</v>
      </c>
      <c r="T243" s="212">
        <f t="shared" si="161"/>
        <v>0</v>
      </c>
      <c r="U243" s="212">
        <f t="shared" si="162"/>
        <v>0</v>
      </c>
      <c r="V243" s="212">
        <f t="shared" si="163"/>
        <v>0</v>
      </c>
      <c r="W243" s="212">
        <f t="shared" si="164"/>
        <v>0</v>
      </c>
      <c r="X243" s="212">
        <f t="shared" si="165"/>
        <v>0</v>
      </c>
    </row>
    <row r="244" spans="1:24" s="207" customFormat="1" x14ac:dyDescent="0.2">
      <c r="A244" s="205">
        <v>739</v>
      </c>
      <c r="B244" s="210"/>
      <c r="D244" s="207" t="s">
        <v>234</v>
      </c>
      <c r="E244" s="209"/>
      <c r="F244" s="212">
        <f t="shared" si="147"/>
        <v>0</v>
      </c>
      <c r="G244" s="212">
        <f t="shared" si="148"/>
        <v>0</v>
      </c>
      <c r="H244" s="212">
        <f t="shared" si="149"/>
        <v>0</v>
      </c>
      <c r="I244" s="212">
        <f t="shared" si="150"/>
        <v>0</v>
      </c>
      <c r="J244" s="212">
        <f t="shared" si="151"/>
        <v>0</v>
      </c>
      <c r="K244" s="212">
        <f t="shared" si="152"/>
        <v>0</v>
      </c>
      <c r="L244" s="212">
        <f t="shared" si="153"/>
        <v>0</v>
      </c>
      <c r="M244" s="212">
        <f t="shared" si="154"/>
        <v>0</v>
      </c>
      <c r="N244" s="212">
        <f t="shared" si="155"/>
        <v>0</v>
      </c>
      <c r="O244" s="212">
        <f t="shared" si="156"/>
        <v>0</v>
      </c>
      <c r="P244" s="212">
        <f t="shared" si="157"/>
        <v>0</v>
      </c>
      <c r="Q244" s="212">
        <f t="shared" si="158"/>
        <v>0</v>
      </c>
      <c r="R244" s="212">
        <f t="shared" si="159"/>
        <v>0</v>
      </c>
      <c r="S244" s="212">
        <f t="shared" si="160"/>
        <v>0</v>
      </c>
      <c r="T244" s="212">
        <f t="shared" si="161"/>
        <v>0</v>
      </c>
      <c r="U244" s="212">
        <f t="shared" si="162"/>
        <v>0</v>
      </c>
      <c r="V244" s="212">
        <f t="shared" si="163"/>
        <v>0</v>
      </c>
      <c r="W244" s="212">
        <f t="shared" si="164"/>
        <v>0</v>
      </c>
      <c r="X244" s="212">
        <f t="shared" si="165"/>
        <v>0</v>
      </c>
    </row>
    <row r="245" spans="1:24" s="207" customFormat="1" x14ac:dyDescent="0.2">
      <c r="A245" s="205">
        <v>740</v>
      </c>
      <c r="B245" s="210"/>
      <c r="D245" s="207" t="s">
        <v>235</v>
      </c>
      <c r="E245" s="209"/>
      <c r="F245" s="212">
        <f t="shared" si="147"/>
        <v>0</v>
      </c>
      <c r="G245" s="212">
        <f t="shared" si="148"/>
        <v>0</v>
      </c>
      <c r="H245" s="212">
        <f t="shared" si="149"/>
        <v>0</v>
      </c>
      <c r="I245" s="212">
        <f t="shared" si="150"/>
        <v>0</v>
      </c>
      <c r="J245" s="212">
        <f t="shared" si="151"/>
        <v>0</v>
      </c>
      <c r="K245" s="212">
        <f t="shared" si="152"/>
        <v>0</v>
      </c>
      <c r="L245" s="212">
        <f t="shared" si="153"/>
        <v>0</v>
      </c>
      <c r="M245" s="212">
        <f t="shared" si="154"/>
        <v>0</v>
      </c>
      <c r="N245" s="212">
        <f t="shared" si="155"/>
        <v>0</v>
      </c>
      <c r="O245" s="212">
        <f t="shared" si="156"/>
        <v>0</v>
      </c>
      <c r="P245" s="212">
        <f t="shared" si="157"/>
        <v>0</v>
      </c>
      <c r="Q245" s="212">
        <f t="shared" si="158"/>
        <v>0</v>
      </c>
      <c r="R245" s="212">
        <f t="shared" si="159"/>
        <v>0</v>
      </c>
      <c r="S245" s="212">
        <f t="shared" si="160"/>
        <v>0</v>
      </c>
      <c r="T245" s="212">
        <f t="shared" si="161"/>
        <v>0</v>
      </c>
      <c r="U245" s="212">
        <f t="shared" si="162"/>
        <v>0</v>
      </c>
      <c r="V245" s="212">
        <f t="shared" si="163"/>
        <v>0</v>
      </c>
      <c r="W245" s="212">
        <f t="shared" si="164"/>
        <v>0</v>
      </c>
      <c r="X245" s="212">
        <f t="shared" si="165"/>
        <v>0</v>
      </c>
    </row>
    <row r="246" spans="1:24" s="207" customFormat="1" x14ac:dyDescent="0.2">
      <c r="A246" s="205">
        <v>741</v>
      </c>
      <c r="B246" s="210"/>
      <c r="D246" s="207" t="s">
        <v>236</v>
      </c>
      <c r="E246" s="209"/>
      <c r="F246" s="212">
        <f t="shared" si="147"/>
        <v>0</v>
      </c>
      <c r="G246" s="212">
        <f t="shared" si="148"/>
        <v>0</v>
      </c>
      <c r="H246" s="212">
        <f t="shared" si="149"/>
        <v>0</v>
      </c>
      <c r="I246" s="212">
        <f t="shared" si="150"/>
        <v>0</v>
      </c>
      <c r="J246" s="212">
        <f t="shared" si="151"/>
        <v>0</v>
      </c>
      <c r="K246" s="212">
        <f t="shared" si="152"/>
        <v>0</v>
      </c>
      <c r="L246" s="212">
        <f t="shared" si="153"/>
        <v>0</v>
      </c>
      <c r="M246" s="212">
        <f t="shared" si="154"/>
        <v>0</v>
      </c>
      <c r="N246" s="212">
        <f t="shared" si="155"/>
        <v>0</v>
      </c>
      <c r="O246" s="212">
        <f t="shared" si="156"/>
        <v>0</v>
      </c>
      <c r="P246" s="212">
        <f t="shared" si="157"/>
        <v>0</v>
      </c>
      <c r="Q246" s="212">
        <f t="shared" si="158"/>
        <v>0</v>
      </c>
      <c r="R246" s="212">
        <f t="shared" si="159"/>
        <v>0</v>
      </c>
      <c r="S246" s="212">
        <f t="shared" si="160"/>
        <v>0</v>
      </c>
      <c r="T246" s="212">
        <f t="shared" si="161"/>
        <v>0</v>
      </c>
      <c r="U246" s="212">
        <f t="shared" si="162"/>
        <v>0</v>
      </c>
      <c r="V246" s="212">
        <f t="shared" si="163"/>
        <v>0</v>
      </c>
      <c r="W246" s="212">
        <f t="shared" si="164"/>
        <v>0</v>
      </c>
      <c r="X246" s="212">
        <f t="shared" si="165"/>
        <v>0</v>
      </c>
    </row>
    <row r="247" spans="1:24" s="207" customFormat="1" x14ac:dyDescent="0.2">
      <c r="A247" s="205">
        <v>742</v>
      </c>
      <c r="B247" s="210"/>
      <c r="D247" s="207" t="s">
        <v>237</v>
      </c>
      <c r="E247" s="209"/>
      <c r="F247" s="212">
        <f t="shared" si="147"/>
        <v>0</v>
      </c>
      <c r="G247" s="212">
        <f t="shared" si="148"/>
        <v>0</v>
      </c>
      <c r="H247" s="212">
        <f t="shared" si="149"/>
        <v>0</v>
      </c>
      <c r="I247" s="212">
        <f t="shared" si="150"/>
        <v>0</v>
      </c>
      <c r="J247" s="212">
        <f t="shared" si="151"/>
        <v>0</v>
      </c>
      <c r="K247" s="212">
        <f t="shared" si="152"/>
        <v>0</v>
      </c>
      <c r="L247" s="212">
        <f t="shared" si="153"/>
        <v>0</v>
      </c>
      <c r="M247" s="212">
        <f t="shared" si="154"/>
        <v>0</v>
      </c>
      <c r="N247" s="212">
        <f t="shared" si="155"/>
        <v>0</v>
      </c>
      <c r="O247" s="212">
        <f t="shared" si="156"/>
        <v>0</v>
      </c>
      <c r="P247" s="212">
        <f t="shared" si="157"/>
        <v>0</v>
      </c>
      <c r="Q247" s="212">
        <f t="shared" si="158"/>
        <v>0</v>
      </c>
      <c r="R247" s="212">
        <f t="shared" si="159"/>
        <v>0</v>
      </c>
      <c r="S247" s="212">
        <f t="shared" si="160"/>
        <v>0</v>
      </c>
      <c r="T247" s="212">
        <f t="shared" si="161"/>
        <v>0</v>
      </c>
      <c r="U247" s="212">
        <f t="shared" si="162"/>
        <v>0</v>
      </c>
      <c r="V247" s="212">
        <f t="shared" si="163"/>
        <v>0</v>
      </c>
      <c r="W247" s="212">
        <f t="shared" si="164"/>
        <v>0</v>
      </c>
      <c r="X247" s="212">
        <f t="shared" si="165"/>
        <v>0</v>
      </c>
    </row>
    <row r="248" spans="1:24" s="207" customFormat="1" x14ac:dyDescent="0.2">
      <c r="A248" s="205">
        <v>743</v>
      </c>
      <c r="B248" s="210"/>
      <c r="D248" s="207" t="s">
        <v>238</v>
      </c>
      <c r="E248" s="209"/>
      <c r="F248" s="212">
        <f t="shared" si="147"/>
        <v>0</v>
      </c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  <c r="Q248" s="213"/>
      <c r="R248" s="213"/>
      <c r="S248" s="213"/>
      <c r="T248" s="213"/>
      <c r="U248" s="213"/>
      <c r="V248" s="213"/>
      <c r="W248" s="213"/>
      <c r="X248" s="213"/>
    </row>
  </sheetData>
  <autoFilter ref="B1:B31" xr:uid="{6A67FFA9-0E57-964F-8CA1-96CD5DDAC249}"/>
  <sortState xmlns:xlrd2="http://schemas.microsoft.com/office/spreadsheetml/2017/richdata2" ref="B3:Y29">
    <sortCondition ref="B3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F0F9-211F-4949-92D9-D2F516A1BFE1}">
  <dimension ref="A1:N34"/>
  <sheetViews>
    <sheetView workbookViewId="0">
      <selection activeCell="B19" sqref="B1:C19"/>
    </sheetView>
  </sheetViews>
  <sheetFormatPr baseColWidth="10" defaultRowHeight="16" x14ac:dyDescent="0.2"/>
  <sheetData>
    <row r="1" spans="1:14" x14ac:dyDescent="0.2">
      <c r="A1" t="s">
        <v>245</v>
      </c>
      <c r="B1" t="str">
        <f xml:space="preserve"> "num_"&amp;A1&amp;" = ifelse("&amp;A1&amp;"==very important, 100, ifelse("&amp;A1&amp;"==important, 80, ifelse("&amp;A1&amp;"==considered | "&amp;A1&amp;"==considered if submitted, 60, ifelse("&amp;A1&amp;"==not considered, 40, NA)))) "</f>
        <v xml:space="preserve">num_aca_rigor = ifelse(aca_rigor==very important, 100, ifelse(aca_rigor==important, 80, ifelse(aca_rigor==considered | aca_rigor==considered if submitted, 60, ifelse(aca_rigor==not considered, 40, NA)))) </v>
      </c>
      <c r="C1" t="s">
        <v>281</v>
      </c>
      <c r="L1" s="67" t="s">
        <v>293</v>
      </c>
      <c r="M1" t="s">
        <v>245</v>
      </c>
      <c r="N1" t="s">
        <v>294</v>
      </c>
    </row>
    <row r="2" spans="1:14" x14ac:dyDescent="0.2">
      <c r="A2" t="s">
        <v>246</v>
      </c>
      <c r="B2" t="str">
        <f t="shared" ref="B2:B19" si="0" xml:space="preserve"> "num_"&amp;A2&amp;" = ifelse("&amp;A2&amp;"==very important, 100, ifelse("&amp;A2&amp;"==important, 80, ifelse("&amp;A2&amp;"==considered | "&amp;A2&amp;"==considered if submitted, 60, ifelse("&amp;A2&amp;"==not considered, 40, NA)))) "</f>
        <v xml:space="preserve">num_aca_rank = ifelse(aca_rank==very important, 100, ifelse(aca_rank==important, 80, ifelse(aca_rank==considered | aca_rank==considered if submitted, 60, ifelse(aca_rank==not considered, 40, NA)))) </v>
      </c>
      <c r="C2" t="s">
        <v>281</v>
      </c>
      <c r="L2" t="s">
        <v>295</v>
      </c>
      <c r="M2" t="s">
        <v>246</v>
      </c>
      <c r="N2" t="s">
        <v>296</v>
      </c>
    </row>
    <row r="3" spans="1:14" x14ac:dyDescent="0.2">
      <c r="A3" t="s">
        <v>247</v>
      </c>
      <c r="B3" t="str">
        <f t="shared" si="0"/>
        <v xml:space="preserve">num_aca_gpa = ifelse(aca_gpa==very important, 100, ifelse(aca_gpa==important, 80, ifelse(aca_gpa==considered | aca_gpa==considered if submitted, 60, ifelse(aca_gpa==not considered, 40, NA)))) </v>
      </c>
      <c r="C3" t="s">
        <v>281</v>
      </c>
      <c r="L3" t="s">
        <v>297</v>
      </c>
      <c r="M3" t="s">
        <v>247</v>
      </c>
      <c r="N3" t="s">
        <v>298</v>
      </c>
    </row>
    <row r="4" spans="1:14" x14ac:dyDescent="0.2">
      <c r="A4" t="s">
        <v>244</v>
      </c>
      <c r="B4" t="str">
        <f t="shared" si="0"/>
        <v xml:space="preserve">num_aca_sts = ifelse(aca_sts==very important, 100, ifelse(aca_sts==important, 80, ifelse(aca_sts==considered | aca_sts==considered if submitted, 60, ifelse(aca_sts==not considered, 40, NA)))) </v>
      </c>
      <c r="C4" t="s">
        <v>281</v>
      </c>
      <c r="L4" t="s">
        <v>299</v>
      </c>
      <c r="M4" t="s">
        <v>244</v>
      </c>
      <c r="N4" t="s">
        <v>298</v>
      </c>
    </row>
    <row r="5" spans="1:14" x14ac:dyDescent="0.2">
      <c r="A5" t="s">
        <v>248</v>
      </c>
      <c r="B5" t="str">
        <f t="shared" si="0"/>
        <v xml:space="preserve">num_aca_essay = ifelse(aca_essay==very important, 100, ifelse(aca_essay==important, 80, ifelse(aca_essay==considered | aca_essay==considered if submitted, 60, ifelse(aca_essay==not considered, 40, NA)))) </v>
      </c>
      <c r="C5" t="s">
        <v>281</v>
      </c>
      <c r="L5" t="s">
        <v>300</v>
      </c>
      <c r="M5" t="s">
        <v>248</v>
      </c>
      <c r="N5" t="s">
        <v>294</v>
      </c>
    </row>
    <row r="6" spans="1:14" x14ac:dyDescent="0.2">
      <c r="A6" t="s">
        <v>282</v>
      </c>
      <c r="B6" t="str">
        <f t="shared" si="0"/>
        <v xml:space="preserve">num_aca_recomendation = ifelse(aca_recomendation==very important, 100, ifelse(aca_recomendation==important, 80, ifelse(aca_recomendation==considered | aca_recomendation==considered if submitted, 60, ifelse(aca_recomendation==not considered, 40, NA)))) </v>
      </c>
      <c r="C6" t="s">
        <v>281</v>
      </c>
      <c r="L6" t="s">
        <v>301</v>
      </c>
      <c r="M6" t="s">
        <v>282</v>
      </c>
      <c r="N6" t="s">
        <v>302</v>
      </c>
    </row>
    <row r="7" spans="1:14" x14ac:dyDescent="0.2">
      <c r="A7" t="s">
        <v>283</v>
      </c>
      <c r="B7" t="str">
        <f t="shared" si="0"/>
        <v xml:space="preserve">num_acna_interview = ifelse(acna_interview==very important, 100, ifelse(acna_interview==important, 80, ifelse(acna_interview==considered | acna_interview==considered if submitted, 60, ifelse(acna_interview==not considered, 40, NA)))) </v>
      </c>
      <c r="C7" t="s">
        <v>281</v>
      </c>
      <c r="L7" t="s">
        <v>303</v>
      </c>
      <c r="M7" t="s">
        <v>283</v>
      </c>
      <c r="N7" t="s">
        <v>304</v>
      </c>
    </row>
    <row r="8" spans="1:14" x14ac:dyDescent="0.2">
      <c r="A8" t="s">
        <v>284</v>
      </c>
      <c r="B8" t="str">
        <f t="shared" si="0"/>
        <v xml:space="preserve">num_acna_extra.cur.activities = ifelse(acna_extra.cur.activities==very important, 100, ifelse(acna_extra.cur.activities==important, 80, ifelse(acna_extra.cur.activities==considered | acna_extra.cur.activities==considered if submitted, 60, ifelse(acna_extra.cur.activities==not considered, 40, NA)))) </v>
      </c>
      <c r="C8" t="s">
        <v>281</v>
      </c>
      <c r="L8" t="s">
        <v>305</v>
      </c>
      <c r="M8" t="s">
        <v>284</v>
      </c>
    </row>
    <row r="9" spans="1:14" x14ac:dyDescent="0.2">
      <c r="A9" t="s">
        <v>249</v>
      </c>
      <c r="B9" t="str">
        <f t="shared" si="0"/>
        <v xml:space="preserve">num_acna_talent = ifelse(acna_talent==very important, 100, ifelse(acna_talent==important, 80, ifelse(acna_talent==considered | acna_talent==considered if submitted, 60, ifelse(acna_talent==not considered, 40, NA)))) </v>
      </c>
      <c r="C9" t="s">
        <v>281</v>
      </c>
      <c r="L9" t="s">
        <v>306</v>
      </c>
      <c r="M9" t="s">
        <v>249</v>
      </c>
      <c r="N9" t="s">
        <v>307</v>
      </c>
    </row>
    <row r="10" spans="1:14" x14ac:dyDescent="0.2">
      <c r="A10" t="s">
        <v>285</v>
      </c>
      <c r="B10" t="str">
        <f t="shared" si="0"/>
        <v xml:space="preserve">num_acna_character = ifelse(acna_character==very important, 100, ifelse(acna_character==important, 80, ifelse(acna_character==considered | acna_character==considered if submitted, 60, ifelse(acna_character==not considered, 40, NA)))) </v>
      </c>
      <c r="C10" t="s">
        <v>281</v>
      </c>
      <c r="L10" t="s">
        <v>308</v>
      </c>
      <c r="M10" t="s">
        <v>285</v>
      </c>
      <c r="N10" t="s">
        <v>304</v>
      </c>
    </row>
    <row r="11" spans="1:14" x14ac:dyDescent="0.2">
      <c r="A11" t="s">
        <v>286</v>
      </c>
      <c r="B11" t="str">
        <f t="shared" si="0"/>
        <v xml:space="preserve">num_acna_first.gen = ifelse(acna_first.gen==very important, 100, ifelse(acna_first.gen==important, 80, ifelse(acna_first.gen==considered | acna_first.gen==considered if submitted, 60, ifelse(acna_first.gen==not considered, 40, NA)))) </v>
      </c>
      <c r="C11" t="s">
        <v>281</v>
      </c>
      <c r="L11" t="s">
        <v>309</v>
      </c>
      <c r="M11" t="s">
        <v>286</v>
      </c>
      <c r="N11" t="s">
        <v>304</v>
      </c>
    </row>
    <row r="12" spans="1:14" x14ac:dyDescent="0.2">
      <c r="A12" t="s">
        <v>287</v>
      </c>
      <c r="B12" t="str">
        <f t="shared" si="0"/>
        <v xml:space="preserve">num_acna_alum.relation = ifelse(acna_alum.relation==very important, 100, ifelse(acna_alum.relation==important, 80, ifelse(acna_alum.relation==considered | acna_alum.relation==considered if submitted, 60, ifelse(acna_alum.relation==not considered, 40, NA)))) </v>
      </c>
      <c r="C12" t="s">
        <v>281</v>
      </c>
      <c r="L12" t="s">
        <v>310</v>
      </c>
      <c r="M12" t="s">
        <v>287</v>
      </c>
      <c r="N12" t="s">
        <v>311</v>
      </c>
    </row>
    <row r="13" spans="1:14" x14ac:dyDescent="0.2">
      <c r="A13" t="s">
        <v>288</v>
      </c>
      <c r="B13" t="str">
        <f t="shared" si="0"/>
        <v xml:space="preserve">num_acna_geo.residence = ifelse(acna_geo.residence==very important, 100, ifelse(acna_geo.residence==important, 80, ifelse(acna_geo.residence==considered | acna_geo.residence==considered if submitted, 60, ifelse(acna_geo.residence==not considered, 40, NA)))) </v>
      </c>
      <c r="C13" t="s">
        <v>281</v>
      </c>
      <c r="L13" t="s">
        <v>312</v>
      </c>
      <c r="M13" t="s">
        <v>288</v>
      </c>
      <c r="N13" t="s">
        <v>311</v>
      </c>
    </row>
    <row r="14" spans="1:14" x14ac:dyDescent="0.2">
      <c r="A14" t="s">
        <v>289</v>
      </c>
      <c r="B14" t="str">
        <f t="shared" si="0"/>
        <v xml:space="preserve">num_acna_state.residence = ifelse(acna_state.residence==very important, 100, ifelse(acna_state.residence==important, 80, ifelse(acna_state.residence==considered | acna_state.residence==considered if submitted, 60, ifelse(acna_state.residence==not considered, 40, NA)))) </v>
      </c>
      <c r="C14" t="s">
        <v>281</v>
      </c>
      <c r="L14" t="s">
        <v>313</v>
      </c>
      <c r="M14" t="s">
        <v>289</v>
      </c>
      <c r="N14" t="s">
        <v>314</v>
      </c>
    </row>
    <row r="15" spans="1:14" x14ac:dyDescent="0.2">
      <c r="A15" t="s">
        <v>290</v>
      </c>
      <c r="B15" t="str">
        <f t="shared" si="0"/>
        <v xml:space="preserve">num_acna_religious.aff = ifelse(acna_religious.aff==very important, 100, ifelse(acna_religious.aff==important, 80, ifelse(acna_religious.aff==considered | acna_religious.aff==considered if submitted, 60, ifelse(acna_religious.aff==not considered, 40, NA)))) </v>
      </c>
      <c r="C15" t="s">
        <v>281</v>
      </c>
      <c r="L15" t="s">
        <v>315</v>
      </c>
      <c r="M15" t="s">
        <v>290</v>
      </c>
      <c r="N15" t="s">
        <v>311</v>
      </c>
    </row>
    <row r="16" spans="1:14" x14ac:dyDescent="0.2">
      <c r="A16" t="s">
        <v>291</v>
      </c>
      <c r="B16" t="str">
        <f t="shared" si="0"/>
        <v xml:space="preserve">num_acna_race.ethnicity = ifelse(acna_race.ethnicity==very important, 100, ifelse(acna_race.ethnicity==important, 80, ifelse(acna_race.ethnicity==considered | acna_race.ethnicity==considered if submitted, 60, ifelse(acna_race.ethnicity==not considered, 40, NA)))) </v>
      </c>
      <c r="C16" t="s">
        <v>281</v>
      </c>
      <c r="L16" t="s">
        <v>316</v>
      </c>
      <c r="M16" t="s">
        <v>291</v>
      </c>
      <c r="N16" t="s">
        <v>317</v>
      </c>
    </row>
    <row r="17" spans="1:14" x14ac:dyDescent="0.2">
      <c r="A17" t="s">
        <v>292</v>
      </c>
      <c r="B17" t="str">
        <f t="shared" si="0"/>
        <v xml:space="preserve">num_acna_volunteer.work = ifelse(acna_volunteer.work==very important, 100, ifelse(acna_volunteer.work==important, 80, ifelse(acna_volunteer.work==considered | acna_volunteer.work==considered if submitted, 60, ifelse(acna_volunteer.work==not considered, 40, NA)))) </v>
      </c>
      <c r="C17" t="s">
        <v>281</v>
      </c>
      <c r="L17" t="s">
        <v>318</v>
      </c>
      <c r="M17" t="s">
        <v>292</v>
      </c>
      <c r="N17" t="s">
        <v>317</v>
      </c>
    </row>
    <row r="18" spans="1:14" x14ac:dyDescent="0.2">
      <c r="A18" t="s">
        <v>250</v>
      </c>
      <c r="B18" t="str">
        <f t="shared" si="0"/>
        <v xml:space="preserve">num_acna_work = ifelse(acna_work==very important, 100, ifelse(acna_work==important, 80, ifelse(acna_work==considered | acna_work==considered if submitted, 60, ifelse(acna_work==not considered, 40, NA)))) </v>
      </c>
      <c r="C18" t="s">
        <v>281</v>
      </c>
      <c r="L18" t="s">
        <v>319</v>
      </c>
      <c r="M18" t="s">
        <v>250</v>
      </c>
      <c r="N18" t="s">
        <v>294</v>
      </c>
    </row>
    <row r="19" spans="1:14" x14ac:dyDescent="0.2">
      <c r="A19" t="s">
        <v>251</v>
      </c>
      <c r="B19" t="str">
        <f t="shared" si="0"/>
        <v xml:space="preserve">num_acna_interest = ifelse(acna_interest==very important, 100, ifelse(acna_interest==important, 80, ifelse(acna_interest==considered | acna_interest==considered if submitted, 60, ifelse(acna_interest==not considered, 40, NA)))) </v>
      </c>
      <c r="C19" t="s">
        <v>281</v>
      </c>
      <c r="L19" t="s">
        <v>320</v>
      </c>
      <c r="M19" t="s">
        <v>251</v>
      </c>
      <c r="N19" t="s">
        <v>321</v>
      </c>
    </row>
    <row r="20" spans="1:14" x14ac:dyDescent="0.2">
      <c r="B20" t="str">
        <f t="shared" ref="B20:B34" si="1" xml:space="preserve"> "ifelse("&amp;A20&amp;"==very important, 100, ifelse("&amp;A20&amp;"==important, 80, ifelse("&amp;A20&amp;"==considered | "&amp;A20&amp;"==considered if submitted, 60, ifelse("&amp;A20&amp;"==not considered, 40, NA)))) "</f>
        <v xml:space="preserve">ifelse(==very important, 100, ifelse(==important, 80, ifelse(==considered | ==considered if submitted, 60, ifelse(==not considered, 40, NA)))) </v>
      </c>
    </row>
    <row r="21" spans="1:14" x14ac:dyDescent="0.2">
      <c r="B21" t="str">
        <f t="shared" si="1"/>
        <v xml:space="preserve">ifelse(==very important, 100, ifelse(==important, 80, ifelse(==considered | ==considered if submitted, 60, ifelse(==not considered, 40, NA)))) </v>
      </c>
    </row>
    <row r="22" spans="1:14" x14ac:dyDescent="0.2">
      <c r="B22" t="str">
        <f t="shared" si="1"/>
        <v xml:space="preserve">ifelse(==very important, 100, ifelse(==important, 80, ifelse(==considered | ==considered if submitted, 60, ifelse(==not considered, 40, NA)))) </v>
      </c>
    </row>
    <row r="23" spans="1:14" x14ac:dyDescent="0.2">
      <c r="B23" t="str">
        <f t="shared" si="1"/>
        <v xml:space="preserve">ifelse(==very important, 100, ifelse(==important, 80, ifelse(==considered | ==considered if submitted, 60, ifelse(==not considered, 40, NA)))) </v>
      </c>
    </row>
    <row r="24" spans="1:14" x14ac:dyDescent="0.2">
      <c r="B24" t="str">
        <f t="shared" si="1"/>
        <v xml:space="preserve">ifelse(==very important, 100, ifelse(==important, 80, ifelse(==considered | ==considered if submitted, 60, ifelse(==not considered, 40, NA)))) </v>
      </c>
    </row>
    <row r="25" spans="1:14" x14ac:dyDescent="0.2">
      <c r="B25" t="str">
        <f t="shared" si="1"/>
        <v xml:space="preserve">ifelse(==very important, 100, ifelse(==important, 80, ifelse(==considered | ==considered if submitted, 60, ifelse(==not considered, 40, NA)))) </v>
      </c>
    </row>
    <row r="26" spans="1:14" x14ac:dyDescent="0.2">
      <c r="B26" t="str">
        <f t="shared" si="1"/>
        <v xml:space="preserve">ifelse(==very important, 100, ifelse(==important, 80, ifelse(==considered | ==considered if submitted, 60, ifelse(==not considered, 40, NA)))) </v>
      </c>
    </row>
    <row r="27" spans="1:14" x14ac:dyDescent="0.2">
      <c r="B27" t="str">
        <f t="shared" si="1"/>
        <v xml:space="preserve">ifelse(==very important, 100, ifelse(==important, 80, ifelse(==considered | ==considered if submitted, 60, ifelse(==not considered, 40, NA)))) </v>
      </c>
    </row>
    <row r="28" spans="1:14" x14ac:dyDescent="0.2">
      <c r="B28" t="str">
        <f t="shared" si="1"/>
        <v xml:space="preserve">ifelse(==very important, 100, ifelse(==important, 80, ifelse(==considered | ==considered if submitted, 60, ifelse(==not considered, 40, NA)))) </v>
      </c>
    </row>
    <row r="29" spans="1:14" x14ac:dyDescent="0.2">
      <c r="B29" t="str">
        <f t="shared" si="1"/>
        <v xml:space="preserve">ifelse(==very important, 100, ifelse(==important, 80, ifelse(==considered | ==considered if submitted, 60, ifelse(==not considered, 40, NA)))) </v>
      </c>
    </row>
    <row r="30" spans="1:14" x14ac:dyDescent="0.2">
      <c r="B30" t="str">
        <f t="shared" si="1"/>
        <v xml:space="preserve">ifelse(==very important, 100, ifelse(==important, 80, ifelse(==considered | ==considered if submitted, 60, ifelse(==not considered, 40, NA)))) </v>
      </c>
    </row>
    <row r="31" spans="1:14" x14ac:dyDescent="0.2">
      <c r="B31" t="str">
        <f t="shared" si="1"/>
        <v xml:space="preserve">ifelse(==very important, 100, ifelse(==important, 80, ifelse(==considered | ==considered if submitted, 60, ifelse(==not considered, 40, NA)))) </v>
      </c>
    </row>
    <row r="32" spans="1:14" x14ac:dyDescent="0.2">
      <c r="B32" t="str">
        <f t="shared" si="1"/>
        <v xml:space="preserve">ifelse(==very important, 100, ifelse(==important, 80, ifelse(==considered | ==considered if submitted, 60, ifelse(==not considered, 40, NA)))) </v>
      </c>
    </row>
    <row r="33" spans="2:2" x14ac:dyDescent="0.2">
      <c r="B33" t="str">
        <f t="shared" si="1"/>
        <v xml:space="preserve">ifelse(==very important, 100, ifelse(==important, 80, ifelse(==considered | ==considered if submitted, 60, ifelse(==not considered, 40, NA)))) </v>
      </c>
    </row>
    <row r="34" spans="2:2" x14ac:dyDescent="0.2">
      <c r="B34" t="str">
        <f t="shared" si="1"/>
        <v xml:space="preserve">ifelse(==very important, 100, ifelse(==important, 80, ifelse(==considered | ==considered if submitted, 60, ifelse(==not considered, 40, NA))))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1B13-1A3A-864C-8080-9BEBA49CE4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Yoonjoung Choi</cp:lastModifiedBy>
  <dcterms:created xsi:type="dcterms:W3CDTF">2023-09-05T20:46:21Z</dcterms:created>
  <dcterms:modified xsi:type="dcterms:W3CDTF">2024-01-17T20:39:37Z</dcterms:modified>
</cp:coreProperties>
</file>