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F_508\MS_for_paper\Figures\Figure S12\"/>
    </mc:Choice>
  </mc:AlternateContent>
  <xr:revisionPtr revIDLastSave="0" documentId="13_ncr:1_{81B5C69B-EB2A-45BB-B6CB-204E8F1B5E9B}" xr6:coauthVersionLast="47" xr6:coauthVersionMax="47" xr10:uidLastSave="{00000000-0000-0000-0000-000000000000}"/>
  <bookViews>
    <workbookView xWindow="-120" yWindow="-120" windowWidth="29040" windowHeight="15840" xr2:uid="{4E26053C-E59D-4D39-BBD4-A0BAE4E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9" i="1"/>
  <c r="C21" i="1"/>
  <c r="D23" i="1" l="1"/>
</calcChain>
</file>

<file path=xl/sharedStrings.xml><?xml version="1.0" encoding="utf-8"?>
<sst xmlns="http://schemas.openxmlformats.org/spreadsheetml/2006/main" count="49" uniqueCount="46">
  <si>
    <t>software</t>
  </si>
  <si>
    <t>g16 Rev. A03</t>
    <phoneticPr fontId="1" type="noConversion"/>
  </si>
  <si>
    <t>level of theory</t>
  </si>
  <si>
    <t>B3LYP</t>
    <phoneticPr fontId="1" type="noConversion"/>
  </si>
  <si>
    <t>basis set</t>
  </si>
  <si>
    <t>6-31+G(d,p) for C, H, O, N, Br &amp; LanL2DZ for Zn</t>
    <phoneticPr fontId="1" type="noConversion"/>
  </si>
  <si>
    <t>a.u. -&gt; kcal/mol</t>
  </si>
  <si>
    <t>Model</t>
    <phoneticPr fontId="1" type="noConversion"/>
  </si>
  <si>
    <t>Total Energy (a.u.)</t>
    <phoneticPr fontId="1" type="noConversion"/>
  </si>
  <si>
    <t>OMS cluster (BIPY defect)</t>
    <phoneticPr fontId="1" type="noConversion"/>
  </si>
  <si>
    <t>OH cluster (BDC defect)</t>
    <phoneticPr fontId="1" type="noConversion"/>
  </si>
  <si>
    <t>AGE</t>
    <phoneticPr fontId="1" type="noConversion"/>
  </si>
  <si>
    <t>AGC</t>
    <phoneticPr fontId="1" type="noConversion"/>
  </si>
  <si>
    <r>
      <t>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</si>
  <si>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t>Model Complex</t>
    <phoneticPr fontId="1" type="noConversion"/>
  </si>
  <si>
    <t>Relative Energy (kcal/mol)</t>
    <phoneticPr fontId="1" type="noConversion"/>
  </si>
  <si>
    <t>Activation Barrier (kcal/mol)</t>
    <phoneticPr fontId="1" type="noConversion"/>
  </si>
  <si>
    <t>Gaussian Filename</t>
    <phoneticPr fontId="1" type="noConversion"/>
  </si>
  <si>
    <t>0. AGE</t>
    <phoneticPr fontId="1" type="noConversion"/>
  </si>
  <si>
    <t>3. Ring opening TS (transition state)</t>
    <phoneticPr fontId="1" type="noConversion"/>
  </si>
  <si>
    <t>9. AGC</t>
    <phoneticPr fontId="1" type="noConversion"/>
  </si>
  <si>
    <t>2. OH Active Site</t>
    <phoneticPr fontId="1" type="noConversion"/>
  </si>
  <si>
    <t>1. AGE + OH cluster</t>
    <phoneticPr fontId="1" type="noConversion"/>
  </si>
  <si>
    <t>2. AGE + OH cluster+ TEABr</t>
    <phoneticPr fontId="1" type="noConversion"/>
  </si>
  <si>
    <t>4. AGE + OH cluster + TEABr - ring opened</t>
    <phoneticPr fontId="1" type="noConversion"/>
  </si>
  <si>
    <r>
      <t>5. AGE + OH cluster + TEABr + CO</t>
    </r>
    <r>
      <rPr>
        <vertAlign val="subscript"/>
        <sz val="11"/>
        <color theme="1"/>
        <rFont val="Arial"/>
        <family val="2"/>
      </rPr>
      <t>2</t>
    </r>
    <phoneticPr fontId="1" type="noConversion"/>
  </si>
  <si>
    <r>
      <t>6. AGE + OH cluster + TEABr + 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- bind</t>
    </r>
    <phoneticPr fontId="1" type="noConversion"/>
  </si>
  <si>
    <t>7. AGC + OH cluster + TEABr</t>
    <phoneticPr fontId="1" type="noConversion"/>
  </si>
  <si>
    <t>8. AGC + OH cluster</t>
    <phoneticPr fontId="1" type="noConversion"/>
  </si>
  <si>
    <t>OH_AGE_opt_freq_fix_reposition_1.log</t>
    <phoneticPr fontId="1" type="noConversion"/>
  </si>
  <si>
    <t>AGC_opt_freq_sin.log</t>
    <phoneticPr fontId="1" type="noConversion"/>
  </si>
  <si>
    <t>AGE_opt_freq.log</t>
    <phoneticPr fontId="1" type="noConversion"/>
  </si>
  <si>
    <t>TEAB_far_energy_sin.log</t>
    <phoneticPr fontId="1" type="noConversion"/>
  </si>
  <si>
    <t>CO2_opt_freq_sin.log</t>
    <phoneticPr fontId="1" type="noConversion"/>
  </si>
  <si>
    <t>paddle_new_opt_freq_sin.log</t>
    <phoneticPr fontId="1" type="noConversion"/>
  </si>
  <si>
    <t>OH_opt_freq_re.log</t>
    <phoneticPr fontId="1" type="noConversion"/>
  </si>
  <si>
    <t>2_IRC_test_opt_freq_TEA_relax_6_31Gdp.log</t>
    <phoneticPr fontId="1" type="noConversion"/>
  </si>
  <si>
    <t>OH_AGE_TEABr_TS_QST3_TEA_relax.log</t>
    <phoneticPr fontId="1" type="noConversion"/>
  </si>
  <si>
    <t>OH_AGE_TEABr_ro_opt_freq_TEA_relax_6_31Gdp_rere.log</t>
    <phoneticPr fontId="1" type="noConversion"/>
  </si>
  <si>
    <t>OH_AGE_TEABr_CO2_opt_freq_TEA_relax_6_31Gdp_re.log</t>
    <phoneticPr fontId="1" type="noConversion"/>
  </si>
  <si>
    <t>OH_AGE_TEABr_CO2_bind_opt_freq_TEA_relax_6_31Gdp_1.log</t>
    <phoneticPr fontId="1" type="noConversion"/>
  </si>
  <si>
    <t>OH_AGC_TEABr_opt_freq_TEA_relax_6_31Gdp.log</t>
    <phoneticPr fontId="1" type="noConversion"/>
  </si>
  <si>
    <t>OH_AGC_opt_freq_6_31Gdp_re.log</t>
    <phoneticPr fontId="1" type="noConversion"/>
  </si>
  <si>
    <t>TEABr for OH Active Site</t>
    <phoneticPr fontId="1" type="noConversion"/>
  </si>
  <si>
    <t>TEABr for Open Metal Active Site</t>
    <phoneticPr fontId="1" type="noConversion"/>
  </si>
  <si>
    <t>TEAB_opt_freq_sin.log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</si>
</sst>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8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2" xfId="1" applyFont="1" applyBorder="1">
      <alignment vertical="center"/>
    </xf>
    <xf numFmtId="0" fontId="0" fillId="0" borderId="3" xfId="0" applyBorder="1">
      <alignment vertical="center"/>
    </xf>
    <xf numFmtId="0" fontId="3" fillId="0" borderId="4" xfId="1" applyFont="1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3" fillId="0" borderId="6" xfId="1" applyFont="1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176" fontId="0" fillId="2" borderId="1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77" fontId="7" fillId="0" borderId="1" xfId="0" applyNumberFormat="1" applyFont="1" applyBorder="1">
      <alignment vertical="center"/>
    </xf>
  </cellXfs>
  <cellStyles count="2">
    <cellStyle name="표준" xfId="0" builtinId="0"/>
    <cellStyle name="표준 2" xfId="1" xr:uid="{81F9418C-3480-464C-9A17-C26EFA0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C31-B512-40DF-9270-8824E87402E1}">
  <dimension ref="A1:E31"/>
  <sheetViews>
    <sheetView tabSelected="1" workbookViewId="0">
      <selection activeCell="A33" sqref="A33"/>
    </sheetView>
  </sheetViews>
  <sheetFormatPr defaultRowHeight="16.5"/>
  <cols>
    <col min="1" max="1" width="41.25" bestFit="1" customWidth="1"/>
    <col min="2" max="2" width="43.875" bestFit="1" customWidth="1"/>
    <col min="3" max="3" width="34.875" customWidth="1"/>
    <col min="4" max="4" width="28.5" bestFit="1" customWidth="1"/>
    <col min="5" max="5" width="53.125" bestFit="1" customWidth="1"/>
  </cols>
  <sheetData>
    <row r="1" spans="1:5">
      <c r="A1" s="1" t="s">
        <v>0</v>
      </c>
      <c r="B1" s="1" t="s">
        <v>1</v>
      </c>
      <c r="C1" s="19"/>
      <c r="D1" s="19"/>
      <c r="E1" s="19"/>
    </row>
    <row r="2" spans="1:5">
      <c r="A2" s="1" t="s">
        <v>2</v>
      </c>
      <c r="B2" s="1" t="s">
        <v>3</v>
      </c>
      <c r="C2" s="19"/>
      <c r="D2" s="19"/>
      <c r="E2" s="19"/>
    </row>
    <row r="3" spans="1:5">
      <c r="A3" s="1" t="s">
        <v>4</v>
      </c>
      <c r="B3" s="1" t="s">
        <v>5</v>
      </c>
      <c r="C3" s="19"/>
      <c r="D3" s="19"/>
      <c r="E3" s="19"/>
    </row>
    <row r="4" spans="1:5">
      <c r="A4" s="1" t="s">
        <v>6</v>
      </c>
      <c r="B4" s="1">
        <v>627.51</v>
      </c>
      <c r="C4" s="19"/>
      <c r="D4" s="19"/>
      <c r="E4" s="19"/>
    </row>
    <row r="5" spans="1:5" ht="17.25" thickBot="1">
      <c r="A5" s="19"/>
      <c r="B5" s="19"/>
      <c r="C5" s="19"/>
      <c r="D5" s="19"/>
      <c r="E5" s="19"/>
    </row>
    <row r="6" spans="1:5" ht="17.25" thickBot="1">
      <c r="A6" s="2" t="s">
        <v>7</v>
      </c>
      <c r="B6" s="18" t="s">
        <v>8</v>
      </c>
      <c r="C6" s="20" t="s">
        <v>17</v>
      </c>
      <c r="D6" s="19"/>
      <c r="E6" s="19"/>
    </row>
    <row r="7" spans="1:5">
      <c r="A7" s="4" t="s">
        <v>9</v>
      </c>
      <c r="B7" s="21">
        <v>-1136.41277375</v>
      </c>
      <c r="C7" s="22" t="s">
        <v>34</v>
      </c>
      <c r="D7" s="19"/>
      <c r="E7" s="19"/>
    </row>
    <row r="8" spans="1:5">
      <c r="A8" s="5" t="s">
        <v>10</v>
      </c>
      <c r="B8" s="23">
        <v>-1347.83343668</v>
      </c>
      <c r="C8" s="24" t="s">
        <v>35</v>
      </c>
      <c r="D8" s="19"/>
      <c r="E8" s="19"/>
    </row>
    <row r="9" spans="1:5">
      <c r="A9" s="5" t="s">
        <v>11</v>
      </c>
      <c r="B9" s="23">
        <v>-385.03992602800002</v>
      </c>
      <c r="C9" s="24" t="s">
        <v>31</v>
      </c>
      <c r="D9" s="19"/>
      <c r="E9" s="19"/>
    </row>
    <row r="10" spans="1:5">
      <c r="A10" s="5" t="s">
        <v>44</v>
      </c>
      <c r="B10" s="23">
        <v>-2942.9858108399999</v>
      </c>
      <c r="C10" s="24" t="s">
        <v>32</v>
      </c>
      <c r="D10" s="19"/>
      <c r="E10" s="19"/>
    </row>
    <row r="11" spans="1:5" ht="18.75">
      <c r="A11" s="5" t="s">
        <v>13</v>
      </c>
      <c r="B11" s="23">
        <v>-188.587437378</v>
      </c>
      <c r="C11" s="24" t="s">
        <v>33</v>
      </c>
      <c r="D11" s="19"/>
      <c r="E11" s="19"/>
    </row>
    <row r="12" spans="1:5">
      <c r="A12" s="5" t="s">
        <v>12</v>
      </c>
      <c r="B12" s="23">
        <v>-573.65268685299998</v>
      </c>
      <c r="C12" s="24" t="s">
        <v>30</v>
      </c>
      <c r="D12" s="19"/>
      <c r="E12" s="19"/>
    </row>
    <row r="13" spans="1:5" ht="17.25" thickBot="1">
      <c r="A13" s="30" t="s">
        <v>43</v>
      </c>
      <c r="B13" s="25">
        <v>-2943.0732552600002</v>
      </c>
      <c r="C13" s="26" t="s">
        <v>45</v>
      </c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"/>
    </row>
    <row r="16" spans="1:5">
      <c r="A16" s="1"/>
    </row>
    <row r="17" spans="1:5" ht="18">
      <c r="A17" s="3" t="s">
        <v>21</v>
      </c>
    </row>
    <row r="18" spans="1:5" ht="17.25" thickBot="1"/>
    <row r="19" spans="1:5" ht="17.25" thickBot="1">
      <c r="A19" s="27" t="s">
        <v>14</v>
      </c>
      <c r="B19" s="28" t="s">
        <v>8</v>
      </c>
      <c r="C19" s="29" t="s">
        <v>15</v>
      </c>
      <c r="D19" s="27" t="s">
        <v>16</v>
      </c>
      <c r="E19" s="20" t="s">
        <v>17</v>
      </c>
    </row>
    <row r="20" spans="1:5">
      <c r="A20" s="12" t="s">
        <v>18</v>
      </c>
      <c r="B20" s="23"/>
      <c r="C20" s="15">
        <v>0</v>
      </c>
      <c r="D20" s="13"/>
      <c r="E20" s="14"/>
    </row>
    <row r="21" spans="1:5">
      <c r="A21" s="7" t="s">
        <v>22</v>
      </c>
      <c r="B21" s="6">
        <v>-1732.8756459399999</v>
      </c>
      <c r="C21" s="16">
        <f>(B21-B9-B8)*B4</f>
        <v>-1.4327509122285413</v>
      </c>
      <c r="D21" s="6"/>
      <c r="E21" s="8" t="s">
        <v>29</v>
      </c>
    </row>
    <row r="22" spans="1:5">
      <c r="A22" s="7" t="s">
        <v>23</v>
      </c>
      <c r="B22" s="6">
        <v>-4675.9769472500002</v>
      </c>
      <c r="C22" s="16">
        <f>(B22-$B$8-$B$9-$B$13)*$B$4</f>
        <v>-19.031927747764449</v>
      </c>
      <c r="D22" s="6"/>
      <c r="E22" s="8" t="s">
        <v>36</v>
      </c>
    </row>
    <row r="23" spans="1:5">
      <c r="A23" s="7" t="s">
        <v>19</v>
      </c>
      <c r="B23" s="6">
        <v>-4675.9121740000001</v>
      </c>
      <c r="C23" s="16">
        <f>(B23-$B$8-$B$9-$B$13)*$B$4</f>
        <v>21.613934359825844</v>
      </c>
      <c r="D23" s="31">
        <f>C23-C22</f>
        <v>40.64586210759029</v>
      </c>
      <c r="E23" s="8" t="s">
        <v>37</v>
      </c>
    </row>
    <row r="24" spans="1:5">
      <c r="A24" s="7" t="s">
        <v>24</v>
      </c>
      <c r="B24" s="6">
        <v>-4675.9653880100004</v>
      </c>
      <c r="C24" s="16">
        <f>(B24-$B$8-$B$9-$B$13)*$B$4</f>
        <v>-11.778389055509097</v>
      </c>
      <c r="D24" s="6"/>
      <c r="E24" s="8" t="s">
        <v>38</v>
      </c>
    </row>
    <row r="25" spans="1:5" ht="18.75">
      <c r="A25" s="7" t="s">
        <v>25</v>
      </c>
      <c r="B25" s="6">
        <v>-4864.5668018799997</v>
      </c>
      <c r="C25" s="16">
        <f>(B25-$B$8-$B$9-$B$13-$B$11)*$B$4</f>
        <v>-20.548777549990646</v>
      </c>
      <c r="D25" s="6"/>
      <c r="E25" s="8" t="s">
        <v>39</v>
      </c>
    </row>
    <row r="26" spans="1:5" ht="18.75">
      <c r="A26" s="7" t="s">
        <v>26</v>
      </c>
      <c r="B26" s="6">
        <v>-4864.57460498</v>
      </c>
      <c r="C26" s="16">
        <f>(B26-$B$8-$B$9-$B$13-$B$11)*$B$4</f>
        <v>-25.445300831162488</v>
      </c>
      <c r="D26" s="6"/>
      <c r="E26" s="8" t="s">
        <v>40</v>
      </c>
    </row>
    <row r="27" spans="1:5">
      <c r="A27" s="7" t="s">
        <v>27</v>
      </c>
      <c r="B27" s="6">
        <v>-4864.6000535100002</v>
      </c>
      <c r="C27" s="16">
        <f>(B27-$B$8-$B$9-$B$13-$B$11)*$B$4</f>
        <v>-41.414507891572995</v>
      </c>
      <c r="D27" s="6"/>
      <c r="E27" s="8" t="s">
        <v>41</v>
      </c>
    </row>
    <row r="28" spans="1:5">
      <c r="A28" s="7" t="s">
        <v>28</v>
      </c>
      <c r="B28" s="6">
        <v>-1921.4970037099999</v>
      </c>
      <c r="C28" s="16">
        <f>(B28-B8-B9-B11)*B4</f>
        <v>-22.718136096201327</v>
      </c>
      <c r="D28" s="6"/>
      <c r="E28" s="8" t="s">
        <v>42</v>
      </c>
    </row>
    <row r="29" spans="1:5" ht="17.25" thickBot="1">
      <c r="A29" s="9" t="s">
        <v>20</v>
      </c>
      <c r="B29" s="25">
        <v>-573.65268685299998</v>
      </c>
      <c r="C29" s="17">
        <f>(B29-B11-B9)*B4</f>
        <v>-15.890716226937604</v>
      </c>
      <c r="D29" s="10"/>
      <c r="E29" s="11" t="s">
        <v>30</v>
      </c>
    </row>
    <row r="30" spans="1:5">
      <c r="A30" s="1"/>
    </row>
    <row r="31" spans="1:5">
      <c r="A3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윤성현</cp:lastModifiedBy>
  <dcterms:created xsi:type="dcterms:W3CDTF">2023-08-01T01:27:34Z</dcterms:created>
  <dcterms:modified xsi:type="dcterms:W3CDTF">2023-10-24T11:39:05Z</dcterms:modified>
</cp:coreProperties>
</file>