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h\Desktop\finance\"/>
    </mc:Choice>
  </mc:AlternateContent>
  <xr:revisionPtr revIDLastSave="0" documentId="13_ncr:1_{912DEFFA-C175-4E00-96A9-3EE4E7B55F91}" xr6:coauthVersionLast="47" xr6:coauthVersionMax="47" xr10:uidLastSave="{00000000-0000-0000-0000-000000000000}"/>
  <bookViews>
    <workbookView xWindow="4335" yWindow="2670" windowWidth="21600" windowHeight="11385" activeTab="1" xr2:uid="{47EF86DD-3452-4EA2-B56C-0F757752C1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7" i="2" l="1"/>
  <c r="L108" i="2"/>
  <c r="L109" i="2"/>
  <c r="L110" i="2"/>
  <c r="L111" i="2"/>
  <c r="L112" i="2"/>
  <c r="L113" i="2"/>
  <c r="L114" i="2"/>
  <c r="L115" i="2"/>
  <c r="L116" i="2"/>
  <c r="L117" i="2"/>
  <c r="L118" i="2"/>
  <c r="L119" i="2"/>
  <c r="L10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86" i="2"/>
  <c r="P86" i="2"/>
  <c r="O8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0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86" i="2"/>
  <c r="I57" i="2"/>
  <c r="I58" i="2"/>
  <c r="R57" i="2"/>
  <c r="Q57" i="2"/>
  <c r="P76" i="2"/>
  <c r="O76" i="2"/>
  <c r="K77" i="2"/>
  <c r="J76" i="2"/>
  <c r="R76" i="2"/>
  <c r="Q77" i="2"/>
  <c r="P58" i="2"/>
  <c r="L76" i="2"/>
  <c r="J79" i="2"/>
  <c r="K79" i="2"/>
  <c r="L79" i="2"/>
  <c r="M79" i="2"/>
  <c r="N79" i="2"/>
  <c r="O79" i="2"/>
  <c r="P79" i="2"/>
  <c r="Q79" i="2"/>
  <c r="R79" i="2"/>
  <c r="S79" i="2"/>
  <c r="T79" i="2"/>
  <c r="I79" i="2"/>
  <c r="AI42" i="2"/>
  <c r="AJ41" i="2"/>
  <c r="AK41" i="2"/>
  <c r="AL41" i="2"/>
  <c r="AM41" i="2"/>
  <c r="AN41" i="2"/>
  <c r="AO41" i="2"/>
  <c r="AP41" i="2"/>
  <c r="AQ41" i="2"/>
  <c r="AR41" i="2"/>
  <c r="AS41" i="2"/>
  <c r="AT41" i="2"/>
  <c r="AI41" i="2"/>
  <c r="J68" i="2"/>
  <c r="K68" i="2"/>
  <c r="L68" i="2"/>
  <c r="M68" i="2"/>
  <c r="N68" i="2"/>
  <c r="O68" i="2"/>
  <c r="P68" i="2"/>
  <c r="Q68" i="2"/>
  <c r="R68" i="2"/>
  <c r="S68" i="2"/>
  <c r="T68" i="2"/>
  <c r="I68" i="2"/>
  <c r="AT2" i="2"/>
  <c r="AJ2" i="2"/>
  <c r="AK2" i="2"/>
  <c r="AL2" i="2"/>
  <c r="AM2" i="2"/>
  <c r="AN2" i="2"/>
  <c r="AO2" i="2"/>
  <c r="AP2" i="2"/>
  <c r="AQ2" i="2"/>
  <c r="AR2" i="2"/>
  <c r="AS2" i="2"/>
  <c r="AI2" i="2"/>
  <c r="W43" i="2"/>
  <c r="AI43" i="2" s="1"/>
  <c r="X42" i="2"/>
  <c r="AJ42" i="2" s="1"/>
  <c r="Y42" i="2"/>
  <c r="Z42" i="2"/>
  <c r="AL42" i="2" s="1"/>
  <c r="AA42" i="2"/>
  <c r="AB42" i="2"/>
  <c r="AN42" i="2" s="1"/>
  <c r="AC42" i="2"/>
  <c r="AO42" i="2" s="1"/>
  <c r="AD42" i="2"/>
  <c r="AP42" i="2" s="1"/>
  <c r="AE42" i="2"/>
  <c r="AF42" i="2"/>
  <c r="AR42" i="2" s="1"/>
  <c r="AG42" i="2"/>
  <c r="AH42" i="2"/>
  <c r="AT42" i="2" s="1"/>
  <c r="W42" i="2"/>
  <c r="X4" i="2"/>
  <c r="AJ4" i="2" s="1"/>
  <c r="AD4" i="2"/>
  <c r="AP4" i="2" s="1"/>
  <c r="AH4" i="2"/>
  <c r="AT4" i="2" s="1"/>
  <c r="AD5" i="2"/>
  <c r="AP5" i="2" s="1"/>
  <c r="X3" i="2"/>
  <c r="AJ3" i="2" s="1"/>
  <c r="Y3" i="2"/>
  <c r="Z3" i="2"/>
  <c r="AL3" i="2" s="1"/>
  <c r="AA3" i="2"/>
  <c r="AM3" i="2" s="1"/>
  <c r="AB3" i="2"/>
  <c r="AN3" i="2" s="1"/>
  <c r="AC3" i="2"/>
  <c r="AC4" i="2" s="1"/>
  <c r="AC5" i="2" s="1"/>
  <c r="AD3" i="2"/>
  <c r="AP3" i="2" s="1"/>
  <c r="AE3" i="2"/>
  <c r="AF3" i="2"/>
  <c r="AG3" i="2"/>
  <c r="AS3" i="2" s="1"/>
  <c r="AH3" i="2"/>
  <c r="AT3" i="2" s="1"/>
  <c r="W3" i="2"/>
  <c r="X40" i="2"/>
  <c r="Y40" i="2"/>
  <c r="Z40" i="2"/>
  <c r="AA40" i="2"/>
  <c r="AB40" i="2"/>
  <c r="AC40" i="2"/>
  <c r="AD40" i="2"/>
  <c r="AE40" i="2"/>
  <c r="AF40" i="2"/>
  <c r="AG40" i="2"/>
  <c r="AH40" i="2"/>
  <c r="W40" i="2"/>
  <c r="X1" i="2"/>
  <c r="Y1" i="2"/>
  <c r="Z1" i="2"/>
  <c r="AA1" i="2"/>
  <c r="AB1" i="2"/>
  <c r="AC1" i="2"/>
  <c r="AD1" i="2"/>
  <c r="AE1" i="2"/>
  <c r="AF1" i="2"/>
  <c r="AG1" i="2"/>
  <c r="AH1" i="2"/>
  <c r="W1" i="2"/>
  <c r="M77" i="2"/>
  <c r="N77" i="2"/>
  <c r="S77" i="2"/>
  <c r="T77" i="2"/>
  <c r="M76" i="2"/>
  <c r="N76" i="2"/>
  <c r="S76" i="2"/>
  <c r="T76" i="2"/>
  <c r="J66" i="2"/>
  <c r="K66" i="2"/>
  <c r="L66" i="2"/>
  <c r="M66" i="2"/>
  <c r="N66" i="2"/>
  <c r="O66" i="2"/>
  <c r="P66" i="2"/>
  <c r="Q66" i="2"/>
  <c r="R66" i="2"/>
  <c r="S66" i="2"/>
  <c r="T66" i="2"/>
  <c r="I66" i="2"/>
  <c r="J65" i="2"/>
  <c r="K65" i="2"/>
  <c r="L65" i="2"/>
  <c r="M65" i="2"/>
  <c r="N65" i="2"/>
  <c r="O65" i="2"/>
  <c r="P65" i="2"/>
  <c r="Q65" i="2"/>
  <c r="R65" i="2"/>
  <c r="S65" i="2"/>
  <c r="T65" i="2"/>
  <c r="I65" i="2"/>
  <c r="K58" i="2"/>
  <c r="L58" i="2"/>
  <c r="M58" i="2"/>
  <c r="N58" i="2"/>
  <c r="Q58" i="2"/>
  <c r="R58" i="2"/>
  <c r="S58" i="2"/>
  <c r="T58" i="2"/>
  <c r="L57" i="2"/>
  <c r="M57" i="2"/>
  <c r="N57" i="2"/>
  <c r="O57" i="2"/>
  <c r="S57" i="2"/>
  <c r="T57" i="2"/>
  <c r="J39" i="2"/>
  <c r="K39" i="2"/>
  <c r="L39" i="2"/>
  <c r="M39" i="2"/>
  <c r="N39" i="2"/>
  <c r="O39" i="2"/>
  <c r="P39" i="2"/>
  <c r="Q39" i="2"/>
  <c r="R39" i="2"/>
  <c r="S39" i="2"/>
  <c r="T39" i="2"/>
  <c r="I39" i="2"/>
  <c r="J38" i="2"/>
  <c r="K38" i="2"/>
  <c r="L38" i="2"/>
  <c r="M38" i="2"/>
  <c r="N38" i="2"/>
  <c r="O38" i="2"/>
  <c r="P38" i="2"/>
  <c r="Q38" i="2"/>
  <c r="R38" i="2"/>
  <c r="S38" i="2"/>
  <c r="T38" i="2"/>
  <c r="I38" i="2"/>
  <c r="B2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400" i="2"/>
  <c r="C400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2" i="2"/>
  <c r="K57" i="2" l="1"/>
  <c r="O77" i="2"/>
  <c r="O58" i="2"/>
  <c r="I77" i="2"/>
  <c r="Q76" i="2"/>
  <c r="K76" i="2"/>
  <c r="P77" i="2"/>
  <c r="J77" i="2"/>
  <c r="J58" i="2"/>
  <c r="P57" i="2"/>
  <c r="J57" i="2"/>
  <c r="R77" i="2"/>
  <c r="L77" i="2"/>
  <c r="I76" i="2"/>
  <c r="AD43" i="2"/>
  <c r="AP43" i="2" s="1"/>
  <c r="Z43" i="2"/>
  <c r="AL43" i="2" s="1"/>
  <c r="AF43" i="2"/>
  <c r="AC43" i="2"/>
  <c r="AD44" i="2"/>
  <c r="AD45" i="2" s="1"/>
  <c r="AH43" i="2"/>
  <c r="X43" i="2"/>
  <c r="AJ43" i="2" s="1"/>
  <c r="AQ3" i="2"/>
  <c r="AE4" i="2"/>
  <c r="AK3" i="2"/>
  <c r="Y4" i="2"/>
  <c r="AO43" i="2"/>
  <c r="AC44" i="2"/>
  <c r="G75" i="2" a="1"/>
  <c r="G75" i="2" s="1"/>
  <c r="AD6" i="2"/>
  <c r="AG4" i="2"/>
  <c r="X44" i="2"/>
  <c r="AB43" i="2"/>
  <c r="AI3" i="2"/>
  <c r="W4" i="2"/>
  <c r="AO5" i="2"/>
  <c r="AC6" i="2"/>
  <c r="W44" i="2"/>
  <c r="AO4" i="2"/>
  <c r="AB4" i="2"/>
  <c r="AS42" i="2"/>
  <c r="AG43" i="2"/>
  <c r="AM42" i="2"/>
  <c r="AA43" i="2"/>
  <c r="AO3" i="2"/>
  <c r="AA4" i="2"/>
  <c r="AR43" i="2"/>
  <c r="AF44" i="2"/>
  <c r="G64" i="2" a="1"/>
  <c r="G64" i="2" s="1"/>
  <c r="S67" i="2" s="1" a="1"/>
  <c r="S67" i="2" s="1"/>
  <c r="AR3" i="2"/>
  <c r="AF4" i="2"/>
  <c r="AH5" i="2"/>
  <c r="X5" i="2"/>
  <c r="Z4" i="2"/>
  <c r="AQ42" i="2"/>
  <c r="AE43" i="2"/>
  <c r="AK42" i="2"/>
  <c r="Y43" i="2"/>
  <c r="Z44" i="2" l="1"/>
  <c r="AP44" i="2"/>
  <c r="AT43" i="2"/>
  <c r="AH44" i="2"/>
  <c r="L67" i="2" a="1"/>
  <c r="L67" i="2" s="1"/>
  <c r="AR4" i="2"/>
  <c r="AF5" i="2"/>
  <c r="AR44" i="2"/>
  <c r="AF45" i="2"/>
  <c r="K78" i="2" a="1"/>
  <c r="K78" i="2" s="1"/>
  <c r="N78" i="2" a="1"/>
  <c r="N78" i="2" s="1"/>
  <c r="Q78" i="2" a="1"/>
  <c r="Q78" i="2" s="1"/>
  <c r="T78" i="2" a="1"/>
  <c r="T78" i="2" s="1"/>
  <c r="L78" i="2" a="1"/>
  <c r="L78" i="2" s="1"/>
  <c r="O78" i="2" a="1"/>
  <c r="O78" i="2" s="1"/>
  <c r="R78" i="2" a="1"/>
  <c r="R78" i="2" s="1"/>
  <c r="I78" i="2" a="1"/>
  <c r="I78" i="2" s="1"/>
  <c r="M78" i="2" a="1"/>
  <c r="M78" i="2" s="1"/>
  <c r="P78" i="2" a="1"/>
  <c r="P78" i="2" s="1"/>
  <c r="S78" i="2" a="1"/>
  <c r="S78" i="2" s="1"/>
  <c r="J78" i="2" a="1"/>
  <c r="J78" i="2" s="1"/>
  <c r="R67" i="2" a="1"/>
  <c r="R67" i="2" s="1"/>
  <c r="M67" i="2" a="1"/>
  <c r="M67" i="2" s="1"/>
  <c r="M70" i="2" s="1"/>
  <c r="AK43" i="2"/>
  <c r="Y44" i="2"/>
  <c r="AL4" i="2"/>
  <c r="Z5" i="2"/>
  <c r="AM4" i="2"/>
  <c r="AA5" i="2"/>
  <c r="AG44" i="2"/>
  <c r="AS43" i="2"/>
  <c r="AJ44" i="2"/>
  <c r="X45" i="2"/>
  <c r="AO44" i="2"/>
  <c r="AC45" i="2"/>
  <c r="AQ4" i="2"/>
  <c r="AE5" i="2"/>
  <c r="P67" i="2" a="1"/>
  <c r="P67" i="2" s="1"/>
  <c r="P70" i="2" s="1"/>
  <c r="AP45" i="2"/>
  <c r="AD46" i="2"/>
  <c r="AA44" i="2"/>
  <c r="AM43" i="2"/>
  <c r="AI44" i="2"/>
  <c r="W45" i="2"/>
  <c r="AK4" i="2"/>
  <c r="Y5" i="2"/>
  <c r="K67" i="2" a="1"/>
  <c r="K67" i="2" s="1"/>
  <c r="Q67" i="2" a="1"/>
  <c r="Q67" i="2" s="1"/>
  <c r="AJ5" i="2"/>
  <c r="X6" i="2"/>
  <c r="W5" i="2"/>
  <c r="AI4" i="2"/>
  <c r="AS4" i="2"/>
  <c r="AG5" i="2"/>
  <c r="J67" i="2" a="1"/>
  <c r="J67" i="2" s="1"/>
  <c r="N67" i="2" a="1"/>
  <c r="N67" i="2" s="1"/>
  <c r="O67" i="2" a="1"/>
  <c r="O67" i="2" s="1"/>
  <c r="T67" i="2" a="1"/>
  <c r="T67" i="2" s="1"/>
  <c r="I67" i="2" a="1"/>
  <c r="I67" i="2" s="1"/>
  <c r="AC7" i="2"/>
  <c r="AO6" i="2"/>
  <c r="AN43" i="2"/>
  <c r="AB44" i="2"/>
  <c r="AQ43" i="2"/>
  <c r="AE44" i="2"/>
  <c r="AT5" i="2"/>
  <c r="AH6" i="2"/>
  <c r="AN4" i="2"/>
  <c r="AB5" i="2"/>
  <c r="AP6" i="2"/>
  <c r="AD7" i="2"/>
  <c r="R70" i="2"/>
  <c r="K70" i="2"/>
  <c r="S70" i="2"/>
  <c r="AL44" i="2" l="1"/>
  <c r="Z45" i="2"/>
  <c r="AT44" i="2"/>
  <c r="AH45" i="2"/>
  <c r="M81" i="2"/>
  <c r="L70" i="2"/>
  <c r="Q70" i="2"/>
  <c r="AN5" i="2"/>
  <c r="AB6" i="2"/>
  <c r="AN44" i="2"/>
  <c r="AB45" i="2"/>
  <c r="I81" i="2"/>
  <c r="T70" i="2"/>
  <c r="AK5" i="2"/>
  <c r="Y6" i="2"/>
  <c r="AP46" i="2"/>
  <c r="AD47" i="2"/>
  <c r="R81" i="2"/>
  <c r="K81" i="2"/>
  <c r="AG45" i="2"/>
  <c r="AS44" i="2"/>
  <c r="I70" i="2"/>
  <c r="AA45" i="2"/>
  <c r="AM44" i="2"/>
  <c r="AO45" i="2"/>
  <c r="AC46" i="2"/>
  <c r="AM5" i="2"/>
  <c r="AA6" i="2"/>
  <c r="N81" i="2"/>
  <c r="AT6" i="2"/>
  <c r="AH7" i="2"/>
  <c r="O70" i="2"/>
  <c r="W6" i="2"/>
  <c r="AI5" i="2"/>
  <c r="AJ45" i="2"/>
  <c r="X46" i="2"/>
  <c r="AL5" i="2"/>
  <c r="Z6" i="2"/>
  <c r="J81" i="2"/>
  <c r="O81" i="2"/>
  <c r="AR45" i="2"/>
  <c r="AF46" i="2"/>
  <c r="AS5" i="2"/>
  <c r="AG6" i="2"/>
  <c r="AC8" i="2"/>
  <c r="AO7" i="2"/>
  <c r="N70" i="2"/>
  <c r="AJ6" i="2"/>
  <c r="X7" i="2"/>
  <c r="W46" i="2"/>
  <c r="AI45" i="2"/>
  <c r="S81" i="2"/>
  <c r="L81" i="2"/>
  <c r="AP7" i="2"/>
  <c r="AD8" i="2"/>
  <c r="AQ44" i="2"/>
  <c r="AE45" i="2"/>
  <c r="J70" i="2"/>
  <c r="AQ5" i="2"/>
  <c r="AE6" i="2"/>
  <c r="AK44" i="2"/>
  <c r="Y45" i="2"/>
  <c r="P81" i="2"/>
  <c r="T81" i="2"/>
  <c r="AR5" i="2"/>
  <c r="AF6" i="2"/>
  <c r="Q81" i="2"/>
  <c r="Z46" i="2" l="1"/>
  <c r="AL45" i="2"/>
  <c r="AT45" i="2"/>
  <c r="AH46" i="2"/>
  <c r="AQ6" i="2"/>
  <c r="AE7" i="2"/>
  <c r="AO46" i="2"/>
  <c r="AC47" i="2"/>
  <c r="AK6" i="2"/>
  <c r="Y7" i="2"/>
  <c r="AN6" i="2"/>
  <c r="AB7" i="2"/>
  <c r="AL6" i="2"/>
  <c r="Z7" i="2"/>
  <c r="W47" i="2"/>
  <c r="AI46" i="2"/>
  <c r="AO8" i="2"/>
  <c r="AC9" i="2"/>
  <c r="AI6" i="2"/>
  <c r="W7" i="2"/>
  <c r="AG46" i="2"/>
  <c r="AS45" i="2"/>
  <c r="AQ45" i="2"/>
  <c r="AE46" i="2"/>
  <c r="AJ7" i="2"/>
  <c r="X8" i="2"/>
  <c r="AR46" i="2"/>
  <c r="AF47" i="2"/>
  <c r="AR6" i="2"/>
  <c r="AF7" i="2"/>
  <c r="AK45" i="2"/>
  <c r="Y46" i="2"/>
  <c r="AA46" i="2"/>
  <c r="AM45" i="2"/>
  <c r="AP8" i="2"/>
  <c r="AD9" i="2"/>
  <c r="AJ46" i="2"/>
  <c r="X47" i="2"/>
  <c r="AT7" i="2"/>
  <c r="AH8" i="2"/>
  <c r="AM6" i="2"/>
  <c r="AA7" i="2"/>
  <c r="AP47" i="2"/>
  <c r="AD48" i="2"/>
  <c r="AN45" i="2"/>
  <c r="AB46" i="2"/>
  <c r="AS6" i="2"/>
  <c r="AG7" i="2"/>
  <c r="Z47" i="2" l="1"/>
  <c r="AL46" i="2"/>
  <c r="AT46" i="2"/>
  <c r="AH47" i="2"/>
  <c r="AM7" i="2"/>
  <c r="AA8" i="2"/>
  <c r="AO9" i="2"/>
  <c r="AC10" i="2"/>
  <c r="AQ7" i="2"/>
  <c r="AE8" i="2"/>
  <c r="AS7" i="2"/>
  <c r="AG8" i="2"/>
  <c r="AR7" i="2"/>
  <c r="AF8" i="2"/>
  <c r="AN7" i="2"/>
  <c r="AB8" i="2"/>
  <c r="AA47" i="2"/>
  <c r="AM46" i="2"/>
  <c r="AG47" i="2"/>
  <c r="AS46" i="2"/>
  <c r="AI47" i="2"/>
  <c r="W48" i="2"/>
  <c r="AP9" i="2"/>
  <c r="AD10" i="2"/>
  <c r="AQ46" i="2"/>
  <c r="AE47" i="2"/>
  <c r="AN46" i="2"/>
  <c r="AB47" i="2"/>
  <c r="AT8" i="2"/>
  <c r="AH9" i="2"/>
  <c r="AR47" i="2"/>
  <c r="AF48" i="2"/>
  <c r="AK7" i="2"/>
  <c r="Y8" i="2"/>
  <c r="AP48" i="2"/>
  <c r="AD49" i="2"/>
  <c r="AJ47" i="2"/>
  <c r="X48" i="2"/>
  <c r="AK46" i="2"/>
  <c r="Y47" i="2"/>
  <c r="AJ8" i="2"/>
  <c r="X9" i="2"/>
  <c r="W8" i="2"/>
  <c r="AI7" i="2"/>
  <c r="AL7" i="2"/>
  <c r="Z8" i="2"/>
  <c r="AO47" i="2"/>
  <c r="AC48" i="2"/>
  <c r="AL47" i="2" l="1"/>
  <c r="Z48" i="2"/>
  <c r="AH48" i="2"/>
  <c r="AT47" i="2"/>
  <c r="AA48" i="2"/>
  <c r="AM47" i="2"/>
  <c r="AJ9" i="2"/>
  <c r="X10" i="2"/>
  <c r="AP49" i="2"/>
  <c r="AD50" i="2"/>
  <c r="AT9" i="2"/>
  <c r="AH10" i="2"/>
  <c r="W49" i="2"/>
  <c r="AI48" i="2"/>
  <c r="AS8" i="2"/>
  <c r="AG9" i="2"/>
  <c r="AO10" i="2"/>
  <c r="AC11" i="2"/>
  <c r="AJ48" i="2"/>
  <c r="X49" i="2"/>
  <c r="AO48" i="2"/>
  <c r="AC49" i="2"/>
  <c r="AP10" i="2"/>
  <c r="AD11" i="2"/>
  <c r="AL8" i="2"/>
  <c r="Z9" i="2"/>
  <c r="AK47" i="2"/>
  <c r="Y48" i="2"/>
  <c r="AK8" i="2"/>
  <c r="Y9" i="2"/>
  <c r="AN47" i="2"/>
  <c r="AB48" i="2"/>
  <c r="AN8" i="2"/>
  <c r="AB9" i="2"/>
  <c r="AQ8" i="2"/>
  <c r="AE9" i="2"/>
  <c r="AG48" i="2"/>
  <c r="AS47" i="2"/>
  <c r="AM8" i="2"/>
  <c r="AA9" i="2"/>
  <c r="AI8" i="2"/>
  <c r="W9" i="2"/>
  <c r="AR48" i="2"/>
  <c r="AF49" i="2"/>
  <c r="AQ47" i="2"/>
  <c r="AE48" i="2"/>
  <c r="AR8" i="2"/>
  <c r="AF9" i="2"/>
  <c r="AL48" i="2" l="1"/>
  <c r="Z49" i="2"/>
  <c r="AT48" i="2"/>
  <c r="AH49" i="2"/>
  <c r="AN48" i="2"/>
  <c r="AB49" i="2"/>
  <c r="AL9" i="2"/>
  <c r="Z10" i="2"/>
  <c r="AO49" i="2"/>
  <c r="AC50" i="2"/>
  <c r="AG10" i="2"/>
  <c r="AS9" i="2"/>
  <c r="AP50" i="2"/>
  <c r="AD51" i="2"/>
  <c r="AR49" i="2"/>
  <c r="AF50" i="2"/>
  <c r="AG49" i="2"/>
  <c r="AS48" i="2"/>
  <c r="AI9" i="2"/>
  <c r="W10" i="2"/>
  <c r="AQ9" i="2"/>
  <c r="AE10" i="2"/>
  <c r="AK9" i="2"/>
  <c r="Y10" i="2"/>
  <c r="AJ49" i="2"/>
  <c r="X50" i="2"/>
  <c r="AJ10" i="2"/>
  <c r="X11" i="2"/>
  <c r="W50" i="2"/>
  <c r="AI49" i="2"/>
  <c r="AR9" i="2"/>
  <c r="AF10" i="2"/>
  <c r="AA10" i="2"/>
  <c r="AM9" i="2"/>
  <c r="AO11" i="2"/>
  <c r="AC12" i="2"/>
  <c r="AQ48" i="2"/>
  <c r="AE49" i="2"/>
  <c r="AN9" i="2"/>
  <c r="AB10" i="2"/>
  <c r="AK48" i="2"/>
  <c r="Y49" i="2"/>
  <c r="AP11" i="2"/>
  <c r="AD12" i="2"/>
  <c r="AT10" i="2"/>
  <c r="AH11" i="2"/>
  <c r="AA49" i="2"/>
  <c r="AM48" i="2"/>
  <c r="AL49" i="2" l="1"/>
  <c r="Z50" i="2"/>
  <c r="AT49" i="2"/>
  <c r="AH50" i="2"/>
  <c r="AI50" i="2"/>
  <c r="W51" i="2"/>
  <c r="AK49" i="2"/>
  <c r="Y50" i="2"/>
  <c r="AO12" i="2"/>
  <c r="AC13" i="2"/>
  <c r="W11" i="2"/>
  <c r="AI10" i="2"/>
  <c r="AR50" i="2"/>
  <c r="AF51" i="2"/>
  <c r="AO50" i="2"/>
  <c r="AC51" i="2"/>
  <c r="AT11" i="2"/>
  <c r="AH12" i="2"/>
  <c r="AN10" i="2"/>
  <c r="AB11" i="2"/>
  <c r="AJ11" i="2"/>
  <c r="X12" i="2"/>
  <c r="AK10" i="2"/>
  <c r="Y11" i="2"/>
  <c r="AP51" i="2"/>
  <c r="AD52" i="2"/>
  <c r="AL10" i="2"/>
  <c r="Z11" i="2"/>
  <c r="AA50" i="2"/>
  <c r="AM49" i="2"/>
  <c r="AM10" i="2"/>
  <c r="AA11" i="2"/>
  <c r="AP12" i="2"/>
  <c r="AD13" i="2"/>
  <c r="AQ49" i="2"/>
  <c r="AE50" i="2"/>
  <c r="AR10" i="2"/>
  <c r="AF11" i="2"/>
  <c r="AJ50" i="2"/>
  <c r="X51" i="2"/>
  <c r="AQ10" i="2"/>
  <c r="AE11" i="2"/>
  <c r="AN49" i="2"/>
  <c r="AB50" i="2"/>
  <c r="AG50" i="2"/>
  <c r="AS49" i="2"/>
  <c r="AS10" i="2"/>
  <c r="AG11" i="2"/>
  <c r="AL50" i="2" l="1"/>
  <c r="Z51" i="2"/>
  <c r="AT50" i="2"/>
  <c r="AH51" i="2"/>
  <c r="AR51" i="2"/>
  <c r="AF52" i="2"/>
  <c r="AA51" i="2"/>
  <c r="AM50" i="2"/>
  <c r="AQ11" i="2"/>
  <c r="AE12" i="2"/>
  <c r="AO13" i="2"/>
  <c r="AC14" i="2"/>
  <c r="AJ51" i="2"/>
  <c r="X52" i="2"/>
  <c r="AP13" i="2"/>
  <c r="AD14" i="2"/>
  <c r="AL11" i="2"/>
  <c r="Z12" i="2"/>
  <c r="AK11" i="2"/>
  <c r="Y12" i="2"/>
  <c r="AT12" i="2"/>
  <c r="AH13" i="2"/>
  <c r="AK50" i="2"/>
  <c r="Y51" i="2"/>
  <c r="AS11" i="2"/>
  <c r="AG12" i="2"/>
  <c r="AQ50" i="2"/>
  <c r="AE51" i="2"/>
  <c r="AN11" i="2"/>
  <c r="AB12" i="2"/>
  <c r="AG51" i="2"/>
  <c r="AS50" i="2"/>
  <c r="AI11" i="2"/>
  <c r="W12" i="2"/>
  <c r="AN50" i="2"/>
  <c r="AB51" i="2"/>
  <c r="AR11" i="2"/>
  <c r="AF12" i="2"/>
  <c r="AM11" i="2"/>
  <c r="AA12" i="2"/>
  <c r="AP52" i="2"/>
  <c r="AD53" i="2"/>
  <c r="AJ12" i="2"/>
  <c r="X13" i="2"/>
  <c r="AO51" i="2"/>
  <c r="AC52" i="2"/>
  <c r="W52" i="2"/>
  <c r="AI51" i="2"/>
  <c r="AL51" i="2" l="1"/>
  <c r="Z52" i="2"/>
  <c r="AT51" i="2"/>
  <c r="AH52" i="2"/>
  <c r="AR12" i="2"/>
  <c r="AF13" i="2"/>
  <c r="AG13" i="2"/>
  <c r="AS12" i="2"/>
  <c r="AQ12" i="2"/>
  <c r="AE13" i="2"/>
  <c r="AI52" i="2"/>
  <c r="W53" i="2"/>
  <c r="AG52" i="2"/>
  <c r="AS51" i="2"/>
  <c r="AJ52" i="2"/>
  <c r="X53" i="2"/>
  <c r="AP53" i="2"/>
  <c r="AD54" i="2"/>
  <c r="AP54" i="2" s="1"/>
  <c r="AN51" i="2"/>
  <c r="AB52" i="2"/>
  <c r="AN12" i="2"/>
  <c r="AB13" i="2"/>
  <c r="AK51" i="2"/>
  <c r="Y52" i="2"/>
  <c r="AL12" i="2"/>
  <c r="Z13" i="2"/>
  <c r="AC15" i="2"/>
  <c r="AO14" i="2"/>
  <c r="AJ13" i="2"/>
  <c r="X14" i="2"/>
  <c r="AK12" i="2"/>
  <c r="Y13" i="2"/>
  <c r="AA52" i="2"/>
  <c r="AM51" i="2"/>
  <c r="AC53" i="2"/>
  <c r="AO52" i="2"/>
  <c r="AM12" i="2"/>
  <c r="AA13" i="2"/>
  <c r="AI12" i="2"/>
  <c r="W13" i="2"/>
  <c r="AQ51" i="2"/>
  <c r="AE52" i="2"/>
  <c r="AT13" i="2"/>
  <c r="AH14" i="2"/>
  <c r="AP14" i="2"/>
  <c r="AD15" i="2"/>
  <c r="AR52" i="2"/>
  <c r="AF53" i="2"/>
  <c r="Z53" i="2" l="1"/>
  <c r="AL52" i="2"/>
  <c r="P80" i="2"/>
  <c r="P82" i="2" s="1"/>
  <c r="AT52" i="2"/>
  <c r="AH53" i="2"/>
  <c r="AP15" i="2"/>
  <c r="AD16" i="2"/>
  <c r="AT14" i="2"/>
  <c r="AH15" i="2"/>
  <c r="AM13" i="2"/>
  <c r="AA14" i="2"/>
  <c r="AK13" i="2"/>
  <c r="Y14" i="2"/>
  <c r="AL13" i="2"/>
  <c r="Z14" i="2"/>
  <c r="AN52" i="2"/>
  <c r="AB53" i="2"/>
  <c r="AJ53" i="2"/>
  <c r="X54" i="2"/>
  <c r="AJ54" i="2" s="1"/>
  <c r="AQ13" i="2"/>
  <c r="AE14" i="2"/>
  <c r="AQ52" i="2"/>
  <c r="AE53" i="2"/>
  <c r="AK52" i="2"/>
  <c r="Y53" i="2"/>
  <c r="AO53" i="2"/>
  <c r="AC54" i="2"/>
  <c r="AO54" i="2" s="1"/>
  <c r="O80" i="2" s="1"/>
  <c r="O82" i="2" s="1"/>
  <c r="AG53" i="2"/>
  <c r="AS52" i="2"/>
  <c r="AS13" i="2"/>
  <c r="AG14" i="2"/>
  <c r="W14" i="2"/>
  <c r="AI13" i="2"/>
  <c r="AN13" i="2"/>
  <c r="AB14" i="2"/>
  <c r="AI53" i="2"/>
  <c r="W54" i="2"/>
  <c r="AI54" i="2" s="1"/>
  <c r="AR13" i="2"/>
  <c r="AF14" i="2"/>
  <c r="AR53" i="2"/>
  <c r="AF54" i="2"/>
  <c r="AR54" i="2" s="1"/>
  <c r="AJ14" i="2"/>
  <c r="X15" i="2"/>
  <c r="AA53" i="2"/>
  <c r="AM52" i="2"/>
  <c r="AO15" i="2"/>
  <c r="AC16" i="2"/>
  <c r="I80" i="2" l="1"/>
  <c r="I82" i="2" s="1"/>
  <c r="R80" i="2"/>
  <c r="R82" i="2" s="1"/>
  <c r="AL53" i="2"/>
  <c r="Z54" i="2"/>
  <c r="AL54" i="2" s="1"/>
  <c r="J80" i="2"/>
  <c r="J82" i="2" s="1"/>
  <c r="AT53" i="2"/>
  <c r="AH54" i="2"/>
  <c r="AT54" i="2" s="1"/>
  <c r="AM14" i="2"/>
  <c r="AA15" i="2"/>
  <c r="AG54" i="2"/>
  <c r="AS54" i="2" s="1"/>
  <c r="AS53" i="2"/>
  <c r="AJ15" i="2"/>
  <c r="X16" i="2"/>
  <c r="AS14" i="2"/>
  <c r="AG15" i="2"/>
  <c r="AC17" i="2"/>
  <c r="AO16" i="2"/>
  <c r="AN14" i="2"/>
  <c r="AB15" i="2"/>
  <c r="AQ14" i="2"/>
  <c r="AE15" i="2"/>
  <c r="AL14" i="2"/>
  <c r="Z15" i="2"/>
  <c r="AT15" i="2"/>
  <c r="AH16" i="2"/>
  <c r="AQ53" i="2"/>
  <c r="AE54" i="2"/>
  <c r="AQ54" i="2" s="1"/>
  <c r="AN53" i="2"/>
  <c r="AB54" i="2"/>
  <c r="AN54" i="2" s="1"/>
  <c r="AR14" i="2"/>
  <c r="AF15" i="2"/>
  <c r="AA54" i="2"/>
  <c r="AM54" i="2" s="1"/>
  <c r="AM53" i="2"/>
  <c r="AI14" i="2"/>
  <c r="W15" i="2"/>
  <c r="AK53" i="2"/>
  <c r="Y54" i="2"/>
  <c r="AK54" i="2" s="1"/>
  <c r="AK14" i="2"/>
  <c r="Y15" i="2"/>
  <c r="AP16" i="2"/>
  <c r="AD17" i="2"/>
  <c r="Q80" i="2" l="1"/>
  <c r="Q82" i="2" s="1"/>
  <c r="K80" i="2"/>
  <c r="K82" i="2" s="1"/>
  <c r="T80" i="2"/>
  <c r="T82" i="2" s="1"/>
  <c r="L80" i="2"/>
  <c r="L82" i="2" s="1"/>
  <c r="N80" i="2"/>
  <c r="N82" i="2" s="1"/>
  <c r="AR15" i="2"/>
  <c r="AF16" i="2"/>
  <c r="AT16" i="2"/>
  <c r="AH17" i="2"/>
  <c r="AN15" i="2"/>
  <c r="AB16" i="2"/>
  <c r="AJ16" i="2"/>
  <c r="X17" i="2"/>
  <c r="AI15" i="2"/>
  <c r="W16" i="2"/>
  <c r="AL15" i="2"/>
  <c r="Z16" i="2"/>
  <c r="AP17" i="2"/>
  <c r="AD18" i="2"/>
  <c r="AO17" i="2"/>
  <c r="AC18" i="2"/>
  <c r="S80" i="2"/>
  <c r="S82" i="2" s="1"/>
  <c r="AK15" i="2"/>
  <c r="Y16" i="2"/>
  <c r="AQ15" i="2"/>
  <c r="AE16" i="2"/>
  <c r="AG16" i="2"/>
  <c r="AS15" i="2"/>
  <c r="AM15" i="2"/>
  <c r="AA16" i="2"/>
  <c r="M80" i="2"/>
  <c r="M82" i="2" s="1"/>
  <c r="AL16" i="2" l="1"/>
  <c r="Z17" i="2"/>
  <c r="AN16" i="2"/>
  <c r="AB17" i="2"/>
  <c r="AG17" i="2"/>
  <c r="AS16" i="2"/>
  <c r="AC19" i="2"/>
  <c r="AO18" i="2"/>
  <c r="W17" i="2"/>
  <c r="AI16" i="2"/>
  <c r="AT17" i="2"/>
  <c r="AH18" i="2"/>
  <c r="AQ16" i="2"/>
  <c r="AE17" i="2"/>
  <c r="AP18" i="2"/>
  <c r="AD19" i="2"/>
  <c r="AJ17" i="2"/>
  <c r="X18" i="2"/>
  <c r="AR16" i="2"/>
  <c r="AF17" i="2"/>
  <c r="AM16" i="2"/>
  <c r="AA17" i="2"/>
  <c r="AK16" i="2"/>
  <c r="Y17" i="2"/>
  <c r="AJ18" i="2" l="1"/>
  <c r="X19" i="2"/>
  <c r="AH19" i="2"/>
  <c r="AT18" i="2"/>
  <c r="AN17" i="2"/>
  <c r="AB18" i="2"/>
  <c r="AI17" i="2"/>
  <c r="W18" i="2"/>
  <c r="AK17" i="2"/>
  <c r="Y18" i="2"/>
  <c r="AM17" i="2"/>
  <c r="AA18" i="2"/>
  <c r="AP19" i="2"/>
  <c r="AD20" i="2"/>
  <c r="AL17" i="2"/>
  <c r="Z18" i="2"/>
  <c r="AS17" i="2"/>
  <c r="AG18" i="2"/>
  <c r="AR17" i="2"/>
  <c r="AF18" i="2"/>
  <c r="AQ17" i="2"/>
  <c r="AE18" i="2"/>
  <c r="AO19" i="2"/>
  <c r="AC20" i="2"/>
  <c r="AP20" i="2" l="1"/>
  <c r="AD21" i="2"/>
  <c r="AI18" i="2"/>
  <c r="W19" i="2"/>
  <c r="AO20" i="2"/>
  <c r="AC21" i="2"/>
  <c r="AS18" i="2"/>
  <c r="AG19" i="2"/>
  <c r="AM18" i="2"/>
  <c r="AA19" i="2"/>
  <c r="AN18" i="2"/>
  <c r="AB19" i="2"/>
  <c r="AQ18" i="2"/>
  <c r="AE19" i="2"/>
  <c r="Z19" i="2"/>
  <c r="AL18" i="2"/>
  <c r="AK18" i="2"/>
  <c r="Y19" i="2"/>
  <c r="AH20" i="2"/>
  <c r="AT19" i="2"/>
  <c r="AR18" i="2"/>
  <c r="AF19" i="2"/>
  <c r="AJ19" i="2"/>
  <c r="X20" i="2"/>
  <c r="AM19" i="2" l="1"/>
  <c r="AA20" i="2"/>
  <c r="AQ19" i="2"/>
  <c r="AE20" i="2"/>
  <c r="AJ20" i="2"/>
  <c r="X21" i="2"/>
  <c r="AK19" i="2"/>
  <c r="Y20" i="2"/>
  <c r="AB20" i="2"/>
  <c r="AN19" i="2"/>
  <c r="AO21" i="2"/>
  <c r="AC22" i="2"/>
  <c r="W20" i="2"/>
  <c r="AI19" i="2"/>
  <c r="AL19" i="2"/>
  <c r="Z20" i="2"/>
  <c r="AR19" i="2"/>
  <c r="AF20" i="2"/>
  <c r="AG20" i="2"/>
  <c r="AS19" i="2"/>
  <c r="AP21" i="2"/>
  <c r="AD22" i="2"/>
  <c r="AH21" i="2"/>
  <c r="AT20" i="2"/>
  <c r="AR20" i="2" l="1"/>
  <c r="AF21" i="2"/>
  <c r="AO22" i="2"/>
  <c r="AC23" i="2"/>
  <c r="AJ21" i="2"/>
  <c r="X22" i="2"/>
  <c r="AQ20" i="2"/>
  <c r="AE21" i="2"/>
  <c r="AH22" i="2"/>
  <c r="AT21" i="2"/>
  <c r="AP22" i="2"/>
  <c r="AD23" i="2"/>
  <c r="AL20" i="2"/>
  <c r="Z21" i="2"/>
  <c r="AB21" i="2"/>
  <c r="AN20" i="2"/>
  <c r="AK20" i="2"/>
  <c r="Y21" i="2"/>
  <c r="AM20" i="2"/>
  <c r="AA21" i="2"/>
  <c r="AS20" i="2"/>
  <c r="AG21" i="2"/>
  <c r="W21" i="2"/>
  <c r="AI20" i="2"/>
  <c r="AI21" i="2" l="1"/>
  <c r="W22" i="2"/>
  <c r="AK21" i="2"/>
  <c r="Y22" i="2"/>
  <c r="AP23" i="2"/>
  <c r="AD24" i="2"/>
  <c r="AJ22" i="2"/>
  <c r="X23" i="2"/>
  <c r="AC24" i="2"/>
  <c r="AO23" i="2"/>
  <c r="AG22" i="2"/>
  <c r="AS21" i="2"/>
  <c r="AB22" i="2"/>
  <c r="AN21" i="2"/>
  <c r="AH23" i="2"/>
  <c r="AT22" i="2"/>
  <c r="AM21" i="2"/>
  <c r="AA22" i="2"/>
  <c r="AL21" i="2"/>
  <c r="Z22" i="2"/>
  <c r="AQ21" i="2"/>
  <c r="AE22" i="2"/>
  <c r="AR21" i="2"/>
  <c r="AF22" i="2"/>
  <c r="AR22" i="2" l="1"/>
  <c r="AF23" i="2"/>
  <c r="AM22" i="2"/>
  <c r="AA23" i="2"/>
  <c r="AP24" i="2"/>
  <c r="AD25" i="2"/>
  <c r="AS22" i="2"/>
  <c r="AG23" i="2"/>
  <c r="AK22" i="2"/>
  <c r="Y23" i="2"/>
  <c r="AQ22" i="2"/>
  <c r="AE23" i="2"/>
  <c r="AH24" i="2"/>
  <c r="AT23" i="2"/>
  <c r="AO24" i="2"/>
  <c r="AC25" i="2"/>
  <c r="AL22" i="2"/>
  <c r="Z23" i="2"/>
  <c r="AJ23" i="2"/>
  <c r="X24" i="2"/>
  <c r="W23" i="2"/>
  <c r="AI22" i="2"/>
  <c r="AB23" i="2"/>
  <c r="AN22" i="2"/>
  <c r="AJ24" i="2" l="1"/>
  <c r="X25" i="2"/>
  <c r="Z24" i="2"/>
  <c r="AL23" i="2"/>
  <c r="AQ23" i="2"/>
  <c r="AE24" i="2"/>
  <c r="AP25" i="2"/>
  <c r="AD26" i="2"/>
  <c r="AC26" i="2"/>
  <c r="AO25" i="2"/>
  <c r="AK23" i="2"/>
  <c r="Y24" i="2"/>
  <c r="AM23" i="2"/>
  <c r="AA24" i="2"/>
  <c r="AB24" i="2"/>
  <c r="AN23" i="2"/>
  <c r="AI23" i="2"/>
  <c r="W24" i="2"/>
  <c r="AS23" i="2"/>
  <c r="AG24" i="2"/>
  <c r="AR23" i="2"/>
  <c r="AF24" i="2"/>
  <c r="AH25" i="2"/>
  <c r="AT24" i="2"/>
  <c r="W25" i="2" l="1"/>
  <c r="AI24" i="2"/>
  <c r="AK24" i="2"/>
  <c r="Y25" i="2"/>
  <c r="AQ24" i="2"/>
  <c r="AE25" i="2"/>
  <c r="AR24" i="2"/>
  <c r="AF25" i="2"/>
  <c r="AH26" i="2"/>
  <c r="AT25" i="2"/>
  <c r="AB25" i="2"/>
  <c r="AN24" i="2"/>
  <c r="AO26" i="2"/>
  <c r="AC27" i="2"/>
  <c r="AL24" i="2"/>
  <c r="Z25" i="2"/>
  <c r="AS24" i="2"/>
  <c r="AG25" i="2"/>
  <c r="AM24" i="2"/>
  <c r="AA25" i="2"/>
  <c r="AD27" i="2"/>
  <c r="AP26" i="2"/>
  <c r="AJ25" i="2"/>
  <c r="X26" i="2"/>
  <c r="AJ26" i="2" l="1"/>
  <c r="X27" i="2"/>
  <c r="AS25" i="2"/>
  <c r="AG26" i="2"/>
  <c r="AQ25" i="2"/>
  <c r="AE26" i="2"/>
  <c r="AK25" i="2"/>
  <c r="Y26" i="2"/>
  <c r="AB26" i="2"/>
  <c r="AN25" i="2"/>
  <c r="AD28" i="2"/>
  <c r="AP27" i="2"/>
  <c r="AH27" i="2"/>
  <c r="AT26" i="2"/>
  <c r="AM25" i="2"/>
  <c r="AA26" i="2"/>
  <c r="AC28" i="2"/>
  <c r="AO27" i="2"/>
  <c r="AR25" i="2"/>
  <c r="AF26" i="2"/>
  <c r="AL25" i="2"/>
  <c r="Z26" i="2"/>
  <c r="W26" i="2"/>
  <c r="AI25" i="2"/>
  <c r="AQ26" i="2" l="1"/>
  <c r="AE27" i="2"/>
  <c r="AI26" i="2"/>
  <c r="W27" i="2"/>
  <c r="AS26" i="2"/>
  <c r="AG27" i="2"/>
  <c r="AB27" i="2"/>
  <c r="AN26" i="2"/>
  <c r="AC29" i="2"/>
  <c r="AO28" i="2"/>
  <c r="AL26" i="2"/>
  <c r="Z27" i="2"/>
  <c r="AM26" i="2"/>
  <c r="AA27" i="2"/>
  <c r="AK26" i="2"/>
  <c r="Y27" i="2"/>
  <c r="AJ27" i="2"/>
  <c r="X28" i="2"/>
  <c r="AP28" i="2"/>
  <c r="AD29" i="2"/>
  <c r="AF27" i="2"/>
  <c r="AR26" i="2"/>
  <c r="AH28" i="2"/>
  <c r="AT27" i="2"/>
  <c r="AJ28" i="2" l="1"/>
  <c r="X29" i="2"/>
  <c r="Z28" i="2"/>
  <c r="AL27" i="2"/>
  <c r="AS27" i="2"/>
  <c r="AG28" i="2"/>
  <c r="AI27" i="2"/>
  <c r="W28" i="2"/>
  <c r="AR27" i="2"/>
  <c r="AF28" i="2"/>
  <c r="AO29" i="2"/>
  <c r="AC30" i="2"/>
  <c r="AP29" i="2"/>
  <c r="AD30" i="2"/>
  <c r="AM27" i="2"/>
  <c r="AA28" i="2"/>
  <c r="AQ27" i="2"/>
  <c r="AE28" i="2"/>
  <c r="AH29" i="2"/>
  <c r="AT28" i="2"/>
  <c r="AK27" i="2"/>
  <c r="Y28" i="2"/>
  <c r="AB28" i="2"/>
  <c r="AN27" i="2"/>
  <c r="AQ28" i="2" l="1"/>
  <c r="AE29" i="2"/>
  <c r="AO30" i="2"/>
  <c r="AC31" i="2"/>
  <c r="AS28" i="2"/>
  <c r="AG29" i="2"/>
  <c r="AR28" i="2"/>
  <c r="AF29" i="2"/>
  <c r="AB29" i="2"/>
  <c r="AN28" i="2"/>
  <c r="AK28" i="2"/>
  <c r="Y29" i="2"/>
  <c r="AM28" i="2"/>
  <c r="AA29" i="2"/>
  <c r="AL28" i="2"/>
  <c r="Z29" i="2"/>
  <c r="AP30" i="2"/>
  <c r="AD31" i="2"/>
  <c r="AI28" i="2"/>
  <c r="W29" i="2"/>
  <c r="X30" i="2"/>
  <c r="AJ29" i="2"/>
  <c r="AH30" i="2"/>
  <c r="AT29" i="2"/>
  <c r="AP31" i="2" l="1"/>
  <c r="AD32" i="2"/>
  <c r="AK29" i="2"/>
  <c r="Y30" i="2"/>
  <c r="AS29" i="2"/>
  <c r="AG30" i="2"/>
  <c r="AH31" i="2"/>
  <c r="AT30" i="2"/>
  <c r="AO31" i="2"/>
  <c r="AC32" i="2"/>
  <c r="AJ30" i="2"/>
  <c r="X31" i="2"/>
  <c r="AB30" i="2"/>
  <c r="AN29" i="2"/>
  <c r="W30" i="2"/>
  <c r="AI29" i="2"/>
  <c r="AM29" i="2"/>
  <c r="AA30" i="2"/>
  <c r="AR29" i="2"/>
  <c r="AF30" i="2"/>
  <c r="AQ29" i="2"/>
  <c r="AE30" i="2"/>
  <c r="Z30" i="2"/>
  <c r="AL29" i="2"/>
  <c r="AM30" i="2" l="1"/>
  <c r="AA31" i="2"/>
  <c r="X32" i="2"/>
  <c r="AJ31" i="2"/>
  <c r="AS30" i="2"/>
  <c r="AG31" i="2"/>
  <c r="Z31" i="2"/>
  <c r="AL30" i="2"/>
  <c r="AK30" i="2"/>
  <c r="Y31" i="2"/>
  <c r="AI30" i="2"/>
  <c r="W31" i="2"/>
  <c r="AD33" i="2"/>
  <c r="AP32" i="2"/>
  <c r="AQ30" i="2"/>
  <c r="AE31" i="2"/>
  <c r="AO32" i="2"/>
  <c r="AC33" i="2"/>
  <c r="AF31" i="2"/>
  <c r="AR30" i="2"/>
  <c r="AB31" i="2"/>
  <c r="AN30" i="2"/>
  <c r="AH32" i="2"/>
  <c r="AT31" i="2"/>
  <c r="AO33" i="2" l="1"/>
  <c r="AC34" i="2"/>
  <c r="W32" i="2"/>
  <c r="AI31" i="2"/>
  <c r="AS31" i="2"/>
  <c r="AG32" i="2"/>
  <c r="AH33" i="2"/>
  <c r="AT32" i="2"/>
  <c r="AQ31" i="2"/>
  <c r="AE32" i="2"/>
  <c r="X33" i="2"/>
  <c r="AJ32" i="2"/>
  <c r="AK31" i="2"/>
  <c r="Y32" i="2"/>
  <c r="AB32" i="2"/>
  <c r="AN31" i="2"/>
  <c r="AM31" i="2"/>
  <c r="AA32" i="2"/>
  <c r="AR31" i="2"/>
  <c r="AF32" i="2"/>
  <c r="AP33" i="2"/>
  <c r="AD34" i="2"/>
  <c r="AL31" i="2"/>
  <c r="Z32" i="2"/>
  <c r="AL32" i="2" l="1"/>
  <c r="Z33" i="2"/>
  <c r="AM32" i="2"/>
  <c r="AA33" i="2"/>
  <c r="AS32" i="2"/>
  <c r="AG33" i="2"/>
  <c r="AP34" i="2"/>
  <c r="AD35" i="2"/>
  <c r="W33" i="2"/>
  <c r="AI32" i="2"/>
  <c r="AB33" i="2"/>
  <c r="AN32" i="2"/>
  <c r="AF33" i="2"/>
  <c r="AR32" i="2"/>
  <c r="AK32" i="2"/>
  <c r="Y33" i="2"/>
  <c r="AC35" i="2"/>
  <c r="AO34" i="2"/>
  <c r="AJ33" i="2"/>
  <c r="X34" i="2"/>
  <c r="AQ32" i="2"/>
  <c r="AE33" i="2"/>
  <c r="AH34" i="2"/>
  <c r="AT33" i="2"/>
  <c r="AS33" i="2" l="1"/>
  <c r="AG34" i="2"/>
  <c r="AM33" i="2"/>
  <c r="AA34" i="2"/>
  <c r="AB34" i="2"/>
  <c r="AN33" i="2"/>
  <c r="AK33" i="2"/>
  <c r="Y34" i="2"/>
  <c r="W34" i="2"/>
  <c r="AI33" i="2"/>
  <c r="AH35" i="2"/>
  <c r="AT34" i="2"/>
  <c r="AJ34" i="2"/>
  <c r="X35" i="2"/>
  <c r="AD36" i="2"/>
  <c r="AP36" i="2" s="1"/>
  <c r="P69" i="2" s="1"/>
  <c r="P71" i="2" s="1"/>
  <c r="AP35" i="2"/>
  <c r="AL33" i="2"/>
  <c r="Z34" i="2"/>
  <c r="AC36" i="2"/>
  <c r="AO36" i="2" s="1"/>
  <c r="O69" i="2" s="1"/>
  <c r="O71" i="2" s="1"/>
  <c r="AO35" i="2"/>
  <c r="AQ33" i="2"/>
  <c r="AE34" i="2"/>
  <c r="AF34" i="2"/>
  <c r="AR33" i="2"/>
  <c r="Z35" i="2" l="1"/>
  <c r="AL34" i="2"/>
  <c r="AH36" i="2"/>
  <c r="AT36" i="2" s="1"/>
  <c r="T69" i="2" s="1"/>
  <c r="T71" i="2" s="1"/>
  <c r="AT35" i="2"/>
  <c r="AB35" i="2"/>
  <c r="AN34" i="2"/>
  <c r="AM34" i="2"/>
  <c r="AA35" i="2"/>
  <c r="AF35" i="2"/>
  <c r="AR34" i="2"/>
  <c r="AQ34" i="2"/>
  <c r="AE35" i="2"/>
  <c r="W35" i="2"/>
  <c r="AI34" i="2"/>
  <c r="AJ35" i="2"/>
  <c r="X36" i="2"/>
  <c r="AJ36" i="2" s="1"/>
  <c r="J69" i="2" s="1"/>
  <c r="J71" i="2" s="1"/>
  <c r="AK34" i="2"/>
  <c r="Y35" i="2"/>
  <c r="AS34" i="2"/>
  <c r="AG35" i="2"/>
  <c r="AK35" i="2" l="1"/>
  <c r="Y36" i="2"/>
  <c r="AK36" i="2" s="1"/>
  <c r="K69" i="2" s="1"/>
  <c r="K71" i="2" s="1"/>
  <c r="AQ35" i="2"/>
  <c r="AE36" i="2"/>
  <c r="AQ36" i="2" s="1"/>
  <c r="Q69" i="2" s="1"/>
  <c r="Q71" i="2" s="1"/>
  <c r="AN35" i="2"/>
  <c r="AB36" i="2"/>
  <c r="AN36" i="2" s="1"/>
  <c r="N69" i="2" s="1"/>
  <c r="N71" i="2" s="1"/>
  <c r="AF36" i="2"/>
  <c r="AR36" i="2" s="1"/>
  <c r="AR35" i="2"/>
  <c r="AS35" i="2"/>
  <c r="AG36" i="2"/>
  <c r="AS36" i="2" s="1"/>
  <c r="S69" i="2" s="1"/>
  <c r="S71" i="2" s="1"/>
  <c r="AM35" i="2"/>
  <c r="AA36" i="2"/>
  <c r="AM36" i="2" s="1"/>
  <c r="M69" i="2" s="1"/>
  <c r="M71" i="2" s="1"/>
  <c r="W36" i="2"/>
  <c r="AI36" i="2" s="1"/>
  <c r="AI35" i="2"/>
  <c r="Z36" i="2"/>
  <c r="AL36" i="2" s="1"/>
  <c r="AL35" i="2"/>
  <c r="L69" i="2" l="1"/>
  <c r="L71" i="2" s="1"/>
  <c r="I69" i="2"/>
  <c r="I71" i="2" s="1"/>
  <c r="R69" i="2"/>
  <c r="R7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윤양현</author>
  </authors>
  <commentList>
    <comment ref="B4" authorId="0" shapeId="0" xr:uid="{2DC95FC7-853C-48C8-BDBB-616956A5956C}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 shapeId="0" xr:uid="{E50584D1-1BA4-4DE7-80BD-4090252E64F1}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 shapeId="0" xr:uid="{ECE7C65F-63DF-4F57-BC8C-94F72E506E3B}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 shapeId="0" xr:uid="{6B7948E5-C20F-4F3D-8481-68BB0CA27DD8}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 shapeId="0" xr:uid="{1A5539C0-0EB8-4C81-BA02-2BC36C5DA84B}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 shapeId="0" xr:uid="{A3704F1C-5AC5-4FCF-BD7D-099310A6E91D}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 shapeId="0" xr:uid="{688C568A-4E92-45EB-A783-EC973525825E}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 shapeId="0" xr:uid="{6531666A-ADCF-4D6C-97DC-57379B12C3B6}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USD mn
%p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<sst xmlns="http://schemas.openxmlformats.org/spreadsheetml/2006/main" count="94" uniqueCount="52">
  <si>
    <t xml:space="preserve">     Refresh     </t>
  </si>
  <si>
    <t>Time Series (Sector)</t>
  </si>
  <si>
    <t>M</t>
  </si>
  <si>
    <t>Ascending</t>
  </si>
  <si>
    <t>Korean</t>
  </si>
  <si>
    <t>IKS200</t>
  </si>
  <si>
    <t>IKQ150</t>
  </si>
  <si>
    <t>I100100</t>
  </si>
  <si>
    <t>P</t>
  </si>
  <si>
    <t>Last Update : 2023-03-18 19:19:30</t>
  </si>
  <si>
    <t>Frequency</t>
  </si>
  <si>
    <t>Period(From)</t>
  </si>
  <si>
    <t>Period(To)</t>
  </si>
  <si>
    <t>CPD [20230317]</t>
    <phoneticPr fontId="2" type="noConversion"/>
  </si>
  <si>
    <t>D A T E</t>
  </si>
  <si>
    <t>Code</t>
  </si>
  <si>
    <t>Name</t>
  </si>
  <si>
    <t>Item Code</t>
  </si>
  <si>
    <t>Unit</t>
  </si>
  <si>
    <t>Base Date</t>
  </si>
  <si>
    <t>코스피 200</t>
  </si>
  <si>
    <t>종가지수</t>
  </si>
  <si>
    <t>코스닥 150</t>
  </si>
  <si>
    <t>KOSPI200</t>
    <phoneticPr fontId="2" type="noConversion"/>
  </si>
  <si>
    <t>KOSDAQ150</t>
    <phoneticPr fontId="2" type="noConversion"/>
  </si>
  <si>
    <t>Avg</t>
    <phoneticPr fontId="2" type="noConversion"/>
  </si>
  <si>
    <t>Std</t>
    <phoneticPr fontId="2" type="noConversion"/>
  </si>
  <si>
    <t>Hit Ratio</t>
    <phoneticPr fontId="2" type="noConversion"/>
  </si>
  <si>
    <t>Hit count</t>
    <phoneticPr fontId="2" type="noConversion"/>
  </si>
  <si>
    <t>Kospi200</t>
    <phoneticPr fontId="2" type="noConversion"/>
  </si>
  <si>
    <t>Kosdaq150</t>
    <phoneticPr fontId="2" type="noConversion"/>
  </si>
  <si>
    <t>index</t>
    <phoneticPr fontId="2" type="noConversion"/>
  </si>
  <si>
    <t>Annualized Return</t>
    <phoneticPr fontId="2" type="noConversion"/>
  </si>
  <si>
    <t>Annualized Std</t>
    <phoneticPr fontId="2" type="noConversion"/>
  </si>
  <si>
    <t>MDD</t>
    <phoneticPr fontId="2" type="noConversion"/>
  </si>
  <si>
    <t>Sharpe Ratio</t>
    <phoneticPr fontId="2" type="noConversion"/>
  </si>
  <si>
    <t>Calmar Ratio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</si>
  <si>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</si>
  <si>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</si>
  <si>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</si>
  <si>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</si>
  <si>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</si>
  <si>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</si>
  <si>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</si>
  <si>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</si>
  <si>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</si>
  <si>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</si>
  <si>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</si>
  <si>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12월</t>
    <phoneticPr fontId="2" type="noConversion"/>
  </si>
  <si>
    <t>DD</t>
    <phoneticPr fontId="2" type="noConversion"/>
  </si>
  <si>
    <t>3~4월 투자 시 수익 구간 카운트</t>
    <phoneticPr fontId="2" type="noConversion"/>
  </si>
  <si>
    <t>hit 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</si>
</sst>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%"/>
    <numFmt numFmtId="180" formatCode="0.000000000000000%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  <font>
      <sz val="11"/>
      <color rgb="FF9B9B9B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/>
      <right style="thin">
        <color rgb="FF3664FD"/>
      </right>
      <top/>
      <bottom/>
      <diagonal/>
    </border>
    <border>
      <left style="thin">
        <color rgb="FF3664FD"/>
      </left>
      <right/>
      <top/>
      <bottom/>
      <diagonal/>
    </border>
    <border>
      <left style="thin">
        <color rgb="FF3664FD"/>
      </left>
      <right/>
      <top style="thin">
        <color rgb="FF3664FD"/>
      </top>
      <bottom/>
      <diagonal/>
    </border>
    <border>
      <left style="thin">
        <color rgb="FF3664FD"/>
      </left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4" fillId="2" borderId="0" xfId="1" applyFont="1" applyFill="1" applyAlignment="1">
      <alignment horizontal="center"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8" fillId="0" borderId="3" xfId="0" applyFont="1" applyBorder="1" applyAlignment="1">
      <alignment horizontal="right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8" fillId="0" borderId="1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49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  <xf numFmtId="10" fontId="0" fillId="0" borderId="0" xfId="0" applyNumberFormat="1">
      <alignment vertical="center"/>
    </xf>
    <xf numFmtId="180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1" fillId="0" borderId="0" xfId="0" applyFont="1">
      <alignment vertical="center"/>
    </xf>
    <xf numFmtId="0" fontId="9" fillId="0" borderId="0" xfId="0" applyFont="1">
      <alignment vertical="center"/>
    </xf>
    <xf numFmtId="10" fontId="9" fillId="0" borderId="0" xfId="0" applyNumberFormat="1" applyFont="1">
      <alignment vertical="center"/>
    </xf>
    <xf numFmtId="2" fontId="9" fillId="0" borderId="0" xfId="0" applyNumberFormat="1" applyFont="1">
      <alignment vertical="center"/>
    </xf>
    <xf numFmtId="10" fontId="1" fillId="0" borderId="0" xfId="0" applyNumberFormat="1" applyFont="1">
      <alignment vertical="center"/>
    </xf>
    <xf numFmtId="2" fontId="1" fillId="0" borderId="0" xfId="0" applyNumberFormat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Sheet2!$W$1</c:f>
              <c:strCache>
                <c:ptCount val="1"/>
                <c:pt idx="0">
                  <c:v>KOSPI200 1 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Sheet2!$W$2:$W$36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0.91136927294086922</c:v>
                </c:pt>
                <c:pt idx="3">
                  <c:v>1.0109652156343927</c:v>
                </c:pt>
                <c:pt idx="4">
                  <c:v>0.99413615311074333</c:v>
                </c:pt>
                <c:pt idx="5">
                  <c:v>1.0935601035518012</c:v>
                </c:pt>
                <c:pt idx="6">
                  <c:v>0.99086121619507306</c:v>
                </c:pt>
                <c:pt idx="7">
                  <c:v>0.9810526710092603</c:v>
                </c:pt>
                <c:pt idx="8">
                  <c:v>1.0343440644440338</c:v>
                </c:pt>
                <c:pt idx="9">
                  <c:v>1.5989092824247051</c:v>
                </c:pt>
                <c:pt idx="10">
                  <c:v>1.6181139211726456</c:v>
                </c:pt>
                <c:pt idx="11">
                  <c:v>1.4819643572776391</c:v>
                </c:pt>
                <c:pt idx="12">
                  <c:v>1.8242080596765635</c:v>
                </c:pt>
                <c:pt idx="13">
                  <c:v>1.9504784117434013</c:v>
                </c:pt>
                <c:pt idx="14">
                  <c:v>1.8369223254205413</c:v>
                </c:pt>
                <c:pt idx="15">
                  <c:v>1.9360927351571511</c:v>
                </c:pt>
                <c:pt idx="16">
                  <c:v>2.0336953277060714</c:v>
                </c:pt>
                <c:pt idx="17">
                  <c:v>2.0706028346395864</c:v>
                </c:pt>
                <c:pt idx="18">
                  <c:v>1.9656151511312414</c:v>
                </c:pt>
                <c:pt idx="19">
                  <c:v>1.6926922532869317</c:v>
                </c:pt>
                <c:pt idx="20">
                  <c:v>1.7502912107271023</c:v>
                </c:pt>
                <c:pt idx="21">
                  <c:v>1.6594079746882657</c:v>
                </c:pt>
                <c:pt idx="22">
                  <c:v>1.6712176188165462</c:v>
                </c:pt>
                <c:pt idx="23">
                  <c:v>1.8033257992018257</c:v>
                </c:pt>
                <c:pt idx="24">
                  <c:v>1.7633536260988751</c:v>
                </c:pt>
                <c:pt idx="25">
                  <c:v>1.6876116352715127</c:v>
                </c:pt>
                <c:pt idx="26">
                  <c:v>1.7279262258621002</c:v>
                </c:pt>
                <c:pt idx="27">
                  <c:v>1.6684070098285775</c:v>
                </c:pt>
                <c:pt idx="28">
                  <c:v>1.7202539720200891</c:v>
                </c:pt>
                <c:pt idx="29">
                  <c:v>1.7660228773543676</c:v>
                </c:pt>
                <c:pt idx="30">
                  <c:v>1.9272016199970992</c:v>
                </c:pt>
                <c:pt idx="31">
                  <c:v>1.8665850050644197</c:v>
                </c:pt>
                <c:pt idx="32">
                  <c:v>1.9398022801738077</c:v>
                </c:pt>
                <c:pt idx="33">
                  <c:v>1.7616134865334476</c:v>
                </c:pt>
                <c:pt idx="34">
                  <c:v>1.9199226888959173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C-465B-82ED-B80693231F20}"/>
            </c:ext>
          </c:extLst>
        </c:ser>
        <c:ser>
          <c:idx val="2"/>
          <c:order val="1"/>
          <c:tx>
            <c:strRef>
              <c:f>Sheet2!$X$1</c:f>
              <c:strCache>
                <c:ptCount val="1"/>
                <c:pt idx="0">
                  <c:v>KOSPI200 2 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Sheet2!$X$2:$X$36</c:f>
              <c:numCache>
                <c:formatCode>General</c:formatCode>
                <c:ptCount val="35"/>
                <c:pt idx="0">
                  <c:v>1</c:v>
                </c:pt>
                <c:pt idx="1">
                  <c:v>0.96146376367167541</c:v>
                </c:pt>
                <c:pt idx="2">
                  <c:v>1.0274249700307034</c:v>
                </c:pt>
                <c:pt idx="3">
                  <c:v>0.91581582117803151</c:v>
                </c:pt>
                <c:pt idx="4">
                  <c:v>0.87168162529054405</c:v>
                </c:pt>
                <c:pt idx="5">
                  <c:v>0.84713185453763007</c:v>
                </c:pt>
                <c:pt idx="6">
                  <c:v>0.81459737884075467</c:v>
                </c:pt>
                <c:pt idx="7">
                  <c:v>0.79156291448250271</c:v>
                </c:pt>
                <c:pt idx="8">
                  <c:v>0.76525853391187493</c:v>
                </c:pt>
                <c:pt idx="9">
                  <c:v>0.76923390291920934</c:v>
                </c:pt>
                <c:pt idx="10">
                  <c:v>0.70556025057775318</c:v>
                </c:pt>
                <c:pt idx="11">
                  <c:v>0.61129199741440032</c:v>
                </c:pt>
                <c:pt idx="12">
                  <c:v>0.5655117298470741</c:v>
                </c:pt>
                <c:pt idx="13">
                  <c:v>0.624075854574758</c:v>
                </c:pt>
                <c:pt idx="14">
                  <c:v>0.60441273605119805</c:v>
                </c:pt>
                <c:pt idx="15">
                  <c:v>0.63182905909509313</c:v>
                </c:pt>
                <c:pt idx="16">
                  <c:v>0.68292443732523489</c:v>
                </c:pt>
                <c:pt idx="17">
                  <c:v>0.67082724275318528</c:v>
                </c:pt>
                <c:pt idx="18">
                  <c:v>0.69830985210741248</c:v>
                </c:pt>
                <c:pt idx="19">
                  <c:v>0.72882750844439714</c:v>
                </c:pt>
                <c:pt idx="20">
                  <c:v>0.66496540071973764</c:v>
                </c:pt>
                <c:pt idx="21">
                  <c:v>0.65870586143370036</c:v>
                </c:pt>
                <c:pt idx="22">
                  <c:v>0.61828439747050179</c:v>
                </c:pt>
                <c:pt idx="23">
                  <c:v>0.64290506460216101</c:v>
                </c:pt>
                <c:pt idx="24">
                  <c:v>0.66766763422337028</c:v>
                </c:pt>
                <c:pt idx="25">
                  <c:v>0.68224126442192701</c:v>
                </c:pt>
                <c:pt idx="26">
                  <c:v>0.68655509985408103</c:v>
                </c:pt>
                <c:pt idx="27">
                  <c:v>0.69403887582405444</c:v>
                </c:pt>
                <c:pt idx="28">
                  <c:v>0.69913886681727833</c:v>
                </c:pt>
                <c:pt idx="29">
                  <c:v>0.65610590279097036</c:v>
                </c:pt>
                <c:pt idx="30">
                  <c:v>0.65130943793793905</c:v>
                </c:pt>
                <c:pt idx="31">
                  <c:v>0.61351687188038662</c:v>
                </c:pt>
                <c:pt idx="32">
                  <c:v>0.62163016846077046</c:v>
                </c:pt>
                <c:pt idx="33">
                  <c:v>0.62781208756161511</c:v>
                </c:pt>
                <c:pt idx="34">
                  <c:v>0.6229440999949456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DC-465B-82ED-B80693231F20}"/>
            </c:ext>
          </c:extLst>
        </c:ser>
        <c:ser>
          <c:idx val="3"/>
          <c:order val="2"/>
          <c:tx>
            <c:strRef>
              <c:f>Sheet2!$Y$1</c:f>
              <c:strCache>
                <c:ptCount val="1"/>
                <c:pt idx="0">
                  <c:v>KOSPI200 3 월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Sheet2!$Y$2:$Y$36</c:f>
              <c:numCache>
                <c:formatCode>General</c:formatCode>
                <c:ptCount val="35"/>
                <c:pt idx="0">
                  <c:v>1</c:v>
                </c:pt>
                <c:pt idx="1">
                  <c:v>0.97916223687008286</c:v>
                </c:pt>
                <c:pt idx="2">
                  <c:v>0.95553950497936924</c:v>
                </c:pt>
                <c:pt idx="3">
                  <c:v>0.93610766712390914</c:v>
                </c:pt>
                <c:pt idx="4">
                  <c:v>0.98390662430923781</c:v>
                </c:pt>
                <c:pt idx="5">
                  <c:v>0.92841057820407813</c:v>
                </c:pt>
                <c:pt idx="6">
                  <c:v>0.98435928443356546</c:v>
                </c:pt>
                <c:pt idx="7">
                  <c:v>1.0052290925841005</c:v>
                </c:pt>
                <c:pt idx="8">
                  <c:v>0.99767971176168968</c:v>
                </c:pt>
                <c:pt idx="9">
                  <c:v>0.83829965748877033</c:v>
                </c:pt>
                <c:pt idx="10">
                  <c:v>0.99906183467142118</c:v>
                </c:pt>
                <c:pt idx="11">
                  <c:v>1.0461243578516395</c:v>
                </c:pt>
                <c:pt idx="12">
                  <c:v>0.94490522813436129</c:v>
                </c:pt>
                <c:pt idx="13">
                  <c:v>1.029801215304492</c:v>
                </c:pt>
                <c:pt idx="14">
                  <c:v>0.96194883598449799</c:v>
                </c:pt>
                <c:pt idx="15">
                  <c:v>0.96244673910871359</c:v>
                </c:pt>
                <c:pt idx="16">
                  <c:v>0.917799802109173</c:v>
                </c:pt>
                <c:pt idx="17">
                  <c:v>0.91138632363853134</c:v>
                </c:pt>
                <c:pt idx="18">
                  <c:v>0.93327551481762283</c:v>
                </c:pt>
                <c:pt idx="19">
                  <c:v>0.93671854184946102</c:v>
                </c:pt>
                <c:pt idx="20">
                  <c:v>1.0652145886563618</c:v>
                </c:pt>
                <c:pt idx="21">
                  <c:v>1.1328001946365744</c:v>
                </c:pt>
                <c:pt idx="22">
                  <c:v>1.2322670864343168</c:v>
                </c:pt>
                <c:pt idx="23">
                  <c:v>1.2297299438537797</c:v>
                </c:pt>
                <c:pt idx="24">
                  <c:v>1.2085316589367823</c:v>
                </c:pt>
                <c:pt idx="25">
                  <c:v>1.2071286192027122</c:v>
                </c:pt>
                <c:pt idx="26">
                  <c:v>1.2350674109141564</c:v>
                </c:pt>
                <c:pt idx="27">
                  <c:v>1.2941809387007397</c:v>
                </c:pt>
                <c:pt idx="28">
                  <c:v>1.3448823914573633</c:v>
                </c:pt>
                <c:pt idx="29">
                  <c:v>1.3524050667276131</c:v>
                </c:pt>
                <c:pt idx="30">
                  <c:v>1.3175227373109601</c:v>
                </c:pt>
                <c:pt idx="31">
                  <c:v>1.1641509389223998</c:v>
                </c:pt>
                <c:pt idx="32">
                  <c:v>1.1787202207566363</c:v>
                </c:pt>
                <c:pt idx="33">
                  <c:v>1.1919895444787127</c:v>
                </c:pt>
                <c:pt idx="34">
                  <c:v>1.1816524051635067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DC-465B-82ED-B80693231F20}"/>
            </c:ext>
          </c:extLst>
        </c:ser>
        <c:ser>
          <c:idx val="4"/>
          <c:order val="3"/>
          <c:tx>
            <c:strRef>
              <c:f>Sheet2!$Z$1</c:f>
              <c:strCache>
                <c:ptCount val="1"/>
                <c:pt idx="0">
                  <c:v>KOSPI200 4 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Sheet2!$Z$2:$Z$36</c:f>
              <c:numCache>
                <c:formatCode>General</c:formatCode>
                <c:ptCount val="35"/>
                <c:pt idx="0">
                  <c:v>1</c:v>
                </c:pt>
                <c:pt idx="1">
                  <c:v>0.81357220412595022</c:v>
                </c:pt>
                <c:pt idx="2">
                  <c:v>0.79602916937141444</c:v>
                </c:pt>
                <c:pt idx="3">
                  <c:v>0.80309380850993917</c:v>
                </c:pt>
                <c:pt idx="4">
                  <c:v>0.87136993333276835</c:v>
                </c:pt>
                <c:pt idx="5">
                  <c:v>0.92246851027457444</c:v>
                </c:pt>
                <c:pt idx="6">
                  <c:v>0.89537330703553486</c:v>
                </c:pt>
                <c:pt idx="7">
                  <c:v>1.0033539063472698</c:v>
                </c:pt>
                <c:pt idx="8">
                  <c:v>1.0397094247815641</c:v>
                </c:pt>
                <c:pt idx="9">
                  <c:v>0.92892996544792783</c:v>
                </c:pt>
                <c:pt idx="10">
                  <c:v>1.1268965268483702</c:v>
                </c:pt>
                <c:pt idx="11">
                  <c:v>0.95144156450837569</c:v>
                </c:pt>
                <c:pt idx="12">
                  <c:v>1.0578873749022686</c:v>
                </c:pt>
                <c:pt idx="13">
                  <c:v>1.0063361750344453</c:v>
                </c:pt>
                <c:pt idx="14">
                  <c:v>1.1305569519674261</c:v>
                </c:pt>
                <c:pt idx="15">
                  <c:v>1.0956596085630168</c:v>
                </c:pt>
                <c:pt idx="16">
                  <c:v>1.0324383456871253</c:v>
                </c:pt>
                <c:pt idx="17">
                  <c:v>1.0786669283298322</c:v>
                </c:pt>
                <c:pt idx="18">
                  <c:v>1.1416274979738179</c:v>
                </c:pt>
                <c:pt idx="19">
                  <c:v>1.2326324926434513</c:v>
                </c:pt>
                <c:pt idx="20">
                  <c:v>1.3817165703155687</c:v>
                </c:pt>
                <c:pt idx="21">
                  <c:v>1.4214382715201457</c:v>
                </c:pt>
                <c:pt idx="22">
                  <c:v>1.4801572763894828</c:v>
                </c:pt>
                <c:pt idx="23">
                  <c:v>1.4677754370678964</c:v>
                </c:pt>
                <c:pt idx="24">
                  <c:v>1.4250333526975303</c:v>
                </c:pt>
                <c:pt idx="25">
                  <c:v>1.4096848860728388</c:v>
                </c:pt>
                <c:pt idx="26">
                  <c:v>1.4597646429863409</c:v>
                </c:pt>
                <c:pt idx="27">
                  <c:v>1.4558459711227965</c:v>
                </c:pt>
                <c:pt idx="28">
                  <c:v>1.4899284541269182</c:v>
                </c:pt>
                <c:pt idx="29">
                  <c:v>1.5323138190690242</c:v>
                </c:pt>
                <c:pt idx="30">
                  <c:v>1.5790901813120168</c:v>
                </c:pt>
                <c:pt idx="31">
                  <c:v>1.7213163174803525</c:v>
                </c:pt>
                <c:pt idx="32">
                  <c:v>1.7516749225400003</c:v>
                </c:pt>
                <c:pt idx="33">
                  <c:v>1.7012246150146419</c:v>
                </c:pt>
                <c:pt idx="34">
                  <c:v>1.7012246150146419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DC-465B-82ED-B80693231F20}"/>
            </c:ext>
          </c:extLst>
        </c:ser>
        <c:ser>
          <c:idx val="5"/>
          <c:order val="4"/>
          <c:tx>
            <c:strRef>
              <c:f>Sheet2!$AA$1</c:f>
              <c:strCache>
                <c:ptCount val="1"/>
                <c:pt idx="0">
                  <c:v>KOSPI200 5 월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Sheet2!$AA$2:$AA$36</c:f>
              <c:numCache>
                <c:formatCode>General</c:formatCode>
                <c:ptCount val="35"/>
                <c:pt idx="0">
                  <c:v>1</c:v>
                </c:pt>
                <c:pt idx="1">
                  <c:v>1.1700253569998664</c:v>
                </c:pt>
                <c:pt idx="2">
                  <c:v>1.1104072766249435</c:v>
                </c:pt>
                <c:pt idx="3">
                  <c:v>1.0203429321365034</c:v>
                </c:pt>
                <c:pt idx="4">
                  <c:v>1.0650013826941065</c:v>
                </c:pt>
                <c:pt idx="5">
                  <c:v>1.1043997983311549</c:v>
                </c:pt>
                <c:pt idx="6">
                  <c:v>1.084651246228947</c:v>
                </c:pt>
                <c:pt idx="7">
                  <c:v>0.97471837993237953</c:v>
                </c:pt>
                <c:pt idx="8">
                  <c:v>1.0660169558929045</c:v>
                </c:pt>
                <c:pt idx="9">
                  <c:v>0.83053922783476331</c:v>
                </c:pt>
                <c:pt idx="10">
                  <c:v>0.81653013242550232</c:v>
                </c:pt>
                <c:pt idx="11">
                  <c:v>0.83022699792940569</c:v>
                </c:pt>
                <c:pt idx="12">
                  <c:v>0.87193888574808109</c:v>
                </c:pt>
                <c:pt idx="13">
                  <c:v>0.82612500877344275</c:v>
                </c:pt>
                <c:pt idx="14">
                  <c:v>0.87021382546141712</c:v>
                </c:pt>
                <c:pt idx="15">
                  <c:v>0.80626394825224179</c:v>
                </c:pt>
                <c:pt idx="16">
                  <c:v>0.85604687276586056</c:v>
                </c:pt>
                <c:pt idx="17">
                  <c:v>0.79517966166045517</c:v>
                </c:pt>
                <c:pt idx="18">
                  <c:v>0.86686798169934776</c:v>
                </c:pt>
                <c:pt idx="19">
                  <c:v>0.87594242950777501</c:v>
                </c:pt>
                <c:pt idx="20">
                  <c:v>0.8893801826877239</c:v>
                </c:pt>
                <c:pt idx="21">
                  <c:v>0.8362787820016967</c:v>
                </c:pt>
                <c:pt idx="22">
                  <c:v>0.81430554908502284</c:v>
                </c:pt>
                <c:pt idx="23">
                  <c:v>0.75177329016152761</c:v>
                </c:pt>
                <c:pt idx="24">
                  <c:v>0.76867731181970367</c:v>
                </c:pt>
                <c:pt idx="25">
                  <c:v>0.78255583141195217</c:v>
                </c:pt>
                <c:pt idx="26">
                  <c:v>0.76484390414142411</c:v>
                </c:pt>
                <c:pt idx="27">
                  <c:v>0.75994665728374855</c:v>
                </c:pt>
                <c:pt idx="28">
                  <c:v>0.80614514840931617</c:v>
                </c:pt>
                <c:pt idx="29">
                  <c:v>0.77465276778163128</c:v>
                </c:pt>
                <c:pt idx="30">
                  <c:v>0.71747549799906873</c:v>
                </c:pt>
                <c:pt idx="31">
                  <c:v>0.74574094760065901</c:v>
                </c:pt>
                <c:pt idx="32">
                  <c:v>0.75554031841982672</c:v>
                </c:pt>
                <c:pt idx="33">
                  <c:v>0.75439130475545058</c:v>
                </c:pt>
                <c:pt idx="34">
                  <c:v>0.75439130475545058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DC-465B-82ED-B80693231F20}"/>
            </c:ext>
          </c:extLst>
        </c:ser>
        <c:ser>
          <c:idx val="6"/>
          <c:order val="5"/>
          <c:tx>
            <c:strRef>
              <c:f>Sheet2!$AB$1</c:f>
              <c:strCache>
                <c:ptCount val="1"/>
                <c:pt idx="0">
                  <c:v>KOSPI200 6 월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Sheet2!$AB$2:$AB$36</c:f>
              <c:numCache>
                <c:formatCode>General</c:formatCode>
                <c:ptCount val="35"/>
                <c:pt idx="0">
                  <c:v>1</c:v>
                </c:pt>
                <c:pt idx="1">
                  <c:v>0.8902703319265427</c:v>
                </c:pt>
                <c:pt idx="2">
                  <c:v>0.88539827124302217</c:v>
                </c:pt>
                <c:pt idx="3">
                  <c:v>0.87476717079324384</c:v>
                </c:pt>
                <c:pt idx="4">
                  <c:v>0.86127515996524828</c:v>
                </c:pt>
                <c:pt idx="5">
                  <c:v>0.85116819460703796</c:v>
                </c:pt>
                <c:pt idx="6">
                  <c:v>0.86257841250193024</c:v>
                </c:pt>
                <c:pt idx="7">
                  <c:v>0.77836914049820471</c:v>
                </c:pt>
                <c:pt idx="8">
                  <c:v>0.7745712427916136</c:v>
                </c:pt>
                <c:pt idx="9">
                  <c:v>0.69184027065352804</c:v>
                </c:pt>
                <c:pt idx="10">
                  <c:v>0.85163857779910823</c:v>
                </c:pt>
                <c:pt idx="11">
                  <c:v>0.95898875004917927</c:v>
                </c:pt>
                <c:pt idx="12">
                  <c:v>0.92256507430148404</c:v>
                </c:pt>
                <c:pt idx="13">
                  <c:v>0.85749128781057582</c:v>
                </c:pt>
                <c:pt idx="14">
                  <c:v>0.91009288922351805</c:v>
                </c:pt>
                <c:pt idx="15">
                  <c:v>0.89008028391987049</c:v>
                </c:pt>
                <c:pt idx="16">
                  <c:v>0.92280592076056434</c:v>
                </c:pt>
                <c:pt idx="17">
                  <c:v>0.90359541214757322</c:v>
                </c:pt>
                <c:pt idx="18">
                  <c:v>0.92388404094423404</c:v>
                </c:pt>
                <c:pt idx="19">
                  <c:v>0.83074084234150103</c:v>
                </c:pt>
                <c:pt idx="20">
                  <c:v>0.83208899479969389</c:v>
                </c:pt>
                <c:pt idx="21">
                  <c:v>0.8573614561048446</c:v>
                </c:pt>
                <c:pt idx="22">
                  <c:v>0.8343476866472278</c:v>
                </c:pt>
                <c:pt idx="23">
                  <c:v>0.8372536302393202</c:v>
                </c:pt>
                <c:pt idx="24">
                  <c:v>0.77577327034872101</c:v>
                </c:pt>
                <c:pt idx="25">
                  <c:v>0.77762361822752457</c:v>
                </c:pt>
                <c:pt idx="26">
                  <c:v>0.75337420857274717</c:v>
                </c:pt>
                <c:pt idx="27">
                  <c:v>0.75495127562677211</c:v>
                </c:pt>
                <c:pt idx="28">
                  <c:v>0.77251980729773995</c:v>
                </c:pt>
                <c:pt idx="29">
                  <c:v>0.74454292247150644</c:v>
                </c:pt>
                <c:pt idx="30">
                  <c:v>0.78294236608375856</c:v>
                </c:pt>
                <c:pt idx="31">
                  <c:v>0.81728655082140711</c:v>
                </c:pt>
                <c:pt idx="32">
                  <c:v>0.83816230039603257</c:v>
                </c:pt>
                <c:pt idx="33">
                  <c:v>0.7262465693057516</c:v>
                </c:pt>
                <c:pt idx="34">
                  <c:v>0.7262465693057516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DC-465B-82ED-B80693231F20}"/>
            </c:ext>
          </c:extLst>
        </c:ser>
        <c:ser>
          <c:idx val="7"/>
          <c:order val="6"/>
          <c:tx>
            <c:strRef>
              <c:f>Sheet2!$AC$1</c:f>
              <c:strCache>
                <c:ptCount val="1"/>
                <c:pt idx="0">
                  <c:v>KOSPI200 7 월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Sheet2!$AC$2:$AC$36</c:f>
              <c:numCache>
                <c:formatCode>General</c:formatCode>
                <c:ptCount val="35"/>
                <c:pt idx="0">
                  <c:v>1</c:v>
                </c:pt>
                <c:pt idx="1">
                  <c:v>0.96310057655349146</c:v>
                </c:pt>
                <c:pt idx="2">
                  <c:v>1.15446023899779</c:v>
                </c:pt>
                <c:pt idx="3">
                  <c:v>1.0712268599667456</c:v>
                </c:pt>
                <c:pt idx="4">
                  <c:v>1.0398937037395943</c:v>
                </c:pt>
                <c:pt idx="5">
                  <c:v>1.0313983243797002</c:v>
                </c:pt>
                <c:pt idx="6">
                  <c:v>1.0760956456435391</c:v>
                </c:pt>
                <c:pt idx="7">
                  <c:v>1.0683825622835674</c:v>
                </c:pt>
                <c:pt idx="8">
                  <c:v>1.0328157621456113</c:v>
                </c:pt>
                <c:pt idx="9">
                  <c:v>1.187272352702156</c:v>
                </c:pt>
                <c:pt idx="10">
                  <c:v>1.3073841949637659</c:v>
                </c:pt>
                <c:pt idx="11">
                  <c:v>1.1185940612851908</c:v>
                </c:pt>
                <c:pt idx="12">
                  <c:v>1.0235441287552196</c:v>
                </c:pt>
                <c:pt idx="13">
                  <c:v>0.98497959919490441</c:v>
                </c:pt>
                <c:pt idx="14">
                  <c:v>1.0547014498457663</c:v>
                </c:pt>
                <c:pt idx="15">
                  <c:v>0.98656266202067899</c:v>
                </c:pt>
                <c:pt idx="16">
                  <c:v>1.092437307585596</c:v>
                </c:pt>
                <c:pt idx="17">
                  <c:v>1.0993527064870039</c:v>
                </c:pt>
                <c:pt idx="18">
                  <c:v>1.2136543908946942</c:v>
                </c:pt>
                <c:pt idx="19">
                  <c:v>1.160224495454407</c:v>
                </c:pt>
                <c:pt idx="20">
                  <c:v>1.3155995507985163</c:v>
                </c:pt>
                <c:pt idx="21">
                  <c:v>1.3656382024929132</c:v>
                </c:pt>
                <c:pt idx="22">
                  <c:v>1.3752662074092785</c:v>
                </c:pt>
                <c:pt idx="23">
                  <c:v>1.4043551373985805</c:v>
                </c:pt>
                <c:pt idx="24">
                  <c:v>1.4375119929148221</c:v>
                </c:pt>
                <c:pt idx="25">
                  <c:v>1.4878271194706374</c:v>
                </c:pt>
                <c:pt idx="26">
                  <c:v>1.4408219974102221</c:v>
                </c:pt>
                <c:pt idx="27">
                  <c:v>1.4841399029602795</c:v>
                </c:pt>
                <c:pt idx="28">
                  <c:v>1.4976597814706956</c:v>
                </c:pt>
                <c:pt idx="29">
                  <c:v>1.4866145030983726</c:v>
                </c:pt>
                <c:pt idx="30">
                  <c:v>1.4268284928116055</c:v>
                </c:pt>
                <c:pt idx="31">
                  <c:v>1.5247895478894991</c:v>
                </c:pt>
                <c:pt idx="32">
                  <c:v>1.4729139031214966</c:v>
                </c:pt>
                <c:pt idx="33">
                  <c:v>1.5501555794863642</c:v>
                </c:pt>
                <c:pt idx="34">
                  <c:v>1.5501555794863642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3DC-465B-82ED-B80693231F20}"/>
            </c:ext>
          </c:extLst>
        </c:ser>
        <c:ser>
          <c:idx val="8"/>
          <c:order val="7"/>
          <c:tx>
            <c:strRef>
              <c:f>Sheet2!$AD$1</c:f>
              <c:strCache>
                <c:ptCount val="1"/>
                <c:pt idx="0">
                  <c:v>KOSPI200 8 월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Sheet2!$AD$2:$AD$36</c:f>
              <c:numCache>
                <c:formatCode>General</c:formatCode>
                <c:ptCount val="35"/>
                <c:pt idx="0">
                  <c:v>1</c:v>
                </c:pt>
                <c:pt idx="1">
                  <c:v>0.88812026074231742</c:v>
                </c:pt>
                <c:pt idx="2">
                  <c:v>0.84867273551331623</c:v>
                </c:pt>
                <c:pt idx="3">
                  <c:v>0.93203793342657115</c:v>
                </c:pt>
                <c:pt idx="4">
                  <c:v>0.86059579228646088</c:v>
                </c:pt>
                <c:pt idx="5">
                  <c:v>0.88993896842418518</c:v>
                </c:pt>
                <c:pt idx="6">
                  <c:v>0.87107755022690847</c:v>
                </c:pt>
                <c:pt idx="7">
                  <c:v>0.82351956553318895</c:v>
                </c:pt>
                <c:pt idx="8">
                  <c:v>0.8003264757937999</c:v>
                </c:pt>
                <c:pt idx="9">
                  <c:v>0.72011152150011604</c:v>
                </c:pt>
                <c:pt idx="10">
                  <c:v>0.69934026614429223</c:v>
                </c:pt>
                <c:pt idx="11">
                  <c:v>0.67734646482514893</c:v>
                </c:pt>
                <c:pt idx="12">
                  <c:v>0.68179603849673842</c:v>
                </c:pt>
                <c:pt idx="13">
                  <c:v>0.6998693806884777</c:v>
                </c:pt>
                <c:pt idx="14">
                  <c:v>0.74628772794349374</c:v>
                </c:pt>
                <c:pt idx="15">
                  <c:v>0.80597821274384462</c:v>
                </c:pt>
                <c:pt idx="16">
                  <c:v>0.78781389773433719</c:v>
                </c:pt>
                <c:pt idx="17">
                  <c:v>0.82021286700203033</c:v>
                </c:pt>
                <c:pt idx="18">
                  <c:v>0.79993582985119427</c:v>
                </c:pt>
                <c:pt idx="19">
                  <c:v>0.74052456598413519</c:v>
                </c:pt>
                <c:pt idx="20">
                  <c:v>0.75687039794909827</c:v>
                </c:pt>
                <c:pt idx="21">
                  <c:v>0.74881472173973818</c:v>
                </c:pt>
                <c:pt idx="22">
                  <c:v>0.65437181269710587</c:v>
                </c:pt>
                <c:pt idx="23">
                  <c:v>0.65562780466005621</c:v>
                </c:pt>
                <c:pt idx="24">
                  <c:v>0.66554193130820816</c:v>
                </c:pt>
                <c:pt idx="25">
                  <c:v>0.65500401953615972</c:v>
                </c:pt>
                <c:pt idx="26">
                  <c:v>0.62417083810076945</c:v>
                </c:pt>
                <c:pt idx="27">
                  <c:v>0.63754876404861083</c:v>
                </c:pt>
                <c:pt idx="28">
                  <c:v>0.62474104571171551</c:v>
                </c:pt>
                <c:pt idx="29">
                  <c:v>0.63024389170184725</c:v>
                </c:pt>
                <c:pt idx="30">
                  <c:v>0.61287515187646791</c:v>
                </c:pt>
                <c:pt idx="31">
                  <c:v>0.62888705782219156</c:v>
                </c:pt>
                <c:pt idx="32">
                  <c:v>0.62277487675020116</c:v>
                </c:pt>
                <c:pt idx="33">
                  <c:v>0.62210069034439064</c:v>
                </c:pt>
                <c:pt idx="34">
                  <c:v>0.62210069034439064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3DC-465B-82ED-B80693231F20}"/>
            </c:ext>
          </c:extLst>
        </c:ser>
        <c:ser>
          <c:idx val="9"/>
          <c:order val="8"/>
          <c:tx>
            <c:strRef>
              <c:f>Sheet2!$AE$1</c:f>
              <c:strCache>
                <c:ptCount val="1"/>
                <c:pt idx="0">
                  <c:v>KOSPI200 9 월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Sheet2!$AE$2:$AE$36</c:f>
              <c:numCache>
                <c:formatCode>General</c:formatCode>
                <c:ptCount val="35"/>
                <c:pt idx="0">
                  <c:v>1</c:v>
                </c:pt>
                <c:pt idx="1">
                  <c:v>1.0017974835230676</c:v>
                </c:pt>
                <c:pt idx="2">
                  <c:v>1.0435498844852729</c:v>
                </c:pt>
                <c:pt idx="3">
                  <c:v>0.95222875841347532</c:v>
                </c:pt>
                <c:pt idx="4">
                  <c:v>1.0219167177949093</c:v>
                </c:pt>
                <c:pt idx="5">
                  <c:v>1.137292885155472</c:v>
                </c:pt>
                <c:pt idx="6">
                  <c:v>1.2309587660788612</c:v>
                </c:pt>
                <c:pt idx="7">
                  <c:v>1.2140681494341805</c:v>
                </c:pt>
                <c:pt idx="8">
                  <c:v>1.1350311623675959</c:v>
                </c:pt>
                <c:pt idx="9">
                  <c:v>1.1318383883524974</c:v>
                </c:pt>
                <c:pt idx="10">
                  <c:v>1.0106165802906286</c:v>
                </c:pt>
                <c:pt idx="11">
                  <c:v>0.89185103116241404</c:v>
                </c:pt>
                <c:pt idx="12">
                  <c:v>0.77927831868552067</c:v>
                </c:pt>
                <c:pt idx="13">
                  <c:v>0.68514183459147293</c:v>
                </c:pt>
                <c:pt idx="14">
                  <c:v>0.62869608861221837</c:v>
                </c:pt>
                <c:pt idx="15">
                  <c:v>0.6580258701783438</c:v>
                </c:pt>
                <c:pt idx="16">
                  <c:v>0.74003837423512075</c:v>
                </c:pt>
                <c:pt idx="17">
                  <c:v>0.75104783705291422</c:v>
                </c:pt>
                <c:pt idx="18">
                  <c:v>0.77916327563992094</c:v>
                </c:pt>
                <c:pt idx="19">
                  <c:v>0.76951445014776698</c:v>
                </c:pt>
                <c:pt idx="20">
                  <c:v>0.81517933098713746</c:v>
                </c:pt>
                <c:pt idx="21">
                  <c:v>0.87318821243915623</c:v>
                </c:pt>
                <c:pt idx="22">
                  <c:v>0.83081968957757668</c:v>
                </c:pt>
                <c:pt idx="23">
                  <c:v>0.87037779500805446</c:v>
                </c:pt>
                <c:pt idx="24">
                  <c:v>0.90208258717546475</c:v>
                </c:pt>
                <c:pt idx="25">
                  <c:v>0.87271672472417783</c:v>
                </c:pt>
                <c:pt idx="26">
                  <c:v>0.88737446696503486</c:v>
                </c:pt>
                <c:pt idx="27">
                  <c:v>0.88951629812289024</c:v>
                </c:pt>
                <c:pt idx="28">
                  <c:v>0.9125707785368059</c:v>
                </c:pt>
                <c:pt idx="29">
                  <c:v>0.91390890344951359</c:v>
                </c:pt>
                <c:pt idx="30">
                  <c:v>0.96525011790970838</c:v>
                </c:pt>
                <c:pt idx="31">
                  <c:v>0.97247833719470012</c:v>
                </c:pt>
                <c:pt idx="32">
                  <c:v>0.9296447193030638</c:v>
                </c:pt>
                <c:pt idx="33">
                  <c:v>0.80989855778768294</c:v>
                </c:pt>
                <c:pt idx="34">
                  <c:v>0.80989855778768294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3DC-465B-82ED-B80693231F20}"/>
            </c:ext>
          </c:extLst>
        </c:ser>
        <c:ser>
          <c:idx val="10"/>
          <c:order val="9"/>
          <c:tx>
            <c:strRef>
              <c:f>Sheet2!$AF$1</c:f>
              <c:strCache>
                <c:ptCount val="1"/>
                <c:pt idx="0">
                  <c:v>KOSPI200 10 월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Sheet2!$AF$2:$AF$36</c:f>
              <c:numCache>
                <c:formatCode>General</c:formatCode>
                <c:ptCount val="35"/>
                <c:pt idx="0">
                  <c:v>1</c:v>
                </c:pt>
                <c:pt idx="1">
                  <c:v>1.1411483253588517</c:v>
                </c:pt>
                <c:pt idx="2">
                  <c:v>1.1127014021291657</c:v>
                </c:pt>
                <c:pt idx="3">
                  <c:v>1.3353595951020278</c:v>
                </c:pt>
                <c:pt idx="4">
                  <c:v>1.3836092293270885</c:v>
                </c:pt>
                <c:pt idx="5">
                  <c:v>1.4520066895651285</c:v>
                </c:pt>
                <c:pt idx="6">
                  <c:v>1.4664009686168145</c:v>
                </c:pt>
                <c:pt idx="7">
                  <c:v>1.4027138227501996</c:v>
                </c:pt>
                <c:pt idx="8">
                  <c:v>1.0247827002404499</c:v>
                </c:pt>
                <c:pt idx="9">
                  <c:v>1.3763019565147481</c:v>
                </c:pt>
                <c:pt idx="10">
                  <c:v>1.3691956411797499</c:v>
                </c:pt>
                <c:pt idx="11">
                  <c:v>1.1474207284994631</c:v>
                </c:pt>
                <c:pt idx="12">
                  <c:v>1.2940864573332937</c:v>
                </c:pt>
                <c:pt idx="13">
                  <c:v>1.3215999091114254</c:v>
                </c:pt>
                <c:pt idx="14">
                  <c:v>1.4970753185959016</c:v>
                </c:pt>
                <c:pt idx="15">
                  <c:v>1.5012458320658502</c:v>
                </c:pt>
                <c:pt idx="16">
                  <c:v>1.4182509022194931</c:v>
                </c:pt>
                <c:pt idx="17">
                  <c:v>1.4086126905279144</c:v>
                </c:pt>
                <c:pt idx="18">
                  <c:v>1.4839438384598684</c:v>
                </c:pt>
                <c:pt idx="19">
                  <c:v>1.1728738408146533</c:v>
                </c:pt>
                <c:pt idx="20">
                  <c:v>1.1038090512804479</c:v>
                </c:pt>
                <c:pt idx="21">
                  <c:v>1.1039453520482538</c:v>
                </c:pt>
                <c:pt idx="22">
                  <c:v>1.1972304351799734</c:v>
                </c:pt>
                <c:pt idx="23">
                  <c:v>1.1410838899513343</c:v>
                </c:pt>
                <c:pt idx="24">
                  <c:v>1.1673247520865841</c:v>
                </c:pt>
                <c:pt idx="25">
                  <c:v>1.1385928424663512</c:v>
                </c:pt>
                <c:pt idx="26">
                  <c:v>1.1996807943877854</c:v>
                </c:pt>
                <c:pt idx="27">
                  <c:v>1.1924125430411507</c:v>
                </c:pt>
                <c:pt idx="28">
                  <c:v>1.2576376260228181</c:v>
                </c:pt>
                <c:pt idx="29">
                  <c:v>1.1048847281164826</c:v>
                </c:pt>
                <c:pt idx="30">
                  <c:v>1.1140533931971788</c:v>
                </c:pt>
                <c:pt idx="31">
                  <c:v>1.0858276350448202</c:v>
                </c:pt>
                <c:pt idx="32">
                  <c:v>1.0511125377170727</c:v>
                </c:pt>
                <c:pt idx="33">
                  <c:v>1.1191793220403774</c:v>
                </c:pt>
                <c:pt idx="34">
                  <c:v>1.1191793220403774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3DC-465B-82ED-B80693231F20}"/>
            </c:ext>
          </c:extLst>
        </c:ser>
        <c:ser>
          <c:idx val="11"/>
          <c:order val="10"/>
          <c:tx>
            <c:strRef>
              <c:f>Sheet2!$AG$1</c:f>
              <c:strCache>
                <c:ptCount val="1"/>
                <c:pt idx="0">
                  <c:v>KOSPI200 11 월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Sheet2!$AG$2:$AG$36</c:f>
              <c:numCache>
                <c:formatCode>General</c:formatCode>
                <c:ptCount val="35"/>
                <c:pt idx="0">
                  <c:v>1</c:v>
                </c:pt>
                <c:pt idx="1">
                  <c:v>1.0065513626834381</c:v>
                </c:pt>
                <c:pt idx="2">
                  <c:v>0.93758657546647239</c:v>
                </c:pt>
                <c:pt idx="3">
                  <c:v>1.008509239158859</c:v>
                </c:pt>
                <c:pt idx="4">
                  <c:v>1.1006422050152183</c:v>
                </c:pt>
                <c:pt idx="5">
                  <c:v>1.0564768635609996</c:v>
                </c:pt>
                <c:pt idx="6">
                  <c:v>0.97930584399066123</c:v>
                </c:pt>
                <c:pt idx="7">
                  <c:v>0.9386820528146228</c:v>
                </c:pt>
                <c:pt idx="8">
                  <c:v>0.82335232543281411</c:v>
                </c:pt>
                <c:pt idx="9">
                  <c:v>0.89806104305242673</c:v>
                </c:pt>
                <c:pt idx="10">
                  <c:v>1.1078088063763791</c:v>
                </c:pt>
                <c:pt idx="11">
                  <c:v>1.098807859824571</c:v>
                </c:pt>
                <c:pt idx="12">
                  <c:v>1.323564012970506</c:v>
                </c:pt>
                <c:pt idx="13">
                  <c:v>1.4661139277248505</c:v>
                </c:pt>
                <c:pt idx="14">
                  <c:v>1.4974769721172294</c:v>
                </c:pt>
                <c:pt idx="15">
                  <c:v>1.5724964222436693</c:v>
                </c:pt>
                <c:pt idx="16">
                  <c:v>1.7532637817208874</c:v>
                </c:pt>
                <c:pt idx="17">
                  <c:v>1.8337687687576076</c:v>
                </c:pt>
                <c:pt idx="18">
                  <c:v>1.7034290870522726</c:v>
                </c:pt>
                <c:pt idx="19">
                  <c:v>1.6244361721001537</c:v>
                </c:pt>
                <c:pt idx="20">
                  <c:v>1.6082554336710335</c:v>
                </c:pt>
                <c:pt idx="21">
                  <c:v>1.6523371736835821</c:v>
                </c:pt>
                <c:pt idx="22">
                  <c:v>1.594874351371631</c:v>
                </c:pt>
                <c:pt idx="23">
                  <c:v>1.6208202247831047</c:v>
                </c:pt>
                <c:pt idx="24">
                  <c:v>1.6369731669655745</c:v>
                </c:pt>
                <c:pt idx="25">
                  <c:v>1.6582155817894439</c:v>
                </c:pt>
                <c:pt idx="26">
                  <c:v>1.6238425632342481</c:v>
                </c:pt>
                <c:pt idx="27">
                  <c:v>1.6132466304377757</c:v>
                </c:pt>
                <c:pt idx="28">
                  <c:v>1.5730085635695255</c:v>
                </c:pt>
                <c:pt idx="29">
                  <c:v>1.6167413117858822</c:v>
                </c:pt>
                <c:pt idx="30">
                  <c:v>1.6223684296863767</c:v>
                </c:pt>
                <c:pt idx="31">
                  <c:v>1.8614741216610433</c:v>
                </c:pt>
                <c:pt idx="32">
                  <c:v>1.7884948674769423</c:v>
                </c:pt>
                <c:pt idx="33">
                  <c:v>1.9163724296017708</c:v>
                </c:pt>
                <c:pt idx="34">
                  <c:v>1.9163724296017708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3DC-465B-82ED-B80693231F20}"/>
            </c:ext>
          </c:extLst>
        </c:ser>
        <c:ser>
          <c:idx val="12"/>
          <c:order val="11"/>
          <c:tx>
            <c:strRef>
              <c:f>Sheet2!$AH$1</c:f>
              <c:strCache>
                <c:ptCount val="1"/>
                <c:pt idx="0">
                  <c:v>KOSPI200 12 월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Sheet2!$AH$2:$AH$36</c:f>
              <c:numCache>
                <c:formatCode>General</c:formatCode>
                <c:ptCount val="35"/>
                <c:pt idx="0">
                  <c:v>1</c:v>
                </c:pt>
                <c:pt idx="1">
                  <c:v>0.99726633689143462</c:v>
                </c:pt>
                <c:pt idx="2">
                  <c:v>0.93923958694742904</c:v>
                </c:pt>
                <c:pt idx="3">
                  <c:v>0.95723022071027486</c:v>
                </c:pt>
                <c:pt idx="4">
                  <c:v>1.0359583137952446</c:v>
                </c:pt>
                <c:pt idx="5">
                  <c:v>0.97151047751898734</c:v>
                </c:pt>
                <c:pt idx="6">
                  <c:v>0.92692962084214781</c:v>
                </c:pt>
                <c:pt idx="7">
                  <c:v>0.83079996231438313</c:v>
                </c:pt>
                <c:pt idx="8">
                  <c:v>0.80642068785857379</c:v>
                </c:pt>
                <c:pt idx="9">
                  <c:v>1.0084529071738066</c:v>
                </c:pt>
                <c:pt idx="10">
                  <c:v>1.0609195484322222</c:v>
                </c:pt>
                <c:pt idx="11">
                  <c:v>1.0587469028541474</c:v>
                </c:pt>
                <c:pt idx="12">
                  <c:v>1.1505587672276048</c:v>
                </c:pt>
                <c:pt idx="13">
                  <c:v>0.99831753110775445</c:v>
                </c:pt>
                <c:pt idx="14">
                  <c:v>1.0137340743928853</c:v>
                </c:pt>
                <c:pt idx="15">
                  <c:v>1.030272064142681</c:v>
                </c:pt>
                <c:pt idx="16">
                  <c:v>1.1015436718339013</c:v>
                </c:pt>
                <c:pt idx="17">
                  <c:v>1.104104570292425</c:v>
                </c:pt>
                <c:pt idx="18">
                  <c:v>1.1011835379870754</c:v>
                </c:pt>
                <c:pt idx="19">
                  <c:v>1.1457287841917283</c:v>
                </c:pt>
                <c:pt idx="20">
                  <c:v>1.2414719807608148</c:v>
                </c:pt>
                <c:pt idx="21">
                  <c:v>1.3486411891624956</c:v>
                </c:pt>
                <c:pt idx="22">
                  <c:v>1.3312512720917409</c:v>
                </c:pt>
                <c:pt idx="23">
                  <c:v>1.3818833263734602</c:v>
                </c:pt>
                <c:pt idx="24">
                  <c:v>1.3545604116219281</c:v>
                </c:pt>
                <c:pt idx="25">
                  <c:v>1.3030369273012676</c:v>
                </c:pt>
                <c:pt idx="26">
                  <c:v>1.282443566101698</c:v>
                </c:pt>
                <c:pt idx="27">
                  <c:v>1.3114455739090005</c:v>
                </c:pt>
                <c:pt idx="28">
                  <c:v>1.309389194992187</c:v>
                </c:pt>
                <c:pt idx="29">
                  <c:v>1.2641746132450824</c:v>
                </c:pt>
                <c:pt idx="30">
                  <c:v>1.3417753310680247</c:v>
                </c:pt>
                <c:pt idx="31">
                  <c:v>1.5094342396517018</c:v>
                </c:pt>
                <c:pt idx="32">
                  <c:v>1.5941589404359242</c:v>
                </c:pt>
                <c:pt idx="33">
                  <c:v>1.445668746295631</c:v>
                </c:pt>
                <c:pt idx="34">
                  <c:v>1.445668746295631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3DC-465B-82ED-B80693231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5746944"/>
        <c:axId val="2125742368"/>
      </c:lineChart>
      <c:catAx>
        <c:axId val="2125746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25742368"/>
        <c:crosses val="autoZero"/>
        <c:auto val="1"/>
        <c:lblAlgn val="ctr"/>
        <c:lblOffset val="100"/>
        <c:noMultiLvlLbl val="0"/>
      </c:catAx>
      <c:valAx>
        <c:axId val="212574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2574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Sheet2!$W$40</c:f>
              <c:strCache>
                <c:ptCount val="1"/>
                <c:pt idx="0">
                  <c:v>KOSDAQ150 1 월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Sheet2!$W$41:$W$54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1.0399037979757491</c:v>
                </c:pt>
                <c:pt idx="3">
                  <c:v>1.0408191872886043</c:v>
                </c:pt>
                <c:pt idx="4">
                  <c:v>1.0447923212005443</c:v>
                </c:pt>
                <c:pt idx="5">
                  <c:v>1.0801200421141584</c:v>
                </c:pt>
                <c:pt idx="6">
                  <c:v>1.1663784547614173</c:v>
                </c:pt>
                <c:pt idx="7">
                  <c:v>1.2012805833166174</c:v>
                </c:pt>
                <c:pt idx="8">
                  <c:v>1.1611775822925232</c:v>
                </c:pt>
                <c:pt idx="9">
                  <c:v>1.3669667002860262</c:v>
                </c:pt>
                <c:pt idx="10">
                  <c:v>1.3965271720384065</c:v>
                </c:pt>
                <c:pt idx="11">
                  <c:v>1.3001536806067131</c:v>
                </c:pt>
                <c:pt idx="12">
                  <c:v>1.2112438420874223</c:v>
                </c:pt>
                <c:pt idx="13">
                  <c:v>0.9892845861230618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7-475D-B74A-41B5D1AE9454}"/>
            </c:ext>
          </c:extLst>
        </c:ser>
        <c:ser>
          <c:idx val="2"/>
          <c:order val="1"/>
          <c:tx>
            <c:strRef>
              <c:f>Sheet2!$X$40</c:f>
              <c:strCache>
                <c:ptCount val="1"/>
                <c:pt idx="0">
                  <c:v>KOSDAQ150 2 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Sheet2!$X$41:$X$54</c:f>
              <c:numCache>
                <c:formatCode>General</c:formatCode>
                <c:ptCount val="14"/>
                <c:pt idx="0">
                  <c:v>1</c:v>
                </c:pt>
                <c:pt idx="1">
                  <c:v>1.0067456917587601</c:v>
                </c:pt>
                <c:pt idx="2">
                  <c:v>0.9698508273853399</c:v>
                </c:pt>
                <c:pt idx="3">
                  <c:v>0.9916066666123351</c:v>
                </c:pt>
                <c:pt idx="4">
                  <c:v>1.0598528540774719</c:v>
                </c:pt>
                <c:pt idx="5">
                  <c:v>1.0744302926911138</c:v>
                </c:pt>
                <c:pt idx="6">
                  <c:v>1.1364241430143205</c:v>
                </c:pt>
                <c:pt idx="7">
                  <c:v>1.0531141727343141</c:v>
                </c:pt>
                <c:pt idx="8">
                  <c:v>1.0669758386611803</c:v>
                </c:pt>
                <c:pt idx="9">
                  <c:v>0.98423898981981672</c:v>
                </c:pt>
                <c:pt idx="10">
                  <c:v>1.0204126453581095</c:v>
                </c:pt>
                <c:pt idx="11">
                  <c:v>0.98736835988475924</c:v>
                </c:pt>
                <c:pt idx="12">
                  <c:v>0.94269293609819349</c:v>
                </c:pt>
                <c:pt idx="13">
                  <c:v>0.95196160148323805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17-475D-B74A-41B5D1AE9454}"/>
            </c:ext>
          </c:extLst>
        </c:ser>
        <c:ser>
          <c:idx val="3"/>
          <c:order val="2"/>
          <c:tx>
            <c:strRef>
              <c:f>Sheet2!$Y$40</c:f>
              <c:strCache>
                <c:ptCount val="1"/>
                <c:pt idx="0">
                  <c:v>KOSDAQ150 3 월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Sheet2!$Y$41:$Y$54</c:f>
              <c:numCache>
                <c:formatCode>General</c:formatCode>
                <c:ptCount val="14"/>
                <c:pt idx="0">
                  <c:v>1</c:v>
                </c:pt>
                <c:pt idx="1">
                  <c:v>1.0318004072003362</c:v>
                </c:pt>
                <c:pt idx="2">
                  <c:v>1.0662525849677913</c:v>
                </c:pt>
                <c:pt idx="3">
                  <c:v>1.0179871615749772</c:v>
                </c:pt>
                <c:pt idx="4">
                  <c:v>1.0488813154031789</c:v>
                </c:pt>
                <c:pt idx="5">
                  <c:v>1.0569964965410934</c:v>
                </c:pt>
                <c:pt idx="6">
                  <c:v>1.0865046602855646</c:v>
                </c:pt>
                <c:pt idx="7">
                  <c:v>1.1157578679286153</c:v>
                </c:pt>
                <c:pt idx="8">
                  <c:v>1.1212468976361234</c:v>
                </c:pt>
                <c:pt idx="9">
                  <c:v>1.1330633340353629</c:v>
                </c:pt>
                <c:pt idx="10">
                  <c:v>1.0951251675799587</c:v>
                </c:pt>
                <c:pt idx="11">
                  <c:v>1.0821604951988528</c:v>
                </c:pt>
                <c:pt idx="12">
                  <c:v>1.1298571048528432</c:v>
                </c:pt>
                <c:pt idx="13">
                  <c:v>1.1977218693082246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17-475D-B74A-41B5D1AE9454}"/>
            </c:ext>
          </c:extLst>
        </c:ser>
        <c:ser>
          <c:idx val="4"/>
          <c:order val="3"/>
          <c:tx>
            <c:strRef>
              <c:f>Sheet2!$Z$40</c:f>
              <c:strCache>
                <c:ptCount val="1"/>
                <c:pt idx="0">
                  <c:v>KOSDAQ150 4 월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Sheet2!$Z$41:$Z$54</c:f>
              <c:numCache>
                <c:formatCode>General</c:formatCode>
                <c:ptCount val="14"/>
                <c:pt idx="0">
                  <c:v>1</c:v>
                </c:pt>
                <c:pt idx="1">
                  <c:v>1.0288783788016413</c:v>
                </c:pt>
                <c:pt idx="2">
                  <c:v>0.99071385996392569</c:v>
                </c:pt>
                <c:pt idx="3">
                  <c:v>0.90806861099828906</c:v>
                </c:pt>
                <c:pt idx="4">
                  <c:v>0.89800830491670725</c:v>
                </c:pt>
                <c:pt idx="5">
                  <c:v>0.92765282143758232</c:v>
                </c:pt>
                <c:pt idx="6">
                  <c:v>0.97542589935567225</c:v>
                </c:pt>
                <c:pt idx="7">
                  <c:v>0.96778551133169743</c:v>
                </c:pt>
                <c:pt idx="8">
                  <c:v>0.98781858527509614</c:v>
                </c:pt>
                <c:pt idx="9">
                  <c:v>0.95191538960150524</c:v>
                </c:pt>
                <c:pt idx="10">
                  <c:v>0.96280672407001722</c:v>
                </c:pt>
                <c:pt idx="11">
                  <c:v>1.0428567757602902</c:v>
                </c:pt>
                <c:pt idx="12">
                  <c:v>1.0298650313573743</c:v>
                </c:pt>
                <c:pt idx="13">
                  <c:v>0.97471839222657297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17-475D-B74A-41B5D1AE9454}"/>
            </c:ext>
          </c:extLst>
        </c:ser>
        <c:ser>
          <c:idx val="5"/>
          <c:order val="4"/>
          <c:tx>
            <c:strRef>
              <c:f>Sheet2!$AA$40</c:f>
              <c:strCache>
                <c:ptCount val="1"/>
                <c:pt idx="0">
                  <c:v>KOSDAQ150 5 월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Sheet2!$AA$41:$AA$54</c:f>
              <c:numCache>
                <c:formatCode>General</c:formatCode>
                <c:ptCount val="14"/>
                <c:pt idx="0">
                  <c:v>1</c:v>
                </c:pt>
                <c:pt idx="1">
                  <c:v>0.95339279734542903</c:v>
                </c:pt>
                <c:pt idx="2">
                  <c:v>0.9093052691444844</c:v>
                </c:pt>
                <c:pt idx="3">
                  <c:v>0.91877982793229052</c:v>
                </c:pt>
                <c:pt idx="4">
                  <c:v>0.93600486102753444</c:v>
                </c:pt>
                <c:pt idx="5">
                  <c:v>0.90313638228748827</c:v>
                </c:pt>
                <c:pt idx="6">
                  <c:v>0.92404216559781982</c:v>
                </c:pt>
                <c:pt idx="7">
                  <c:v>0.92704345718865455</c:v>
                </c:pt>
                <c:pt idx="8">
                  <c:v>0.97407933112915479</c:v>
                </c:pt>
                <c:pt idx="9">
                  <c:v>0.97200098596846085</c:v>
                </c:pt>
                <c:pt idx="10">
                  <c:v>0.86552487676982226</c:v>
                </c:pt>
                <c:pt idx="11">
                  <c:v>0.95330672888343748</c:v>
                </c:pt>
                <c:pt idx="12">
                  <c:v>0.94932520633329698</c:v>
                </c:pt>
                <c:pt idx="13">
                  <c:v>0.95529381695117488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17-475D-B74A-41B5D1AE9454}"/>
            </c:ext>
          </c:extLst>
        </c:ser>
        <c:ser>
          <c:idx val="6"/>
          <c:order val="5"/>
          <c:tx>
            <c:strRef>
              <c:f>Sheet2!$AB$40</c:f>
              <c:strCache>
                <c:ptCount val="1"/>
                <c:pt idx="0">
                  <c:v>KOSDAQ150 6 월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Sheet2!$AB$41:$AB$54</c:f>
              <c:numCache>
                <c:formatCode>General</c:formatCode>
                <c:ptCount val="14"/>
                <c:pt idx="0">
                  <c:v>1</c:v>
                </c:pt>
                <c:pt idx="1">
                  <c:v>1.0041509674947315</c:v>
                </c:pt>
                <c:pt idx="2">
                  <c:v>1.0086173886624026</c:v>
                </c:pt>
                <c:pt idx="3">
                  <c:v>1.0190876251372494</c:v>
                </c:pt>
                <c:pt idx="4">
                  <c:v>0.9214400916225326</c:v>
                </c:pt>
                <c:pt idx="5">
                  <c:v>0.90559833373752618</c:v>
                </c:pt>
                <c:pt idx="6">
                  <c:v>0.96146878751665243</c:v>
                </c:pt>
                <c:pt idx="7">
                  <c:v>0.92909985712745291</c:v>
                </c:pt>
                <c:pt idx="8">
                  <c:v>0.96997671513859651</c:v>
                </c:pt>
                <c:pt idx="9">
                  <c:v>0.9049150019648452</c:v>
                </c:pt>
                <c:pt idx="10">
                  <c:v>0.85228370200308512</c:v>
                </c:pt>
                <c:pt idx="11">
                  <c:v>0.90977921670039752</c:v>
                </c:pt>
                <c:pt idx="12">
                  <c:v>0.95169302342577733</c:v>
                </c:pt>
                <c:pt idx="13">
                  <c:v>0.79213024046852376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17-475D-B74A-41B5D1AE9454}"/>
            </c:ext>
          </c:extLst>
        </c:ser>
        <c:ser>
          <c:idx val="7"/>
          <c:order val="6"/>
          <c:tx>
            <c:strRef>
              <c:f>Sheet2!$AC$40</c:f>
              <c:strCache>
                <c:ptCount val="1"/>
                <c:pt idx="0">
                  <c:v>KOSDAQ150 7 월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Sheet2!$AC$41:$AC$54</c:f>
              <c:numCache>
                <c:formatCode>General</c:formatCode>
                <c:ptCount val="14"/>
                <c:pt idx="0">
                  <c:v>1</c:v>
                </c:pt>
                <c:pt idx="1">
                  <c:v>0.97408420249300431</c:v>
                </c:pt>
                <c:pt idx="2">
                  <c:v>1.0941057845540647</c:v>
                </c:pt>
                <c:pt idx="3">
                  <c:v>1.042461711103263</c:v>
                </c:pt>
                <c:pt idx="4">
                  <c:v>1.1313525185913995</c:v>
                </c:pt>
                <c:pt idx="5">
                  <c:v>1.1207224121478705</c:v>
                </c:pt>
                <c:pt idx="6">
                  <c:v>1.0869921676390597</c:v>
                </c:pt>
                <c:pt idx="7">
                  <c:v>1.1135683499028082</c:v>
                </c:pt>
                <c:pt idx="8">
                  <c:v>1.0888682075427958</c:v>
                </c:pt>
                <c:pt idx="9">
                  <c:v>0.99009924064146593</c:v>
                </c:pt>
                <c:pt idx="10">
                  <c:v>0.9187214481584659</c:v>
                </c:pt>
                <c:pt idx="11">
                  <c:v>1.0056549751857469</c:v>
                </c:pt>
                <c:pt idx="12">
                  <c:v>0.99794812254000076</c:v>
                </c:pt>
                <c:pt idx="13">
                  <c:v>1.0880489270759477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17-475D-B74A-41B5D1AE9454}"/>
            </c:ext>
          </c:extLst>
        </c:ser>
        <c:ser>
          <c:idx val="8"/>
          <c:order val="7"/>
          <c:tx>
            <c:strRef>
              <c:f>Sheet2!$AD$40</c:f>
              <c:strCache>
                <c:ptCount val="1"/>
                <c:pt idx="0">
                  <c:v>KOSDAQ150 8 월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Sheet2!$AD$41:$AD$54</c:f>
              <c:numCache>
                <c:formatCode>General</c:formatCode>
                <c:ptCount val="14"/>
                <c:pt idx="0">
                  <c:v>1</c:v>
                </c:pt>
                <c:pt idx="1">
                  <c:v>0.96824775024755427</c:v>
                </c:pt>
                <c:pt idx="2">
                  <c:v>0.89362938038430739</c:v>
                </c:pt>
                <c:pt idx="3">
                  <c:v>0.98026934801159482</c:v>
                </c:pt>
                <c:pt idx="4">
                  <c:v>0.89136702778316945</c:v>
                </c:pt>
                <c:pt idx="5">
                  <c:v>0.95976644253753307</c:v>
                </c:pt>
                <c:pt idx="6">
                  <c:v>0.92012542207617254</c:v>
                </c:pt>
                <c:pt idx="7">
                  <c:v>0.86785742787316877</c:v>
                </c:pt>
                <c:pt idx="8">
                  <c:v>0.89010819682194098</c:v>
                </c:pt>
                <c:pt idx="9">
                  <c:v>0.96809235970663976</c:v>
                </c:pt>
                <c:pt idx="10">
                  <c:v>0.9182933912069442</c:v>
                </c:pt>
                <c:pt idx="11">
                  <c:v>0.96095991361809996</c:v>
                </c:pt>
                <c:pt idx="12">
                  <c:v>1.000109740364693</c:v>
                </c:pt>
                <c:pt idx="13">
                  <c:v>1.0029143544134671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E17-475D-B74A-41B5D1AE9454}"/>
            </c:ext>
          </c:extLst>
        </c:ser>
        <c:ser>
          <c:idx val="9"/>
          <c:order val="8"/>
          <c:tx>
            <c:strRef>
              <c:f>Sheet2!$AE$40</c:f>
              <c:strCache>
                <c:ptCount val="1"/>
                <c:pt idx="0">
                  <c:v>KOSDAQ150 9 월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Sheet2!$AE$41:$AE$54</c:f>
              <c:numCache>
                <c:formatCode>General</c:formatCode>
                <c:ptCount val="14"/>
                <c:pt idx="0">
                  <c:v>1</c:v>
                </c:pt>
                <c:pt idx="1">
                  <c:v>1.0826693339027433</c:v>
                </c:pt>
                <c:pt idx="2">
                  <c:v>1.0040582686928599</c:v>
                </c:pt>
                <c:pt idx="3">
                  <c:v>1.0067352350744705</c:v>
                </c:pt>
                <c:pt idx="4">
                  <c:v>1.056249068174852</c:v>
                </c:pt>
                <c:pt idx="5">
                  <c:v>1.0672758933190625</c:v>
                </c:pt>
                <c:pt idx="6">
                  <c:v>1.0223383638875472</c:v>
                </c:pt>
                <c:pt idx="7">
                  <c:v>1.0349190985388539</c:v>
                </c:pt>
                <c:pt idx="8">
                  <c:v>1.0752358146705863</c:v>
                </c:pt>
                <c:pt idx="9">
                  <c:v>1.1027873360976033</c:v>
                </c:pt>
                <c:pt idx="10">
                  <c:v>1.1064616855834735</c:v>
                </c:pt>
                <c:pt idx="11">
                  <c:v>1.0845714649425451</c:v>
                </c:pt>
                <c:pt idx="12">
                  <c:v>1.0580390761404388</c:v>
                </c:pt>
                <c:pt idx="13">
                  <c:v>0.87616184475451453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E17-475D-B74A-41B5D1AE9454}"/>
            </c:ext>
          </c:extLst>
        </c:ser>
        <c:ser>
          <c:idx val="10"/>
          <c:order val="9"/>
          <c:tx>
            <c:strRef>
              <c:f>Sheet2!$AF$40</c:f>
              <c:strCache>
                <c:ptCount val="1"/>
                <c:pt idx="0">
                  <c:v>KOSDAQ150 10 월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Sheet2!$AF$41:$AF$54</c:f>
              <c:numCache>
                <c:formatCode>General</c:formatCode>
                <c:ptCount val="14"/>
                <c:pt idx="0">
                  <c:v>1</c:v>
                </c:pt>
                <c:pt idx="1">
                  <c:v>1.0582019369504967</c:v>
                </c:pt>
                <c:pt idx="2">
                  <c:v>1.136316475732559</c:v>
                </c:pt>
                <c:pt idx="3">
                  <c:v>1.0973559307228991</c:v>
                </c:pt>
                <c:pt idx="4">
                  <c:v>1.088866165753047</c:v>
                </c:pt>
                <c:pt idx="5">
                  <c:v>1.0501533076479681</c:v>
                </c:pt>
                <c:pt idx="6">
                  <c:v>1.0517260556165524</c:v>
                </c:pt>
                <c:pt idx="7">
                  <c:v>0.97840986559445975</c:v>
                </c:pt>
                <c:pt idx="8">
                  <c:v>1.0895334267488395</c:v>
                </c:pt>
                <c:pt idx="9">
                  <c:v>0.86784969012828406</c:v>
                </c:pt>
                <c:pt idx="10">
                  <c:v>0.98648570148286607</c:v>
                </c:pt>
                <c:pt idx="11">
                  <c:v>0.90612094212544192</c:v>
                </c:pt>
                <c:pt idx="12">
                  <c:v>0.88715767725254702</c:v>
                </c:pt>
                <c:pt idx="13">
                  <c:v>0.93384921024110223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E17-475D-B74A-41B5D1AE9454}"/>
            </c:ext>
          </c:extLst>
        </c:ser>
        <c:ser>
          <c:idx val="11"/>
          <c:order val="10"/>
          <c:tx>
            <c:strRef>
              <c:f>Sheet2!$AG$40</c:f>
              <c:strCache>
                <c:ptCount val="1"/>
                <c:pt idx="0">
                  <c:v>KOSDAQ150 11 월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Sheet2!$AG$41:$AG$54</c:f>
              <c:numCache>
                <c:formatCode>General</c:formatCode>
                <c:ptCount val="14"/>
                <c:pt idx="0">
                  <c:v>1</c:v>
                </c:pt>
                <c:pt idx="1">
                  <c:v>0.95319979596641291</c:v>
                </c:pt>
                <c:pt idx="2">
                  <c:v>0.94361741541944422</c:v>
                </c:pt>
                <c:pt idx="3">
                  <c:v>0.92611641860551563</c:v>
                </c:pt>
                <c:pt idx="4">
                  <c:v>0.90041638796906864</c:v>
                </c:pt>
                <c:pt idx="5">
                  <c:v>0.87733882189287404</c:v>
                </c:pt>
                <c:pt idx="6">
                  <c:v>0.90384881218381896</c:v>
                </c:pt>
                <c:pt idx="7">
                  <c:v>0.85799081507293484</c:v>
                </c:pt>
                <c:pt idx="8">
                  <c:v>0.96694043664503582</c:v>
                </c:pt>
                <c:pt idx="9">
                  <c:v>1.0203741521366121</c:v>
                </c:pt>
                <c:pt idx="10">
                  <c:v>0.95038665471526884</c:v>
                </c:pt>
                <c:pt idx="11">
                  <c:v>1.0646797039344313</c:v>
                </c:pt>
                <c:pt idx="12">
                  <c:v>1.0681077574615261</c:v>
                </c:pt>
                <c:pt idx="13">
                  <c:v>1.1016313318201842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E17-475D-B74A-41B5D1AE9454}"/>
            </c:ext>
          </c:extLst>
        </c:ser>
        <c:ser>
          <c:idx val="12"/>
          <c:order val="11"/>
          <c:tx>
            <c:strRef>
              <c:f>Sheet2!$AH$40</c:f>
              <c:strCache>
                <c:ptCount val="1"/>
                <c:pt idx="0">
                  <c:v>KOSDAQ150 12 월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Sheet2!$AH$41:$AH$54</c:f>
              <c:numCache>
                <c:formatCode>General</c:formatCode>
                <c:ptCount val="14"/>
                <c:pt idx="0">
                  <c:v>1</c:v>
                </c:pt>
                <c:pt idx="1">
                  <c:v>1.0269313492431025</c:v>
                </c:pt>
                <c:pt idx="2">
                  <c:v>1.0181900272675346</c:v>
                </c:pt>
                <c:pt idx="3">
                  <c:v>1.022080015967251</c:v>
                </c:pt>
                <c:pt idx="4">
                  <c:v>0.98805878360654054</c:v>
                </c:pt>
                <c:pt idx="5">
                  <c:v>0.98543665218107779</c:v>
                </c:pt>
                <c:pt idx="6">
                  <c:v>0.97933958250016651</c:v>
                </c:pt>
                <c:pt idx="7">
                  <c:v>1.0276544589976022</c:v>
                </c:pt>
                <c:pt idx="8">
                  <c:v>1.0771461953462309</c:v>
                </c:pt>
                <c:pt idx="9">
                  <c:v>1.0586465455302341</c:v>
                </c:pt>
                <c:pt idx="10">
                  <c:v>1.1510848397190412</c:v>
                </c:pt>
                <c:pt idx="11">
                  <c:v>1.3081747277074542</c:v>
                </c:pt>
                <c:pt idx="12">
                  <c:v>1.3762271898339216</c:v>
                </c:pt>
                <c:pt idx="13">
                  <c:v>1.2693542862032061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E17-475D-B74A-41B5D1AE9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177360"/>
        <c:axId val="213169872"/>
      </c:lineChart>
      <c:catAx>
        <c:axId val="21317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3169872"/>
        <c:crosses val="autoZero"/>
        <c:auto val="1"/>
        <c:lblAlgn val="ctr"/>
        <c:lblOffset val="100"/>
        <c:noMultiLvlLbl val="0"/>
      </c:catAx>
      <c:valAx>
        <c:axId val="2131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317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114301</xdr:colOff>
      <xdr:row>59</xdr:row>
      <xdr:rowOff>123825</xdr:rowOff>
    </xdr:from>
    <xdr:to>
      <xdr:col>31</xdr:col>
      <xdr:colOff>9525</xdr:colOff>
      <xdr:row>81</xdr:row>
      <xdr:rowOff>19049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D292A6C-DB23-6BBF-F9C5-7ABE9DA7B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76200</xdr:colOff>
      <xdr:row>81</xdr:row>
      <xdr:rowOff>76199</xdr:rowOff>
    </xdr:from>
    <xdr:to>
      <xdr:col>30</xdr:col>
      <xdr:colOff>1295400</xdr:colOff>
      <xdr:row>103</xdr:row>
      <xdr:rowOff>190500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A26702C3-E64D-4BEB-92A8-4EA1F694A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015-D0E9-4FFC-9A08-D77870B8C1C8}">
  <dimension ref="A1:D414"/>
  <sheetViews>
    <sheetView showGridLines="0" workbookViewId="0">
      <pane xSplit="1" ySplit="14" topLeftCell="B395" activePane="bottomRight" state="frozen"/>
      <selection pane="topRight" activeCell="B1" sqref="B1"/>
      <selection pane="bottomLeft" activeCell="A15" sqref="A15"/>
      <selection pane="bottomRight" activeCell="A414" sqref="A414"/>
    </sheetView>
  </sheetViews>
  <sheetFormatPr defaultRowHeight="16.5" x14ac:dyDescent="0.3"/>
  <cols>
    <col min="1" max="3" width="14.625" customWidth="1"/>
  </cols>
  <sheetData>
    <row r="1" spans="1:4" ht="15" customHeight="1" x14ac:dyDescent="0.3">
      <c r="A1" s="1" t="s">
        <v>0</v>
      </c>
      <c r="B1" t="s">
        <v>9</v>
      </c>
    </row>
    <row r="2" spans="1:4" x14ac:dyDescent="0.3">
      <c r="A2" s="2">
        <v>0</v>
      </c>
    </row>
    <row r="3" spans="1:4" x14ac:dyDescent="0.3">
      <c r="A3" s="4" t="s">
        <v>1</v>
      </c>
    </row>
    <row r="4" spans="1:4" x14ac:dyDescent="0.3">
      <c r="A4" s="6" t="s">
        <v>10</v>
      </c>
      <c r="B4" s="6" t="s">
        <v>2</v>
      </c>
      <c r="C4" s="6" t="s">
        <v>3</v>
      </c>
      <c r="D4" s="6">
        <v>0</v>
      </c>
    </row>
    <row r="5" spans="1:4" x14ac:dyDescent="0.3">
      <c r="A5" s="5" t="s">
        <v>11</v>
      </c>
      <c r="B5" s="5">
        <v>19900102</v>
      </c>
      <c r="C5" s="5" t="s">
        <v>4</v>
      </c>
      <c r="D5" s="5">
        <v>0</v>
      </c>
    </row>
    <row r="6" spans="1:4" x14ac:dyDescent="0.3">
      <c r="A6" s="7" t="s">
        <v>12</v>
      </c>
      <c r="B6" s="7" t="s">
        <v>13</v>
      </c>
      <c r="C6" s="7"/>
      <c r="D6" s="7">
        <v>0</v>
      </c>
    </row>
    <row r="8" spans="1:4" x14ac:dyDescent="0.3">
      <c r="A8" s="13" t="s">
        <v>15</v>
      </c>
      <c r="B8" s="15" t="s">
        <v>5</v>
      </c>
      <c r="C8" s="16" t="s">
        <v>6</v>
      </c>
    </row>
    <row r="9" spans="1:4" x14ac:dyDescent="0.3">
      <c r="A9" s="14" t="s">
        <v>16</v>
      </c>
      <c r="B9" s="17" t="s">
        <v>20</v>
      </c>
      <c r="C9" s="18" t="s">
        <v>22</v>
      </c>
    </row>
    <row r="10" spans="1:4" x14ac:dyDescent="0.3">
      <c r="A10" s="8" t="s">
        <v>17</v>
      </c>
      <c r="B10" s="3" t="s">
        <v>7</v>
      </c>
      <c r="C10" s="3" t="s">
        <v>7</v>
      </c>
    </row>
    <row r="11" spans="1:4" x14ac:dyDescent="0.3">
      <c r="A11" s="8" t="s">
        <v>18</v>
      </c>
      <c r="B11" s="3" t="s">
        <v>8</v>
      </c>
      <c r="C11" s="3" t="s">
        <v>8</v>
      </c>
    </row>
    <row r="12" spans="1:4" x14ac:dyDescent="0.3">
      <c r="A12" s="8" t="s">
        <v>19</v>
      </c>
      <c r="B12" s="3"/>
      <c r="C12" s="3"/>
    </row>
    <row r="13" spans="1:4" x14ac:dyDescent="0.3">
      <c r="A13" s="14"/>
      <c r="B13" s="19"/>
      <c r="C13" s="20"/>
    </row>
    <row r="14" spans="1:4" x14ac:dyDescent="0.3">
      <c r="A14" s="21" t="s">
        <v>14</v>
      </c>
      <c r="B14" s="22" t="s">
        <v>21</v>
      </c>
      <c r="C14" s="23" t="s">
        <v>21</v>
      </c>
    </row>
    <row r="15" spans="1:4" x14ac:dyDescent="0.3">
      <c r="A15" s="10">
        <v>32868</v>
      </c>
    </row>
    <row r="16" spans="1:4" x14ac:dyDescent="0.3">
      <c r="A16" s="10">
        <v>32904</v>
      </c>
      <c r="B16">
        <v>97.83</v>
      </c>
    </row>
    <row r="17" spans="1:2" x14ac:dyDescent="0.3">
      <c r="A17" s="10">
        <v>32932</v>
      </c>
      <c r="B17">
        <v>94.06</v>
      </c>
    </row>
    <row r="18" spans="1:2" x14ac:dyDescent="0.3">
      <c r="A18" s="10">
        <v>32963</v>
      </c>
      <c r="B18">
        <v>92.1</v>
      </c>
    </row>
    <row r="19" spans="1:2" x14ac:dyDescent="0.3">
      <c r="A19" s="10">
        <v>32993</v>
      </c>
      <c r="B19">
        <v>74.930000000000007</v>
      </c>
    </row>
    <row r="20" spans="1:2" x14ac:dyDescent="0.3">
      <c r="A20" s="10">
        <v>33024</v>
      </c>
      <c r="B20">
        <v>87.67</v>
      </c>
    </row>
    <row r="21" spans="1:2" x14ac:dyDescent="0.3">
      <c r="A21" s="10">
        <v>33054</v>
      </c>
      <c r="B21">
        <v>78.05</v>
      </c>
    </row>
    <row r="22" spans="1:2" x14ac:dyDescent="0.3">
      <c r="A22" s="10">
        <v>33085</v>
      </c>
      <c r="B22">
        <v>75.17</v>
      </c>
    </row>
    <row r="23" spans="1:2" x14ac:dyDescent="0.3">
      <c r="A23" s="10">
        <v>33116</v>
      </c>
      <c r="B23">
        <v>66.760000000000005</v>
      </c>
    </row>
    <row r="24" spans="1:2" x14ac:dyDescent="0.3">
      <c r="A24" s="10">
        <v>33145</v>
      </c>
      <c r="B24">
        <v>66.88</v>
      </c>
    </row>
    <row r="25" spans="1:2" x14ac:dyDescent="0.3">
      <c r="A25" s="10">
        <v>33177</v>
      </c>
      <c r="B25">
        <v>76.319999999999993</v>
      </c>
    </row>
    <row r="26" spans="1:2" x14ac:dyDescent="0.3">
      <c r="A26" s="10">
        <v>33207</v>
      </c>
      <c r="B26">
        <v>76.819999999999993</v>
      </c>
    </row>
    <row r="27" spans="1:2" x14ac:dyDescent="0.3">
      <c r="A27" s="10">
        <v>33233</v>
      </c>
      <c r="B27">
        <v>76.61</v>
      </c>
    </row>
    <row r="28" spans="1:2" x14ac:dyDescent="0.3">
      <c r="A28" s="10">
        <v>33269</v>
      </c>
      <c r="B28">
        <v>69.819999999999993</v>
      </c>
    </row>
    <row r="29" spans="1:2" x14ac:dyDescent="0.3">
      <c r="A29" s="10">
        <v>33297</v>
      </c>
      <c r="B29">
        <v>74.61</v>
      </c>
    </row>
    <row r="30" spans="1:2" x14ac:dyDescent="0.3">
      <c r="A30" s="10">
        <v>33327</v>
      </c>
      <c r="B30">
        <v>72.81</v>
      </c>
    </row>
    <row r="31" spans="1:2" x14ac:dyDescent="0.3">
      <c r="A31" s="10">
        <v>33358</v>
      </c>
      <c r="B31">
        <v>71.239999999999995</v>
      </c>
    </row>
    <row r="32" spans="1:2" x14ac:dyDescent="0.3">
      <c r="A32" s="10">
        <v>33389</v>
      </c>
      <c r="B32">
        <v>67.61</v>
      </c>
    </row>
    <row r="33" spans="1:2" x14ac:dyDescent="0.3">
      <c r="A33" s="10">
        <v>33418</v>
      </c>
      <c r="B33">
        <v>67.239999999999995</v>
      </c>
    </row>
    <row r="34" spans="1:2" x14ac:dyDescent="0.3">
      <c r="A34" s="10">
        <v>33450</v>
      </c>
      <c r="B34">
        <v>80.599999999999994</v>
      </c>
    </row>
    <row r="35" spans="1:2" x14ac:dyDescent="0.3">
      <c r="A35" s="10">
        <v>33481</v>
      </c>
      <c r="B35">
        <v>77.02</v>
      </c>
    </row>
    <row r="36" spans="1:2" x14ac:dyDescent="0.3">
      <c r="A36" s="10">
        <v>33511</v>
      </c>
      <c r="B36">
        <v>80.23</v>
      </c>
    </row>
    <row r="37" spans="1:2" x14ac:dyDescent="0.3">
      <c r="A37" s="10">
        <v>33542</v>
      </c>
      <c r="B37">
        <v>78.23</v>
      </c>
    </row>
    <row r="38" spans="1:2" x14ac:dyDescent="0.3">
      <c r="A38" s="10">
        <v>33572</v>
      </c>
      <c r="B38">
        <v>72.87</v>
      </c>
    </row>
    <row r="39" spans="1:2" x14ac:dyDescent="0.3">
      <c r="A39" s="10">
        <v>33598</v>
      </c>
      <c r="B39">
        <v>68.63</v>
      </c>
    </row>
    <row r="40" spans="1:2" x14ac:dyDescent="0.3">
      <c r="A40" s="10">
        <v>33634</v>
      </c>
      <c r="B40">
        <v>76.13</v>
      </c>
    </row>
    <row r="41" spans="1:2" x14ac:dyDescent="0.3">
      <c r="A41" s="10">
        <v>33663</v>
      </c>
      <c r="B41">
        <v>67.86</v>
      </c>
    </row>
    <row r="42" spans="1:2" x14ac:dyDescent="0.3">
      <c r="A42" s="10">
        <v>33694</v>
      </c>
      <c r="B42">
        <v>66.48</v>
      </c>
    </row>
    <row r="43" spans="1:2" x14ac:dyDescent="0.3">
      <c r="A43" s="10">
        <v>33724</v>
      </c>
      <c r="B43">
        <v>67.069999999999993</v>
      </c>
    </row>
    <row r="44" spans="1:2" x14ac:dyDescent="0.3">
      <c r="A44" s="10">
        <v>33754</v>
      </c>
      <c r="B44">
        <v>61.63</v>
      </c>
    </row>
    <row r="45" spans="1:2" x14ac:dyDescent="0.3">
      <c r="A45" s="10">
        <v>33785</v>
      </c>
      <c r="B45">
        <v>60.89</v>
      </c>
    </row>
    <row r="46" spans="1:2" x14ac:dyDescent="0.3">
      <c r="A46" s="10">
        <v>33816</v>
      </c>
      <c r="B46">
        <v>56.5</v>
      </c>
    </row>
    <row r="47" spans="1:2" x14ac:dyDescent="0.3">
      <c r="A47" s="10">
        <v>33847</v>
      </c>
      <c r="B47">
        <v>62.05</v>
      </c>
    </row>
    <row r="48" spans="1:2" x14ac:dyDescent="0.3">
      <c r="A48" s="10">
        <v>33877</v>
      </c>
      <c r="B48">
        <v>56.62</v>
      </c>
    </row>
    <row r="49" spans="1:2" x14ac:dyDescent="0.3">
      <c r="A49" s="10">
        <v>33908</v>
      </c>
      <c r="B49">
        <v>67.95</v>
      </c>
    </row>
    <row r="50" spans="1:2" x14ac:dyDescent="0.3">
      <c r="A50" s="10">
        <v>33938</v>
      </c>
      <c r="B50">
        <v>73.09</v>
      </c>
    </row>
    <row r="51" spans="1:2" x14ac:dyDescent="0.3">
      <c r="A51" s="10">
        <v>33966</v>
      </c>
      <c r="B51">
        <v>74.489999999999995</v>
      </c>
    </row>
    <row r="52" spans="1:2" x14ac:dyDescent="0.3">
      <c r="A52" s="10">
        <v>33999</v>
      </c>
      <c r="B52">
        <v>73.25</v>
      </c>
    </row>
    <row r="53" spans="1:2" x14ac:dyDescent="0.3">
      <c r="A53" s="10">
        <v>34027</v>
      </c>
      <c r="B53">
        <v>69.72</v>
      </c>
    </row>
    <row r="54" spans="1:2" x14ac:dyDescent="0.3">
      <c r="A54" s="10">
        <v>34059</v>
      </c>
      <c r="B54">
        <v>73.28</v>
      </c>
    </row>
    <row r="55" spans="1:2" x14ac:dyDescent="0.3">
      <c r="A55" s="10">
        <v>34089</v>
      </c>
      <c r="B55">
        <v>79.510000000000005</v>
      </c>
    </row>
    <row r="56" spans="1:2" x14ac:dyDescent="0.3">
      <c r="A56" s="10">
        <v>34120</v>
      </c>
      <c r="B56">
        <v>82.99</v>
      </c>
    </row>
    <row r="57" spans="1:2" x14ac:dyDescent="0.3">
      <c r="A57" s="10">
        <v>34150</v>
      </c>
      <c r="B57">
        <v>81.709999999999994</v>
      </c>
    </row>
    <row r="58" spans="1:2" x14ac:dyDescent="0.3">
      <c r="A58" s="10">
        <v>34181</v>
      </c>
      <c r="B58">
        <v>79.319999999999993</v>
      </c>
    </row>
    <row r="59" spans="1:2" x14ac:dyDescent="0.3">
      <c r="A59" s="10">
        <v>34212</v>
      </c>
      <c r="B59">
        <v>73.239999999999995</v>
      </c>
    </row>
    <row r="60" spans="1:2" x14ac:dyDescent="0.3">
      <c r="A60" s="10">
        <v>34240</v>
      </c>
      <c r="B60">
        <v>78.599999999999994</v>
      </c>
    </row>
    <row r="61" spans="1:2" x14ac:dyDescent="0.3">
      <c r="A61" s="10">
        <v>34272</v>
      </c>
      <c r="B61">
        <v>81.44</v>
      </c>
    </row>
    <row r="62" spans="1:2" x14ac:dyDescent="0.3">
      <c r="A62" s="10">
        <v>34303</v>
      </c>
      <c r="B62">
        <v>88.88</v>
      </c>
    </row>
    <row r="63" spans="1:2" x14ac:dyDescent="0.3">
      <c r="A63" s="10">
        <v>34331</v>
      </c>
      <c r="B63">
        <v>96.19</v>
      </c>
    </row>
    <row r="64" spans="1:2" x14ac:dyDescent="0.3">
      <c r="A64" s="10">
        <v>34365</v>
      </c>
      <c r="B64">
        <v>105.81</v>
      </c>
    </row>
    <row r="65" spans="1:2" x14ac:dyDescent="0.3">
      <c r="A65" s="10">
        <v>34393</v>
      </c>
      <c r="B65">
        <v>102.83</v>
      </c>
    </row>
    <row r="66" spans="1:2" x14ac:dyDescent="0.3">
      <c r="A66" s="10">
        <v>34424</v>
      </c>
      <c r="B66">
        <v>97.03</v>
      </c>
    </row>
    <row r="67" spans="1:2" x14ac:dyDescent="0.3">
      <c r="A67" s="10">
        <v>34454</v>
      </c>
      <c r="B67">
        <v>102.72</v>
      </c>
    </row>
    <row r="68" spans="1:2" x14ac:dyDescent="0.3">
      <c r="A68" s="10">
        <v>34485</v>
      </c>
      <c r="B68">
        <v>106.52</v>
      </c>
    </row>
    <row r="69" spans="1:2" x14ac:dyDescent="0.3">
      <c r="A69" s="10">
        <v>34515</v>
      </c>
      <c r="B69">
        <v>105.27</v>
      </c>
    </row>
    <row r="70" spans="1:2" x14ac:dyDescent="0.3">
      <c r="A70" s="10">
        <v>34545</v>
      </c>
      <c r="B70">
        <v>104.41</v>
      </c>
    </row>
    <row r="71" spans="1:2" x14ac:dyDescent="0.3">
      <c r="A71" s="10">
        <v>34577</v>
      </c>
      <c r="B71">
        <v>107.97</v>
      </c>
    </row>
    <row r="72" spans="1:2" x14ac:dyDescent="0.3">
      <c r="A72" s="10">
        <v>34607</v>
      </c>
      <c r="B72">
        <v>120.16</v>
      </c>
    </row>
    <row r="73" spans="1:2" x14ac:dyDescent="0.3">
      <c r="A73" s="10">
        <v>34638</v>
      </c>
      <c r="B73">
        <v>126.1</v>
      </c>
    </row>
    <row r="74" spans="1:2" x14ac:dyDescent="0.3">
      <c r="A74" s="10">
        <v>34668</v>
      </c>
      <c r="B74">
        <v>121.04</v>
      </c>
    </row>
    <row r="75" spans="1:2" x14ac:dyDescent="0.3">
      <c r="A75" s="10">
        <v>34696</v>
      </c>
      <c r="B75">
        <v>113.51</v>
      </c>
    </row>
    <row r="76" spans="1:2" x14ac:dyDescent="0.3">
      <c r="A76" s="10">
        <v>34727</v>
      </c>
      <c r="B76">
        <v>102.85</v>
      </c>
    </row>
    <row r="77" spans="1:2" x14ac:dyDescent="0.3">
      <c r="A77" s="10">
        <v>34758</v>
      </c>
      <c r="B77">
        <v>98.9</v>
      </c>
    </row>
    <row r="78" spans="1:2" x14ac:dyDescent="0.3">
      <c r="A78" s="10">
        <v>34789</v>
      </c>
      <c r="B78">
        <v>104.86</v>
      </c>
    </row>
    <row r="79" spans="1:2" x14ac:dyDescent="0.3">
      <c r="A79" s="10">
        <v>34818</v>
      </c>
      <c r="B79">
        <v>101.78</v>
      </c>
    </row>
    <row r="80" spans="1:2" x14ac:dyDescent="0.3">
      <c r="A80" s="10">
        <v>34850</v>
      </c>
      <c r="B80">
        <v>99.96</v>
      </c>
    </row>
    <row r="81" spans="1:2" x14ac:dyDescent="0.3">
      <c r="A81" s="10">
        <v>34880</v>
      </c>
      <c r="B81">
        <v>101.3</v>
      </c>
    </row>
    <row r="82" spans="1:2" x14ac:dyDescent="0.3">
      <c r="A82" s="10">
        <v>34911</v>
      </c>
      <c r="B82">
        <v>105.69</v>
      </c>
    </row>
    <row r="83" spans="1:2" x14ac:dyDescent="0.3">
      <c r="A83" s="10">
        <v>34942</v>
      </c>
      <c r="B83">
        <v>103.45</v>
      </c>
    </row>
    <row r="84" spans="1:2" x14ac:dyDescent="0.3">
      <c r="A84" s="10">
        <v>34972</v>
      </c>
      <c r="B84">
        <v>111.97</v>
      </c>
    </row>
    <row r="85" spans="1:2" x14ac:dyDescent="0.3">
      <c r="A85" s="10">
        <v>35003</v>
      </c>
      <c r="B85">
        <v>113.08</v>
      </c>
    </row>
    <row r="86" spans="1:2" x14ac:dyDescent="0.3">
      <c r="A86" s="10">
        <v>35033</v>
      </c>
      <c r="B86">
        <v>104.82</v>
      </c>
    </row>
    <row r="87" spans="1:2" x14ac:dyDescent="0.3">
      <c r="A87" s="10">
        <v>35060</v>
      </c>
      <c r="B87">
        <v>100.01</v>
      </c>
    </row>
    <row r="88" spans="1:2" x14ac:dyDescent="0.3">
      <c r="A88" s="10">
        <v>35095</v>
      </c>
      <c r="B88">
        <v>99.02</v>
      </c>
    </row>
    <row r="89" spans="1:2" x14ac:dyDescent="0.3">
      <c r="A89" s="10">
        <v>35124</v>
      </c>
      <c r="B89">
        <v>96.22</v>
      </c>
    </row>
    <row r="90" spans="1:2" x14ac:dyDescent="0.3">
      <c r="A90" s="10">
        <v>35154</v>
      </c>
      <c r="B90">
        <v>98.26</v>
      </c>
    </row>
    <row r="91" spans="1:2" x14ac:dyDescent="0.3">
      <c r="A91" s="10">
        <v>35185</v>
      </c>
      <c r="B91">
        <v>110.11</v>
      </c>
    </row>
    <row r="92" spans="1:2" x14ac:dyDescent="0.3">
      <c r="A92" s="10">
        <v>35216</v>
      </c>
      <c r="B92">
        <v>98.95</v>
      </c>
    </row>
    <row r="93" spans="1:2" x14ac:dyDescent="0.3">
      <c r="A93" s="10">
        <v>35245</v>
      </c>
      <c r="B93">
        <v>89.29</v>
      </c>
    </row>
    <row r="94" spans="1:2" x14ac:dyDescent="0.3">
      <c r="A94" s="10">
        <v>35277</v>
      </c>
      <c r="B94">
        <v>88.65</v>
      </c>
    </row>
    <row r="95" spans="1:2" x14ac:dyDescent="0.3">
      <c r="A95" s="10">
        <v>35308</v>
      </c>
      <c r="B95">
        <v>83.81</v>
      </c>
    </row>
    <row r="96" spans="1:2" x14ac:dyDescent="0.3">
      <c r="A96" s="10">
        <v>35338</v>
      </c>
      <c r="B96">
        <v>82.66</v>
      </c>
    </row>
    <row r="97" spans="1:2" x14ac:dyDescent="0.3">
      <c r="A97" s="10">
        <v>35369</v>
      </c>
      <c r="B97">
        <v>79.069999999999993</v>
      </c>
    </row>
    <row r="98" spans="1:2" x14ac:dyDescent="0.3">
      <c r="A98" s="10">
        <v>35399</v>
      </c>
      <c r="B98">
        <v>75.790000000000006</v>
      </c>
    </row>
    <row r="99" spans="1:2" x14ac:dyDescent="0.3">
      <c r="A99" s="10">
        <v>35426</v>
      </c>
      <c r="B99">
        <v>67.930000000000007</v>
      </c>
    </row>
    <row r="100" spans="1:2" x14ac:dyDescent="0.3">
      <c r="A100" s="10">
        <v>35461</v>
      </c>
      <c r="B100">
        <v>71.62</v>
      </c>
    </row>
    <row r="101" spans="1:2" x14ac:dyDescent="0.3">
      <c r="A101" s="10">
        <v>35489</v>
      </c>
      <c r="B101">
        <v>69.239999999999995</v>
      </c>
    </row>
    <row r="102" spans="1:2" x14ac:dyDescent="0.3">
      <c r="A102" s="10">
        <v>35520</v>
      </c>
      <c r="B102">
        <v>68.72</v>
      </c>
    </row>
    <row r="103" spans="1:2" x14ac:dyDescent="0.3">
      <c r="A103" s="10">
        <v>35550</v>
      </c>
      <c r="B103">
        <v>71.209999999999994</v>
      </c>
    </row>
    <row r="104" spans="1:2" x14ac:dyDescent="0.3">
      <c r="A104" s="10">
        <v>35581</v>
      </c>
      <c r="B104">
        <v>77.88</v>
      </c>
    </row>
    <row r="105" spans="1:2" x14ac:dyDescent="0.3">
      <c r="A105" s="10">
        <v>35611</v>
      </c>
      <c r="B105">
        <v>77.5</v>
      </c>
    </row>
    <row r="106" spans="1:2" x14ac:dyDescent="0.3">
      <c r="A106" s="10">
        <v>35642</v>
      </c>
      <c r="B106">
        <v>74.92</v>
      </c>
    </row>
    <row r="107" spans="1:2" x14ac:dyDescent="0.3">
      <c r="A107" s="10">
        <v>35672</v>
      </c>
      <c r="B107">
        <v>72.81</v>
      </c>
    </row>
    <row r="108" spans="1:2" x14ac:dyDescent="0.3">
      <c r="A108" s="10">
        <v>35703</v>
      </c>
      <c r="B108">
        <v>68.069999999999993</v>
      </c>
    </row>
    <row r="109" spans="1:2" x14ac:dyDescent="0.3">
      <c r="A109" s="10">
        <v>35734</v>
      </c>
      <c r="B109">
        <v>49.73</v>
      </c>
    </row>
    <row r="110" spans="1:2" x14ac:dyDescent="0.3">
      <c r="A110" s="10">
        <v>35763</v>
      </c>
      <c r="B110">
        <v>43.62</v>
      </c>
    </row>
    <row r="111" spans="1:2" x14ac:dyDescent="0.3">
      <c r="A111" s="10">
        <v>35791</v>
      </c>
      <c r="B111">
        <v>42.34</v>
      </c>
    </row>
    <row r="112" spans="1:2" x14ac:dyDescent="0.3">
      <c r="A112" s="10">
        <v>35826</v>
      </c>
      <c r="B112">
        <v>65.45</v>
      </c>
    </row>
    <row r="113" spans="1:2" x14ac:dyDescent="0.3">
      <c r="A113" s="10">
        <v>35854</v>
      </c>
      <c r="B113">
        <v>65.790000000000006</v>
      </c>
    </row>
    <row r="114" spans="1:2" x14ac:dyDescent="0.3">
      <c r="A114" s="10">
        <v>35885</v>
      </c>
      <c r="B114">
        <v>55.28</v>
      </c>
    </row>
    <row r="115" spans="1:2" x14ac:dyDescent="0.3">
      <c r="A115" s="10">
        <v>35915</v>
      </c>
      <c r="B115">
        <v>49.39</v>
      </c>
    </row>
    <row r="116" spans="1:2" x14ac:dyDescent="0.3">
      <c r="A116" s="10">
        <v>35945</v>
      </c>
      <c r="B116">
        <v>38.479999999999997</v>
      </c>
    </row>
    <row r="117" spans="1:2" x14ac:dyDescent="0.3">
      <c r="A117" s="10">
        <v>35976</v>
      </c>
      <c r="B117">
        <v>34.369999999999997</v>
      </c>
    </row>
    <row r="118" spans="1:2" x14ac:dyDescent="0.3">
      <c r="A118" s="10">
        <v>36007</v>
      </c>
      <c r="B118">
        <v>39.51</v>
      </c>
    </row>
    <row r="119" spans="1:2" x14ac:dyDescent="0.3">
      <c r="A119" s="10">
        <v>36038</v>
      </c>
      <c r="B119">
        <v>35.549999999999997</v>
      </c>
    </row>
    <row r="120" spans="1:2" x14ac:dyDescent="0.3">
      <c r="A120" s="10">
        <v>36068</v>
      </c>
      <c r="B120">
        <v>35.450000000000003</v>
      </c>
    </row>
    <row r="121" spans="1:2" x14ac:dyDescent="0.3">
      <c r="A121" s="10">
        <v>36099</v>
      </c>
      <c r="B121">
        <v>47.61</v>
      </c>
    </row>
    <row r="122" spans="1:2" x14ac:dyDescent="0.3">
      <c r="A122" s="10">
        <v>36129</v>
      </c>
      <c r="B122">
        <v>51.93</v>
      </c>
    </row>
    <row r="123" spans="1:2" x14ac:dyDescent="0.3">
      <c r="A123" s="10">
        <v>36157</v>
      </c>
      <c r="B123">
        <v>64.94</v>
      </c>
    </row>
    <row r="124" spans="1:2" x14ac:dyDescent="0.3">
      <c r="A124" s="10">
        <v>36189</v>
      </c>
      <c r="B124">
        <v>65.72</v>
      </c>
    </row>
    <row r="125" spans="1:2" x14ac:dyDescent="0.3">
      <c r="A125" s="10">
        <v>36217</v>
      </c>
      <c r="B125">
        <v>60.28</v>
      </c>
    </row>
    <row r="126" spans="1:2" x14ac:dyDescent="0.3">
      <c r="A126" s="10">
        <v>36250</v>
      </c>
      <c r="B126">
        <v>71.84</v>
      </c>
    </row>
    <row r="127" spans="1:2" x14ac:dyDescent="0.3">
      <c r="A127" s="10">
        <v>36280</v>
      </c>
      <c r="B127">
        <v>87.15</v>
      </c>
    </row>
    <row r="128" spans="1:2" x14ac:dyDescent="0.3">
      <c r="A128" s="10">
        <v>36311</v>
      </c>
      <c r="B128">
        <v>85.68</v>
      </c>
    </row>
    <row r="129" spans="1:2" x14ac:dyDescent="0.3">
      <c r="A129" s="10">
        <v>36341</v>
      </c>
      <c r="B129">
        <v>105.47</v>
      </c>
    </row>
    <row r="130" spans="1:2" x14ac:dyDescent="0.3">
      <c r="A130" s="10">
        <v>36371</v>
      </c>
      <c r="B130">
        <v>116.14</v>
      </c>
    </row>
    <row r="131" spans="1:2" x14ac:dyDescent="0.3">
      <c r="A131" s="10">
        <v>36403</v>
      </c>
      <c r="B131">
        <v>112.79</v>
      </c>
    </row>
    <row r="132" spans="1:2" x14ac:dyDescent="0.3">
      <c r="A132" s="10">
        <v>36433</v>
      </c>
      <c r="B132">
        <v>100.71</v>
      </c>
    </row>
    <row r="133" spans="1:2" x14ac:dyDescent="0.3">
      <c r="A133" s="10">
        <v>36462</v>
      </c>
      <c r="B133">
        <v>100.19</v>
      </c>
    </row>
    <row r="134" spans="1:2" x14ac:dyDescent="0.3">
      <c r="A134" s="10">
        <v>36494</v>
      </c>
      <c r="B134">
        <v>123.59</v>
      </c>
    </row>
    <row r="135" spans="1:2" x14ac:dyDescent="0.3">
      <c r="A135" s="10">
        <v>36522</v>
      </c>
      <c r="B135">
        <v>130.02000000000001</v>
      </c>
    </row>
    <row r="136" spans="1:2" x14ac:dyDescent="0.3">
      <c r="A136" s="10">
        <v>36556</v>
      </c>
      <c r="B136">
        <v>119.08</v>
      </c>
    </row>
    <row r="137" spans="1:2" x14ac:dyDescent="0.3">
      <c r="A137" s="10">
        <v>36585</v>
      </c>
      <c r="B137">
        <v>103.17</v>
      </c>
    </row>
    <row r="138" spans="1:2" x14ac:dyDescent="0.3">
      <c r="A138" s="10">
        <v>36616</v>
      </c>
      <c r="B138">
        <v>108.03</v>
      </c>
    </row>
    <row r="139" spans="1:2" x14ac:dyDescent="0.3">
      <c r="A139" s="10">
        <v>36644</v>
      </c>
      <c r="B139">
        <v>91.21</v>
      </c>
    </row>
    <row r="140" spans="1:2" x14ac:dyDescent="0.3">
      <c r="A140" s="10">
        <v>36677</v>
      </c>
      <c r="B140">
        <v>92.74</v>
      </c>
    </row>
    <row r="141" spans="1:2" x14ac:dyDescent="0.3">
      <c r="A141" s="10">
        <v>36707</v>
      </c>
      <c r="B141">
        <v>104.43</v>
      </c>
    </row>
    <row r="142" spans="1:2" x14ac:dyDescent="0.3">
      <c r="A142" s="10">
        <v>36738</v>
      </c>
      <c r="B142">
        <v>89.35</v>
      </c>
    </row>
    <row r="143" spans="1:2" x14ac:dyDescent="0.3">
      <c r="A143" s="10">
        <v>36769</v>
      </c>
      <c r="B143">
        <v>86.54</v>
      </c>
    </row>
    <row r="144" spans="1:2" x14ac:dyDescent="0.3">
      <c r="A144" s="10">
        <v>36798</v>
      </c>
      <c r="B144">
        <v>76.37</v>
      </c>
    </row>
    <row r="145" spans="1:2" x14ac:dyDescent="0.3">
      <c r="A145" s="10">
        <v>36830</v>
      </c>
      <c r="B145">
        <v>64</v>
      </c>
    </row>
    <row r="146" spans="1:2" x14ac:dyDescent="0.3">
      <c r="A146" s="10">
        <v>36860</v>
      </c>
      <c r="B146">
        <v>63.48</v>
      </c>
    </row>
    <row r="147" spans="1:2" x14ac:dyDescent="0.3">
      <c r="A147" s="10">
        <v>36886</v>
      </c>
      <c r="B147">
        <v>63.35</v>
      </c>
    </row>
    <row r="148" spans="1:2" x14ac:dyDescent="0.3">
      <c r="A148" s="10">
        <v>36922</v>
      </c>
      <c r="B148">
        <v>77.98</v>
      </c>
    </row>
    <row r="149" spans="1:2" x14ac:dyDescent="0.3">
      <c r="A149" s="10">
        <v>36950</v>
      </c>
      <c r="B149">
        <v>72.14</v>
      </c>
    </row>
    <row r="150" spans="1:2" x14ac:dyDescent="0.3">
      <c r="A150" s="10">
        <v>36980</v>
      </c>
      <c r="B150">
        <v>65.16</v>
      </c>
    </row>
    <row r="151" spans="1:2" x14ac:dyDescent="0.3">
      <c r="A151" s="10">
        <v>37011</v>
      </c>
      <c r="B151">
        <v>72.45</v>
      </c>
    </row>
    <row r="152" spans="1:2" x14ac:dyDescent="0.3">
      <c r="A152" s="10">
        <v>37042</v>
      </c>
      <c r="B152">
        <v>76.09</v>
      </c>
    </row>
    <row r="153" spans="1:2" x14ac:dyDescent="0.3">
      <c r="A153" s="10">
        <v>37071</v>
      </c>
      <c r="B153">
        <v>73.2</v>
      </c>
    </row>
    <row r="154" spans="1:2" x14ac:dyDescent="0.3">
      <c r="A154" s="10">
        <v>37103</v>
      </c>
      <c r="B154">
        <v>66.98</v>
      </c>
    </row>
    <row r="155" spans="1:2" x14ac:dyDescent="0.3">
      <c r="A155" s="10">
        <v>37134</v>
      </c>
      <c r="B155">
        <v>67.42</v>
      </c>
    </row>
    <row r="156" spans="1:2" x14ac:dyDescent="0.3">
      <c r="A156" s="10">
        <v>37162</v>
      </c>
      <c r="B156">
        <v>58.91</v>
      </c>
    </row>
    <row r="157" spans="1:2" x14ac:dyDescent="0.3">
      <c r="A157" s="10">
        <v>37195</v>
      </c>
      <c r="B157">
        <v>66.44</v>
      </c>
    </row>
    <row r="158" spans="1:2" x14ac:dyDescent="0.3">
      <c r="A158" s="10">
        <v>37225</v>
      </c>
      <c r="B158">
        <v>80.03</v>
      </c>
    </row>
    <row r="159" spans="1:2" x14ac:dyDescent="0.3">
      <c r="A159" s="10">
        <v>37253</v>
      </c>
      <c r="B159">
        <v>86.97</v>
      </c>
    </row>
    <row r="160" spans="1:2" x14ac:dyDescent="0.3">
      <c r="A160" s="10">
        <v>37287</v>
      </c>
      <c r="B160">
        <v>92.99</v>
      </c>
    </row>
    <row r="161" spans="1:2" x14ac:dyDescent="0.3">
      <c r="A161" s="10">
        <v>37315</v>
      </c>
      <c r="B161">
        <v>102.62</v>
      </c>
    </row>
    <row r="162" spans="1:2" x14ac:dyDescent="0.3">
      <c r="A162" s="10">
        <v>37344</v>
      </c>
      <c r="B162">
        <v>111.84</v>
      </c>
    </row>
    <row r="163" spans="1:2" x14ac:dyDescent="0.3">
      <c r="A163" s="10">
        <v>37376</v>
      </c>
      <c r="B163">
        <v>106.39</v>
      </c>
    </row>
    <row r="164" spans="1:2" x14ac:dyDescent="0.3">
      <c r="A164" s="10">
        <v>37407</v>
      </c>
      <c r="B164">
        <v>100.8</v>
      </c>
    </row>
    <row r="165" spans="1:2" x14ac:dyDescent="0.3">
      <c r="A165" s="10">
        <v>37435</v>
      </c>
      <c r="B165">
        <v>93.69</v>
      </c>
    </row>
    <row r="166" spans="1:2" x14ac:dyDescent="0.3">
      <c r="A166" s="10">
        <v>37468</v>
      </c>
      <c r="B166">
        <v>90.16</v>
      </c>
    </row>
    <row r="167" spans="1:2" x14ac:dyDescent="0.3">
      <c r="A167" s="10">
        <v>37498</v>
      </c>
      <c r="B167">
        <v>92.55</v>
      </c>
    </row>
    <row r="168" spans="1:2" x14ac:dyDescent="0.3">
      <c r="A168" s="10">
        <v>37529</v>
      </c>
      <c r="B168">
        <v>81.37</v>
      </c>
    </row>
    <row r="169" spans="1:2" x14ac:dyDescent="0.3">
      <c r="A169" s="10">
        <v>37560</v>
      </c>
      <c r="B169">
        <v>83.1</v>
      </c>
    </row>
    <row r="170" spans="1:2" x14ac:dyDescent="0.3">
      <c r="A170" s="10">
        <v>37589</v>
      </c>
      <c r="B170">
        <v>92.05</v>
      </c>
    </row>
    <row r="171" spans="1:2" x14ac:dyDescent="0.3">
      <c r="A171" s="10">
        <v>37620</v>
      </c>
      <c r="B171">
        <v>79.87</v>
      </c>
    </row>
    <row r="172" spans="1:2" x14ac:dyDescent="0.3">
      <c r="A172" s="10">
        <v>37651</v>
      </c>
      <c r="B172">
        <v>75.22</v>
      </c>
    </row>
    <row r="173" spans="1:2" x14ac:dyDescent="0.3">
      <c r="A173" s="10">
        <v>37680</v>
      </c>
      <c r="B173">
        <v>72.849999999999994</v>
      </c>
    </row>
    <row r="174" spans="1:2" x14ac:dyDescent="0.3">
      <c r="A174" s="10">
        <v>37711</v>
      </c>
      <c r="B174">
        <v>68.05</v>
      </c>
    </row>
    <row r="175" spans="1:2" x14ac:dyDescent="0.3">
      <c r="A175" s="10">
        <v>37741</v>
      </c>
      <c r="B175">
        <v>76.45</v>
      </c>
    </row>
    <row r="176" spans="1:2" x14ac:dyDescent="0.3">
      <c r="A176" s="10">
        <v>37771</v>
      </c>
      <c r="B176">
        <v>80.53</v>
      </c>
    </row>
    <row r="177" spans="1:2" x14ac:dyDescent="0.3">
      <c r="A177" s="10">
        <v>37802</v>
      </c>
      <c r="B177">
        <v>85.47</v>
      </c>
    </row>
    <row r="178" spans="1:2" x14ac:dyDescent="0.3">
      <c r="A178" s="10">
        <v>37833</v>
      </c>
      <c r="B178">
        <v>91.52</v>
      </c>
    </row>
    <row r="179" spans="1:2" x14ac:dyDescent="0.3">
      <c r="A179" s="10">
        <v>37862</v>
      </c>
      <c r="B179">
        <v>97.59</v>
      </c>
    </row>
    <row r="180" spans="1:2" x14ac:dyDescent="0.3">
      <c r="A180" s="10">
        <v>37894</v>
      </c>
      <c r="B180">
        <v>89.55</v>
      </c>
    </row>
    <row r="181" spans="1:2" x14ac:dyDescent="0.3">
      <c r="A181" s="10">
        <v>37925</v>
      </c>
      <c r="B181">
        <v>101.44</v>
      </c>
    </row>
    <row r="182" spans="1:2" x14ac:dyDescent="0.3">
      <c r="A182" s="10">
        <v>37953</v>
      </c>
      <c r="B182">
        <v>103.61</v>
      </c>
    </row>
    <row r="183" spans="1:2" x14ac:dyDescent="0.3">
      <c r="A183" s="10">
        <v>37985</v>
      </c>
      <c r="B183">
        <v>105.21</v>
      </c>
    </row>
    <row r="184" spans="1:2" x14ac:dyDescent="0.3">
      <c r="A184" s="10">
        <v>38016</v>
      </c>
      <c r="B184">
        <v>110.89</v>
      </c>
    </row>
    <row r="185" spans="1:2" x14ac:dyDescent="0.3">
      <c r="A185" s="10">
        <v>38044</v>
      </c>
      <c r="B185">
        <v>115.92</v>
      </c>
    </row>
    <row r="186" spans="1:2" x14ac:dyDescent="0.3">
      <c r="A186" s="10">
        <v>38077</v>
      </c>
      <c r="B186">
        <v>115.98</v>
      </c>
    </row>
    <row r="187" spans="1:2" x14ac:dyDescent="0.3">
      <c r="A187" s="10">
        <v>38107</v>
      </c>
      <c r="B187">
        <v>112.4</v>
      </c>
    </row>
    <row r="188" spans="1:2" x14ac:dyDescent="0.3">
      <c r="A188" s="10">
        <v>38138</v>
      </c>
      <c r="B188">
        <v>104.14</v>
      </c>
    </row>
    <row r="189" spans="1:2" x14ac:dyDescent="0.3">
      <c r="A189" s="10">
        <v>38168</v>
      </c>
      <c r="B189">
        <v>101.85</v>
      </c>
    </row>
    <row r="190" spans="1:2" x14ac:dyDescent="0.3">
      <c r="A190" s="10">
        <v>38198</v>
      </c>
      <c r="B190">
        <v>95.27</v>
      </c>
    </row>
    <row r="191" spans="1:2" x14ac:dyDescent="0.3">
      <c r="A191" s="10">
        <v>38230</v>
      </c>
      <c r="B191">
        <v>102.89</v>
      </c>
    </row>
    <row r="192" spans="1:2" x14ac:dyDescent="0.3">
      <c r="A192" s="10">
        <v>38260</v>
      </c>
      <c r="B192">
        <v>107.69</v>
      </c>
    </row>
    <row r="193" spans="1:2" x14ac:dyDescent="0.3">
      <c r="A193" s="10">
        <v>38289</v>
      </c>
      <c r="B193">
        <v>107.99</v>
      </c>
    </row>
    <row r="194" spans="1:2" x14ac:dyDescent="0.3">
      <c r="A194" s="10">
        <v>38321</v>
      </c>
      <c r="B194">
        <v>113.4</v>
      </c>
    </row>
    <row r="195" spans="1:2" x14ac:dyDescent="0.3">
      <c r="A195" s="10">
        <v>38351</v>
      </c>
      <c r="B195">
        <v>115.25</v>
      </c>
    </row>
    <row r="196" spans="1:2" x14ac:dyDescent="0.3">
      <c r="A196" s="10">
        <v>38383</v>
      </c>
      <c r="B196">
        <v>121.06</v>
      </c>
    </row>
    <row r="197" spans="1:2" x14ac:dyDescent="0.3">
      <c r="A197" s="10">
        <v>38411</v>
      </c>
      <c r="B197">
        <v>130.85</v>
      </c>
    </row>
    <row r="198" spans="1:2" x14ac:dyDescent="0.3">
      <c r="A198" s="10">
        <v>38442</v>
      </c>
      <c r="B198">
        <v>124.78</v>
      </c>
    </row>
    <row r="199" spans="1:2" x14ac:dyDescent="0.3">
      <c r="A199" s="10">
        <v>38471</v>
      </c>
      <c r="B199">
        <v>117.58</v>
      </c>
    </row>
    <row r="200" spans="1:2" x14ac:dyDescent="0.3">
      <c r="A200" s="10">
        <v>38503</v>
      </c>
      <c r="B200">
        <v>124.84</v>
      </c>
    </row>
    <row r="201" spans="1:2" x14ac:dyDescent="0.3">
      <c r="A201" s="10">
        <v>38533</v>
      </c>
      <c r="B201">
        <v>129.43</v>
      </c>
    </row>
    <row r="202" spans="1:2" x14ac:dyDescent="0.3">
      <c r="A202" s="10">
        <v>38562</v>
      </c>
      <c r="B202">
        <v>143.32</v>
      </c>
    </row>
    <row r="203" spans="1:2" x14ac:dyDescent="0.3">
      <c r="A203" s="10">
        <v>38595</v>
      </c>
      <c r="B203">
        <v>140.09</v>
      </c>
    </row>
    <row r="204" spans="1:2" x14ac:dyDescent="0.3">
      <c r="A204" s="10">
        <v>38625</v>
      </c>
      <c r="B204">
        <v>157.55000000000001</v>
      </c>
    </row>
    <row r="205" spans="1:2" x14ac:dyDescent="0.3">
      <c r="A205" s="10">
        <v>38656</v>
      </c>
      <c r="B205">
        <v>148.84</v>
      </c>
    </row>
    <row r="206" spans="1:2" x14ac:dyDescent="0.3">
      <c r="A206" s="10">
        <v>38686</v>
      </c>
      <c r="B206">
        <v>165.95</v>
      </c>
    </row>
    <row r="207" spans="1:2" x14ac:dyDescent="0.3">
      <c r="A207" s="10">
        <v>38715</v>
      </c>
      <c r="B207">
        <v>177.43</v>
      </c>
    </row>
    <row r="208" spans="1:2" x14ac:dyDescent="0.3">
      <c r="A208" s="10">
        <v>38748</v>
      </c>
      <c r="B208">
        <v>180.65</v>
      </c>
    </row>
    <row r="209" spans="1:2" x14ac:dyDescent="0.3">
      <c r="A209" s="10">
        <v>38776</v>
      </c>
      <c r="B209">
        <v>177.45</v>
      </c>
    </row>
    <row r="210" spans="1:2" x14ac:dyDescent="0.3">
      <c r="A210" s="10">
        <v>38807</v>
      </c>
      <c r="B210">
        <v>176.21</v>
      </c>
    </row>
    <row r="211" spans="1:2" x14ac:dyDescent="0.3">
      <c r="A211" s="10">
        <v>38835</v>
      </c>
      <c r="B211">
        <v>184.1</v>
      </c>
    </row>
    <row r="212" spans="1:2" x14ac:dyDescent="0.3">
      <c r="A212" s="10">
        <v>38867</v>
      </c>
      <c r="B212">
        <v>171.01</v>
      </c>
    </row>
    <row r="213" spans="1:2" x14ac:dyDescent="0.3">
      <c r="A213" s="10">
        <v>38898</v>
      </c>
      <c r="B213">
        <v>167.45</v>
      </c>
    </row>
    <row r="214" spans="1:2" x14ac:dyDescent="0.3">
      <c r="A214" s="10">
        <v>38929</v>
      </c>
      <c r="B214">
        <v>168.51</v>
      </c>
    </row>
    <row r="215" spans="1:2" x14ac:dyDescent="0.3">
      <c r="A215" s="10">
        <v>38960</v>
      </c>
      <c r="B215">
        <v>175.44</v>
      </c>
    </row>
    <row r="216" spans="1:2" x14ac:dyDescent="0.3">
      <c r="A216" s="10">
        <v>38989</v>
      </c>
      <c r="B216">
        <v>178.05</v>
      </c>
    </row>
    <row r="217" spans="1:2" x14ac:dyDescent="0.3">
      <c r="A217" s="10">
        <v>39021</v>
      </c>
      <c r="B217">
        <v>176.84</v>
      </c>
    </row>
    <row r="218" spans="1:2" x14ac:dyDescent="0.3">
      <c r="A218" s="10">
        <v>39051</v>
      </c>
      <c r="B218">
        <v>184.96</v>
      </c>
    </row>
    <row r="219" spans="1:2" x14ac:dyDescent="0.3">
      <c r="A219" s="10">
        <v>39079</v>
      </c>
      <c r="B219">
        <v>185.39</v>
      </c>
    </row>
    <row r="220" spans="1:2" x14ac:dyDescent="0.3">
      <c r="A220" s="10">
        <v>39113</v>
      </c>
      <c r="B220">
        <v>175.99</v>
      </c>
    </row>
    <row r="221" spans="1:2" x14ac:dyDescent="0.3">
      <c r="A221" s="10">
        <v>39141</v>
      </c>
      <c r="B221">
        <v>183.2</v>
      </c>
    </row>
    <row r="222" spans="1:2" x14ac:dyDescent="0.3">
      <c r="A222" s="10">
        <v>39171</v>
      </c>
      <c r="B222">
        <v>187.6</v>
      </c>
    </row>
    <row r="223" spans="1:2" x14ac:dyDescent="0.3">
      <c r="A223" s="10">
        <v>39202</v>
      </c>
      <c r="B223">
        <v>198.55</v>
      </c>
    </row>
    <row r="224" spans="1:2" x14ac:dyDescent="0.3">
      <c r="A224" s="10">
        <v>39233</v>
      </c>
      <c r="B224">
        <v>216.45</v>
      </c>
    </row>
    <row r="225" spans="1:2" x14ac:dyDescent="0.3">
      <c r="A225" s="10">
        <v>39262</v>
      </c>
      <c r="B225">
        <v>221.31</v>
      </c>
    </row>
    <row r="226" spans="1:2" x14ac:dyDescent="0.3">
      <c r="A226" s="10">
        <v>39294</v>
      </c>
      <c r="B226">
        <v>244.32</v>
      </c>
    </row>
    <row r="227" spans="1:2" x14ac:dyDescent="0.3">
      <c r="A227" s="10">
        <v>39325</v>
      </c>
      <c r="B227">
        <v>238.28</v>
      </c>
    </row>
    <row r="228" spans="1:2" x14ac:dyDescent="0.3">
      <c r="A228" s="10">
        <v>39353</v>
      </c>
      <c r="B228">
        <v>247.2</v>
      </c>
    </row>
    <row r="229" spans="1:2" x14ac:dyDescent="0.3">
      <c r="A229" s="10">
        <v>39386</v>
      </c>
      <c r="B229">
        <v>260.42</v>
      </c>
    </row>
    <row r="230" spans="1:2" x14ac:dyDescent="0.3">
      <c r="A230" s="10">
        <v>39416</v>
      </c>
      <c r="B230">
        <v>241.91</v>
      </c>
    </row>
    <row r="231" spans="1:2" x14ac:dyDescent="0.3">
      <c r="A231" s="10">
        <v>39444</v>
      </c>
      <c r="B231">
        <v>241.27</v>
      </c>
    </row>
    <row r="232" spans="1:2" x14ac:dyDescent="0.3">
      <c r="A232" s="10">
        <v>39478</v>
      </c>
      <c r="B232">
        <v>207.77</v>
      </c>
    </row>
    <row r="233" spans="1:2" x14ac:dyDescent="0.3">
      <c r="A233" s="10">
        <v>39507</v>
      </c>
      <c r="B233">
        <v>216.85</v>
      </c>
    </row>
    <row r="234" spans="1:2" x14ac:dyDescent="0.3">
      <c r="A234" s="10">
        <v>39538</v>
      </c>
      <c r="B234">
        <v>217.65</v>
      </c>
    </row>
    <row r="235" spans="1:2" x14ac:dyDescent="0.3">
      <c r="A235" s="10">
        <v>39568</v>
      </c>
      <c r="B235">
        <v>235</v>
      </c>
    </row>
    <row r="236" spans="1:2" x14ac:dyDescent="0.3">
      <c r="A236" s="10">
        <v>39598</v>
      </c>
      <c r="B236">
        <v>237.46</v>
      </c>
    </row>
    <row r="237" spans="1:2" x14ac:dyDescent="0.3">
      <c r="A237" s="10">
        <v>39629</v>
      </c>
      <c r="B237">
        <v>213.52</v>
      </c>
    </row>
    <row r="238" spans="1:2" x14ac:dyDescent="0.3">
      <c r="A238" s="10">
        <v>39660</v>
      </c>
      <c r="B238">
        <v>204.12</v>
      </c>
    </row>
    <row r="239" spans="1:2" x14ac:dyDescent="0.3">
      <c r="A239" s="10">
        <v>39689</v>
      </c>
      <c r="B239">
        <v>188.96</v>
      </c>
    </row>
    <row r="240" spans="1:2" x14ac:dyDescent="0.3">
      <c r="A240" s="10">
        <v>39721</v>
      </c>
      <c r="B240">
        <v>186.62</v>
      </c>
    </row>
    <row r="241" spans="1:3" x14ac:dyDescent="0.3">
      <c r="A241" s="10">
        <v>39752</v>
      </c>
      <c r="B241">
        <v>147.5</v>
      </c>
    </row>
    <row r="242" spans="1:3" x14ac:dyDescent="0.3">
      <c r="A242" s="10">
        <v>39780</v>
      </c>
      <c r="B242">
        <v>140.66</v>
      </c>
    </row>
    <row r="243" spans="1:3" x14ac:dyDescent="0.3">
      <c r="A243" s="10">
        <v>39812</v>
      </c>
      <c r="B243">
        <v>146.35</v>
      </c>
    </row>
    <row r="244" spans="1:3" x14ac:dyDescent="0.3">
      <c r="A244" s="10">
        <v>39843</v>
      </c>
      <c r="B244">
        <v>151.33000000000001</v>
      </c>
    </row>
    <row r="245" spans="1:3" x14ac:dyDescent="0.3">
      <c r="A245" s="10">
        <v>39871</v>
      </c>
      <c r="B245">
        <v>138.07</v>
      </c>
    </row>
    <row r="246" spans="1:3" x14ac:dyDescent="0.3">
      <c r="A246" s="10">
        <v>39903</v>
      </c>
      <c r="B246">
        <v>157.01</v>
      </c>
    </row>
    <row r="247" spans="1:3" x14ac:dyDescent="0.3">
      <c r="A247" s="10">
        <v>39933</v>
      </c>
      <c r="B247">
        <v>176</v>
      </c>
    </row>
    <row r="248" spans="1:3" x14ac:dyDescent="0.3">
      <c r="A248" s="10">
        <v>39962</v>
      </c>
      <c r="B248">
        <v>178.7</v>
      </c>
    </row>
    <row r="249" spans="1:3" x14ac:dyDescent="0.3">
      <c r="A249" s="10">
        <v>39994</v>
      </c>
      <c r="B249">
        <v>178.99</v>
      </c>
    </row>
    <row r="250" spans="1:3" x14ac:dyDescent="0.3">
      <c r="A250" s="10">
        <v>40025</v>
      </c>
      <c r="B250">
        <v>202.96</v>
      </c>
    </row>
    <row r="251" spans="1:3" x14ac:dyDescent="0.3">
      <c r="A251" s="10">
        <v>40056</v>
      </c>
      <c r="B251">
        <v>207.44</v>
      </c>
    </row>
    <row r="252" spans="1:3" x14ac:dyDescent="0.3">
      <c r="A252" s="10">
        <v>40086</v>
      </c>
      <c r="B252">
        <v>219.75</v>
      </c>
    </row>
    <row r="253" spans="1:3" x14ac:dyDescent="0.3">
      <c r="A253" s="10">
        <v>40116</v>
      </c>
      <c r="B253">
        <v>206.81</v>
      </c>
    </row>
    <row r="254" spans="1:3" x14ac:dyDescent="0.3">
      <c r="A254" s="10">
        <v>40147</v>
      </c>
      <c r="B254">
        <v>204.75</v>
      </c>
    </row>
    <row r="255" spans="1:3" x14ac:dyDescent="0.3">
      <c r="A255" s="10">
        <v>40177</v>
      </c>
      <c r="B255">
        <v>221.86</v>
      </c>
    </row>
    <row r="256" spans="1:3" x14ac:dyDescent="0.3">
      <c r="A256" s="10">
        <v>40207</v>
      </c>
      <c r="B256">
        <v>210.34</v>
      </c>
      <c r="C256">
        <v>922.07</v>
      </c>
    </row>
    <row r="257" spans="1:3" x14ac:dyDescent="0.3">
      <c r="A257" s="10">
        <v>40235</v>
      </c>
      <c r="B257">
        <v>208.36</v>
      </c>
      <c r="C257">
        <v>928.29</v>
      </c>
    </row>
    <row r="258" spans="1:3" x14ac:dyDescent="0.3">
      <c r="A258" s="10">
        <v>40268</v>
      </c>
      <c r="B258">
        <v>221.58</v>
      </c>
      <c r="C258">
        <v>957.81</v>
      </c>
    </row>
    <row r="259" spans="1:3" x14ac:dyDescent="0.3">
      <c r="A259" s="10">
        <v>40298</v>
      </c>
      <c r="B259">
        <v>227.95</v>
      </c>
      <c r="C259">
        <v>985.47</v>
      </c>
    </row>
    <row r="260" spans="1:3" x14ac:dyDescent="0.3">
      <c r="A260" s="10">
        <v>40329</v>
      </c>
      <c r="B260">
        <v>214.34</v>
      </c>
      <c r="C260">
        <v>939.54</v>
      </c>
    </row>
    <row r="261" spans="1:3" x14ac:dyDescent="0.3">
      <c r="A261" s="10">
        <v>40359</v>
      </c>
      <c r="B261">
        <v>220.85</v>
      </c>
      <c r="C261">
        <v>943.44</v>
      </c>
    </row>
    <row r="262" spans="1:3" x14ac:dyDescent="0.3">
      <c r="A262" s="10">
        <v>40389</v>
      </c>
      <c r="B262">
        <v>229.25</v>
      </c>
      <c r="C262">
        <v>918.99</v>
      </c>
    </row>
    <row r="263" spans="1:3" x14ac:dyDescent="0.3">
      <c r="A263" s="10">
        <v>40421</v>
      </c>
      <c r="B263">
        <v>226.81</v>
      </c>
      <c r="C263">
        <v>889.81</v>
      </c>
    </row>
    <row r="264" spans="1:3" x14ac:dyDescent="0.3">
      <c r="A264" s="10">
        <v>40451</v>
      </c>
      <c r="B264">
        <v>242.95</v>
      </c>
      <c r="C264">
        <v>963.37</v>
      </c>
    </row>
    <row r="265" spans="1:3" x14ac:dyDescent="0.3">
      <c r="A265" s="10">
        <v>40480</v>
      </c>
      <c r="B265">
        <v>242.98</v>
      </c>
      <c r="C265" s="11">
        <v>1019.44</v>
      </c>
    </row>
    <row r="266" spans="1:3" x14ac:dyDescent="0.3">
      <c r="A266" s="10">
        <v>40512</v>
      </c>
      <c r="B266">
        <v>249.64</v>
      </c>
      <c r="C266">
        <v>971.73</v>
      </c>
    </row>
    <row r="267" spans="1:3" x14ac:dyDescent="0.3">
      <c r="A267" s="10">
        <v>40542</v>
      </c>
      <c r="B267">
        <v>271.19</v>
      </c>
      <c r="C267">
        <v>997.9</v>
      </c>
    </row>
    <row r="268" spans="1:3" x14ac:dyDescent="0.3">
      <c r="A268" s="10">
        <v>40574</v>
      </c>
      <c r="B268">
        <v>273.12</v>
      </c>
      <c r="C268" s="11">
        <v>1037.72</v>
      </c>
    </row>
    <row r="269" spans="1:3" x14ac:dyDescent="0.3">
      <c r="A269" s="10">
        <v>40602</v>
      </c>
      <c r="B269">
        <v>256.36</v>
      </c>
      <c r="C269">
        <v>999.69</v>
      </c>
    </row>
    <row r="270" spans="1:3" x14ac:dyDescent="0.3">
      <c r="A270" s="10">
        <v>40633</v>
      </c>
      <c r="B270">
        <v>278.87</v>
      </c>
      <c r="C270" s="11">
        <v>1033.07</v>
      </c>
    </row>
    <row r="271" spans="1:3" x14ac:dyDescent="0.3">
      <c r="A271" s="10">
        <v>40662</v>
      </c>
      <c r="B271">
        <v>290.39</v>
      </c>
      <c r="C271">
        <v>994.75</v>
      </c>
    </row>
    <row r="272" spans="1:3" x14ac:dyDescent="0.3">
      <c r="A272" s="10">
        <v>40694</v>
      </c>
      <c r="B272">
        <v>282.76</v>
      </c>
      <c r="C272">
        <v>948.75</v>
      </c>
    </row>
    <row r="273" spans="1:3" x14ac:dyDescent="0.3">
      <c r="A273" s="10">
        <v>40724</v>
      </c>
      <c r="B273">
        <v>275.17</v>
      </c>
      <c r="C273">
        <v>952.97</v>
      </c>
    </row>
    <row r="274" spans="1:3" x14ac:dyDescent="0.3">
      <c r="A274" s="10">
        <v>40753</v>
      </c>
      <c r="B274">
        <v>277.11</v>
      </c>
      <c r="C274" s="11">
        <v>1070.3900000000001</v>
      </c>
    </row>
    <row r="275" spans="1:3" x14ac:dyDescent="0.3">
      <c r="A275" s="10">
        <v>40786</v>
      </c>
      <c r="B275">
        <v>242.16</v>
      </c>
      <c r="C275">
        <v>987.9</v>
      </c>
    </row>
    <row r="276" spans="1:3" x14ac:dyDescent="0.3">
      <c r="A276" s="10">
        <v>40816</v>
      </c>
      <c r="B276">
        <v>230.41</v>
      </c>
      <c r="C276">
        <v>916.17</v>
      </c>
    </row>
    <row r="277" spans="1:3" x14ac:dyDescent="0.3">
      <c r="A277" s="10">
        <v>40847</v>
      </c>
      <c r="B277">
        <v>249.88</v>
      </c>
      <c r="C277">
        <v>983.8</v>
      </c>
    </row>
    <row r="278" spans="1:3" x14ac:dyDescent="0.3">
      <c r="A278" s="10">
        <v>40877</v>
      </c>
      <c r="B278">
        <v>241.19</v>
      </c>
      <c r="C278">
        <v>973.91</v>
      </c>
    </row>
    <row r="279" spans="1:3" x14ac:dyDescent="0.3">
      <c r="A279" s="10">
        <v>40906</v>
      </c>
      <c r="B279">
        <v>238.08</v>
      </c>
      <c r="C279">
        <v>965.62</v>
      </c>
    </row>
    <row r="280" spans="1:3" x14ac:dyDescent="0.3">
      <c r="A280" s="10">
        <v>40939</v>
      </c>
      <c r="B280">
        <v>256.89999999999998</v>
      </c>
      <c r="C280">
        <v>966.47</v>
      </c>
    </row>
    <row r="281" spans="1:3" x14ac:dyDescent="0.3">
      <c r="A281" s="10">
        <v>40968</v>
      </c>
      <c r="B281">
        <v>267.13</v>
      </c>
      <c r="C281">
        <v>988.15</v>
      </c>
    </row>
    <row r="282" spans="1:3" x14ac:dyDescent="0.3">
      <c r="A282" s="10">
        <v>40998</v>
      </c>
      <c r="B282">
        <v>266.58</v>
      </c>
      <c r="C282">
        <v>943.42</v>
      </c>
    </row>
    <row r="283" spans="1:3" x14ac:dyDescent="0.3">
      <c r="A283" s="10">
        <v>41029</v>
      </c>
      <c r="B283">
        <v>264.35000000000002</v>
      </c>
      <c r="C283">
        <v>864.72</v>
      </c>
    </row>
    <row r="284" spans="1:3" x14ac:dyDescent="0.3">
      <c r="A284" s="10">
        <v>41060</v>
      </c>
      <c r="B284">
        <v>244.05</v>
      </c>
      <c r="C284">
        <v>873.73</v>
      </c>
    </row>
    <row r="285" spans="1:3" x14ac:dyDescent="0.3">
      <c r="A285" s="10">
        <v>41089</v>
      </c>
      <c r="B285">
        <v>244.9</v>
      </c>
      <c r="C285">
        <v>882.8</v>
      </c>
    </row>
    <row r="286" spans="1:3" x14ac:dyDescent="0.3">
      <c r="A286" s="10">
        <v>41121</v>
      </c>
      <c r="B286">
        <v>250.08</v>
      </c>
      <c r="C286">
        <v>841.13</v>
      </c>
    </row>
    <row r="287" spans="1:3" x14ac:dyDescent="0.3">
      <c r="A287" s="10">
        <v>41152</v>
      </c>
      <c r="B287">
        <v>250.56</v>
      </c>
      <c r="C287">
        <v>922.68</v>
      </c>
    </row>
    <row r="288" spans="1:3" x14ac:dyDescent="0.3">
      <c r="A288" s="10">
        <v>41180</v>
      </c>
      <c r="B288">
        <v>262.49</v>
      </c>
      <c r="C288">
        <v>925.14</v>
      </c>
    </row>
    <row r="289" spans="1:3" x14ac:dyDescent="0.3">
      <c r="A289" s="10">
        <v>41213</v>
      </c>
      <c r="B289">
        <v>250.18</v>
      </c>
      <c r="C289">
        <v>893.42</v>
      </c>
    </row>
    <row r="290" spans="1:3" x14ac:dyDescent="0.3">
      <c r="A290" s="10">
        <v>41243</v>
      </c>
      <c r="B290">
        <v>254.25</v>
      </c>
      <c r="C290">
        <v>876.85</v>
      </c>
    </row>
    <row r="291" spans="1:3" x14ac:dyDescent="0.3">
      <c r="A291" s="10">
        <v>41271</v>
      </c>
      <c r="B291">
        <v>263.92</v>
      </c>
      <c r="C291">
        <v>880.2</v>
      </c>
    </row>
    <row r="292" spans="1:3" x14ac:dyDescent="0.3">
      <c r="A292" s="10">
        <v>41305</v>
      </c>
      <c r="B292">
        <v>258.07</v>
      </c>
      <c r="C292">
        <v>883.56</v>
      </c>
    </row>
    <row r="293" spans="1:3" x14ac:dyDescent="0.3">
      <c r="A293" s="10">
        <v>41333</v>
      </c>
      <c r="B293">
        <v>268.01</v>
      </c>
      <c r="C293">
        <v>944.37</v>
      </c>
    </row>
    <row r="294" spans="1:3" x14ac:dyDescent="0.3">
      <c r="A294" s="10">
        <v>41362</v>
      </c>
      <c r="B294">
        <v>263.39</v>
      </c>
      <c r="C294">
        <v>973.03</v>
      </c>
    </row>
    <row r="295" spans="1:3" x14ac:dyDescent="0.3">
      <c r="A295" s="10">
        <v>41394</v>
      </c>
      <c r="B295">
        <v>255.72</v>
      </c>
      <c r="C295">
        <v>962.25</v>
      </c>
    </row>
    <row r="296" spans="1:3" x14ac:dyDescent="0.3">
      <c r="A296" s="10">
        <v>41425</v>
      </c>
      <c r="B296">
        <v>261.47000000000003</v>
      </c>
      <c r="C296">
        <v>980.29</v>
      </c>
    </row>
    <row r="297" spans="1:3" x14ac:dyDescent="0.3">
      <c r="A297" s="10">
        <v>41453</v>
      </c>
      <c r="B297">
        <v>242.27</v>
      </c>
      <c r="C297">
        <v>886.36</v>
      </c>
    </row>
    <row r="298" spans="1:3" x14ac:dyDescent="0.3">
      <c r="A298" s="10">
        <v>41486</v>
      </c>
      <c r="B298">
        <v>247.99</v>
      </c>
      <c r="C298">
        <v>961.94</v>
      </c>
    </row>
    <row r="299" spans="1:3" x14ac:dyDescent="0.3">
      <c r="A299" s="10">
        <v>41516</v>
      </c>
      <c r="B299">
        <v>251.74</v>
      </c>
      <c r="C299">
        <v>874.7</v>
      </c>
    </row>
    <row r="300" spans="1:3" x14ac:dyDescent="0.3">
      <c r="A300" s="10">
        <v>41547</v>
      </c>
      <c r="B300">
        <v>260.91000000000003</v>
      </c>
      <c r="C300">
        <v>917.72</v>
      </c>
    </row>
    <row r="301" spans="1:3" x14ac:dyDescent="0.3">
      <c r="A301" s="10">
        <v>41578</v>
      </c>
      <c r="B301">
        <v>266.91000000000003</v>
      </c>
      <c r="C301">
        <v>910.62</v>
      </c>
    </row>
    <row r="302" spans="1:3" x14ac:dyDescent="0.3">
      <c r="A302" s="10">
        <v>41607</v>
      </c>
      <c r="B302">
        <v>269.57</v>
      </c>
      <c r="C302">
        <v>885.35</v>
      </c>
    </row>
    <row r="303" spans="1:3" x14ac:dyDescent="0.3">
      <c r="A303" s="10">
        <v>41638</v>
      </c>
      <c r="B303">
        <v>264.24</v>
      </c>
      <c r="C303">
        <v>855.88</v>
      </c>
    </row>
    <row r="304" spans="1:3" x14ac:dyDescent="0.3">
      <c r="A304" s="10">
        <v>41668</v>
      </c>
      <c r="B304">
        <v>252.89</v>
      </c>
      <c r="C304">
        <v>884.82</v>
      </c>
    </row>
    <row r="305" spans="1:3" x14ac:dyDescent="0.3">
      <c r="A305" s="10">
        <v>41698</v>
      </c>
      <c r="B305">
        <v>258.41000000000003</v>
      </c>
      <c r="C305">
        <v>896.99</v>
      </c>
    </row>
    <row r="306" spans="1:3" x14ac:dyDescent="0.3">
      <c r="A306" s="10">
        <v>41729</v>
      </c>
      <c r="B306">
        <v>258.11</v>
      </c>
      <c r="C306">
        <v>903.93</v>
      </c>
    </row>
    <row r="307" spans="1:3" x14ac:dyDescent="0.3">
      <c r="A307" s="10">
        <v>41759</v>
      </c>
      <c r="B307">
        <v>255.33</v>
      </c>
      <c r="C307">
        <v>933.77</v>
      </c>
    </row>
    <row r="308" spans="1:3" x14ac:dyDescent="0.3">
      <c r="A308" s="10">
        <v>41789</v>
      </c>
      <c r="B308">
        <v>259.94</v>
      </c>
      <c r="C308">
        <v>900.98</v>
      </c>
    </row>
    <row r="309" spans="1:3" x14ac:dyDescent="0.3">
      <c r="A309" s="10">
        <v>41820</v>
      </c>
      <c r="B309">
        <v>260.56</v>
      </c>
      <c r="C309">
        <v>885.49</v>
      </c>
    </row>
    <row r="310" spans="1:3" x14ac:dyDescent="0.3">
      <c r="A310" s="10">
        <v>41851</v>
      </c>
      <c r="B310">
        <v>269.68</v>
      </c>
      <c r="C310">
        <v>877.17</v>
      </c>
    </row>
    <row r="311" spans="1:3" x14ac:dyDescent="0.3">
      <c r="A311" s="10">
        <v>41880</v>
      </c>
      <c r="B311">
        <v>265.41000000000003</v>
      </c>
      <c r="C311">
        <v>944.48</v>
      </c>
    </row>
    <row r="312" spans="1:3" x14ac:dyDescent="0.3">
      <c r="A312" s="10">
        <v>41912</v>
      </c>
      <c r="B312">
        <v>256.77</v>
      </c>
      <c r="C312">
        <v>954.34</v>
      </c>
    </row>
    <row r="313" spans="1:3" x14ac:dyDescent="0.3">
      <c r="A313" s="10">
        <v>41943</v>
      </c>
      <c r="B313">
        <v>250.45</v>
      </c>
      <c r="C313">
        <v>920.41</v>
      </c>
    </row>
    <row r="314" spans="1:3" x14ac:dyDescent="0.3">
      <c r="A314" s="10">
        <v>41971</v>
      </c>
      <c r="B314">
        <v>253.7</v>
      </c>
      <c r="C314">
        <v>896.82</v>
      </c>
    </row>
    <row r="315" spans="1:3" x14ac:dyDescent="0.3">
      <c r="A315" s="10">
        <v>42003</v>
      </c>
      <c r="B315">
        <v>244.05</v>
      </c>
      <c r="C315">
        <v>894.44</v>
      </c>
    </row>
    <row r="316" spans="1:3" x14ac:dyDescent="0.3">
      <c r="A316" s="10">
        <v>42034</v>
      </c>
      <c r="B316">
        <v>249.88</v>
      </c>
      <c r="C316">
        <v>965.87</v>
      </c>
    </row>
    <row r="317" spans="1:3" x14ac:dyDescent="0.3">
      <c r="A317" s="10">
        <v>42062</v>
      </c>
      <c r="B317">
        <v>251.46</v>
      </c>
      <c r="C317" s="11">
        <v>1021.6</v>
      </c>
    </row>
    <row r="318" spans="1:3" x14ac:dyDescent="0.3">
      <c r="A318" s="10">
        <v>42094</v>
      </c>
      <c r="B318">
        <v>257.27999999999997</v>
      </c>
      <c r="C318" s="11">
        <v>1050.1199999999999</v>
      </c>
    </row>
    <row r="319" spans="1:3" x14ac:dyDescent="0.3">
      <c r="A319" s="10">
        <v>42124</v>
      </c>
      <c r="B319">
        <v>266.42</v>
      </c>
      <c r="C319" s="11">
        <v>1104.2</v>
      </c>
    </row>
    <row r="320" spans="1:3" x14ac:dyDescent="0.3">
      <c r="A320" s="10">
        <v>42153</v>
      </c>
      <c r="B320">
        <v>260.39</v>
      </c>
      <c r="C320" s="11">
        <v>1129.76</v>
      </c>
    </row>
    <row r="321" spans="1:3" x14ac:dyDescent="0.3">
      <c r="A321" s="10">
        <v>42185</v>
      </c>
      <c r="B321">
        <v>252.27</v>
      </c>
      <c r="C321" s="11">
        <v>1199.46</v>
      </c>
    </row>
    <row r="322" spans="1:3" x14ac:dyDescent="0.3">
      <c r="A322" s="10">
        <v>42216</v>
      </c>
      <c r="B322">
        <v>244.3</v>
      </c>
      <c r="C322" s="11">
        <v>1163.3599999999999</v>
      </c>
    </row>
    <row r="323" spans="1:3" x14ac:dyDescent="0.3">
      <c r="A323" s="10">
        <v>42247</v>
      </c>
      <c r="B323">
        <v>232.8</v>
      </c>
      <c r="C323" s="11">
        <v>1115.31</v>
      </c>
    </row>
    <row r="324" spans="1:3" x14ac:dyDescent="0.3">
      <c r="A324" s="10">
        <v>42277</v>
      </c>
      <c r="B324">
        <v>236.71</v>
      </c>
      <c r="C324" s="11">
        <v>1068.3499999999999</v>
      </c>
    </row>
    <row r="325" spans="1:3" x14ac:dyDescent="0.3">
      <c r="A325" s="10">
        <v>42307</v>
      </c>
      <c r="B325">
        <v>249.41</v>
      </c>
      <c r="C325" s="11">
        <v>1069.95</v>
      </c>
    </row>
    <row r="326" spans="1:3" x14ac:dyDescent="0.3">
      <c r="A326" s="10">
        <v>42338</v>
      </c>
      <c r="B326">
        <v>244.24</v>
      </c>
      <c r="C326" s="11">
        <v>1102.28</v>
      </c>
    </row>
    <row r="327" spans="1:3" x14ac:dyDescent="0.3">
      <c r="A327" s="10">
        <v>42368</v>
      </c>
      <c r="B327">
        <v>240.38</v>
      </c>
      <c r="C327" s="11">
        <v>1095.46</v>
      </c>
    </row>
    <row r="328" spans="1:3" x14ac:dyDescent="0.3">
      <c r="A328" s="10">
        <v>42398</v>
      </c>
      <c r="B328">
        <v>232.1</v>
      </c>
      <c r="C328" s="11">
        <v>1128.24</v>
      </c>
    </row>
    <row r="329" spans="1:3" x14ac:dyDescent="0.3">
      <c r="A329" s="10">
        <v>42429</v>
      </c>
      <c r="B329">
        <v>234.63</v>
      </c>
      <c r="C329" s="11">
        <v>1045.53</v>
      </c>
    </row>
    <row r="330" spans="1:3" x14ac:dyDescent="0.3">
      <c r="A330" s="10">
        <v>42460</v>
      </c>
      <c r="B330">
        <v>245.86</v>
      </c>
      <c r="C330" s="11">
        <v>1073.68</v>
      </c>
    </row>
    <row r="331" spans="1:3" x14ac:dyDescent="0.3">
      <c r="A331" s="10">
        <v>42489</v>
      </c>
      <c r="B331">
        <v>245.2</v>
      </c>
      <c r="C331" s="11">
        <v>1065.27</v>
      </c>
    </row>
    <row r="332" spans="1:3" x14ac:dyDescent="0.3">
      <c r="A332" s="10">
        <v>42521</v>
      </c>
      <c r="B332">
        <v>243.63</v>
      </c>
      <c r="C332" s="11">
        <v>1068.73</v>
      </c>
    </row>
    <row r="333" spans="1:3" x14ac:dyDescent="0.3">
      <c r="A333" s="10">
        <v>42551</v>
      </c>
      <c r="B333">
        <v>244.14</v>
      </c>
      <c r="C333" s="11">
        <v>1032.75</v>
      </c>
    </row>
    <row r="334" spans="1:3" x14ac:dyDescent="0.3">
      <c r="A334" s="10">
        <v>42580</v>
      </c>
      <c r="B334">
        <v>251.48</v>
      </c>
      <c r="C334" s="12">
        <v>1058</v>
      </c>
    </row>
    <row r="335" spans="1:3" x14ac:dyDescent="0.3">
      <c r="A335" s="10">
        <v>42613</v>
      </c>
      <c r="B335">
        <v>256.87</v>
      </c>
      <c r="C335">
        <v>997.9</v>
      </c>
    </row>
    <row r="336" spans="1:3" x14ac:dyDescent="0.3">
      <c r="A336" s="10">
        <v>42643</v>
      </c>
      <c r="B336">
        <v>257.49</v>
      </c>
      <c r="C336" s="11">
        <v>1010.18</v>
      </c>
    </row>
    <row r="337" spans="1:3" x14ac:dyDescent="0.3">
      <c r="A337" s="10">
        <v>42674</v>
      </c>
      <c r="B337">
        <v>255.93</v>
      </c>
      <c r="C337">
        <v>939.76</v>
      </c>
    </row>
    <row r="338" spans="1:3" x14ac:dyDescent="0.3">
      <c r="A338" s="10">
        <v>42704</v>
      </c>
      <c r="B338">
        <v>254.26</v>
      </c>
      <c r="C338">
        <v>892.08</v>
      </c>
    </row>
    <row r="339" spans="1:3" x14ac:dyDescent="0.3">
      <c r="A339" s="10">
        <v>42733</v>
      </c>
      <c r="B339">
        <v>260.01</v>
      </c>
      <c r="C339">
        <v>936.09</v>
      </c>
    </row>
    <row r="340" spans="1:3" x14ac:dyDescent="0.3">
      <c r="A340" s="10">
        <v>42766</v>
      </c>
      <c r="B340">
        <v>268.08999999999997</v>
      </c>
      <c r="C340">
        <v>904.84</v>
      </c>
    </row>
    <row r="341" spans="1:3" x14ac:dyDescent="0.3">
      <c r="A341" s="10">
        <v>42794</v>
      </c>
      <c r="B341">
        <v>270.06</v>
      </c>
      <c r="C341">
        <v>916.75</v>
      </c>
    </row>
    <row r="342" spans="1:3" x14ac:dyDescent="0.3">
      <c r="A342" s="10">
        <v>42825</v>
      </c>
      <c r="B342">
        <v>280.64</v>
      </c>
      <c r="C342">
        <v>921.26</v>
      </c>
    </row>
    <row r="343" spans="1:3" x14ac:dyDescent="0.3">
      <c r="A343" s="10">
        <v>42853</v>
      </c>
      <c r="B343">
        <v>287.20999999999998</v>
      </c>
      <c r="C343">
        <v>940.33</v>
      </c>
    </row>
    <row r="344" spans="1:3" x14ac:dyDescent="0.3">
      <c r="A344" s="10">
        <v>42886</v>
      </c>
      <c r="B344">
        <v>304.67</v>
      </c>
      <c r="C344">
        <v>988.04</v>
      </c>
    </row>
    <row r="345" spans="1:3" x14ac:dyDescent="0.3">
      <c r="A345" s="10">
        <v>42916</v>
      </c>
      <c r="B345">
        <v>311.76</v>
      </c>
      <c r="C345" s="11">
        <v>1031.51</v>
      </c>
    </row>
    <row r="346" spans="1:3" x14ac:dyDescent="0.3">
      <c r="A346" s="10">
        <v>42947</v>
      </c>
      <c r="B346">
        <v>314.60000000000002</v>
      </c>
      <c r="C346" s="11">
        <v>1008.63</v>
      </c>
    </row>
    <row r="347" spans="1:3" x14ac:dyDescent="0.3">
      <c r="A347" s="10">
        <v>42978</v>
      </c>
      <c r="B347">
        <v>308.27999999999997</v>
      </c>
      <c r="C347" s="11">
        <v>1034.49</v>
      </c>
    </row>
    <row r="348" spans="1:3" x14ac:dyDescent="0.3">
      <c r="A348" s="10">
        <v>43007</v>
      </c>
      <c r="B348">
        <v>316.27</v>
      </c>
      <c r="C348" s="11">
        <v>1074.79</v>
      </c>
    </row>
    <row r="349" spans="1:3" x14ac:dyDescent="0.3">
      <c r="A349" s="10">
        <v>43039</v>
      </c>
      <c r="B349">
        <v>333.57</v>
      </c>
      <c r="C349" s="11">
        <v>1196.8599999999999</v>
      </c>
    </row>
    <row r="350" spans="1:3" x14ac:dyDescent="0.3">
      <c r="A350" s="10">
        <v>43069</v>
      </c>
      <c r="B350">
        <v>325.25</v>
      </c>
      <c r="C350" s="11">
        <v>1348.84</v>
      </c>
    </row>
    <row r="351" spans="1:3" x14ac:dyDescent="0.3">
      <c r="A351" s="10">
        <v>43097</v>
      </c>
      <c r="B351">
        <v>324.74</v>
      </c>
      <c r="C351" s="11">
        <v>1413.8</v>
      </c>
    </row>
    <row r="352" spans="1:3" x14ac:dyDescent="0.3">
      <c r="A352" s="10">
        <v>43131</v>
      </c>
      <c r="B352">
        <v>333.38</v>
      </c>
      <c r="C352" s="11">
        <v>1664.36</v>
      </c>
    </row>
    <row r="353" spans="1:3" x14ac:dyDescent="0.3">
      <c r="A353" s="10">
        <v>43159</v>
      </c>
      <c r="B353">
        <v>312.86</v>
      </c>
      <c r="C353" s="11">
        <v>1535.3</v>
      </c>
    </row>
    <row r="354" spans="1:3" x14ac:dyDescent="0.3">
      <c r="A354" s="10">
        <v>43189</v>
      </c>
      <c r="B354">
        <v>314.61</v>
      </c>
      <c r="C354" s="11">
        <v>1551.48</v>
      </c>
    </row>
    <row r="355" spans="1:3" x14ac:dyDescent="0.3">
      <c r="A355" s="10">
        <v>43220</v>
      </c>
      <c r="B355">
        <v>323.56</v>
      </c>
      <c r="C355" s="11">
        <v>1495.09</v>
      </c>
    </row>
    <row r="356" spans="1:3" x14ac:dyDescent="0.3">
      <c r="A356" s="10">
        <v>43251</v>
      </c>
      <c r="B356">
        <v>310.92</v>
      </c>
      <c r="C356" s="11">
        <v>1491.9</v>
      </c>
    </row>
    <row r="357" spans="1:3" x14ac:dyDescent="0.3">
      <c r="A357" s="10">
        <v>43280</v>
      </c>
      <c r="B357">
        <v>299.66000000000003</v>
      </c>
      <c r="C357" s="11">
        <v>1391.83</v>
      </c>
    </row>
    <row r="358" spans="1:3" x14ac:dyDescent="0.3">
      <c r="A358" s="10">
        <v>43312</v>
      </c>
      <c r="B358">
        <v>297.45</v>
      </c>
      <c r="C358" s="11">
        <v>1265.58</v>
      </c>
    </row>
    <row r="359" spans="1:3" x14ac:dyDescent="0.3">
      <c r="A359" s="10">
        <v>43343</v>
      </c>
      <c r="B359">
        <v>300.07</v>
      </c>
      <c r="C359" s="11">
        <v>1376.46</v>
      </c>
    </row>
    <row r="360" spans="1:3" x14ac:dyDescent="0.3">
      <c r="A360" s="10">
        <v>43371</v>
      </c>
      <c r="B360">
        <v>300.51</v>
      </c>
      <c r="C360" s="11">
        <v>1411.73</v>
      </c>
    </row>
    <row r="361" spans="1:3" x14ac:dyDescent="0.3">
      <c r="A361" s="10">
        <v>43404</v>
      </c>
      <c r="B361">
        <v>264.01</v>
      </c>
      <c r="C361" s="11">
        <v>1124.49</v>
      </c>
    </row>
    <row r="362" spans="1:3" x14ac:dyDescent="0.3">
      <c r="A362" s="10">
        <v>43434</v>
      </c>
      <c r="B362">
        <v>271.35000000000002</v>
      </c>
      <c r="C362" s="11">
        <v>1186.6300000000001</v>
      </c>
    </row>
    <row r="363" spans="1:3" x14ac:dyDescent="0.3">
      <c r="A363" s="10">
        <v>43462</v>
      </c>
      <c r="B363">
        <v>261.98</v>
      </c>
      <c r="C363" s="11">
        <v>1166.25</v>
      </c>
    </row>
    <row r="364" spans="1:3" x14ac:dyDescent="0.3">
      <c r="A364" s="10">
        <v>43496</v>
      </c>
      <c r="B364">
        <v>285.89</v>
      </c>
      <c r="C364" s="11">
        <v>1191.47</v>
      </c>
    </row>
    <row r="365" spans="1:3" x14ac:dyDescent="0.3">
      <c r="A365" s="10">
        <v>43524</v>
      </c>
      <c r="B365">
        <v>283.8</v>
      </c>
      <c r="C365" s="11">
        <v>1235.26</v>
      </c>
    </row>
    <row r="366" spans="1:3" x14ac:dyDescent="0.3">
      <c r="A366" s="10">
        <v>43553</v>
      </c>
      <c r="B366">
        <v>276.48</v>
      </c>
      <c r="C366" s="11">
        <v>1193.9000000000001</v>
      </c>
    </row>
    <row r="367" spans="1:3" x14ac:dyDescent="0.3">
      <c r="A367" s="10">
        <v>43585</v>
      </c>
      <c r="B367">
        <v>284.92</v>
      </c>
      <c r="C367" s="11">
        <v>1207.56</v>
      </c>
    </row>
    <row r="368" spans="1:3" x14ac:dyDescent="0.3">
      <c r="A368" s="10">
        <v>43616</v>
      </c>
      <c r="B368">
        <v>263.89</v>
      </c>
      <c r="C368" s="11">
        <v>1075.28</v>
      </c>
    </row>
    <row r="369" spans="1:3" x14ac:dyDescent="0.3">
      <c r="A369" s="10">
        <v>43644</v>
      </c>
      <c r="B369">
        <v>277.5</v>
      </c>
      <c r="C369" s="11">
        <v>1012.74</v>
      </c>
    </row>
    <row r="370" spans="1:3" x14ac:dyDescent="0.3">
      <c r="A370" s="10">
        <v>43677</v>
      </c>
      <c r="B370">
        <v>266.33999999999997</v>
      </c>
      <c r="C370">
        <v>939.73</v>
      </c>
    </row>
    <row r="371" spans="1:3" x14ac:dyDescent="0.3">
      <c r="A371" s="10">
        <v>43707</v>
      </c>
      <c r="B371">
        <v>259</v>
      </c>
      <c r="C371">
        <v>891.39</v>
      </c>
    </row>
    <row r="372" spans="1:3" x14ac:dyDescent="0.3">
      <c r="A372" s="10">
        <v>43738</v>
      </c>
      <c r="B372">
        <v>273.55</v>
      </c>
      <c r="C372">
        <v>894.36</v>
      </c>
    </row>
    <row r="373" spans="1:3" x14ac:dyDescent="0.3">
      <c r="A373" s="10">
        <v>43769</v>
      </c>
      <c r="B373">
        <v>275.82</v>
      </c>
      <c r="C373" s="11">
        <v>1016.62</v>
      </c>
    </row>
    <row r="374" spans="1:3" x14ac:dyDescent="0.3">
      <c r="A374" s="10">
        <v>43798</v>
      </c>
      <c r="B374">
        <v>276.77999999999997</v>
      </c>
      <c r="C374">
        <v>946.89</v>
      </c>
    </row>
    <row r="375" spans="1:3" x14ac:dyDescent="0.3">
      <c r="A375" s="10">
        <v>43829</v>
      </c>
      <c r="B375">
        <v>293.77</v>
      </c>
      <c r="C375" s="11">
        <v>1029.57</v>
      </c>
    </row>
    <row r="376" spans="1:3" x14ac:dyDescent="0.3">
      <c r="A376" s="10">
        <v>43861</v>
      </c>
      <c r="B376">
        <v>284.52999999999997</v>
      </c>
      <c r="C376">
        <v>958.52</v>
      </c>
    </row>
    <row r="377" spans="1:3" x14ac:dyDescent="0.3">
      <c r="A377" s="10">
        <v>43889</v>
      </c>
      <c r="B377">
        <v>268.02</v>
      </c>
      <c r="C377">
        <v>927.48</v>
      </c>
    </row>
    <row r="378" spans="1:3" x14ac:dyDescent="0.3">
      <c r="A378" s="10">
        <v>43921</v>
      </c>
      <c r="B378">
        <v>236.82</v>
      </c>
      <c r="C378">
        <v>916.5</v>
      </c>
    </row>
    <row r="379" spans="1:3" x14ac:dyDescent="0.3">
      <c r="A379" s="10">
        <v>43950</v>
      </c>
      <c r="B379">
        <v>258.14999999999998</v>
      </c>
      <c r="C379">
        <v>992.7</v>
      </c>
    </row>
    <row r="380" spans="1:3" x14ac:dyDescent="0.3">
      <c r="A380" s="10">
        <v>43980</v>
      </c>
      <c r="B380">
        <v>268.32</v>
      </c>
      <c r="C380" s="11">
        <v>1093.3800000000001</v>
      </c>
    </row>
    <row r="381" spans="1:3" x14ac:dyDescent="0.3">
      <c r="A381" s="10">
        <v>44012</v>
      </c>
      <c r="B381">
        <v>280.08999999999997</v>
      </c>
      <c r="C381" s="11">
        <v>1167.1400000000001</v>
      </c>
    </row>
    <row r="382" spans="1:3" x14ac:dyDescent="0.3">
      <c r="A382" s="10">
        <v>44043</v>
      </c>
      <c r="B382">
        <v>299.32</v>
      </c>
      <c r="C382" s="11">
        <v>1277.58</v>
      </c>
    </row>
    <row r="383" spans="1:3" x14ac:dyDescent="0.3">
      <c r="A383" s="10">
        <v>44074</v>
      </c>
      <c r="B383">
        <v>307.14</v>
      </c>
      <c r="C383" s="11">
        <v>1336.94</v>
      </c>
    </row>
    <row r="384" spans="1:3" x14ac:dyDescent="0.3">
      <c r="A384" s="10">
        <v>44103</v>
      </c>
      <c r="B384">
        <v>309.44</v>
      </c>
      <c r="C384" s="11">
        <v>1310.49</v>
      </c>
    </row>
    <row r="385" spans="1:3" x14ac:dyDescent="0.3">
      <c r="A385" s="10">
        <v>44134</v>
      </c>
      <c r="B385">
        <v>301.60000000000002</v>
      </c>
      <c r="C385" s="11">
        <v>1203.73</v>
      </c>
    </row>
    <row r="386" spans="1:3" x14ac:dyDescent="0.3">
      <c r="A386" s="10">
        <v>44165</v>
      </c>
      <c r="B386">
        <v>346.05</v>
      </c>
      <c r="C386" s="11">
        <v>1348.49</v>
      </c>
    </row>
    <row r="387" spans="1:3" x14ac:dyDescent="0.3">
      <c r="A387" s="10">
        <v>44195</v>
      </c>
      <c r="B387">
        <v>389.29</v>
      </c>
      <c r="C387" s="11">
        <v>1532.52</v>
      </c>
    </row>
    <row r="388" spans="1:3" x14ac:dyDescent="0.3">
      <c r="A388" s="10">
        <v>44225</v>
      </c>
      <c r="B388">
        <v>404.56</v>
      </c>
      <c r="C388" s="11">
        <v>1427.72</v>
      </c>
    </row>
    <row r="389" spans="1:3" x14ac:dyDescent="0.3">
      <c r="A389" s="10">
        <v>44253</v>
      </c>
      <c r="B389">
        <v>409.91</v>
      </c>
      <c r="C389" s="11">
        <v>1363.12</v>
      </c>
    </row>
    <row r="390" spans="1:3" x14ac:dyDescent="0.3">
      <c r="A390" s="10">
        <v>44286</v>
      </c>
      <c r="B390">
        <v>415.04</v>
      </c>
      <c r="C390" s="11">
        <v>1423.2</v>
      </c>
    </row>
    <row r="391" spans="1:3" x14ac:dyDescent="0.3">
      <c r="A391" s="10">
        <v>44316</v>
      </c>
      <c r="B391">
        <v>422.36</v>
      </c>
      <c r="C391" s="11">
        <v>1405.47</v>
      </c>
    </row>
    <row r="392" spans="1:3" x14ac:dyDescent="0.3">
      <c r="A392" s="10">
        <v>44347</v>
      </c>
      <c r="B392">
        <v>427.91</v>
      </c>
      <c r="C392" s="11">
        <v>1399.6</v>
      </c>
    </row>
    <row r="393" spans="1:3" x14ac:dyDescent="0.3">
      <c r="A393" s="10">
        <v>44377</v>
      </c>
      <c r="B393">
        <v>438.84</v>
      </c>
      <c r="C393" s="11">
        <v>1464.08</v>
      </c>
    </row>
    <row r="394" spans="1:3" x14ac:dyDescent="0.3">
      <c r="A394" s="10">
        <v>44407</v>
      </c>
      <c r="B394">
        <v>423.91</v>
      </c>
      <c r="C394" s="11">
        <v>1452.86</v>
      </c>
    </row>
    <row r="395" spans="1:3" x14ac:dyDescent="0.3">
      <c r="A395" s="10">
        <v>44439</v>
      </c>
      <c r="B395">
        <v>419.79</v>
      </c>
      <c r="C395" s="11">
        <v>1512.05</v>
      </c>
    </row>
    <row r="396" spans="1:3" x14ac:dyDescent="0.3">
      <c r="A396" s="10">
        <v>44469</v>
      </c>
      <c r="B396">
        <v>401.3</v>
      </c>
      <c r="C396" s="11">
        <v>1475.06</v>
      </c>
    </row>
    <row r="397" spans="1:3" x14ac:dyDescent="0.3">
      <c r="A397" s="10">
        <v>44498</v>
      </c>
      <c r="B397">
        <v>388.47</v>
      </c>
      <c r="C397" s="11">
        <v>1444.19</v>
      </c>
    </row>
    <row r="398" spans="1:3" x14ac:dyDescent="0.3">
      <c r="A398" s="10">
        <v>44530</v>
      </c>
      <c r="B398">
        <v>373.24</v>
      </c>
      <c r="C398" s="11">
        <v>1448.84</v>
      </c>
    </row>
    <row r="399" spans="1:3" x14ac:dyDescent="0.3">
      <c r="A399" s="10">
        <v>44560</v>
      </c>
      <c r="B399">
        <v>394.19</v>
      </c>
      <c r="C399" s="11">
        <v>1524.21</v>
      </c>
    </row>
    <row r="400" spans="1:3" x14ac:dyDescent="0.3">
      <c r="A400" s="10">
        <v>44589</v>
      </c>
      <c r="B400">
        <v>357.98</v>
      </c>
      <c r="C400" s="11">
        <v>1244.9000000000001</v>
      </c>
    </row>
    <row r="401" spans="1:3" x14ac:dyDescent="0.3">
      <c r="A401" s="10">
        <v>44620</v>
      </c>
      <c r="B401">
        <v>361.54</v>
      </c>
      <c r="C401" s="11">
        <v>1257.1400000000001</v>
      </c>
    </row>
    <row r="402" spans="1:3" x14ac:dyDescent="0.3">
      <c r="A402" s="10">
        <v>44651</v>
      </c>
      <c r="B402">
        <v>365.61</v>
      </c>
      <c r="C402" s="11">
        <v>1332.65</v>
      </c>
    </row>
    <row r="403" spans="1:3" x14ac:dyDescent="0.3">
      <c r="A403" s="10">
        <v>44680</v>
      </c>
      <c r="B403">
        <v>355.08</v>
      </c>
      <c r="C403" s="11">
        <v>1261.29</v>
      </c>
    </row>
    <row r="404" spans="1:3" x14ac:dyDescent="0.3">
      <c r="A404" s="10">
        <v>44712</v>
      </c>
      <c r="B404">
        <v>354.54</v>
      </c>
      <c r="C404" s="11">
        <v>1269.22</v>
      </c>
    </row>
    <row r="405" spans="1:3" x14ac:dyDescent="0.3">
      <c r="A405" s="10">
        <v>44742</v>
      </c>
      <c r="B405">
        <v>307.2</v>
      </c>
      <c r="C405" s="11">
        <v>1056.42</v>
      </c>
    </row>
    <row r="406" spans="1:3" x14ac:dyDescent="0.3">
      <c r="A406" s="10">
        <v>44771</v>
      </c>
      <c r="B406">
        <v>323.31</v>
      </c>
      <c r="C406" s="11">
        <v>1151.8</v>
      </c>
    </row>
    <row r="407" spans="1:3" x14ac:dyDescent="0.3">
      <c r="A407" s="10">
        <v>44804</v>
      </c>
      <c r="B407">
        <v>322.95999999999998</v>
      </c>
      <c r="C407" s="11">
        <v>1155.03</v>
      </c>
    </row>
    <row r="408" spans="1:3" x14ac:dyDescent="0.3">
      <c r="A408" s="10">
        <v>44834</v>
      </c>
      <c r="B408">
        <v>281.36</v>
      </c>
      <c r="C408">
        <v>956.48</v>
      </c>
    </row>
    <row r="409" spans="1:3" x14ac:dyDescent="0.3">
      <c r="A409" s="10">
        <v>44865</v>
      </c>
      <c r="B409">
        <v>299.58</v>
      </c>
      <c r="C409" s="11">
        <v>1006.82</v>
      </c>
    </row>
    <row r="410" spans="1:3" x14ac:dyDescent="0.3">
      <c r="A410" s="10">
        <v>44895</v>
      </c>
      <c r="B410">
        <v>321</v>
      </c>
      <c r="C410" s="11">
        <v>1038.42</v>
      </c>
    </row>
    <row r="411" spans="1:3" x14ac:dyDescent="0.3">
      <c r="A411" s="10">
        <v>44924</v>
      </c>
      <c r="B411">
        <v>291.10000000000002</v>
      </c>
      <c r="C411">
        <v>957.78</v>
      </c>
    </row>
    <row r="412" spans="1:3" x14ac:dyDescent="0.3">
      <c r="A412" s="10">
        <v>44957</v>
      </c>
      <c r="B412">
        <v>317.26</v>
      </c>
      <c r="C412" s="11">
        <v>1021.6</v>
      </c>
    </row>
    <row r="413" spans="1:3" x14ac:dyDescent="0.3">
      <c r="A413" s="10">
        <v>44985</v>
      </c>
      <c r="B413">
        <v>314.8</v>
      </c>
      <c r="C413" s="11">
        <v>1143.05</v>
      </c>
    </row>
    <row r="414" spans="1:3" x14ac:dyDescent="0.3">
      <c r="A414" s="10">
        <v>45002</v>
      </c>
      <c r="B414">
        <v>312.07</v>
      </c>
      <c r="C414" s="11">
        <v>1170.57</v>
      </c>
    </row>
  </sheetData>
  <phoneticPr fontId="2" type="noConversion"/>
  <hyperlinks>
    <hyperlink ref="A1" tooltip="Quantiwise7G" display="     Refresh     " xr:uid="{891C4837-339A-4C9B-A7B7-3CDA9257A1F8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D39C-69A0-4BDB-AE07-C3BF2B6B491C}">
  <dimension ref="A1:AT414"/>
  <sheetViews>
    <sheetView tabSelected="1" topLeftCell="C49" workbookViewId="0">
      <selection activeCell="H85" sqref="H85"/>
    </sheetView>
  </sheetViews>
  <sheetFormatPr defaultRowHeight="16.5" x14ac:dyDescent="0.3"/>
  <cols>
    <col min="1" max="2" width="11.125" bestFit="1" customWidth="1"/>
    <col min="3" max="3" width="12.5" bestFit="1" customWidth="1"/>
    <col min="8" max="8" width="18.125" bestFit="1" customWidth="1"/>
    <col min="9" max="9" width="21.875" bestFit="1" customWidth="1"/>
    <col min="10" max="11" width="22.5" bestFit="1" customWidth="1"/>
    <col min="12" max="12" width="21.625" bestFit="1" customWidth="1"/>
    <col min="13" max="14" width="11.875" bestFit="1" customWidth="1"/>
    <col min="15" max="15" width="11.125" bestFit="1" customWidth="1"/>
    <col min="16" max="17" width="11.875" bestFit="1" customWidth="1"/>
    <col min="18" max="18" width="11.75" bestFit="1" customWidth="1"/>
    <col min="19" max="20" width="11.125" bestFit="1" customWidth="1"/>
    <col min="23" max="31" width="17.125" bestFit="1" customWidth="1"/>
    <col min="32" max="34" width="18.125" bestFit="1" customWidth="1"/>
    <col min="35" max="43" width="17.125" bestFit="1" customWidth="1"/>
    <col min="44" max="46" width="18.125" bestFit="1" customWidth="1"/>
  </cols>
  <sheetData>
    <row r="1" spans="1:46" x14ac:dyDescent="0.3">
      <c r="B1" t="s">
        <v>23</v>
      </c>
      <c r="C1" t="s">
        <v>24</v>
      </c>
      <c r="V1" t="s">
        <v>31</v>
      </c>
      <c r="W1" t="str">
        <f>"KOSPI200 " &amp;I2&amp;" 월"</f>
        <v>KOSPI200 1 월</v>
      </c>
      <c r="X1" t="str">
        <f t="shared" ref="X1:AH1" si="0">"KOSPI200 " &amp;J2&amp;" 월"</f>
        <v>KOSPI200 2 월</v>
      </c>
      <c r="Y1" t="str">
        <f t="shared" si="0"/>
        <v>KOSPI200 3 월</v>
      </c>
      <c r="Z1" t="str">
        <f t="shared" si="0"/>
        <v>KOSPI200 4 월</v>
      </c>
      <c r="AA1" t="str">
        <f t="shared" si="0"/>
        <v>KOSPI200 5 월</v>
      </c>
      <c r="AB1" t="str">
        <f t="shared" si="0"/>
        <v>KOSPI200 6 월</v>
      </c>
      <c r="AC1" t="str">
        <f t="shared" si="0"/>
        <v>KOSPI200 7 월</v>
      </c>
      <c r="AD1" t="str">
        <f t="shared" si="0"/>
        <v>KOSPI200 8 월</v>
      </c>
      <c r="AE1" t="str">
        <f t="shared" si="0"/>
        <v>KOSPI200 9 월</v>
      </c>
      <c r="AF1" t="str">
        <f t="shared" si="0"/>
        <v>KOSPI200 10 월</v>
      </c>
      <c r="AG1" t="str">
        <f t="shared" si="0"/>
        <v>KOSPI200 11 월</v>
      </c>
      <c r="AH1" t="str">
        <f t="shared" si="0"/>
        <v>KOSPI200 12 월</v>
      </c>
      <c r="AI1" t="s">
        <v>49</v>
      </c>
      <c r="AJ1" t="s">
        <v>49</v>
      </c>
      <c r="AK1" t="s">
        <v>49</v>
      </c>
      <c r="AL1" t="s">
        <v>49</v>
      </c>
      <c r="AM1" t="s">
        <v>49</v>
      </c>
      <c r="AN1" t="s">
        <v>49</v>
      </c>
      <c r="AO1" t="s">
        <v>49</v>
      </c>
      <c r="AP1" t="s">
        <v>49</v>
      </c>
      <c r="AQ1" t="s">
        <v>49</v>
      </c>
      <c r="AR1" t="s">
        <v>49</v>
      </c>
      <c r="AS1" t="s">
        <v>49</v>
      </c>
      <c r="AT1" t="s">
        <v>49</v>
      </c>
    </row>
    <row r="2" spans="1:46" x14ac:dyDescent="0.3">
      <c r="A2" s="9">
        <f>Sheet1!A16</f>
        <v>32904</v>
      </c>
      <c r="B2" s="24">
        <f>Sheet1!B16</f>
        <v>97.83</v>
      </c>
      <c r="C2" s="24"/>
      <c r="H2" t="s">
        <v>23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f>W2/MAX(W$2:W2)-1</f>
        <v>0</v>
      </c>
      <c r="AJ2">
        <f>X2/MAX(X$2:X2)-1</f>
        <v>0</v>
      </c>
      <c r="AK2">
        <f>Y2/MAX(Y$2:Y2)-1</f>
        <v>0</v>
      </c>
      <c r="AL2">
        <f>Z2/MAX(Z$2:Z2)-1</f>
        <v>0</v>
      </c>
      <c r="AM2">
        <f>AA2/MAX(AA$2:AA2)-1</f>
        <v>0</v>
      </c>
      <c r="AN2">
        <f>AB2/MAX(AB$2:AB2)-1</f>
        <v>0</v>
      </c>
      <c r="AO2">
        <f>AC2/MAX(AC$2:AC2)-1</f>
        <v>0</v>
      </c>
      <c r="AP2">
        <f>AD2/MAX(AD$2:AD2)-1</f>
        <v>0</v>
      </c>
      <c r="AQ2">
        <f>AE2/MAX(AE$2:AE2)-1</f>
        <v>0</v>
      </c>
      <c r="AR2">
        <f>AF2/MAX(AF$2:AF2)-1</f>
        <v>0</v>
      </c>
      <c r="AS2">
        <f>AG2/MAX(AG$2:AG2)-1</f>
        <v>0</v>
      </c>
      <c r="AT2">
        <f>AH2/MAX(AH$2:AH2)-1</f>
        <v>0</v>
      </c>
    </row>
    <row r="3" spans="1:46" x14ac:dyDescent="0.3">
      <c r="A3" s="9">
        <f>Sheet1!A17</f>
        <v>32932</v>
      </c>
      <c r="B3" s="24">
        <f>Sheet1!B17</f>
        <v>94.06</v>
      </c>
      <c r="C3" s="24"/>
      <c r="D3" s="26">
        <v>-3.8536236328324591E-2</v>
      </c>
      <c r="E3" s="26"/>
      <c r="H3">
        <v>1990</v>
      </c>
      <c r="J3" s="26">
        <v>-3.8536236328324591E-2</v>
      </c>
      <c r="K3" s="26">
        <v>-2.0837763129917142E-2</v>
      </c>
      <c r="L3" s="26">
        <v>-0.18642779587404978</v>
      </c>
      <c r="M3" s="26">
        <v>0.17002535699986643</v>
      </c>
      <c r="N3" s="26">
        <v>-0.1097296680734573</v>
      </c>
      <c r="O3" s="26">
        <v>-3.6899423446508539E-2</v>
      </c>
      <c r="P3" s="26">
        <v>-0.11187973925768258</v>
      </c>
      <c r="Q3" s="26">
        <v>1.7974835230676334E-3</v>
      </c>
      <c r="R3" s="26">
        <v>0.14114832535885169</v>
      </c>
      <c r="S3" s="26">
        <v>6.5513626834381444E-3</v>
      </c>
      <c r="T3" s="26">
        <v>-2.7336631085653762E-3</v>
      </c>
      <c r="V3" s="24">
        <v>2</v>
      </c>
      <c r="W3">
        <f>W2*(1+I3)</f>
        <v>1</v>
      </c>
      <c r="X3">
        <f t="shared" ref="X3:AT3" si="1">X2*(1+J3)</f>
        <v>0.96146376367167541</v>
      </c>
      <c r="Y3">
        <f t="shared" si="1"/>
        <v>0.97916223687008286</v>
      </c>
      <c r="Z3">
        <f t="shared" si="1"/>
        <v>0.81357220412595022</v>
      </c>
      <c r="AA3">
        <f t="shared" si="1"/>
        <v>1.1700253569998664</v>
      </c>
      <c r="AB3">
        <f t="shared" si="1"/>
        <v>0.8902703319265427</v>
      </c>
      <c r="AC3">
        <f t="shared" si="1"/>
        <v>0.96310057655349146</v>
      </c>
      <c r="AD3">
        <f t="shared" si="1"/>
        <v>0.88812026074231742</v>
      </c>
      <c r="AE3">
        <f t="shared" si="1"/>
        <v>1.0017974835230676</v>
      </c>
      <c r="AF3">
        <f t="shared" si="1"/>
        <v>1.1411483253588517</v>
      </c>
      <c r="AG3">
        <f t="shared" si="1"/>
        <v>1.0065513626834381</v>
      </c>
      <c r="AH3">
        <f t="shared" si="1"/>
        <v>0.99726633689143462</v>
      </c>
      <c r="AI3">
        <f>W3/MAX(W$2:W3)-1</f>
        <v>0</v>
      </c>
      <c r="AJ3">
        <f>X3/MAX(X$2:X3)-1</f>
        <v>-3.8536236328324591E-2</v>
      </c>
      <c r="AK3">
        <f>Y3/MAX(Y$2:Y3)-1</f>
        <v>-2.0837763129917142E-2</v>
      </c>
      <c r="AL3">
        <f>Z3/MAX(Z$2:Z3)-1</f>
        <v>-0.18642779587404978</v>
      </c>
      <c r="AM3">
        <f>AA3/MAX(AA$2:AA3)-1</f>
        <v>0</v>
      </c>
      <c r="AN3">
        <f>AB3/MAX(AB$2:AB3)-1</f>
        <v>-0.1097296680734573</v>
      </c>
      <c r="AO3">
        <f>AC3/MAX(AC$2:AC3)-1</f>
        <v>-3.6899423446508539E-2</v>
      </c>
      <c r="AP3">
        <f>AD3/MAX(AD$2:AD3)-1</f>
        <v>-0.11187973925768258</v>
      </c>
      <c r="AQ3">
        <f>AE3/MAX(AE$2:AE3)-1</f>
        <v>0</v>
      </c>
      <c r="AR3">
        <f>AF3/MAX(AF$2:AF3)-1</f>
        <v>0</v>
      </c>
      <c r="AS3">
        <f>AG3/MAX(AG$2:AG3)-1</f>
        <v>0</v>
      </c>
      <c r="AT3">
        <f>AH3/MAX(AH$2:AH3)-1</f>
        <v>-2.7336631085653762E-3</v>
      </c>
    </row>
    <row r="4" spans="1:46" x14ac:dyDescent="0.3">
      <c r="A4" s="9">
        <f>Sheet1!A18</f>
        <v>32963</v>
      </c>
      <c r="B4" s="24">
        <f>Sheet1!B18</f>
        <v>92.1</v>
      </c>
      <c r="C4" s="24"/>
      <c r="D4" s="26">
        <v>-2.0837763129917142E-2</v>
      </c>
      <c r="E4" s="26"/>
      <c r="H4">
        <v>1991</v>
      </c>
      <c r="I4" s="26">
        <v>-8.8630727059130776E-2</v>
      </c>
      <c r="J4" s="26">
        <v>6.8604984245202116E-2</v>
      </c>
      <c r="K4" s="26">
        <v>-2.4125452352231513E-2</v>
      </c>
      <c r="L4" s="26">
        <v>-2.1562972119214541E-2</v>
      </c>
      <c r="M4" s="26">
        <v>-5.0954519932622011E-2</v>
      </c>
      <c r="N4" s="26">
        <v>-5.4725632302914384E-3</v>
      </c>
      <c r="O4" s="26">
        <v>0.1986912552052349</v>
      </c>
      <c r="P4" s="26">
        <v>-4.4416873449131478E-2</v>
      </c>
      <c r="Q4" s="26">
        <v>4.1677486367177385E-2</v>
      </c>
      <c r="R4" s="26">
        <v>-2.492833104823633E-2</v>
      </c>
      <c r="S4" s="26">
        <v>-6.8515914610763118E-2</v>
      </c>
      <c r="T4" s="26">
        <v>-5.8185810347193723E-2</v>
      </c>
      <c r="V4">
        <v>3</v>
      </c>
      <c r="W4">
        <f t="shared" ref="W4:W35" si="2">W3*(1+I4)</f>
        <v>0.91136927294086922</v>
      </c>
      <c r="X4">
        <f t="shared" ref="X4:X35" si="3">X3*(1+J4)</f>
        <v>1.0274249700307034</v>
      </c>
      <c r="Y4">
        <f t="shared" ref="Y4:Y35" si="4">Y3*(1+K4)</f>
        <v>0.95553950497936924</v>
      </c>
      <c r="Z4">
        <f t="shared" ref="Z4:Z35" si="5">Z3*(1+L4)</f>
        <v>0.79602916937141444</v>
      </c>
      <c r="AA4">
        <f t="shared" ref="AA4:AA35" si="6">AA3*(1+M4)</f>
        <v>1.1104072766249435</v>
      </c>
      <c r="AB4">
        <f t="shared" ref="AB4:AB35" si="7">AB3*(1+N4)</f>
        <v>0.88539827124302217</v>
      </c>
      <c r="AC4">
        <f t="shared" ref="AC4:AC35" si="8">AC3*(1+O4)</f>
        <v>1.15446023899779</v>
      </c>
      <c r="AD4">
        <f t="shared" ref="AD4:AD35" si="9">AD3*(1+P4)</f>
        <v>0.84867273551331623</v>
      </c>
      <c r="AE4">
        <f t="shared" ref="AE4:AE35" si="10">AE3*(1+Q4)</f>
        <v>1.0435498844852729</v>
      </c>
      <c r="AF4">
        <f t="shared" ref="AF4:AF35" si="11">AF3*(1+R4)</f>
        <v>1.1127014021291657</v>
      </c>
      <c r="AG4">
        <f t="shared" ref="AG4:AG35" si="12">AG3*(1+S4)</f>
        <v>0.93758657546647239</v>
      </c>
      <c r="AH4">
        <f t="shared" ref="AH4:AH35" si="13">AH3*(1+T4)</f>
        <v>0.93923958694742904</v>
      </c>
      <c r="AI4">
        <f>W4/MAX(W$2:W4)-1</f>
        <v>-8.8630727059130776E-2</v>
      </c>
      <c r="AJ4">
        <f>X4/MAX(X$2:X4)-1</f>
        <v>0</v>
      </c>
      <c r="AK4">
        <f>Y4/MAX(Y$2:Y4)-1</f>
        <v>-4.4460495020630764E-2</v>
      </c>
      <c r="AL4">
        <f>Z4/MAX(Z$2:Z4)-1</f>
        <v>-0.20397083062858556</v>
      </c>
      <c r="AM4">
        <f>AA4/MAX(AA$2:AA4)-1</f>
        <v>-5.0954519932622011E-2</v>
      </c>
      <c r="AN4">
        <f>AB4/MAX(AB$2:AB4)-1</f>
        <v>-0.11460172875697783</v>
      </c>
      <c r="AO4">
        <f>AC4/MAX(AC$2:AC4)-1</f>
        <v>0</v>
      </c>
      <c r="AP4">
        <f>AD4/MAX(AD$2:AD4)-1</f>
        <v>-0.15132726448668377</v>
      </c>
      <c r="AQ4">
        <f>AE4/MAX(AE$2:AE4)-1</f>
        <v>0</v>
      </c>
      <c r="AR4">
        <f>AF4/MAX(AF$2:AF4)-1</f>
        <v>-2.492833104823633E-2</v>
      </c>
      <c r="AS4">
        <f>AG4/MAX(AG$2:AG4)-1</f>
        <v>-6.8515914610763118E-2</v>
      </c>
      <c r="AT4">
        <f>AH4/MAX(AH$2:AH4)-1</f>
        <v>-6.0760413052570961E-2</v>
      </c>
    </row>
    <row r="5" spans="1:46" x14ac:dyDescent="0.3">
      <c r="A5" s="9">
        <f>Sheet1!A19</f>
        <v>32993</v>
      </c>
      <c r="B5" s="24">
        <f>Sheet1!B19</f>
        <v>74.930000000000007</v>
      </c>
      <c r="C5" s="24"/>
      <c r="D5" s="26">
        <v>-0.18642779587404978</v>
      </c>
      <c r="E5" s="26"/>
      <c r="H5">
        <v>1992</v>
      </c>
      <c r="I5" s="26">
        <v>0.10928165525280487</v>
      </c>
      <c r="J5" s="26">
        <v>-0.10862997504269012</v>
      </c>
      <c r="K5" s="26">
        <v>-2.0335985853227156E-2</v>
      </c>
      <c r="L5" s="26">
        <v>8.874849578820454E-3</v>
      </c>
      <c r="M5" s="26">
        <v>-8.1109288802743262E-2</v>
      </c>
      <c r="N5" s="26">
        <v>-1.2007139380172061E-2</v>
      </c>
      <c r="O5" s="26">
        <v>-7.209722450320255E-2</v>
      </c>
      <c r="P5" s="26">
        <v>9.823008849557513E-2</v>
      </c>
      <c r="Q5" s="26">
        <v>-8.7510072522159588E-2</v>
      </c>
      <c r="R5" s="26">
        <v>0.20010596962204175</v>
      </c>
      <c r="S5" s="26">
        <v>7.5643855776306168E-2</v>
      </c>
      <c r="T5" s="26">
        <v>1.9154467095361838E-2</v>
      </c>
      <c r="V5" s="24">
        <v>4</v>
      </c>
      <c r="W5">
        <f t="shared" si="2"/>
        <v>1.0109652156343927</v>
      </c>
      <c r="X5">
        <f t="shared" si="3"/>
        <v>0.91581582117803151</v>
      </c>
      <c r="Y5">
        <f t="shared" si="4"/>
        <v>0.93610766712390914</v>
      </c>
      <c r="Z5">
        <f t="shared" si="5"/>
        <v>0.80309380850993917</v>
      </c>
      <c r="AA5">
        <f t="shared" si="6"/>
        <v>1.0203429321365034</v>
      </c>
      <c r="AB5">
        <f t="shared" si="7"/>
        <v>0.87476717079324384</v>
      </c>
      <c r="AC5">
        <f t="shared" si="8"/>
        <v>1.0712268599667456</v>
      </c>
      <c r="AD5">
        <f t="shared" si="9"/>
        <v>0.93203793342657115</v>
      </c>
      <c r="AE5">
        <f t="shared" si="10"/>
        <v>0.95222875841347532</v>
      </c>
      <c r="AF5">
        <f t="shared" si="11"/>
        <v>1.3353595951020278</v>
      </c>
      <c r="AG5">
        <f t="shared" si="12"/>
        <v>1.008509239158859</v>
      </c>
      <c r="AH5">
        <f t="shared" si="13"/>
        <v>0.95723022071027486</v>
      </c>
      <c r="AI5">
        <f>W5/MAX(W$2:W5)-1</f>
        <v>0</v>
      </c>
      <c r="AJ5">
        <f>X5/MAX(X$2:X5)-1</f>
        <v>-0.10862997504269012</v>
      </c>
      <c r="AK5">
        <f>Y5/MAX(Y$2:Y5)-1</f>
        <v>-6.3892332876090863E-2</v>
      </c>
      <c r="AL5">
        <f>Z5/MAX(Z$2:Z5)-1</f>
        <v>-0.19690619149006083</v>
      </c>
      <c r="AM5">
        <f>AA5/MAX(AA$2:AA5)-1</f>
        <v>-0.12793092386234506</v>
      </c>
      <c r="AN5">
        <f>AB5/MAX(AB$2:AB5)-1</f>
        <v>-0.12523282920675616</v>
      </c>
      <c r="AO5">
        <f>AC5/MAX(AC$2:AC5)-1</f>
        <v>-7.2097224503202439E-2</v>
      </c>
      <c r="AP5">
        <f>AD5/MAX(AD$2:AD5)-1</f>
        <v>-6.7962066573428848E-2</v>
      </c>
      <c r="AQ5">
        <f>AE5/MAX(AE$2:AE5)-1</f>
        <v>-8.7510072522159588E-2</v>
      </c>
      <c r="AR5">
        <f>AF5/MAX(AF$2:AF5)-1</f>
        <v>0</v>
      </c>
      <c r="AS5">
        <f>AG5/MAX(AG$2:AG5)-1</f>
        <v>0</v>
      </c>
      <c r="AT5">
        <f>AH5/MAX(AH$2:AH5)-1</f>
        <v>-4.2769779289725141E-2</v>
      </c>
    </row>
    <row r="6" spans="1:46" x14ac:dyDescent="0.3">
      <c r="A6" s="9">
        <f>Sheet1!A20</f>
        <v>33024</v>
      </c>
      <c r="B6" s="24">
        <f>Sheet1!B20</f>
        <v>87.67</v>
      </c>
      <c r="C6" s="24"/>
      <c r="D6" s="26">
        <v>0.17002535699986643</v>
      </c>
      <c r="E6" s="26"/>
      <c r="H6">
        <v>1993</v>
      </c>
      <c r="I6" s="26">
        <v>-1.6646529735534932E-2</v>
      </c>
      <c r="J6" s="26">
        <v>-4.819112627986355E-2</v>
      </c>
      <c r="K6" s="26">
        <v>5.1061388410786002E-2</v>
      </c>
      <c r="L6" s="26">
        <v>8.5016375545851508E-2</v>
      </c>
      <c r="M6" s="26">
        <v>4.3768079486856903E-2</v>
      </c>
      <c r="N6" s="26">
        <v>-1.5423545005422312E-2</v>
      </c>
      <c r="O6" s="26">
        <v>-2.9249785827928032E-2</v>
      </c>
      <c r="P6" s="26">
        <v>-7.6651538073625791E-2</v>
      </c>
      <c r="Q6" s="26">
        <v>7.3184052430365965E-2</v>
      </c>
      <c r="R6" s="26">
        <v>3.6132315521628655E-2</v>
      </c>
      <c r="S6" s="26">
        <v>9.1355599214145267E-2</v>
      </c>
      <c r="T6" s="26">
        <v>8.2245724572457268E-2</v>
      </c>
      <c r="V6">
        <v>5</v>
      </c>
      <c r="W6">
        <f t="shared" si="2"/>
        <v>0.99413615311074333</v>
      </c>
      <c r="X6">
        <f t="shared" si="3"/>
        <v>0.87168162529054405</v>
      </c>
      <c r="Y6">
        <f t="shared" si="4"/>
        <v>0.98390662430923781</v>
      </c>
      <c r="Z6">
        <f t="shared" si="5"/>
        <v>0.87136993333276835</v>
      </c>
      <c r="AA6">
        <f t="shared" si="6"/>
        <v>1.0650013826941065</v>
      </c>
      <c r="AB6">
        <f t="shared" si="7"/>
        <v>0.86127515996524828</v>
      </c>
      <c r="AC6">
        <f t="shared" si="8"/>
        <v>1.0398937037395943</v>
      </c>
      <c r="AD6">
        <f t="shared" si="9"/>
        <v>0.86059579228646088</v>
      </c>
      <c r="AE6">
        <f t="shared" si="10"/>
        <v>1.0219167177949093</v>
      </c>
      <c r="AF6">
        <f t="shared" si="11"/>
        <v>1.3836092293270885</v>
      </c>
      <c r="AG6">
        <f t="shared" si="12"/>
        <v>1.1006422050152183</v>
      </c>
      <c r="AH6">
        <f t="shared" si="13"/>
        <v>1.0359583137952446</v>
      </c>
      <c r="AI6">
        <f>W6/MAX(W$2:W6)-1</f>
        <v>-1.6646529735534932E-2</v>
      </c>
      <c r="AJ6">
        <f>X6/MAX(X$2:X6)-1</f>
        <v>-0.15158610047749299</v>
      </c>
      <c r="AK6">
        <f>Y6/MAX(Y$2:Y6)-1</f>
        <v>-1.6093375690762191E-2</v>
      </c>
      <c r="AL6">
        <f>Z6/MAX(Z$2:Z6)-1</f>
        <v>-0.12863006666723165</v>
      </c>
      <c r="AM6">
        <f>AA6/MAX(AA$2:AA6)-1</f>
        <v>-8.9762135219922379E-2</v>
      </c>
      <c r="AN6">
        <f>AB6/MAX(AB$2:AB6)-1</f>
        <v>-0.13872484003475172</v>
      </c>
      <c r="AO6">
        <f>AC6/MAX(AC$2:AC6)-1</f>
        <v>-9.9238181955623839E-2</v>
      </c>
      <c r="AP6">
        <f>AD6/MAX(AD$2:AD6)-1</f>
        <v>-0.13940420771353912</v>
      </c>
      <c r="AQ6">
        <f>AE6/MAX(AE$2:AE6)-1</f>
        <v>-2.0730361827440591E-2</v>
      </c>
      <c r="AR6">
        <f>AF6/MAX(AF$2:AF6)-1</f>
        <v>0</v>
      </c>
      <c r="AS6">
        <f>AG6/MAX(AG$2:AG6)-1</f>
        <v>0</v>
      </c>
      <c r="AT6">
        <f>AH6/MAX(AH$2:AH6)-1</f>
        <v>0</v>
      </c>
    </row>
    <row r="7" spans="1:46" x14ac:dyDescent="0.3">
      <c r="A7" s="9">
        <f>Sheet1!A21</f>
        <v>33054</v>
      </c>
      <c r="B7" s="24">
        <f>Sheet1!B21</f>
        <v>78.05</v>
      </c>
      <c r="C7" s="24"/>
      <c r="D7" s="26">
        <v>-0.1097296680734573</v>
      </c>
      <c r="E7" s="26"/>
      <c r="H7">
        <v>1994</v>
      </c>
      <c r="I7" s="26">
        <v>0.10001039609106988</v>
      </c>
      <c r="J7" s="26">
        <v>-2.8163689632359934E-2</v>
      </c>
      <c r="K7" s="26">
        <v>-5.640377321793244E-2</v>
      </c>
      <c r="L7" s="26">
        <v>5.864165721941661E-2</v>
      </c>
      <c r="M7" s="26">
        <v>3.6993769470405002E-2</v>
      </c>
      <c r="N7" s="26">
        <v>-1.1734885467517886E-2</v>
      </c>
      <c r="O7" s="26">
        <v>-8.1694689845159818E-3</v>
      </c>
      <c r="P7" s="26">
        <v>3.4096350924240904E-2</v>
      </c>
      <c r="Q7" s="26">
        <v>0.11290173196258224</v>
      </c>
      <c r="R7" s="26">
        <v>4.9434087882822775E-2</v>
      </c>
      <c r="S7" s="26">
        <v>-4.0126883425852355E-2</v>
      </c>
      <c r="T7" s="26">
        <v>-6.2210839391936501E-2</v>
      </c>
      <c r="V7" s="24">
        <v>6</v>
      </c>
      <c r="W7">
        <f t="shared" si="2"/>
        <v>1.0935601035518012</v>
      </c>
      <c r="X7">
        <f t="shared" si="3"/>
        <v>0.84713185453763007</v>
      </c>
      <c r="Y7">
        <f t="shared" si="4"/>
        <v>0.92841057820407813</v>
      </c>
      <c r="Z7">
        <f t="shared" si="5"/>
        <v>0.92246851027457444</v>
      </c>
      <c r="AA7">
        <f t="shared" si="6"/>
        <v>1.1043997983311549</v>
      </c>
      <c r="AB7">
        <f t="shared" si="7"/>
        <v>0.85116819460703796</v>
      </c>
      <c r="AC7">
        <f t="shared" si="8"/>
        <v>1.0313983243797002</v>
      </c>
      <c r="AD7">
        <f t="shared" si="9"/>
        <v>0.88993896842418518</v>
      </c>
      <c r="AE7">
        <f t="shared" si="10"/>
        <v>1.137292885155472</v>
      </c>
      <c r="AF7">
        <f t="shared" si="11"/>
        <v>1.4520066895651285</v>
      </c>
      <c r="AG7">
        <f t="shared" si="12"/>
        <v>1.0564768635609996</v>
      </c>
      <c r="AH7">
        <f t="shared" si="13"/>
        <v>0.97151047751898734</v>
      </c>
      <c r="AI7">
        <f>W7/MAX(W$2:W7)-1</f>
        <v>0</v>
      </c>
      <c r="AJ7">
        <f>X7/MAX(X$2:X7)-1</f>
        <v>-0.17548056622342512</v>
      </c>
      <c r="AK7">
        <f>Y7/MAX(Y$2:Y7)-1</f>
        <v>-7.158942179592187E-2</v>
      </c>
      <c r="AL7">
        <f>Z7/MAX(Z$2:Z7)-1</f>
        <v>-7.7531489725425562E-2</v>
      </c>
      <c r="AM7">
        <f>AA7/MAX(AA$2:AA7)-1</f>
        <v>-5.6089005487014454E-2</v>
      </c>
      <c r="AN7">
        <f>AB7/MAX(AB$2:AB7)-1</f>
        <v>-0.14883180539296204</v>
      </c>
      <c r="AO7">
        <f>AC7/MAX(AC$2:AC7)-1</f>
        <v>-0.10659692769057361</v>
      </c>
      <c r="AP7">
        <f>AD7/MAX(AD$2:AD7)-1</f>
        <v>-0.11006103157581482</v>
      </c>
      <c r="AQ7">
        <f>AE7/MAX(AE$2:AE7)-1</f>
        <v>0</v>
      </c>
      <c r="AR7">
        <f>AF7/MAX(AF$2:AF7)-1</f>
        <v>0</v>
      </c>
      <c r="AS7">
        <f>AG7/MAX(AG$2:AG7)-1</f>
        <v>-4.0126883425852244E-2</v>
      </c>
      <c r="AT7">
        <f>AH7/MAX(AH$2:AH7)-1</f>
        <v>-6.2210839391936501E-2</v>
      </c>
    </row>
    <row r="8" spans="1:46" x14ac:dyDescent="0.3">
      <c r="A8" s="9">
        <f>Sheet1!A22</f>
        <v>33085</v>
      </c>
      <c r="B8" s="24">
        <f>Sheet1!B22</f>
        <v>75.17</v>
      </c>
      <c r="C8" s="24"/>
      <c r="D8" s="26">
        <v>-3.6899423446508539E-2</v>
      </c>
      <c r="E8" s="26"/>
      <c r="H8">
        <v>1995</v>
      </c>
      <c r="I8" s="26">
        <v>-9.3912430622852705E-2</v>
      </c>
      <c r="J8" s="26">
        <v>-3.8405444822557033E-2</v>
      </c>
      <c r="K8" s="26">
        <v>6.0262891809908847E-2</v>
      </c>
      <c r="L8" s="26">
        <v>-2.9372496662216308E-2</v>
      </c>
      <c r="M8" s="26">
        <v>-1.7881705639614887E-2</v>
      </c>
      <c r="N8" s="26">
        <v>1.3405362144857991E-2</v>
      </c>
      <c r="O8" s="26">
        <v>4.3336623889437265E-2</v>
      </c>
      <c r="P8" s="26">
        <v>-2.1194058094427093E-2</v>
      </c>
      <c r="Q8" s="26">
        <v>8.235862735621069E-2</v>
      </c>
      <c r="R8" s="26">
        <v>9.9133696525854909E-3</v>
      </c>
      <c r="S8" s="26">
        <v>-7.3045631411390199E-2</v>
      </c>
      <c r="T8" s="26">
        <v>-4.5888189276855451E-2</v>
      </c>
      <c r="V8">
        <v>7</v>
      </c>
      <c r="W8">
        <f t="shared" si="2"/>
        <v>0.99086121619507306</v>
      </c>
      <c r="X8">
        <f t="shared" si="3"/>
        <v>0.81459737884075467</v>
      </c>
      <c r="Y8">
        <f t="shared" si="4"/>
        <v>0.98435928443356546</v>
      </c>
      <c r="Z8">
        <f t="shared" si="5"/>
        <v>0.89537330703553486</v>
      </c>
      <c r="AA8">
        <f t="shared" si="6"/>
        <v>1.084651246228947</v>
      </c>
      <c r="AB8">
        <f t="shared" si="7"/>
        <v>0.86257841250193024</v>
      </c>
      <c r="AC8">
        <f t="shared" si="8"/>
        <v>1.0760956456435391</v>
      </c>
      <c r="AD8">
        <f t="shared" si="9"/>
        <v>0.87107755022690847</v>
      </c>
      <c r="AE8">
        <f t="shared" si="10"/>
        <v>1.2309587660788612</v>
      </c>
      <c r="AF8">
        <f t="shared" si="11"/>
        <v>1.4664009686168145</v>
      </c>
      <c r="AG8">
        <f t="shared" si="12"/>
        <v>0.97930584399066123</v>
      </c>
      <c r="AH8">
        <f t="shared" si="13"/>
        <v>0.92692962084214781</v>
      </c>
      <c r="AI8">
        <f>W8/MAX(W$2:W8)-1</f>
        <v>-9.3912430622852705E-2</v>
      </c>
      <c r="AJ8">
        <f>X8/MAX(X$2:X8)-1</f>
        <v>-0.20714660184245737</v>
      </c>
      <c r="AK8">
        <f>Y8/MAX(Y$2:Y8)-1</f>
        <v>-1.5640715566434538E-2</v>
      </c>
      <c r="AL8">
        <f>Z8/MAX(Z$2:Z8)-1</f>
        <v>-0.10462669296446514</v>
      </c>
      <c r="AM8">
        <f>AA8/MAX(AA$2:AA8)-1</f>
        <v>-7.2967744040891902E-2</v>
      </c>
      <c r="AN8">
        <f>AB8/MAX(AB$2:AB8)-1</f>
        <v>-0.13742158749806976</v>
      </c>
      <c r="AO8">
        <f>AC8/MAX(AC$2:AC8)-1</f>
        <v>-6.7879854764232306E-2</v>
      </c>
      <c r="AP8">
        <f>AD8/MAX(AD$2:AD8)-1</f>
        <v>-0.12892244977309153</v>
      </c>
      <c r="AQ8">
        <f>AE8/MAX(AE$2:AE8)-1</f>
        <v>0</v>
      </c>
      <c r="AR8">
        <f>AF8/MAX(AF$2:AF8)-1</f>
        <v>0</v>
      </c>
      <c r="AS8">
        <f>AG8/MAX(AG$2:AG8)-1</f>
        <v>-0.11024142130082981</v>
      </c>
      <c r="AT8">
        <f>AH8/MAX(AH$2:AH8)-1</f>
        <v>-0.10524428589570267</v>
      </c>
    </row>
    <row r="9" spans="1:46" x14ac:dyDescent="0.3">
      <c r="A9" s="9">
        <f>Sheet1!A23</f>
        <v>33116</v>
      </c>
      <c r="B9" s="24">
        <f>Sheet1!B23</f>
        <v>66.760000000000005</v>
      </c>
      <c r="C9" s="24"/>
      <c r="D9" s="26">
        <v>-0.11187973925768258</v>
      </c>
      <c r="E9" s="26"/>
      <c r="H9">
        <v>1996</v>
      </c>
      <c r="I9" s="26">
        <v>-9.8990100989901908E-3</v>
      </c>
      <c r="J9" s="26">
        <v>-2.8277115734195113E-2</v>
      </c>
      <c r="K9" s="26">
        <v>2.1201413427561988E-2</v>
      </c>
      <c r="L9" s="26">
        <v>0.12059841237533075</v>
      </c>
      <c r="M9" s="26">
        <v>-0.10135319226228312</v>
      </c>
      <c r="N9" s="26">
        <v>-9.7625063163213732E-2</v>
      </c>
      <c r="O9" s="26">
        <v>-7.1676559525143402E-3</v>
      </c>
      <c r="P9" s="26">
        <v>-5.4596728708403819E-2</v>
      </c>
      <c r="Q9" s="26">
        <v>-1.3721512945949255E-2</v>
      </c>
      <c r="R9" s="26">
        <v>-4.3430921848536252E-2</v>
      </c>
      <c r="S9" s="26">
        <v>-4.1482230934614783E-2</v>
      </c>
      <c r="T9" s="26">
        <v>-0.10370761314157539</v>
      </c>
      <c r="V9" s="24">
        <v>8</v>
      </c>
      <c r="W9">
        <f t="shared" si="2"/>
        <v>0.9810526710092603</v>
      </c>
      <c r="X9">
        <f t="shared" si="3"/>
        <v>0.79156291448250271</v>
      </c>
      <c r="Y9">
        <f t="shared" si="4"/>
        <v>1.0052290925841005</v>
      </c>
      <c r="Z9">
        <f t="shared" si="5"/>
        <v>1.0033539063472698</v>
      </c>
      <c r="AA9">
        <f t="shared" si="6"/>
        <v>0.97471837993237953</v>
      </c>
      <c r="AB9">
        <f t="shared" si="7"/>
        <v>0.77836914049820471</v>
      </c>
      <c r="AC9">
        <f t="shared" si="8"/>
        <v>1.0683825622835674</v>
      </c>
      <c r="AD9">
        <f t="shared" si="9"/>
        <v>0.82351956553318895</v>
      </c>
      <c r="AE9">
        <f t="shared" si="10"/>
        <v>1.2140681494341805</v>
      </c>
      <c r="AF9">
        <f t="shared" si="11"/>
        <v>1.4027138227501996</v>
      </c>
      <c r="AG9">
        <f t="shared" si="12"/>
        <v>0.9386820528146228</v>
      </c>
      <c r="AH9">
        <f t="shared" si="13"/>
        <v>0.83079996231438313</v>
      </c>
      <c r="AI9">
        <f>W9/MAX(W$2:W9)-1</f>
        <v>-0.10288180062268659</v>
      </c>
      <c r="AJ9">
        <f>X9/MAX(X$2:X9)-1</f>
        <v>-0.229566209142408</v>
      </c>
      <c r="AK9">
        <f>Y9/MAX(Y$2:Y9)-1</f>
        <v>0</v>
      </c>
      <c r="AL9">
        <f>Z9/MAX(Z$2:Z9)-1</f>
        <v>0</v>
      </c>
      <c r="AM9">
        <f>AA9/MAX(AA$2:AA9)-1</f>
        <v>-0.16692542251245346</v>
      </c>
      <c r="AN9">
        <f>AB9/MAX(AB$2:AB9)-1</f>
        <v>-0.22163085950179529</v>
      </c>
      <c r="AO9">
        <f>AC9/MAX(AC$2:AC9)-1</f>
        <v>-7.4560971271690035E-2</v>
      </c>
      <c r="AP9">
        <f>AD9/MAX(AD$2:AD9)-1</f>
        <v>-0.17648043446681105</v>
      </c>
      <c r="AQ9">
        <f>AE9/MAX(AE$2:AE9)-1</f>
        <v>-1.3721512945949144E-2</v>
      </c>
      <c r="AR9">
        <f>AF9/MAX(AF$2:AF9)-1</f>
        <v>-4.3430921848536364E-2</v>
      </c>
      <c r="AS9">
        <f>AG9/MAX(AG$2:AG9)-1</f>
        <v>-0.14715059213848347</v>
      </c>
      <c r="AT9">
        <f>AH9/MAX(AH$2:AH9)-1</f>
        <v>-0.19803726535024524</v>
      </c>
    </row>
    <row r="10" spans="1:46" x14ac:dyDescent="0.3">
      <c r="A10" s="9">
        <f>Sheet1!A24</f>
        <v>33145</v>
      </c>
      <c r="B10" s="24">
        <f>Sheet1!B24</f>
        <v>66.88</v>
      </c>
      <c r="C10" s="24"/>
      <c r="D10" s="26">
        <v>1.7974835230676334E-3</v>
      </c>
      <c r="E10" s="26"/>
      <c r="H10">
        <v>1997</v>
      </c>
      <c r="I10" s="26">
        <v>5.4320624171941612E-2</v>
      </c>
      <c r="J10" s="26">
        <v>-3.3230941077911358E-2</v>
      </c>
      <c r="K10" s="26">
        <v>-7.5101097631425917E-3</v>
      </c>
      <c r="L10" s="26">
        <v>3.6233993015133859E-2</v>
      </c>
      <c r="M10" s="26">
        <v>9.3666619856761724E-2</v>
      </c>
      <c r="N10" s="26">
        <v>-4.8793014894709108E-3</v>
      </c>
      <c r="O10" s="26">
        <v>-3.3290322580645126E-2</v>
      </c>
      <c r="P10" s="26">
        <v>-2.8163374265883556E-2</v>
      </c>
      <c r="Q10" s="26">
        <v>-6.5100947672023235E-2</v>
      </c>
      <c r="R10" s="26">
        <v>-0.26942852945497275</v>
      </c>
      <c r="S10" s="26">
        <v>-0.12286346269857229</v>
      </c>
      <c r="T10" s="26">
        <v>-2.9344337459880632E-2</v>
      </c>
      <c r="V10">
        <v>9</v>
      </c>
      <c r="W10">
        <f t="shared" si="2"/>
        <v>1.0343440644440338</v>
      </c>
      <c r="X10">
        <f t="shared" si="3"/>
        <v>0.76525853391187493</v>
      </c>
      <c r="Y10">
        <f t="shared" si="4"/>
        <v>0.99767971176168968</v>
      </c>
      <c r="Z10">
        <f t="shared" si="5"/>
        <v>1.0397094247815641</v>
      </c>
      <c r="AA10">
        <f t="shared" si="6"/>
        <v>1.0660169558929045</v>
      </c>
      <c r="AB10">
        <f t="shared" si="7"/>
        <v>0.7745712427916136</v>
      </c>
      <c r="AC10">
        <f t="shared" si="8"/>
        <v>1.0328157621456113</v>
      </c>
      <c r="AD10">
        <f t="shared" si="9"/>
        <v>0.8003264757937999</v>
      </c>
      <c r="AE10">
        <f t="shared" si="10"/>
        <v>1.1350311623675959</v>
      </c>
      <c r="AF10">
        <f t="shared" si="11"/>
        <v>1.0247827002404499</v>
      </c>
      <c r="AG10">
        <f t="shared" si="12"/>
        <v>0.82335232543281411</v>
      </c>
      <c r="AH10">
        <f t="shared" si="13"/>
        <v>0.80642068785857379</v>
      </c>
      <c r="AI10">
        <f>W10/MAX(W$2:W10)-1</f>
        <v>-5.4149780076502507E-2</v>
      </c>
      <c r="AJ10">
        <f>X10/MAX(X$2:X10)-1</f>
        <v>-0.25516844905082847</v>
      </c>
      <c r="AK10">
        <f>Y10/MAX(Y$2:Y10)-1</f>
        <v>-7.5101097631425917E-3</v>
      </c>
      <c r="AL10">
        <f>Z10/MAX(Z$2:Z10)-1</f>
        <v>0</v>
      </c>
      <c r="AM10">
        <f>AA10/MAX(AA$2:AA10)-1</f>
        <v>-8.8894142750594929E-2</v>
      </c>
      <c r="AN10">
        <f>AB10/MAX(AB$2:AB10)-1</f>
        <v>-0.2254287572083864</v>
      </c>
      <c r="AO10">
        <f>AC10/MAX(AC$2:AC10)-1</f>
        <v>-0.10536913506677437</v>
      </c>
      <c r="AP10">
        <f>AD10/MAX(AD$2:AD10)-1</f>
        <v>-0.1996735242062001</v>
      </c>
      <c r="AQ10">
        <f>AE10/MAX(AE$2:AE10)-1</f>
        <v>-7.7929177121697113E-2</v>
      </c>
      <c r="AR10">
        <f>AF10/MAX(AF$2:AF10)-1</f>
        <v>-0.3011579218969842</v>
      </c>
      <c r="AS10">
        <f>AG10/MAX(AG$2:AG10)-1</f>
        <v>-0.25193462354877638</v>
      </c>
      <c r="AT10">
        <f>AH10/MAX(AH$2:AH10)-1</f>
        <v>-0.22157033046605634</v>
      </c>
    </row>
    <row r="11" spans="1:46" x14ac:dyDescent="0.3">
      <c r="A11" s="9">
        <f>Sheet1!A25</f>
        <v>33177</v>
      </c>
      <c r="B11" s="24">
        <f>Sheet1!B25</f>
        <v>76.319999999999993</v>
      </c>
      <c r="C11" s="24"/>
      <c r="D11" s="26">
        <v>0.14114832535885169</v>
      </c>
      <c r="E11" s="26"/>
      <c r="H11">
        <v>1998</v>
      </c>
      <c r="I11" s="26">
        <v>0.54581955597543685</v>
      </c>
      <c r="J11" s="26">
        <v>5.1948051948051965E-3</v>
      </c>
      <c r="K11" s="26">
        <v>-0.15975072199422413</v>
      </c>
      <c r="L11" s="26">
        <v>-0.10654848046309695</v>
      </c>
      <c r="M11" s="26">
        <v>-0.22089491799959515</v>
      </c>
      <c r="N11" s="26">
        <v>-0.10680873180873185</v>
      </c>
      <c r="O11" s="26">
        <v>0.1495490253127727</v>
      </c>
      <c r="P11" s="26">
        <v>-0.10022779043280183</v>
      </c>
      <c r="Q11" s="26">
        <v>-2.8129395218001729E-3</v>
      </c>
      <c r="R11" s="26">
        <v>0.34301833568406193</v>
      </c>
      <c r="S11" s="26">
        <v>9.0737240075614345E-2</v>
      </c>
      <c r="T11" s="26">
        <v>0.25052955902176</v>
      </c>
      <c r="V11" s="24">
        <v>10</v>
      </c>
      <c r="W11">
        <f t="shared" si="2"/>
        <v>1.5989092824247051</v>
      </c>
      <c r="X11">
        <f t="shared" si="3"/>
        <v>0.76923390291920934</v>
      </c>
      <c r="Y11">
        <f t="shared" si="4"/>
        <v>0.83829965748877033</v>
      </c>
      <c r="Z11">
        <f t="shared" si="5"/>
        <v>0.92892996544792783</v>
      </c>
      <c r="AA11">
        <f t="shared" si="6"/>
        <v>0.83053922783476331</v>
      </c>
      <c r="AB11">
        <f t="shared" si="7"/>
        <v>0.69184027065352804</v>
      </c>
      <c r="AC11">
        <f t="shared" si="8"/>
        <v>1.187272352702156</v>
      </c>
      <c r="AD11">
        <f t="shared" si="9"/>
        <v>0.72011152150011604</v>
      </c>
      <c r="AE11">
        <f t="shared" si="10"/>
        <v>1.1318383883524974</v>
      </c>
      <c r="AF11">
        <f t="shared" si="11"/>
        <v>1.3763019565147481</v>
      </c>
      <c r="AG11">
        <f t="shared" si="12"/>
        <v>0.89806104305242673</v>
      </c>
      <c r="AH11">
        <f t="shared" si="13"/>
        <v>1.0084529071738066</v>
      </c>
      <c r="AI11">
        <f>W11/MAX(W$2:W11)-1</f>
        <v>0</v>
      </c>
      <c r="AJ11">
        <f>X11/MAX(X$2:X11)-1</f>
        <v>-0.25129919424070291</v>
      </c>
      <c r="AK11">
        <f>Y11/MAX(Y$2:Y11)-1</f>
        <v>-0.1660610863004488</v>
      </c>
      <c r="AL11">
        <f>Z11/MAX(Z$2:Z11)-1</f>
        <v>-0.10654848046309695</v>
      </c>
      <c r="AM11">
        <f>AA11/MAX(AA$2:AA11)-1</f>
        <v>-0.29015279637665314</v>
      </c>
      <c r="AN11">
        <f>AB11/MAX(AB$2:AB11)-1</f>
        <v>-0.30815972934647196</v>
      </c>
      <c r="AO11">
        <f>AC11/MAX(AC$2:AC11)-1</f>
        <v>0</v>
      </c>
      <c r="AP11">
        <f>AD11/MAX(AD$2:AD11)-1</f>
        <v>-0.27988847849988396</v>
      </c>
      <c r="AQ11">
        <f>AE11/MAX(AE$2:AE11)-1</f>
        <v>-8.0522906581270259E-2</v>
      </c>
      <c r="AR11">
        <f>AF11/MAX(AF$2:AF11)-1</f>
        <v>-6.1442275360096388E-2</v>
      </c>
      <c r="AS11">
        <f>AG11/MAX(AG$2:AG11)-1</f>
        <v>-0.1840572358934669</v>
      </c>
      <c r="AT11">
        <f>AH11/MAX(AH$2:AH11)-1</f>
        <v>-2.6550688628263042E-2</v>
      </c>
    </row>
    <row r="12" spans="1:46" x14ac:dyDescent="0.3">
      <c r="A12" s="9">
        <f>Sheet1!A26</f>
        <v>33207</v>
      </c>
      <c r="B12" s="24">
        <f>Sheet1!B26</f>
        <v>76.819999999999993</v>
      </c>
      <c r="C12" s="24"/>
      <c r="D12" s="26">
        <v>6.5513626834381444E-3</v>
      </c>
      <c r="E12" s="26"/>
      <c r="H12">
        <v>1999</v>
      </c>
      <c r="I12" s="26">
        <v>1.2011087157375977E-2</v>
      </c>
      <c r="J12" s="26">
        <v>-8.2775410833840546E-2</v>
      </c>
      <c r="K12" s="26">
        <v>0.19177173191771746</v>
      </c>
      <c r="L12" s="26">
        <v>0.21311247216035634</v>
      </c>
      <c r="M12" s="26">
        <v>-1.6867469879518038E-2</v>
      </c>
      <c r="N12" s="26">
        <v>0.23097572362278229</v>
      </c>
      <c r="O12" s="26">
        <v>0.10116620840049295</v>
      </c>
      <c r="P12" s="26">
        <v>-2.8844498019631404E-2</v>
      </c>
      <c r="Q12" s="26">
        <v>-0.10710169341253672</v>
      </c>
      <c r="R12" s="26">
        <v>-5.1633402839836862E-3</v>
      </c>
      <c r="S12" s="26">
        <v>0.2335562431380378</v>
      </c>
      <c r="T12" s="26">
        <v>5.2026863014807079E-2</v>
      </c>
      <c r="V12">
        <v>11</v>
      </c>
      <c r="W12">
        <f t="shared" si="2"/>
        <v>1.6181139211726456</v>
      </c>
      <c r="X12">
        <f t="shared" si="3"/>
        <v>0.70556025057775318</v>
      </c>
      <c r="Y12">
        <f t="shared" si="4"/>
        <v>0.99906183467142118</v>
      </c>
      <c r="Z12">
        <f t="shared" si="5"/>
        <v>1.1268965268483702</v>
      </c>
      <c r="AA12">
        <f t="shared" si="6"/>
        <v>0.81653013242550232</v>
      </c>
      <c r="AB12">
        <f t="shared" si="7"/>
        <v>0.85163857779910823</v>
      </c>
      <c r="AC12">
        <f t="shared" si="8"/>
        <v>1.3073841949637659</v>
      </c>
      <c r="AD12">
        <f t="shared" si="9"/>
        <v>0.69934026614429223</v>
      </c>
      <c r="AE12">
        <f t="shared" si="10"/>
        <v>1.0106165802906286</v>
      </c>
      <c r="AF12">
        <f t="shared" si="11"/>
        <v>1.3691956411797499</v>
      </c>
      <c r="AG12">
        <f t="shared" si="12"/>
        <v>1.1078088063763791</v>
      </c>
      <c r="AH12">
        <f t="shared" si="13"/>
        <v>1.0609195484322222</v>
      </c>
      <c r="AI12">
        <f>W12/MAX(W$2:W12)-1</f>
        <v>0</v>
      </c>
      <c r="AJ12">
        <f>X12/MAX(X$2:X12)-1</f>
        <v>-0.31327321102905614</v>
      </c>
      <c r="AK12">
        <f>Y12/MAX(Y$2:Y12)-1</f>
        <v>-6.1351765067060304E-3</v>
      </c>
      <c r="AL12">
        <f>Z12/MAX(Z$2:Z12)-1</f>
        <v>0</v>
      </c>
      <c r="AM12">
        <f>AA12/MAX(AA$2:AA12)-1</f>
        <v>-0.30212612270283001</v>
      </c>
      <c r="AN12">
        <f>AB12/MAX(AB$2:AB12)-1</f>
        <v>-0.14836142220089177</v>
      </c>
      <c r="AO12">
        <f>AC12/MAX(AC$2:AC12)-1</f>
        <v>0</v>
      </c>
      <c r="AP12">
        <f>AD12/MAX(AD$2:AD12)-1</f>
        <v>-0.30065973385570777</v>
      </c>
      <c r="AQ12">
        <f>AE12/MAX(AE$2:AE12)-1</f>
        <v>-0.17900046034045336</v>
      </c>
      <c r="AR12">
        <f>AF12/MAX(AF$2:AF12)-1</f>
        <v>-6.628836826857365E-2</v>
      </c>
      <c r="AS12">
        <f>AG12/MAX(AG$2:AG12)-1</f>
        <v>0</v>
      </c>
      <c r="AT12">
        <f>AH12/MAX(AH$2:AH12)-1</f>
        <v>0</v>
      </c>
    </row>
    <row r="13" spans="1:46" x14ac:dyDescent="0.3">
      <c r="A13" s="9">
        <f>Sheet1!A27</f>
        <v>33233</v>
      </c>
      <c r="B13" s="24">
        <f>Sheet1!B27</f>
        <v>76.61</v>
      </c>
      <c r="C13" s="24"/>
      <c r="D13" s="26">
        <v>-2.7336631085653762E-3</v>
      </c>
      <c r="E13" s="26"/>
      <c r="H13">
        <v>2000</v>
      </c>
      <c r="I13" s="26">
        <v>-8.4140901399784696E-2</v>
      </c>
      <c r="J13" s="26">
        <v>-0.133607658716829</v>
      </c>
      <c r="K13" s="26">
        <v>4.7106717068915449E-2</v>
      </c>
      <c r="L13" s="26">
        <v>-0.15569749143756373</v>
      </c>
      <c r="M13" s="26">
        <v>1.6774476482841916E-2</v>
      </c>
      <c r="N13" s="26">
        <v>0.12605132628854876</v>
      </c>
      <c r="O13" s="26">
        <v>-0.14440294934405828</v>
      </c>
      <c r="P13" s="26">
        <v>-3.1449356463346234E-2</v>
      </c>
      <c r="Q13" s="26">
        <v>-0.11751791079269702</v>
      </c>
      <c r="R13" s="26">
        <v>-0.16197459735498232</v>
      </c>
      <c r="S13" s="26">
        <v>-8.1250000000000488E-3</v>
      </c>
      <c r="T13" s="26">
        <v>-2.0478890989287235E-3</v>
      </c>
      <c r="V13" s="24">
        <v>12</v>
      </c>
      <c r="W13">
        <f t="shared" si="2"/>
        <v>1.4819643572776391</v>
      </c>
      <c r="X13">
        <f t="shared" si="3"/>
        <v>0.61129199741440032</v>
      </c>
      <c r="Y13">
        <f t="shared" si="4"/>
        <v>1.0461243578516395</v>
      </c>
      <c r="Z13">
        <f t="shared" si="5"/>
        <v>0.95144156450837569</v>
      </c>
      <c r="AA13">
        <f t="shared" si="6"/>
        <v>0.83022699792940569</v>
      </c>
      <c r="AB13">
        <f t="shared" si="7"/>
        <v>0.95898875004917927</v>
      </c>
      <c r="AC13">
        <f t="shared" si="8"/>
        <v>1.1185940612851908</v>
      </c>
      <c r="AD13">
        <f t="shared" si="9"/>
        <v>0.67734646482514893</v>
      </c>
      <c r="AE13">
        <f t="shared" si="10"/>
        <v>0.89185103116241404</v>
      </c>
      <c r="AF13">
        <f t="shared" si="11"/>
        <v>1.1474207284994631</v>
      </c>
      <c r="AG13">
        <f t="shared" si="12"/>
        <v>1.098807859824571</v>
      </c>
      <c r="AH13">
        <f t="shared" si="13"/>
        <v>1.0587469028541474</v>
      </c>
      <c r="AI13">
        <f>W13/MAX(W$2:W13)-1</f>
        <v>-8.4140901399784696E-2</v>
      </c>
      <c r="AJ13">
        <f>X13/MAX(X$2:X13)-1</f>
        <v>-0.40502516948158995</v>
      </c>
      <c r="AK13">
        <f>Y13/MAX(Y$2:Y13)-1</f>
        <v>0</v>
      </c>
      <c r="AL13">
        <f>Z13/MAX(Z$2:Z13)-1</f>
        <v>-0.15569749143756373</v>
      </c>
      <c r="AM13">
        <f>AA13/MAX(AA$2:AA13)-1</f>
        <v>-0.29041965376011891</v>
      </c>
      <c r="AN13">
        <f>AB13/MAX(AB$2:AB13)-1</f>
        <v>-4.1011249950820727E-2</v>
      </c>
      <c r="AO13">
        <f>AC13/MAX(AC$2:AC13)-1</f>
        <v>-0.14440294934405828</v>
      </c>
      <c r="AP13">
        <f>AD13/MAX(AD$2:AD13)-1</f>
        <v>-0.32265353517485107</v>
      </c>
      <c r="AQ13">
        <f>AE13/MAX(AE$2:AE13)-1</f>
        <v>-0.2754826110030093</v>
      </c>
      <c r="AR13">
        <f>AF13/MAX(AF$2:AF13)-1</f>
        <v>-0.21752593386393493</v>
      </c>
      <c r="AS13">
        <f>AG13/MAX(AG$2:AG13)-1</f>
        <v>-8.1250000000000488E-3</v>
      </c>
      <c r="AT13">
        <f>AH13/MAX(AH$2:AH13)-1</f>
        <v>-2.0478890989288345E-3</v>
      </c>
    </row>
    <row r="14" spans="1:46" x14ac:dyDescent="0.3">
      <c r="A14" s="9">
        <f>Sheet1!A28</f>
        <v>33269</v>
      </c>
      <c r="B14" s="24">
        <f>Sheet1!B28</f>
        <v>69.819999999999993</v>
      </c>
      <c r="C14" s="24"/>
      <c r="D14" s="26">
        <v>-8.8630727059130776E-2</v>
      </c>
      <c r="E14" s="26"/>
      <c r="H14">
        <v>2001</v>
      </c>
      <c r="I14" s="26">
        <v>0.23093922651933707</v>
      </c>
      <c r="J14" s="26">
        <v>-7.489099769171581E-2</v>
      </c>
      <c r="K14" s="26">
        <v>-9.6756307180482448E-2</v>
      </c>
      <c r="L14" s="26">
        <v>0.11187845303867405</v>
      </c>
      <c r="M14" s="26">
        <v>5.0241545893719763E-2</v>
      </c>
      <c r="N14" s="26">
        <v>-3.7981337889341549E-2</v>
      </c>
      <c r="O14" s="26">
        <v>-8.4972677595628432E-2</v>
      </c>
      <c r="P14" s="26">
        <v>6.5691251119737171E-3</v>
      </c>
      <c r="Q14" s="26">
        <v>-0.12622367250074173</v>
      </c>
      <c r="R14" s="26">
        <v>0.12782210151077922</v>
      </c>
      <c r="S14" s="26">
        <v>0.20454545454545459</v>
      </c>
      <c r="T14" s="26">
        <v>8.6717480944645819E-2</v>
      </c>
      <c r="V14">
        <v>13</v>
      </c>
      <c r="W14">
        <f t="shared" si="2"/>
        <v>1.8242080596765635</v>
      </c>
      <c r="X14">
        <f t="shared" si="3"/>
        <v>0.5655117298470741</v>
      </c>
      <c r="Y14">
        <f t="shared" si="4"/>
        <v>0.94490522813436129</v>
      </c>
      <c r="Z14">
        <f t="shared" si="5"/>
        <v>1.0578873749022686</v>
      </c>
      <c r="AA14">
        <f t="shared" si="6"/>
        <v>0.87193888574808109</v>
      </c>
      <c r="AB14">
        <f t="shared" si="7"/>
        <v>0.92256507430148404</v>
      </c>
      <c r="AC14">
        <f t="shared" si="8"/>
        <v>1.0235441287552196</v>
      </c>
      <c r="AD14">
        <f t="shared" si="9"/>
        <v>0.68179603849673842</v>
      </c>
      <c r="AE14">
        <f t="shared" si="10"/>
        <v>0.77927831868552067</v>
      </c>
      <c r="AF14">
        <f t="shared" si="11"/>
        <v>1.2940864573332937</v>
      </c>
      <c r="AG14">
        <f t="shared" si="12"/>
        <v>1.323564012970506</v>
      </c>
      <c r="AH14">
        <f t="shared" si="13"/>
        <v>1.1505587672276048</v>
      </c>
      <c r="AI14">
        <f>W14/MAX(W$2:W14)-1</f>
        <v>0</v>
      </c>
      <c r="AJ14">
        <f>X14/MAX(X$2:X14)-1</f>
        <v>-0.44958342814057317</v>
      </c>
      <c r="AK14">
        <f>Y14/MAX(Y$2:Y14)-1</f>
        <v>-9.6756307180482448E-2</v>
      </c>
      <c r="AL14">
        <f>Z14/MAX(Z$2:Z14)-1</f>
        <v>-6.1238232882926513E-2</v>
      </c>
      <c r="AM14">
        <f>AA14/MAX(AA$2:AA14)-1</f>
        <v>-0.25476924022922642</v>
      </c>
      <c r="AN14">
        <f>AB14/MAX(AB$2:AB14)-1</f>
        <v>-7.7434925698515955E-2</v>
      </c>
      <c r="AO14">
        <f>AC14/MAX(AC$2:AC14)-1</f>
        <v>-0.21710532168121621</v>
      </c>
      <c r="AP14">
        <f>AD14/MAX(AD$2:AD14)-1</f>
        <v>-0.31820396150326158</v>
      </c>
      <c r="AQ14">
        <f>AE14/MAX(AE$2:AE14)-1</f>
        <v>-0.36693385663285794</v>
      </c>
      <c r="AR14">
        <f>AF14/MAX(AF$2:AF14)-1</f>
        <v>-0.11750845435273871</v>
      </c>
      <c r="AS14">
        <f>AG14/MAX(AG$2:AG14)-1</f>
        <v>0</v>
      </c>
      <c r="AT14">
        <f>AH14/MAX(AH$2:AH14)-1</f>
        <v>0</v>
      </c>
    </row>
    <row r="15" spans="1:46" x14ac:dyDescent="0.3">
      <c r="A15" s="9">
        <f>Sheet1!A29</f>
        <v>33297</v>
      </c>
      <c r="B15" s="24">
        <f>Sheet1!B29</f>
        <v>74.61</v>
      </c>
      <c r="C15" s="24"/>
      <c r="D15" s="26">
        <v>6.8604984245202116E-2</v>
      </c>
      <c r="E15" s="26"/>
      <c r="H15">
        <v>2002</v>
      </c>
      <c r="I15" s="26">
        <v>6.9219271012992856E-2</v>
      </c>
      <c r="J15" s="26">
        <v>0.10355952252930423</v>
      </c>
      <c r="K15" s="26">
        <v>8.9846033911518131E-2</v>
      </c>
      <c r="L15" s="26">
        <v>-4.8730329041487885E-2</v>
      </c>
      <c r="M15" s="26">
        <v>-5.2542532192875302E-2</v>
      </c>
      <c r="N15" s="26">
        <v>-7.0535714285714257E-2</v>
      </c>
      <c r="O15" s="26">
        <v>-3.7677446899348932E-2</v>
      </c>
      <c r="P15" s="26">
        <v>2.6508429458740101E-2</v>
      </c>
      <c r="Q15" s="26">
        <v>-0.1207995678011885</v>
      </c>
      <c r="R15" s="26">
        <v>2.1260906968169957E-2</v>
      </c>
      <c r="S15" s="26">
        <v>0.10770156438026479</v>
      </c>
      <c r="T15" s="26">
        <v>-0.13231939163498097</v>
      </c>
      <c r="V15" s="24">
        <v>14</v>
      </c>
      <c r="W15">
        <f t="shared" si="2"/>
        <v>1.9504784117434013</v>
      </c>
      <c r="X15">
        <f t="shared" si="3"/>
        <v>0.624075854574758</v>
      </c>
      <c r="Y15">
        <f t="shared" si="4"/>
        <v>1.029801215304492</v>
      </c>
      <c r="Z15">
        <f t="shared" si="5"/>
        <v>1.0063361750344453</v>
      </c>
      <c r="AA15">
        <f t="shared" si="6"/>
        <v>0.82612500877344275</v>
      </c>
      <c r="AB15">
        <f t="shared" si="7"/>
        <v>0.85749128781057582</v>
      </c>
      <c r="AC15">
        <f t="shared" si="8"/>
        <v>0.98497959919490441</v>
      </c>
      <c r="AD15">
        <f t="shared" si="9"/>
        <v>0.6998693806884777</v>
      </c>
      <c r="AE15">
        <f t="shared" si="10"/>
        <v>0.68514183459147293</v>
      </c>
      <c r="AF15">
        <f t="shared" si="11"/>
        <v>1.3215999091114254</v>
      </c>
      <c r="AG15">
        <f t="shared" si="12"/>
        <v>1.4661139277248505</v>
      </c>
      <c r="AH15">
        <f t="shared" si="13"/>
        <v>0.99831753110775445</v>
      </c>
      <c r="AI15">
        <f>W15/MAX(W$2:W15)-1</f>
        <v>0</v>
      </c>
      <c r="AJ15">
        <f>X15/MAX(X$2:X15)-1</f>
        <v>-0.39258255076659443</v>
      </c>
      <c r="AK15">
        <f>Y15/MAX(Y$2:Y15)-1</f>
        <v>-1.5603443725055177E-2</v>
      </c>
      <c r="AL15">
        <f>Z15/MAX(Z$2:Z15)-1</f>
        <v>-0.10698440268611009</v>
      </c>
      <c r="AM15">
        <f>AA15/MAX(AA$2:AA15)-1</f>
        <v>-0.29392555141560317</v>
      </c>
      <c r="AN15">
        <f>AB15/MAX(AB$2:AB15)-1</f>
        <v>-0.14250871218942418</v>
      </c>
      <c r="AO15">
        <f>AC15/MAX(AC$2:AC15)-1</f>
        <v>-0.24660279435135513</v>
      </c>
      <c r="AP15">
        <f>AD15/MAX(AD$2:AD15)-1</f>
        <v>-0.3001306193115223</v>
      </c>
      <c r="AQ15">
        <f>AE15/MAX(AE$2:AE15)-1</f>
        <v>-0.44340797314117397</v>
      </c>
      <c r="AR15">
        <f>AF15/MAX(AF$2:AF15)-1</f>
        <v>-9.874588370053583E-2</v>
      </c>
      <c r="AS15">
        <f>AG15/MAX(AG$2:AG15)-1</f>
        <v>0</v>
      </c>
      <c r="AT15">
        <f>AH15/MAX(AH$2:AH15)-1</f>
        <v>-0.13231939163498097</v>
      </c>
    </row>
    <row r="16" spans="1:46" x14ac:dyDescent="0.3">
      <c r="A16" s="9">
        <f>Sheet1!A30</f>
        <v>33327</v>
      </c>
      <c r="B16" s="24">
        <f>Sheet1!B30</f>
        <v>72.81</v>
      </c>
      <c r="C16" s="24"/>
      <c r="D16" s="26">
        <v>-2.4125452352231513E-2</v>
      </c>
      <c r="E16" s="26"/>
      <c r="H16">
        <v>2003</v>
      </c>
      <c r="I16" s="26">
        <v>-5.8219606861149464E-2</v>
      </c>
      <c r="J16" s="26">
        <v>-3.15075777718693E-2</v>
      </c>
      <c r="K16" s="26">
        <v>-6.5888812628689064E-2</v>
      </c>
      <c r="L16" s="26">
        <v>0.12343864805290239</v>
      </c>
      <c r="M16" s="26">
        <v>5.3368214519293522E-2</v>
      </c>
      <c r="N16" s="26">
        <v>6.1343598658884835E-2</v>
      </c>
      <c r="O16" s="26">
        <v>7.0785070785070792E-2</v>
      </c>
      <c r="P16" s="26">
        <v>6.6324300699300842E-2</v>
      </c>
      <c r="Q16" s="26">
        <v>-8.2385490316630894E-2</v>
      </c>
      <c r="R16" s="26">
        <v>0.13277498604131766</v>
      </c>
      <c r="S16" s="26">
        <v>2.1391955835962095E-2</v>
      </c>
      <c r="T16" s="26">
        <v>1.5442524852813388E-2</v>
      </c>
      <c r="V16">
        <v>15</v>
      </c>
      <c r="W16">
        <f t="shared" si="2"/>
        <v>1.8369223254205413</v>
      </c>
      <c r="X16">
        <f t="shared" si="3"/>
        <v>0.60441273605119805</v>
      </c>
      <c r="Y16">
        <f t="shared" si="4"/>
        <v>0.96194883598449799</v>
      </c>
      <c r="Z16">
        <f t="shared" si="5"/>
        <v>1.1305569519674261</v>
      </c>
      <c r="AA16">
        <f t="shared" si="6"/>
        <v>0.87021382546141712</v>
      </c>
      <c r="AB16">
        <f t="shared" si="7"/>
        <v>0.91009288922351805</v>
      </c>
      <c r="AC16">
        <f t="shared" si="8"/>
        <v>1.0547014498457663</v>
      </c>
      <c r="AD16">
        <f t="shared" si="9"/>
        <v>0.74628772794349374</v>
      </c>
      <c r="AE16">
        <f t="shared" si="10"/>
        <v>0.62869608861221837</v>
      </c>
      <c r="AF16">
        <f t="shared" si="11"/>
        <v>1.4970753185959016</v>
      </c>
      <c r="AG16">
        <f t="shared" si="12"/>
        <v>1.4974769721172294</v>
      </c>
      <c r="AH16">
        <f t="shared" si="13"/>
        <v>1.0137340743928853</v>
      </c>
      <c r="AI16">
        <f>W16/MAX(W$2:W16)-1</f>
        <v>-5.8219606861149464E-2</v>
      </c>
      <c r="AJ16">
        <f>X16/MAX(X$2:X16)-1</f>
        <v>-0.4117208032883064</v>
      </c>
      <c r="AK16">
        <f>Y16/MAX(Y$2:Y16)-1</f>
        <v>-8.0464163973781755E-2</v>
      </c>
      <c r="AL16">
        <f>Z16/MAX(Z$2:Z16)-1</f>
        <v>0</v>
      </c>
      <c r="AM16">
        <f>AA16/MAX(AA$2:AA16)-1</f>
        <v>-0.25624361877695911</v>
      </c>
      <c r="AN16">
        <f>AB16/MAX(AB$2:AB16)-1</f>
        <v>-8.9907110776481947E-2</v>
      </c>
      <c r="AO16">
        <f>AC16/MAX(AC$2:AC16)-1</f>
        <v>-0.19327351982024132</v>
      </c>
      <c r="AP16">
        <f>AD16/MAX(AD$2:AD16)-1</f>
        <v>-0.25371227205650626</v>
      </c>
      <c r="AQ16">
        <f>AE16/MAX(AE$2:AE16)-1</f>
        <v>-0.48926308018026576</v>
      </c>
      <c r="AR16">
        <f>AF16/MAX(AF$2:AF16)-1</f>
        <v>0</v>
      </c>
      <c r="AS16">
        <f>AG16/MAX(AG$2:AG16)-1</f>
        <v>0</v>
      </c>
      <c r="AT16">
        <f>AH16/MAX(AH$2:AH16)-1</f>
        <v>-0.1189202122759998</v>
      </c>
    </row>
    <row r="17" spans="1:46" x14ac:dyDescent="0.3">
      <c r="A17" s="9">
        <f>Sheet1!A31</f>
        <v>33358</v>
      </c>
      <c r="B17" s="24">
        <f>Sheet1!B31</f>
        <v>71.239999999999995</v>
      </c>
      <c r="C17" s="24"/>
      <c r="D17" s="26">
        <v>-2.1562972119214541E-2</v>
      </c>
      <c r="E17" s="26"/>
      <c r="H17">
        <v>2004</v>
      </c>
      <c r="I17" s="26">
        <v>5.3987263568102017E-2</v>
      </c>
      <c r="J17" s="26">
        <v>4.5360266931192994E-2</v>
      </c>
      <c r="K17" s="26">
        <v>5.1759834368536595E-4</v>
      </c>
      <c r="L17" s="26">
        <v>-3.0867390929470551E-2</v>
      </c>
      <c r="M17" s="26">
        <v>-7.3487544483985756E-2</v>
      </c>
      <c r="N17" s="26">
        <v>-2.1989629345112394E-2</v>
      </c>
      <c r="O17" s="26">
        <v>-6.4604810996563566E-2</v>
      </c>
      <c r="P17" s="26">
        <v>7.9983205626115383E-2</v>
      </c>
      <c r="Q17" s="26">
        <v>4.6651764019826958E-2</v>
      </c>
      <c r="R17" s="26">
        <v>2.7857739808709869E-3</v>
      </c>
      <c r="S17" s="26">
        <v>5.0097231225113559E-2</v>
      </c>
      <c r="T17" s="26">
        <v>1.6313932980599688E-2</v>
      </c>
      <c r="V17" s="24">
        <v>16</v>
      </c>
      <c r="W17">
        <f t="shared" si="2"/>
        <v>1.9360927351571511</v>
      </c>
      <c r="X17">
        <f t="shared" si="3"/>
        <v>0.63182905909509313</v>
      </c>
      <c r="Y17">
        <f t="shared" si="4"/>
        <v>0.96244673910871359</v>
      </c>
      <c r="Z17">
        <f t="shared" si="5"/>
        <v>1.0956596085630168</v>
      </c>
      <c r="AA17">
        <f t="shared" si="6"/>
        <v>0.80626394825224179</v>
      </c>
      <c r="AB17">
        <f t="shared" si="7"/>
        <v>0.89008028391987049</v>
      </c>
      <c r="AC17">
        <f t="shared" si="8"/>
        <v>0.98656266202067899</v>
      </c>
      <c r="AD17">
        <f t="shared" si="9"/>
        <v>0.80597821274384462</v>
      </c>
      <c r="AE17">
        <f t="shared" si="10"/>
        <v>0.6580258701783438</v>
      </c>
      <c r="AF17">
        <f t="shared" si="11"/>
        <v>1.5012458320658502</v>
      </c>
      <c r="AG17">
        <f t="shared" si="12"/>
        <v>1.5724964222436693</v>
      </c>
      <c r="AH17">
        <f t="shared" si="13"/>
        <v>1.030272064142681</v>
      </c>
      <c r="AI17">
        <f>W17/MAX(W$2:W17)-1</f>
        <v>-7.3754605534914752E-3</v>
      </c>
      <c r="AJ17">
        <f>X17/MAX(X$2:X17)-1</f>
        <v>-0.38503630189539617</v>
      </c>
      <c r="AK17">
        <f>Y17/MAX(Y$2:Y17)-1</f>
        <v>-7.9988213748095283E-2</v>
      </c>
      <c r="AL17">
        <f>Z17/MAX(Z$2:Z17)-1</f>
        <v>-3.0867390929470662E-2</v>
      </c>
      <c r="AM17">
        <f>AA17/MAX(AA$2:AA17)-1</f>
        <v>-0.3109004489273357</v>
      </c>
      <c r="AN17">
        <f>AB17/MAX(AB$2:AB17)-1</f>
        <v>-0.10991971608012951</v>
      </c>
      <c r="AO17">
        <f>AC17/MAX(AC$2:AC17)-1</f>
        <v>-0.24539193159817763</v>
      </c>
      <c r="AP17">
        <f>AD17/MAX(AD$2:AD17)-1</f>
        <v>-0.19402178725615538</v>
      </c>
      <c r="AQ17">
        <f>AE17/MAX(AE$2:AE17)-1</f>
        <v>-0.46543630192062224</v>
      </c>
      <c r="AR17">
        <f>AF17/MAX(AF$2:AF17)-1</f>
        <v>0</v>
      </c>
      <c r="AS17">
        <f>AG17/MAX(AG$2:AG17)-1</f>
        <v>0</v>
      </c>
      <c r="AT17">
        <f>AH17/MAX(AH$2:AH17)-1</f>
        <v>-0.10454633566850957</v>
      </c>
    </row>
    <row r="18" spans="1:46" x14ac:dyDescent="0.3">
      <c r="A18" s="9">
        <f>Sheet1!A32</f>
        <v>33389</v>
      </c>
      <c r="B18" s="24">
        <f>Sheet1!B32</f>
        <v>67.61</v>
      </c>
      <c r="C18" s="24"/>
      <c r="D18" s="26">
        <v>-5.0954519932622011E-2</v>
      </c>
      <c r="E18" s="26"/>
      <c r="H18">
        <v>2005</v>
      </c>
      <c r="I18" s="26">
        <v>5.0412147505423111E-2</v>
      </c>
      <c r="J18" s="26">
        <v>8.0868990583181866E-2</v>
      </c>
      <c r="K18" s="26">
        <v>-4.6388995032479841E-2</v>
      </c>
      <c r="L18" s="26">
        <v>-5.770155473633598E-2</v>
      </c>
      <c r="M18" s="26">
        <v>6.1745194761013922E-2</v>
      </c>
      <c r="N18" s="26">
        <v>3.6767061839154236E-2</v>
      </c>
      <c r="O18" s="26">
        <v>0.10731669628370533</v>
      </c>
      <c r="P18" s="26">
        <v>-2.2536980184203137E-2</v>
      </c>
      <c r="Q18" s="26">
        <v>0.12463416375187375</v>
      </c>
      <c r="R18" s="26">
        <v>-5.5284036813709969E-2</v>
      </c>
      <c r="S18" s="26">
        <v>0.11495565708142963</v>
      </c>
      <c r="T18" s="26">
        <v>6.917746309129269E-2</v>
      </c>
      <c r="V18">
        <v>17</v>
      </c>
      <c r="W18">
        <f t="shared" si="2"/>
        <v>2.0336953277060714</v>
      </c>
      <c r="X18">
        <f t="shared" si="3"/>
        <v>0.68292443732523489</v>
      </c>
      <c r="Y18">
        <f t="shared" si="4"/>
        <v>0.917799802109173</v>
      </c>
      <c r="Z18">
        <f t="shared" si="5"/>
        <v>1.0324383456871253</v>
      </c>
      <c r="AA18">
        <f t="shared" si="6"/>
        <v>0.85604687276586056</v>
      </c>
      <c r="AB18">
        <f t="shared" si="7"/>
        <v>0.92280592076056434</v>
      </c>
      <c r="AC18">
        <f t="shared" si="8"/>
        <v>1.092437307585596</v>
      </c>
      <c r="AD18">
        <f t="shared" si="9"/>
        <v>0.78781389773433719</v>
      </c>
      <c r="AE18">
        <f t="shared" si="10"/>
        <v>0.74003837423512075</v>
      </c>
      <c r="AF18">
        <f t="shared" si="11"/>
        <v>1.4182509022194931</v>
      </c>
      <c r="AG18">
        <f t="shared" si="12"/>
        <v>1.7532637817208874</v>
      </c>
      <c r="AH18">
        <f t="shared" si="13"/>
        <v>1.1015436718339013</v>
      </c>
      <c r="AI18">
        <f>W18/MAX(W$2:W18)-1</f>
        <v>0</v>
      </c>
      <c r="AJ18">
        <f>X18/MAX(X$2:X18)-1</f>
        <v>-0.33530480838437626</v>
      </c>
      <c r="AK18">
        <f>Y18/MAX(Y$2:Y18)-1</f>
        <v>-0.12266663593035787</v>
      </c>
      <c r="AL18">
        <f>Z18/MAX(Z$2:Z18)-1</f>
        <v>-8.6787849218522006E-2</v>
      </c>
      <c r="AM18">
        <f>AA18/MAX(AA$2:AA18)-1</f>
        <v>-0.26835186293662672</v>
      </c>
      <c r="AN18">
        <f>AB18/MAX(AB$2:AB18)-1</f>
        <v>-7.7194079239435665E-2</v>
      </c>
      <c r="AO18">
        <f>AC18/MAX(AC$2:AC18)-1</f>
        <v>-0.16440988670826573</v>
      </c>
      <c r="AP18">
        <f>AD18/MAX(AD$2:AD18)-1</f>
        <v>-0.21218610226566281</v>
      </c>
      <c r="AQ18">
        <f>AE18/MAX(AE$2:AE18)-1</f>
        <v>-0.39881140243838986</v>
      </c>
      <c r="AR18">
        <f>AF18/MAX(AF$2:AF18)-1</f>
        <v>-5.5284036813709969E-2</v>
      </c>
      <c r="AS18">
        <f>AG18/MAX(AG$2:AG18)-1</f>
        <v>0</v>
      </c>
      <c r="AT18">
        <f>AH18/MAX(AH$2:AH18)-1</f>
        <v>-4.2601122854254991E-2</v>
      </c>
    </row>
    <row r="19" spans="1:46" x14ac:dyDescent="0.3">
      <c r="A19" s="9">
        <f>Sheet1!A33</f>
        <v>33418</v>
      </c>
      <c r="B19" s="24">
        <f>Sheet1!B33</f>
        <v>67.239999999999995</v>
      </c>
      <c r="C19" s="24"/>
      <c r="D19" s="26">
        <v>-5.4725632302914384E-3</v>
      </c>
      <c r="E19" s="26"/>
      <c r="H19">
        <v>2006</v>
      </c>
      <c r="I19" s="26">
        <v>1.8148002028969268E-2</v>
      </c>
      <c r="J19" s="26">
        <v>-1.7713811237199062E-2</v>
      </c>
      <c r="K19" s="26">
        <v>-6.9878839109607238E-3</v>
      </c>
      <c r="L19" s="26">
        <v>4.4776119402984982E-2</v>
      </c>
      <c r="M19" s="26">
        <v>-7.1102661596958217E-2</v>
      </c>
      <c r="N19" s="26">
        <v>-2.0817496052862428E-2</v>
      </c>
      <c r="O19" s="26">
        <v>6.3302478351747737E-3</v>
      </c>
      <c r="P19" s="26">
        <v>4.1125155777105293E-2</v>
      </c>
      <c r="Q19" s="26">
        <v>1.4876880984952212E-2</v>
      </c>
      <c r="R19" s="26">
        <v>-6.795843864083162E-3</v>
      </c>
      <c r="S19" s="26">
        <v>4.591721330015841E-2</v>
      </c>
      <c r="T19" s="26">
        <v>2.324826989619222E-3</v>
      </c>
      <c r="V19" s="24">
        <v>18</v>
      </c>
      <c r="W19">
        <f t="shared" si="2"/>
        <v>2.0706028346395864</v>
      </c>
      <c r="X19">
        <f t="shared" si="3"/>
        <v>0.67082724275318528</v>
      </c>
      <c r="Y19">
        <f t="shared" si="4"/>
        <v>0.91138632363853134</v>
      </c>
      <c r="Z19">
        <f t="shared" si="5"/>
        <v>1.0786669283298322</v>
      </c>
      <c r="AA19">
        <f t="shared" si="6"/>
        <v>0.79517966166045517</v>
      </c>
      <c r="AB19">
        <f t="shared" si="7"/>
        <v>0.90359541214757322</v>
      </c>
      <c r="AC19">
        <f t="shared" si="8"/>
        <v>1.0993527064870039</v>
      </c>
      <c r="AD19">
        <f t="shared" si="9"/>
        <v>0.82021286700203033</v>
      </c>
      <c r="AE19">
        <f t="shared" si="10"/>
        <v>0.75104783705291422</v>
      </c>
      <c r="AF19">
        <f t="shared" si="11"/>
        <v>1.4086126905279144</v>
      </c>
      <c r="AG19">
        <f t="shared" si="12"/>
        <v>1.8337687687576076</v>
      </c>
      <c r="AH19">
        <f t="shared" si="13"/>
        <v>1.104104570292425</v>
      </c>
      <c r="AI19">
        <f>W19/MAX(W$2:W19)-1</f>
        <v>0</v>
      </c>
      <c r="AJ19">
        <f>X19/MAX(X$2:X19)-1</f>
        <v>-0.3470790935389293</v>
      </c>
      <c r="AK19">
        <f>Y19/MAX(Y$2:Y19)-1</f>
        <v>-0.1287973396296892</v>
      </c>
      <c r="AL19">
        <f>Z19/MAX(Z$2:Z19)-1</f>
        <v>-4.5897752914873857E-2</v>
      </c>
      <c r="AM19">
        <f>AA19/MAX(AA$2:AA19)-1</f>
        <v>-0.32037399283428869</v>
      </c>
      <c r="AN19">
        <f>AB19/MAX(AB$2:AB19)-1</f>
        <v>-9.6404587852426782E-2</v>
      </c>
      <c r="AO19">
        <f>AC19/MAX(AC$2:AC19)-1</f>
        <v>-0.15912039420250723</v>
      </c>
      <c r="AP19">
        <f>AD19/MAX(AD$2:AD19)-1</f>
        <v>-0.17978713299796967</v>
      </c>
      <c r="AQ19">
        <f>AE19/MAX(AE$2:AE19)-1</f>
        <v>-0.38986759122295533</v>
      </c>
      <c r="AR19">
        <f>AF19/MAX(AF$2:AF19)-1</f>
        <v>-6.1704178995430903E-2</v>
      </c>
      <c r="AS19">
        <f>AG19/MAX(AG$2:AG19)-1</f>
        <v>0</v>
      </c>
      <c r="AT19">
        <f>AH19/MAX(AH$2:AH19)-1</f>
        <v>-4.0375336104835458E-2</v>
      </c>
    </row>
    <row r="20" spans="1:46" x14ac:dyDescent="0.3">
      <c r="A20" s="9">
        <f>Sheet1!A34</f>
        <v>33450</v>
      </c>
      <c r="B20" s="24">
        <f>Sheet1!B34</f>
        <v>80.599999999999994</v>
      </c>
      <c r="C20" s="24"/>
      <c r="D20" s="26">
        <v>0.1986912552052349</v>
      </c>
      <c r="E20" s="26"/>
      <c r="H20">
        <v>2007</v>
      </c>
      <c r="I20" s="26">
        <v>-5.0703921462861956E-2</v>
      </c>
      <c r="J20" s="26">
        <v>4.0968236831637972E-2</v>
      </c>
      <c r="K20" s="26">
        <v>2.4017467248908408E-2</v>
      </c>
      <c r="L20" s="26">
        <v>5.8368869936034296E-2</v>
      </c>
      <c r="M20" s="26">
        <v>9.0153613699319957E-2</v>
      </c>
      <c r="N20" s="26">
        <v>2.2453222453222565E-2</v>
      </c>
      <c r="O20" s="26">
        <v>0.10397180425647279</v>
      </c>
      <c r="P20" s="26">
        <v>-2.4721676489849354E-2</v>
      </c>
      <c r="Q20" s="26">
        <v>3.7434950478428597E-2</v>
      </c>
      <c r="R20" s="26">
        <v>5.3478964401294515E-2</v>
      </c>
      <c r="S20" s="26">
        <v>-7.1077490208125371E-2</v>
      </c>
      <c r="T20" s="26">
        <v>-2.6456120044644482E-3</v>
      </c>
      <c r="V20">
        <v>19</v>
      </c>
      <c r="W20">
        <f t="shared" si="2"/>
        <v>1.9656151511312414</v>
      </c>
      <c r="X20">
        <f t="shared" si="3"/>
        <v>0.69830985210741248</v>
      </c>
      <c r="Y20">
        <f t="shared" si="4"/>
        <v>0.93327551481762283</v>
      </c>
      <c r="Z20">
        <f t="shared" si="5"/>
        <v>1.1416274979738179</v>
      </c>
      <c r="AA20">
        <f t="shared" si="6"/>
        <v>0.86686798169934776</v>
      </c>
      <c r="AB20">
        <f t="shared" si="7"/>
        <v>0.92388404094423404</v>
      </c>
      <c r="AC20">
        <f t="shared" si="8"/>
        <v>1.2136543908946942</v>
      </c>
      <c r="AD20">
        <f t="shared" si="9"/>
        <v>0.79993582985119427</v>
      </c>
      <c r="AE20">
        <f t="shared" si="10"/>
        <v>0.77916327563992094</v>
      </c>
      <c r="AF20">
        <f t="shared" si="11"/>
        <v>1.4839438384598684</v>
      </c>
      <c r="AG20">
        <f t="shared" si="12"/>
        <v>1.7034290870522726</v>
      </c>
      <c r="AH20">
        <f t="shared" si="13"/>
        <v>1.1011835379870754</v>
      </c>
      <c r="AI20">
        <f>W20/MAX(W$2:W20)-1</f>
        <v>-5.0703921462861956E-2</v>
      </c>
      <c r="AJ20">
        <f>X20/MAX(X$2:X20)-1</f>
        <v>-0.32033007521070445</v>
      </c>
      <c r="AK20">
        <f>Y20/MAX(Y$2:Y20)-1</f>
        <v>-0.10787325826708338</v>
      </c>
      <c r="AL20">
        <f>Z20/MAX(Z$2:Z20)-1</f>
        <v>0</v>
      </c>
      <c r="AM20">
        <f>AA20/MAX(AA$2:AA20)-1</f>
        <v>-0.2591032523242599</v>
      </c>
      <c r="AN20">
        <f>AB20/MAX(AB$2:AB20)-1</f>
        <v>-7.6115959055765958E-2</v>
      </c>
      <c r="AO20">
        <f>AC20/MAX(AC$2:AC20)-1</f>
        <v>-7.1692624425270357E-2</v>
      </c>
      <c r="AP20">
        <f>AD20/MAX(AD$2:AD20)-1</f>
        <v>-0.20006417014880573</v>
      </c>
      <c r="AQ20">
        <f>AE20/MAX(AE$2:AE20)-1</f>
        <v>-0.36702731471510242</v>
      </c>
      <c r="AR20">
        <f>AF20/MAX(AF$2:AF20)-1</f>
        <v>-1.1525090186044085E-2</v>
      </c>
      <c r="AS20">
        <f>AG20/MAX(AG$2:AG20)-1</f>
        <v>-7.1077490208125371E-2</v>
      </c>
      <c r="AT20">
        <f>AH20/MAX(AH$2:AH20)-1</f>
        <v>-4.2914130635416714E-2</v>
      </c>
    </row>
    <row r="21" spans="1:46" x14ac:dyDescent="0.3">
      <c r="A21" s="9">
        <f>Sheet1!A35</f>
        <v>33481</v>
      </c>
      <c r="B21" s="24">
        <f>Sheet1!B35</f>
        <v>77.02</v>
      </c>
      <c r="C21" s="24"/>
      <c r="D21" s="26">
        <v>-4.4416873449131478E-2</v>
      </c>
      <c r="E21" s="26"/>
      <c r="H21">
        <v>2008</v>
      </c>
      <c r="I21" s="26">
        <v>-0.13884859286276785</v>
      </c>
      <c r="J21" s="26">
        <v>4.3702170669490226E-2</v>
      </c>
      <c r="K21" s="26">
        <v>3.6891860733225812E-3</v>
      </c>
      <c r="L21" s="26">
        <v>7.9715138984608247E-2</v>
      </c>
      <c r="M21" s="26">
        <v>1.0468085106382974E-2</v>
      </c>
      <c r="N21" s="26">
        <v>-0.10081697970184456</v>
      </c>
      <c r="O21" s="26">
        <v>-4.4023979018358972E-2</v>
      </c>
      <c r="P21" s="26">
        <v>-7.4270037233000186E-2</v>
      </c>
      <c r="Q21" s="26">
        <v>-1.2383573243014423E-2</v>
      </c>
      <c r="R21" s="26">
        <v>-0.20962383453006106</v>
      </c>
      <c r="S21" s="26">
        <v>-4.6372881355932205E-2</v>
      </c>
      <c r="T21" s="26">
        <v>4.0452154130527607E-2</v>
      </c>
      <c r="V21" s="24">
        <v>20</v>
      </c>
      <c r="W21">
        <f t="shared" si="2"/>
        <v>1.6926922532869317</v>
      </c>
      <c r="X21">
        <f t="shared" si="3"/>
        <v>0.72882750844439714</v>
      </c>
      <c r="Y21">
        <f t="shared" si="4"/>
        <v>0.93671854184946102</v>
      </c>
      <c r="Z21">
        <f t="shared" si="5"/>
        <v>1.2326324926434513</v>
      </c>
      <c r="AA21">
        <f t="shared" si="6"/>
        <v>0.87594242950777501</v>
      </c>
      <c r="AB21">
        <f t="shared" si="7"/>
        <v>0.83074084234150103</v>
      </c>
      <c r="AC21">
        <f t="shared" si="8"/>
        <v>1.160224495454407</v>
      </c>
      <c r="AD21">
        <f t="shared" si="9"/>
        <v>0.74052456598413519</v>
      </c>
      <c r="AE21">
        <f t="shared" si="10"/>
        <v>0.76951445014776698</v>
      </c>
      <c r="AF21">
        <f t="shared" si="11"/>
        <v>1.1728738408146533</v>
      </c>
      <c r="AG21">
        <f t="shared" si="12"/>
        <v>1.6244361721001537</v>
      </c>
      <c r="AH21">
        <f t="shared" si="13"/>
        <v>1.1457287841917283</v>
      </c>
      <c r="AI21">
        <f>W21/MAX(W$2:W21)-1</f>
        <v>-0.18251234617788714</v>
      </c>
      <c r="AJ21">
        <f>X21/MAX(X$2:X21)-1</f>
        <v>-0.29062702415864294</v>
      </c>
      <c r="AK21">
        <f>Y21/MAX(Y$2:Y21)-1</f>
        <v>-0.10458203671584365</v>
      </c>
      <c r="AL21">
        <f>Z21/MAX(Z$2:Z21)-1</f>
        <v>0</v>
      </c>
      <c r="AM21">
        <f>AA21/MAX(AA$2:AA21)-1</f>
        <v>-0.25134748211454783</v>
      </c>
      <c r="AN21">
        <f>AB21/MAX(AB$2:AB21)-1</f>
        <v>-0.16925915765849897</v>
      </c>
      <c r="AO21">
        <f>AC21/MAX(AC$2:AC21)-1</f>
        <v>-0.11256040885016005</v>
      </c>
      <c r="AP21">
        <f>AD21/MAX(AD$2:AD21)-1</f>
        <v>-0.25947543401586481</v>
      </c>
      <c r="AQ21">
        <f>AE21/MAX(AE$2:AE21)-1</f>
        <v>-0.37486577832415535</v>
      </c>
      <c r="AR21">
        <f>AF21/MAX(AF$2:AF21)-1</f>
        <v>-0.21873299111800182</v>
      </c>
      <c r="AS21">
        <f>AG21/MAX(AG$2:AG21)-1</f>
        <v>-0.11415430354355871</v>
      </c>
      <c r="AT21">
        <f>AH21/MAX(AH$2:AH21)-1</f>
        <v>-4.1979455317304737E-3</v>
      </c>
    </row>
    <row r="22" spans="1:46" x14ac:dyDescent="0.3">
      <c r="A22" s="9">
        <f>Sheet1!A36</f>
        <v>33511</v>
      </c>
      <c r="B22" s="24">
        <f>Sheet1!B36</f>
        <v>80.23</v>
      </c>
      <c r="C22" s="24"/>
      <c r="D22" s="26">
        <v>4.1677486367177385E-2</v>
      </c>
      <c r="E22" s="26"/>
      <c r="H22">
        <v>2009</v>
      </c>
      <c r="I22" s="26">
        <v>3.402801503245656E-2</v>
      </c>
      <c r="J22" s="26">
        <v>-8.7623075398136629E-2</v>
      </c>
      <c r="K22" s="26">
        <v>0.13717679437966246</v>
      </c>
      <c r="L22" s="26">
        <v>0.1209477103369212</v>
      </c>
      <c r="M22" s="26">
        <v>1.5340909090909127E-2</v>
      </c>
      <c r="N22" s="26">
        <v>1.6228315612760724E-3</v>
      </c>
      <c r="O22" s="26">
        <v>0.13391809598301574</v>
      </c>
      <c r="P22" s="26">
        <v>2.2073314938904076E-2</v>
      </c>
      <c r="Q22" s="26">
        <v>5.9342460470497516E-2</v>
      </c>
      <c r="R22" s="26">
        <v>-5.8885096700796336E-2</v>
      </c>
      <c r="S22" s="26">
        <v>-9.9608336153957922E-3</v>
      </c>
      <c r="T22" s="26">
        <v>8.3565323565323535E-2</v>
      </c>
      <c r="V22">
        <v>21</v>
      </c>
      <c r="W22">
        <f t="shared" si="2"/>
        <v>1.7502912107271023</v>
      </c>
      <c r="X22">
        <f t="shared" si="3"/>
        <v>0.66496540071973764</v>
      </c>
      <c r="Y22">
        <f t="shared" si="4"/>
        <v>1.0652145886563618</v>
      </c>
      <c r="Z22">
        <f t="shared" si="5"/>
        <v>1.3817165703155687</v>
      </c>
      <c r="AA22">
        <f t="shared" si="6"/>
        <v>0.8893801826877239</v>
      </c>
      <c r="AB22">
        <f t="shared" si="7"/>
        <v>0.83208899479969389</v>
      </c>
      <c r="AC22">
        <f t="shared" si="8"/>
        <v>1.3155995507985163</v>
      </c>
      <c r="AD22">
        <f t="shared" si="9"/>
        <v>0.75687039794909827</v>
      </c>
      <c r="AE22">
        <f t="shared" si="10"/>
        <v>0.81517933098713746</v>
      </c>
      <c r="AF22">
        <f t="shared" si="11"/>
        <v>1.1038090512804479</v>
      </c>
      <c r="AG22">
        <f t="shared" si="12"/>
        <v>1.6082554336710335</v>
      </c>
      <c r="AH22">
        <f t="shared" si="13"/>
        <v>1.2414719807608148</v>
      </c>
      <c r="AI22">
        <f>W22/MAX(W$2:W22)-1</f>
        <v>-0.15469486400478061</v>
      </c>
      <c r="AJ22">
        <f>X22/MAX(X$2:X22)-1</f>
        <v>-0.35278446590619084</v>
      </c>
      <c r="AK22">
        <f>Y22/MAX(Y$2:Y22)-1</f>
        <v>0</v>
      </c>
      <c r="AL22">
        <f>Z22/MAX(Z$2:Z22)-1</f>
        <v>0</v>
      </c>
      <c r="AM22">
        <f>AA22/MAX(AA$2:AA22)-1</f>
        <v>-0.23986247189698695</v>
      </c>
      <c r="AN22">
        <f>AB22/MAX(AB$2:AB22)-1</f>
        <v>-0.16791100520030611</v>
      </c>
      <c r="AO22">
        <f>AC22/MAX(AC$2:AC22)-1</f>
        <v>0</v>
      </c>
      <c r="AP22">
        <f>AD22/MAX(AD$2:AD22)-1</f>
        <v>-0.24312960205090173</v>
      </c>
      <c r="AQ22">
        <f>AE22/MAX(AE$2:AE22)-1</f>
        <v>-0.33776877548560136</v>
      </c>
      <c r="AR22">
        <f>AF22/MAX(AF$2:AF22)-1</f>
        <v>-0.26473797448516023</v>
      </c>
      <c r="AS22">
        <f>AG22/MAX(AG$2:AG22)-1</f>
        <v>-0.12297806513487586</v>
      </c>
      <c r="AT22">
        <f>AH22/MAX(AH$2:AH22)-1</f>
        <v>0</v>
      </c>
    </row>
    <row r="23" spans="1:46" x14ac:dyDescent="0.3">
      <c r="A23" s="9">
        <f>Sheet1!A37</f>
        <v>33542</v>
      </c>
      <c r="B23" s="24">
        <f>Sheet1!B37</f>
        <v>78.23</v>
      </c>
      <c r="C23" s="24"/>
      <c r="D23" s="26">
        <v>-2.492833104823633E-2</v>
      </c>
      <c r="E23" s="26"/>
      <c r="H23">
        <v>2010</v>
      </c>
      <c r="I23" s="26">
        <v>-5.1924637158568543E-2</v>
      </c>
      <c r="J23" s="26">
        <v>-9.4133307977559699E-3</v>
      </c>
      <c r="K23" s="26">
        <v>6.3447878671530011E-2</v>
      </c>
      <c r="L23" s="26">
        <v>2.8748081956855298E-2</v>
      </c>
      <c r="M23" s="26">
        <v>-5.9706075893836252E-2</v>
      </c>
      <c r="N23" s="26">
        <v>3.0372305682560441E-2</v>
      </c>
      <c r="O23" s="26">
        <v>3.8034865293185449E-2</v>
      </c>
      <c r="P23" s="26">
        <v>-1.0643402399127533E-2</v>
      </c>
      <c r="Q23" s="26">
        <v>7.1160883558925914E-2</v>
      </c>
      <c r="R23" s="26">
        <v>1.2348219798319349E-4</v>
      </c>
      <c r="S23" s="26">
        <v>2.7409663346777524E-2</v>
      </c>
      <c r="T23" s="26">
        <v>8.6324307002083156E-2</v>
      </c>
      <c r="V23" s="24">
        <v>22</v>
      </c>
      <c r="W23">
        <f t="shared" si="2"/>
        <v>1.6594079746882657</v>
      </c>
      <c r="X23">
        <f t="shared" si="3"/>
        <v>0.65870586143370036</v>
      </c>
      <c r="Y23">
        <f t="shared" si="4"/>
        <v>1.1328001946365744</v>
      </c>
      <c r="Z23">
        <f t="shared" si="5"/>
        <v>1.4214382715201457</v>
      </c>
      <c r="AA23">
        <f t="shared" si="6"/>
        <v>0.8362787820016967</v>
      </c>
      <c r="AB23">
        <f t="shared" si="7"/>
        <v>0.8573614561048446</v>
      </c>
      <c r="AC23">
        <f t="shared" si="8"/>
        <v>1.3656382024929132</v>
      </c>
      <c r="AD23">
        <f t="shared" si="9"/>
        <v>0.74881472173973818</v>
      </c>
      <c r="AE23">
        <f t="shared" si="10"/>
        <v>0.87318821243915623</v>
      </c>
      <c r="AF23">
        <f t="shared" si="11"/>
        <v>1.1039453520482538</v>
      </c>
      <c r="AG23">
        <f t="shared" si="12"/>
        <v>1.6523371736835821</v>
      </c>
      <c r="AH23">
        <f t="shared" si="13"/>
        <v>1.3486411891624956</v>
      </c>
      <c r="AI23">
        <f>W23/MAX(W$2:W23)-1</f>
        <v>-0.19858702647960691</v>
      </c>
      <c r="AJ23">
        <f>X23/MAX(X$2:X23)-1</f>
        <v>-0.35887691982606218</v>
      </c>
      <c r="AK23">
        <f>Y23/MAX(Y$2:Y23)-1</f>
        <v>0</v>
      </c>
      <c r="AL23">
        <f>Z23/MAX(Z$2:Z23)-1</f>
        <v>0</v>
      </c>
      <c r="AM23">
        <f>AA23/MAX(AA$2:AA23)-1</f>
        <v>-0.28524730083965855</v>
      </c>
      <c r="AN23">
        <f>AB23/MAX(AB$2:AB23)-1</f>
        <v>-0.1426385438951554</v>
      </c>
      <c r="AO23">
        <f>AC23/MAX(AC$2:AC23)-1</f>
        <v>0</v>
      </c>
      <c r="AP23">
        <f>AD23/MAX(AD$2:AD23)-1</f>
        <v>-0.25118527826026182</v>
      </c>
      <c r="AQ23">
        <f>AE23/MAX(AE$2:AE23)-1</f>
        <v>-0.2906438164288474</v>
      </c>
      <c r="AR23">
        <f>AF23/MAX(AF$2:AF23)-1</f>
        <v>-0.2646471827141561</v>
      </c>
      <c r="AS23">
        <f>AG23/MAX(AG$2:AG23)-1</f>
        <v>-9.8939189152483342E-2</v>
      </c>
      <c r="AT23">
        <f>AH23/MAX(AH$2:AH23)-1</f>
        <v>0</v>
      </c>
    </row>
    <row r="24" spans="1:46" x14ac:dyDescent="0.3">
      <c r="A24" s="9">
        <f>Sheet1!A38</f>
        <v>33572</v>
      </c>
      <c r="B24" s="24">
        <f>Sheet1!B38</f>
        <v>72.87</v>
      </c>
      <c r="C24" s="24"/>
      <c r="D24" s="26">
        <v>-6.8515914610763118E-2</v>
      </c>
      <c r="E24" s="26"/>
      <c r="H24">
        <v>2011</v>
      </c>
      <c r="I24" s="26">
        <v>7.1167815922417166E-3</v>
      </c>
      <c r="J24" s="26">
        <v>-6.1364967779730439E-2</v>
      </c>
      <c r="K24" s="26">
        <v>8.7806210017163266E-2</v>
      </c>
      <c r="L24" s="26">
        <v>4.1309570767741111E-2</v>
      </c>
      <c r="M24" s="26">
        <v>-2.6275009470023036E-2</v>
      </c>
      <c r="N24" s="26">
        <v>-2.6842551987551144E-2</v>
      </c>
      <c r="O24" s="26">
        <v>7.0501871570300967E-3</v>
      </c>
      <c r="P24" s="26">
        <v>-0.12612320017321643</v>
      </c>
      <c r="Q24" s="26">
        <v>-4.8521638586058846E-2</v>
      </c>
      <c r="R24" s="26">
        <v>8.45015407317391E-2</v>
      </c>
      <c r="S24" s="26">
        <v>-3.4776692812550025E-2</v>
      </c>
      <c r="T24" s="26">
        <v>-1.2894398606907331E-2</v>
      </c>
      <c r="V24">
        <v>23</v>
      </c>
      <c r="W24">
        <f t="shared" si="2"/>
        <v>1.6712176188165462</v>
      </c>
      <c r="X24">
        <f t="shared" si="3"/>
        <v>0.61828439747050179</v>
      </c>
      <c r="Y24">
        <f t="shared" si="4"/>
        <v>1.2322670864343168</v>
      </c>
      <c r="Z24">
        <f t="shared" si="5"/>
        <v>1.4801572763894828</v>
      </c>
      <c r="AA24">
        <f t="shared" si="6"/>
        <v>0.81430554908502284</v>
      </c>
      <c r="AB24">
        <f t="shared" si="7"/>
        <v>0.8343476866472278</v>
      </c>
      <c r="AC24">
        <f t="shared" si="8"/>
        <v>1.3752662074092785</v>
      </c>
      <c r="AD24">
        <f t="shared" si="9"/>
        <v>0.65437181269710587</v>
      </c>
      <c r="AE24">
        <f t="shared" si="10"/>
        <v>0.83081968957757668</v>
      </c>
      <c r="AF24">
        <f t="shared" si="11"/>
        <v>1.1972304351799734</v>
      </c>
      <c r="AG24">
        <f t="shared" si="12"/>
        <v>1.594874351371631</v>
      </c>
      <c r="AH24">
        <f t="shared" si="13"/>
        <v>1.3312512720917409</v>
      </c>
      <c r="AI24">
        <f>W24/MAX(W$2:W24)-1</f>
        <v>-0.19288354538187336</v>
      </c>
      <c r="AJ24">
        <f>X24/MAX(X$2:X24)-1</f>
        <v>-0.39821941698377739</v>
      </c>
      <c r="AK24">
        <f>Y24/MAX(Y$2:Y24)-1</f>
        <v>0</v>
      </c>
      <c r="AL24">
        <f>Z24/MAX(Z$2:Z24)-1</f>
        <v>0</v>
      </c>
      <c r="AM24">
        <f>AA24/MAX(AA$2:AA24)-1</f>
        <v>-0.30402743477882099</v>
      </c>
      <c r="AN24">
        <f>AB24/MAX(AB$2:AB24)-1</f>
        <v>-0.1656523133527722</v>
      </c>
      <c r="AO24">
        <f>AC24/MAX(AC$2:AC24)-1</f>
        <v>0</v>
      </c>
      <c r="AP24">
        <f>AD24/MAX(AD$2:AD24)-1</f>
        <v>-0.34562818730289413</v>
      </c>
      <c r="AQ24">
        <f>AE24/MAX(AE$2:AE24)-1</f>
        <v>-0.32506294079687292</v>
      </c>
      <c r="AR24">
        <f>AF24/MAX(AF$2:AF24)-1</f>
        <v>-0.20250873667207725</v>
      </c>
      <c r="AS24">
        <f>AG24/MAX(AG$2:AG24)-1</f>
        <v>-0.1302751041767547</v>
      </c>
      <c r="AT24">
        <f>AH24/MAX(AH$2:AH24)-1</f>
        <v>-1.2894398606907331E-2</v>
      </c>
    </row>
    <row r="25" spans="1:46" x14ac:dyDescent="0.3">
      <c r="A25" s="9">
        <f>Sheet1!A39</f>
        <v>33598</v>
      </c>
      <c r="B25" s="24">
        <f>Sheet1!B39</f>
        <v>68.63</v>
      </c>
      <c r="C25" s="24"/>
      <c r="D25" s="26">
        <v>-5.8185810347193723E-2</v>
      </c>
      <c r="E25" s="26"/>
      <c r="H25">
        <v>2012</v>
      </c>
      <c r="I25" s="26">
        <v>7.9049059139784772E-2</v>
      </c>
      <c r="J25" s="26">
        <v>3.9820942000778681E-2</v>
      </c>
      <c r="K25" s="26">
        <v>-2.0589226219444035E-3</v>
      </c>
      <c r="L25" s="26">
        <v>-8.3652186960760933E-3</v>
      </c>
      <c r="M25" s="26">
        <v>-7.6792131643654282E-2</v>
      </c>
      <c r="N25" s="26">
        <v>3.482892849825836E-3</v>
      </c>
      <c r="O25" s="26">
        <v>2.1151490404246687E-2</v>
      </c>
      <c r="P25" s="26">
        <v>1.9193857965451588E-3</v>
      </c>
      <c r="Q25" s="26">
        <v>4.7613346104725451E-2</v>
      </c>
      <c r="R25" s="26">
        <v>-4.689702464855805E-2</v>
      </c>
      <c r="S25" s="26">
        <v>1.6268286833479806E-2</v>
      </c>
      <c r="T25" s="26">
        <v>3.8033431661750328E-2</v>
      </c>
      <c r="V25" s="24">
        <v>24</v>
      </c>
      <c r="W25">
        <f t="shared" si="2"/>
        <v>1.8033257992018257</v>
      </c>
      <c r="X25">
        <f t="shared" si="3"/>
        <v>0.64290506460216101</v>
      </c>
      <c r="Y25">
        <f t="shared" si="4"/>
        <v>1.2297299438537797</v>
      </c>
      <c r="Z25">
        <f t="shared" si="5"/>
        <v>1.4677754370678964</v>
      </c>
      <c r="AA25">
        <f t="shared" si="6"/>
        <v>0.75177329016152761</v>
      </c>
      <c r="AB25">
        <f t="shared" si="7"/>
        <v>0.8372536302393202</v>
      </c>
      <c r="AC25">
        <f t="shared" si="8"/>
        <v>1.4043551373985805</v>
      </c>
      <c r="AD25">
        <f t="shared" si="9"/>
        <v>0.65562780466005621</v>
      </c>
      <c r="AE25">
        <f t="shared" si="10"/>
        <v>0.87037779500805446</v>
      </c>
      <c r="AF25">
        <f t="shared" si="11"/>
        <v>1.1410838899513343</v>
      </c>
      <c r="AG25">
        <f t="shared" si="12"/>
        <v>1.6208202247831047</v>
      </c>
      <c r="AH25">
        <f t="shared" si="13"/>
        <v>1.3818833263734602</v>
      </c>
      <c r="AI25">
        <f>W25/MAX(W$2:W25)-1</f>
        <v>-0.12908174902807157</v>
      </c>
      <c r="AJ25">
        <f>X25/MAX(X$2:X25)-1</f>
        <v>-0.37425594729029354</v>
      </c>
      <c r="AK25">
        <f>Y25/MAX(Y$2:Y25)-1</f>
        <v>-2.0589226219444035E-3</v>
      </c>
      <c r="AL25">
        <f>Z25/MAX(Z$2:Z25)-1</f>
        <v>-8.3652186960760933E-3</v>
      </c>
      <c r="AM25">
        <f>AA25/MAX(AA$2:AA25)-1</f>
        <v>-0.35747265162765751</v>
      </c>
      <c r="AN25">
        <f>AB25/MAX(AB$2:AB25)-1</f>
        <v>-0.1627463697606798</v>
      </c>
      <c r="AO25">
        <f>AC25/MAX(AC$2:AC25)-1</f>
        <v>0</v>
      </c>
      <c r="AP25">
        <f>AD25/MAX(AD$2:AD25)-1</f>
        <v>-0.34437219533994379</v>
      </c>
      <c r="AQ25">
        <f>AE25/MAX(AE$2:AE25)-1</f>
        <v>-0.29292692899812878</v>
      </c>
      <c r="AR25">
        <f>AF25/MAX(AF$2:AF25)-1</f>
        <v>-0.23990870410537657</v>
      </c>
      <c r="AS25">
        <f>AG25/MAX(AG$2:AG25)-1</f>
        <v>-0.11612617010528392</v>
      </c>
      <c r="AT25">
        <f>AH25/MAX(AH$2:AH25)-1</f>
        <v>0</v>
      </c>
    </row>
    <row r="26" spans="1:46" x14ac:dyDescent="0.3">
      <c r="A26" s="9">
        <f>Sheet1!A40</f>
        <v>33634</v>
      </c>
      <c r="B26" s="24">
        <f>Sheet1!B40</f>
        <v>76.13</v>
      </c>
      <c r="C26" s="24"/>
      <c r="D26" s="26">
        <v>0.10928165525280487</v>
      </c>
      <c r="E26" s="26"/>
      <c r="H26">
        <v>2013</v>
      </c>
      <c r="I26" s="26">
        <v>-2.2165807820551775E-2</v>
      </c>
      <c r="J26" s="26">
        <v>3.8516681520517571E-2</v>
      </c>
      <c r="K26" s="26">
        <v>-1.7238162755121134E-2</v>
      </c>
      <c r="L26" s="26">
        <v>-2.9120315881392522E-2</v>
      </c>
      <c r="M26" s="26">
        <v>2.2485531049585505E-2</v>
      </c>
      <c r="N26" s="26">
        <v>-7.3430986346426086E-2</v>
      </c>
      <c r="O26" s="26">
        <v>2.3610021876418807E-2</v>
      </c>
      <c r="P26" s="26">
        <v>1.5121577482962945E-2</v>
      </c>
      <c r="Q26" s="26">
        <v>3.6426471756574319E-2</v>
      </c>
      <c r="R26" s="26">
        <v>2.2996435552489425E-2</v>
      </c>
      <c r="S26" s="26">
        <v>9.9659061106738278E-3</v>
      </c>
      <c r="T26" s="26">
        <v>-1.9772229847534906E-2</v>
      </c>
      <c r="V26">
        <v>25</v>
      </c>
      <c r="W26">
        <f t="shared" si="2"/>
        <v>1.7633536260988751</v>
      </c>
      <c r="X26">
        <f t="shared" si="3"/>
        <v>0.66766763422337028</v>
      </c>
      <c r="Y26">
        <f t="shared" si="4"/>
        <v>1.2085316589367823</v>
      </c>
      <c r="Z26">
        <f t="shared" si="5"/>
        <v>1.4250333526975303</v>
      </c>
      <c r="AA26">
        <f t="shared" si="6"/>
        <v>0.76867731181970367</v>
      </c>
      <c r="AB26">
        <f t="shared" si="7"/>
        <v>0.77577327034872101</v>
      </c>
      <c r="AC26">
        <f t="shared" si="8"/>
        <v>1.4375119929148221</v>
      </c>
      <c r="AD26">
        <f t="shared" si="9"/>
        <v>0.66554193130820816</v>
      </c>
      <c r="AE26">
        <f t="shared" si="10"/>
        <v>0.90208258717546475</v>
      </c>
      <c r="AF26">
        <f t="shared" si="11"/>
        <v>1.1673247520865841</v>
      </c>
      <c r="AG26">
        <f t="shared" si="12"/>
        <v>1.6369731669655745</v>
      </c>
      <c r="AH26">
        <f t="shared" si="13"/>
        <v>1.3545604116219281</v>
      </c>
      <c r="AI26">
        <f>W26/MAX(W$2:W26)-1</f>
        <v>-0.14838635560652635</v>
      </c>
      <c r="AJ26">
        <f>X26/MAX(X$2:X26)-1</f>
        <v>-0.35015436289871582</v>
      </c>
      <c r="AK26">
        <f>Y26/MAX(Y$2:Y26)-1</f>
        <v>-1.926159333380828E-2</v>
      </c>
      <c r="AL26">
        <f>Z26/MAX(Z$2:Z26)-1</f>
        <v>-3.7241936766622019E-2</v>
      </c>
      <c r="AM26">
        <f>AA26/MAX(AA$2:AA26)-1</f>
        <v>-0.3430250829856234</v>
      </c>
      <c r="AN26">
        <f>AB26/MAX(AB$2:AB26)-1</f>
        <v>-0.22422672965127899</v>
      </c>
      <c r="AO26">
        <f>AC26/MAX(AC$2:AC26)-1</f>
        <v>0</v>
      </c>
      <c r="AP26">
        <f>AD26/MAX(AD$2:AD26)-1</f>
        <v>-0.33445806869179184</v>
      </c>
      <c r="AQ26">
        <f>AE26/MAX(AE$2:AE26)-1</f>
        <v>-0.26717075174744487</v>
      </c>
      <c r="AR26">
        <f>AF26/MAX(AF$2:AF26)-1</f>
        <v>-0.22242931360532758</v>
      </c>
      <c r="AS26">
        <f>AG26/MAX(AG$2:AG26)-1</f>
        <v>-0.10731756650287139</v>
      </c>
      <c r="AT26">
        <f>AH26/MAX(AH$2:AH26)-1</f>
        <v>-1.9772229847534906E-2</v>
      </c>
    </row>
    <row r="27" spans="1:46" x14ac:dyDescent="0.3">
      <c r="A27" s="9">
        <f>Sheet1!A41</f>
        <v>33663</v>
      </c>
      <c r="B27" s="24">
        <f>Sheet1!B41</f>
        <v>67.86</v>
      </c>
      <c r="C27" s="24"/>
      <c r="D27" s="26">
        <v>-0.10862997504269012</v>
      </c>
      <c r="E27" s="26"/>
      <c r="H27">
        <v>2014</v>
      </c>
      <c r="I27" s="26">
        <v>-4.2953375719043341E-2</v>
      </c>
      <c r="J27" s="26">
        <v>2.1827672110403817E-2</v>
      </c>
      <c r="K27" s="26">
        <v>-1.1609457838319681E-3</v>
      </c>
      <c r="L27" s="26">
        <v>-1.0770601681453607E-2</v>
      </c>
      <c r="M27" s="26">
        <v>1.805506599302853E-2</v>
      </c>
      <c r="N27" s="26">
        <v>2.3851658074940385E-3</v>
      </c>
      <c r="O27" s="26">
        <v>3.5001535155050778E-2</v>
      </c>
      <c r="P27" s="26">
        <v>-1.5833580539899028E-2</v>
      </c>
      <c r="Q27" s="26">
        <v>-3.2553407934893364E-2</v>
      </c>
      <c r="R27" s="26">
        <v>-2.4613467305370507E-2</v>
      </c>
      <c r="S27" s="26">
        <v>1.2976642044320252E-2</v>
      </c>
      <c r="T27" s="26">
        <v>-3.8037051635790187E-2</v>
      </c>
      <c r="V27" s="24">
        <v>26</v>
      </c>
      <c r="W27">
        <f t="shared" si="2"/>
        <v>1.6876116352715127</v>
      </c>
      <c r="X27">
        <f t="shared" si="3"/>
        <v>0.68224126442192701</v>
      </c>
      <c r="Y27">
        <f t="shared" si="4"/>
        <v>1.2071286192027122</v>
      </c>
      <c r="Z27">
        <f t="shared" si="5"/>
        <v>1.4096848860728388</v>
      </c>
      <c r="AA27">
        <f t="shared" si="6"/>
        <v>0.78255583141195217</v>
      </c>
      <c r="AB27">
        <f t="shared" si="7"/>
        <v>0.77762361822752457</v>
      </c>
      <c r="AC27">
        <f t="shared" si="8"/>
        <v>1.4878271194706374</v>
      </c>
      <c r="AD27">
        <f t="shared" si="9"/>
        <v>0.65500401953615972</v>
      </c>
      <c r="AE27">
        <f t="shared" si="10"/>
        <v>0.87271672472417783</v>
      </c>
      <c r="AF27">
        <f t="shared" si="11"/>
        <v>1.1385928424663512</v>
      </c>
      <c r="AG27">
        <f t="shared" si="12"/>
        <v>1.6582155817894439</v>
      </c>
      <c r="AH27">
        <f t="shared" si="13"/>
        <v>1.3030369273012676</v>
      </c>
      <c r="AI27">
        <f>W27/MAX(W$2:W27)-1</f>
        <v>-0.18496603644162302</v>
      </c>
      <c r="AJ27">
        <f>X27/MAX(X$2:X27)-1</f>
        <v>-0.3359697454096926</v>
      </c>
      <c r="AK27">
        <f>Y27/MAX(Y$2:Y27)-1</f>
        <v>-2.0400177452069457E-2</v>
      </c>
      <c r="AL27">
        <f>Z27/MAX(Z$2:Z27)-1</f>
        <v>-4.7611420381316383E-2</v>
      </c>
      <c r="AM27">
        <f>AA27/MAX(AA$2:AA27)-1</f>
        <v>-0.33116335750316439</v>
      </c>
      <c r="AN27">
        <f>AB27/MAX(AB$2:AB27)-1</f>
        <v>-0.22237638177247543</v>
      </c>
      <c r="AO27">
        <f>AC27/MAX(AC$2:AC27)-1</f>
        <v>0</v>
      </c>
      <c r="AP27">
        <f>AD27/MAX(AD$2:AD27)-1</f>
        <v>-0.34499598046384028</v>
      </c>
      <c r="AQ27">
        <f>AE27/MAX(AE$2:AE27)-1</f>
        <v>-0.2910268412124315</v>
      </c>
      <c r="AR27">
        <f>AF27/MAX(AF$2:AF27)-1</f>
        <v>-0.24156802427251745</v>
      </c>
      <c r="AS27">
        <f>AG27/MAX(AG$2:AG27)-1</f>
        <v>-9.5733546104126432E-2</v>
      </c>
      <c r="AT27">
        <f>AH27/MAX(AH$2:AH27)-1</f>
        <v>-5.7057204155659624E-2</v>
      </c>
    </row>
    <row r="28" spans="1:46" x14ac:dyDescent="0.3">
      <c r="A28" s="9">
        <f>Sheet1!A42</f>
        <v>33694</v>
      </c>
      <c r="B28" s="24">
        <f>Sheet1!B42</f>
        <v>66.48</v>
      </c>
      <c r="C28" s="24"/>
      <c r="D28" s="26">
        <v>-2.0335985853227156E-2</v>
      </c>
      <c r="E28" s="26"/>
      <c r="H28">
        <v>2015</v>
      </c>
      <c r="I28" s="26">
        <v>2.3888547428805529E-2</v>
      </c>
      <c r="J28" s="26">
        <v>6.3230350568272975E-3</v>
      </c>
      <c r="K28" s="26">
        <v>2.3144834168456141E-2</v>
      </c>
      <c r="L28" s="26">
        <v>3.5525497512437942E-2</v>
      </c>
      <c r="M28" s="26">
        <v>-2.2633435928233747E-2</v>
      </c>
      <c r="N28" s="26">
        <v>-3.1183993240907815E-2</v>
      </c>
      <c r="O28" s="26">
        <v>-3.1593134340191065E-2</v>
      </c>
      <c r="P28" s="26">
        <v>-4.7073270568972592E-2</v>
      </c>
      <c r="Q28" s="26">
        <v>1.679553264604805E-2</v>
      </c>
      <c r="R28" s="26">
        <v>5.3652148198217287E-2</v>
      </c>
      <c r="S28" s="26">
        <v>-2.0728920251794181E-2</v>
      </c>
      <c r="T28" s="26">
        <v>-1.5804127088110076E-2</v>
      </c>
      <c r="V28">
        <v>27</v>
      </c>
      <c r="W28">
        <f t="shared" si="2"/>
        <v>1.7279262258621002</v>
      </c>
      <c r="X28">
        <f t="shared" si="3"/>
        <v>0.68655509985408103</v>
      </c>
      <c r="Y28">
        <f t="shared" si="4"/>
        <v>1.2350674109141564</v>
      </c>
      <c r="Z28">
        <f t="shared" si="5"/>
        <v>1.4597646429863409</v>
      </c>
      <c r="AA28">
        <f t="shared" si="6"/>
        <v>0.76484390414142411</v>
      </c>
      <c r="AB28">
        <f t="shared" si="7"/>
        <v>0.75337420857274717</v>
      </c>
      <c r="AC28">
        <f t="shared" si="8"/>
        <v>1.4408219974102221</v>
      </c>
      <c r="AD28">
        <f t="shared" si="9"/>
        <v>0.62417083810076945</v>
      </c>
      <c r="AE28">
        <f t="shared" si="10"/>
        <v>0.88737446696503486</v>
      </c>
      <c r="AF28">
        <f t="shared" si="11"/>
        <v>1.1996807943877854</v>
      </c>
      <c r="AG28">
        <f t="shared" si="12"/>
        <v>1.6238425632342481</v>
      </c>
      <c r="AH28">
        <f t="shared" si="13"/>
        <v>1.282443566101698</v>
      </c>
      <c r="AI28">
        <f>W28/MAX(W$2:W28)-1</f>
        <v>-0.16549605894707142</v>
      </c>
      <c r="AJ28">
        <f>X28/MAX(X$2:X28)-1</f>
        <v>-0.33177105883112412</v>
      </c>
      <c r="AK28">
        <f>Y28/MAX(Y$2:Y28)-1</f>
        <v>0</v>
      </c>
      <c r="AL28">
        <f>Z28/MAX(Z$2:Z28)-1</f>
        <v>-1.3777342265198445E-2</v>
      </c>
      <c r="AM28">
        <f>AA28/MAX(AA$2:AA28)-1</f>
        <v>-0.34630142879757142</v>
      </c>
      <c r="AN28">
        <f>AB28/MAX(AB$2:AB28)-1</f>
        <v>-0.24662579142725283</v>
      </c>
      <c r="AO28">
        <f>AC28/MAX(AC$2:AC28)-1</f>
        <v>-3.1593134340191065E-2</v>
      </c>
      <c r="AP28">
        <f>AD28/MAX(AD$2:AD28)-1</f>
        <v>-0.37582916189923055</v>
      </c>
      <c r="AQ28">
        <f>AE28/MAX(AE$2:AE28)-1</f>
        <v>-0.27911925937884319</v>
      </c>
      <c r="AR28">
        <f>AF28/MAX(AF$2:AF28)-1</f>
        <v>-0.20087651951251984</v>
      </c>
      <c r="AS28">
        <f>AG28/MAX(AG$2:AG28)-1</f>
        <v>-0.11447801331330676</v>
      </c>
      <c r="AT28">
        <f>AH28/MAX(AH$2:AH28)-1</f>
        <v>-7.1959591938001499E-2</v>
      </c>
    </row>
    <row r="29" spans="1:46" x14ac:dyDescent="0.3">
      <c r="A29" s="9">
        <f>Sheet1!A43</f>
        <v>33724</v>
      </c>
      <c r="B29" s="24">
        <f>Sheet1!B43</f>
        <v>67.069999999999993</v>
      </c>
      <c r="C29" s="24"/>
      <c r="D29" s="26">
        <v>8.874849578820454E-3</v>
      </c>
      <c r="E29" s="26"/>
      <c r="H29">
        <v>2016</v>
      </c>
      <c r="I29" s="26">
        <v>-3.4445461352857976E-2</v>
      </c>
      <c r="J29" s="26">
        <v>1.0900473933649346E-2</v>
      </c>
      <c r="K29" s="26">
        <v>4.7862592166389772E-2</v>
      </c>
      <c r="L29" s="26">
        <v>-2.6844545676402154E-3</v>
      </c>
      <c r="M29" s="26">
        <v>-6.4029363784665616E-3</v>
      </c>
      <c r="N29" s="26">
        <v>2.0933382588350646E-3</v>
      </c>
      <c r="O29" s="26">
        <v>3.0064716965675364E-2</v>
      </c>
      <c r="P29" s="26">
        <v>2.1433115953555015E-2</v>
      </c>
      <c r="Q29" s="26">
        <v>2.4136722855918613E-3</v>
      </c>
      <c r="R29" s="26">
        <v>-6.0584877082605626E-3</v>
      </c>
      <c r="S29" s="26">
        <v>-6.5252217403196644E-3</v>
      </c>
      <c r="T29" s="26">
        <v>2.2614646424919282E-2</v>
      </c>
      <c r="V29" s="24">
        <v>28</v>
      </c>
      <c r="W29">
        <f t="shared" si="2"/>
        <v>1.6684070098285775</v>
      </c>
      <c r="X29">
        <f t="shared" si="3"/>
        <v>0.69403887582405444</v>
      </c>
      <c r="Y29">
        <f t="shared" si="4"/>
        <v>1.2941809387007397</v>
      </c>
      <c r="Z29">
        <f t="shared" si="5"/>
        <v>1.4558459711227965</v>
      </c>
      <c r="AA29">
        <f t="shared" si="6"/>
        <v>0.75994665728374855</v>
      </c>
      <c r="AB29">
        <f t="shared" si="7"/>
        <v>0.75495127562677211</v>
      </c>
      <c r="AC29">
        <f t="shared" si="8"/>
        <v>1.4841399029602795</v>
      </c>
      <c r="AD29">
        <f t="shared" si="9"/>
        <v>0.63754876404861083</v>
      </c>
      <c r="AE29">
        <f t="shared" si="10"/>
        <v>0.88951629812289024</v>
      </c>
      <c r="AF29">
        <f t="shared" si="11"/>
        <v>1.1924125430411507</v>
      </c>
      <c r="AG29">
        <f t="shared" si="12"/>
        <v>1.6132466304377757</v>
      </c>
      <c r="AH29">
        <f t="shared" si="13"/>
        <v>1.3114455739090005</v>
      </c>
      <c r="AI29">
        <f>W29/MAX(W$2:W29)-1</f>
        <v>-0.19424093219741778</v>
      </c>
      <c r="AJ29">
        <f>X29/MAX(X$2:X29)-1</f>
        <v>-0.32448704667620265</v>
      </c>
      <c r="AK29">
        <f>Y29/MAX(Y$2:Y29)-1</f>
        <v>0</v>
      </c>
      <c r="AL29">
        <f>Z29/MAX(Z$2:Z29)-1</f>
        <v>-1.6424812183465032E-2</v>
      </c>
      <c r="AM29">
        <f>AA29/MAX(AA$2:AA29)-1</f>
        <v>-0.35048701915967506</v>
      </c>
      <c r="AN29">
        <f>AB29/MAX(AB$2:AB29)-1</f>
        <v>-0.24504872437322789</v>
      </c>
      <c r="AO29">
        <f>AC29/MAX(AC$2:AC29)-1</f>
        <v>-2.4782560165119705E-3</v>
      </c>
      <c r="AP29">
        <f>AD29/MAX(AD$2:AD29)-1</f>
        <v>-0.36245123595138917</v>
      </c>
      <c r="AQ29">
        <f>AE29/MAX(AE$2:AE29)-1</f>
        <v>-0.27737928951398894</v>
      </c>
      <c r="AR29">
        <f>AF29/MAX(AF$2:AF29)-1</f>
        <v>-0.20571799929643564</v>
      </c>
      <c r="AS29">
        <f>AG29/MAX(AG$2:AG29)-1</f>
        <v>-0.12025624063236573</v>
      </c>
      <c r="AT29">
        <f>AH29/MAX(AH$2:AH29)-1</f>
        <v>-5.0972286241641518E-2</v>
      </c>
    </row>
    <row r="30" spans="1:46" x14ac:dyDescent="0.3">
      <c r="A30" s="9">
        <f>Sheet1!A44</f>
        <v>33754</v>
      </c>
      <c r="B30" s="24">
        <f>Sheet1!B44</f>
        <v>61.63</v>
      </c>
      <c r="C30" s="24"/>
      <c r="D30" s="26">
        <v>-8.1109288802743262E-2</v>
      </c>
      <c r="E30" s="26"/>
      <c r="H30">
        <v>2017</v>
      </c>
      <c r="I30" s="26">
        <v>3.1075727856620938E-2</v>
      </c>
      <c r="J30" s="26">
        <v>7.3482785631691083E-3</v>
      </c>
      <c r="K30" s="26">
        <v>3.9176479300895961E-2</v>
      </c>
      <c r="L30" s="26">
        <v>2.3410775370581449E-2</v>
      </c>
      <c r="M30" s="26">
        <v>6.0791755161728522E-2</v>
      </c>
      <c r="N30" s="26">
        <v>2.3271080185118143E-2</v>
      </c>
      <c r="O30" s="26">
        <v>9.1095714652298376E-3</v>
      </c>
      <c r="P30" s="26">
        <v>-2.0089001907183879E-2</v>
      </c>
      <c r="Q30" s="26">
        <v>2.5917996626443562E-2</v>
      </c>
      <c r="R30" s="26">
        <v>5.4700098017516741E-2</v>
      </c>
      <c r="S30" s="26">
        <v>-2.4942290973408832E-2</v>
      </c>
      <c r="T30" s="26">
        <v>-1.5680245964642126E-3</v>
      </c>
      <c r="V30">
        <v>29</v>
      </c>
      <c r="W30">
        <f t="shared" si="2"/>
        <v>1.7202539720200891</v>
      </c>
      <c r="X30">
        <f t="shared" si="3"/>
        <v>0.69913886681727833</v>
      </c>
      <c r="Y30">
        <f t="shared" si="4"/>
        <v>1.3448823914573633</v>
      </c>
      <c r="Z30">
        <f t="shared" si="5"/>
        <v>1.4899284541269182</v>
      </c>
      <c r="AA30">
        <f t="shared" si="6"/>
        <v>0.80614514840931617</v>
      </c>
      <c r="AB30">
        <f t="shared" si="7"/>
        <v>0.77251980729773995</v>
      </c>
      <c r="AC30">
        <f t="shared" si="8"/>
        <v>1.4976597814706956</v>
      </c>
      <c r="AD30">
        <f t="shared" si="9"/>
        <v>0.62474104571171551</v>
      </c>
      <c r="AE30">
        <f t="shared" si="10"/>
        <v>0.9125707785368059</v>
      </c>
      <c r="AF30">
        <f t="shared" si="11"/>
        <v>1.2576376260228181</v>
      </c>
      <c r="AG30">
        <f t="shared" si="12"/>
        <v>1.5730085635695255</v>
      </c>
      <c r="AH30">
        <f t="shared" si="13"/>
        <v>1.309389194992187</v>
      </c>
      <c r="AI30">
        <f>W30/MAX(W$2:W30)-1</f>
        <v>-0.16920138268838014</v>
      </c>
      <c r="AJ30">
        <f>X30/MAX(X$2:X30)-1</f>
        <v>-0.3195231893221504</v>
      </c>
      <c r="AK30">
        <f>Y30/MAX(Y$2:Y30)-1</f>
        <v>0</v>
      </c>
      <c r="AL30">
        <f>Z30/MAX(Z$2:Z30)-1</f>
        <v>0</v>
      </c>
      <c r="AM30">
        <f>AA30/MAX(AA$2:AA30)-1</f>
        <v>-0.31100198505406562</v>
      </c>
      <c r="AN30">
        <f>AB30/MAX(AB$2:AB30)-1</f>
        <v>-0.22748019270226005</v>
      </c>
      <c r="AO30">
        <f>AC30/MAX(AC$2:AC30)-1</f>
        <v>0</v>
      </c>
      <c r="AP30">
        <f>AD30/MAX(AD$2:AD30)-1</f>
        <v>-0.37525895428828449</v>
      </c>
      <c r="AQ30">
        <f>AE30/MAX(AE$2:AE30)-1</f>
        <v>-0.25865040837741415</v>
      </c>
      <c r="AR30">
        <f>AF30/MAX(AF$2:AF30)-1</f>
        <v>-0.16227069600440125</v>
      </c>
      <c r="AS30">
        <f>AG30/MAX(AG$2:AG30)-1</f>
        <v>-0.14219906546055383</v>
      </c>
      <c r="AT30">
        <f>AH30/MAX(AH$2:AH30)-1</f>
        <v>-5.2460385039540869E-2</v>
      </c>
    </row>
    <row r="31" spans="1:46" x14ac:dyDescent="0.3">
      <c r="A31" s="9">
        <f>Sheet1!A45</f>
        <v>33785</v>
      </c>
      <c r="B31" s="24">
        <f>Sheet1!B45</f>
        <v>60.89</v>
      </c>
      <c r="C31" s="24"/>
      <c r="D31" s="26">
        <v>-1.2007139380172061E-2</v>
      </c>
      <c r="E31" s="26"/>
      <c r="H31">
        <v>2018</v>
      </c>
      <c r="I31" s="26">
        <v>2.6605900104699209E-2</v>
      </c>
      <c r="J31" s="26">
        <v>-6.155138280640704E-2</v>
      </c>
      <c r="K31" s="26">
        <v>5.5935562232307667E-3</v>
      </c>
      <c r="L31" s="26">
        <v>2.8447919646546582E-2</v>
      </c>
      <c r="M31" s="26">
        <v>-3.9065397453331596E-2</v>
      </c>
      <c r="N31" s="26">
        <v>-3.6215103563617568E-2</v>
      </c>
      <c r="O31" s="26">
        <v>-7.3750250283656227E-3</v>
      </c>
      <c r="P31" s="26">
        <v>8.8082030593377159E-3</v>
      </c>
      <c r="Q31" s="26">
        <v>1.4663245242776402E-3</v>
      </c>
      <c r="R31" s="26">
        <v>-0.12146018435326611</v>
      </c>
      <c r="S31" s="26">
        <v>2.7801977197833505E-2</v>
      </c>
      <c r="T31" s="26">
        <v>-3.4531048461396763E-2</v>
      </c>
      <c r="V31" s="24">
        <v>30</v>
      </c>
      <c r="W31">
        <f t="shared" si="2"/>
        <v>1.7660228773543676</v>
      </c>
      <c r="X31">
        <f t="shared" si="3"/>
        <v>0.65610590279097036</v>
      </c>
      <c r="Y31">
        <f t="shared" si="4"/>
        <v>1.3524050667276131</v>
      </c>
      <c r="Z31">
        <f t="shared" si="5"/>
        <v>1.5323138190690242</v>
      </c>
      <c r="AA31">
        <f t="shared" si="6"/>
        <v>0.77465276778163128</v>
      </c>
      <c r="AB31">
        <f t="shared" si="7"/>
        <v>0.74454292247150644</v>
      </c>
      <c r="AC31">
        <f t="shared" si="8"/>
        <v>1.4866145030983726</v>
      </c>
      <c r="AD31">
        <f t="shared" si="9"/>
        <v>0.63024389170184725</v>
      </c>
      <c r="AE31">
        <f t="shared" si="10"/>
        <v>0.91390890344951359</v>
      </c>
      <c r="AF31">
        <f t="shared" si="11"/>
        <v>1.1048847281164826</v>
      </c>
      <c r="AG31">
        <f t="shared" si="12"/>
        <v>1.6167413117858822</v>
      </c>
      <c r="AH31">
        <f t="shared" si="13"/>
        <v>1.2641746132450824</v>
      </c>
      <c r="AI31">
        <f>W31/MAX(W$2:W31)-1</f>
        <v>-0.14709723766906491</v>
      </c>
      <c r="AJ31">
        <f>X31/MAX(X$2:X31)-1</f>
        <v>-0.36140747798706563</v>
      </c>
      <c r="AK31">
        <f>Y31/MAX(Y$2:Y31)-1</f>
        <v>0</v>
      </c>
      <c r="AL31">
        <f>Z31/MAX(Z$2:Z31)-1</f>
        <v>0</v>
      </c>
      <c r="AM31">
        <f>AA31/MAX(AA$2:AA31)-1</f>
        <v>-0.33791796635248506</v>
      </c>
      <c r="AN31">
        <f>AB31/MAX(AB$2:AB31)-1</f>
        <v>-0.25545707752849356</v>
      </c>
      <c r="AO31">
        <f>AC31/MAX(AC$2:AC31)-1</f>
        <v>-7.3750250283656227E-3</v>
      </c>
      <c r="AP31">
        <f>AD31/MAX(AD$2:AD31)-1</f>
        <v>-0.36975610829815275</v>
      </c>
      <c r="AQ31">
        <f>AE31/MAX(AE$2:AE31)-1</f>
        <v>-0.25756334929015479</v>
      </c>
      <c r="AR31">
        <f>AF31/MAX(AF$2:AF31)-1</f>
        <v>-0.26402145170584002</v>
      </c>
      <c r="AS31">
        <f>AG31/MAX(AG$2:AG31)-1</f>
        <v>-0.11835050343820785</v>
      </c>
      <c r="AT31">
        <f>AH31/MAX(AH$2:AH31)-1</f>
        <v>-8.5179921402833814E-2</v>
      </c>
    </row>
    <row r="32" spans="1:46" x14ac:dyDescent="0.3">
      <c r="A32" s="9">
        <f>Sheet1!A46</f>
        <v>33816</v>
      </c>
      <c r="B32" s="24">
        <f>Sheet1!B46</f>
        <v>56.5</v>
      </c>
      <c r="C32" s="24"/>
      <c r="D32" s="26">
        <v>-7.209722450320255E-2</v>
      </c>
      <c r="E32" s="26"/>
      <c r="H32">
        <v>2019</v>
      </c>
      <c r="I32" s="26">
        <v>9.1266508893808496E-2</v>
      </c>
      <c r="J32" s="26">
        <v>-7.3105040400153198E-3</v>
      </c>
      <c r="K32" s="26">
        <v>-2.5792811839323471E-2</v>
      </c>
      <c r="L32" s="26">
        <v>3.0526620370370461E-2</v>
      </c>
      <c r="M32" s="26">
        <v>-7.381019233469055E-2</v>
      </c>
      <c r="N32" s="26">
        <v>5.1574519686232945E-2</v>
      </c>
      <c r="O32" s="26">
        <v>-4.0216216216216294E-2</v>
      </c>
      <c r="P32" s="26">
        <v>-2.7558759480363348E-2</v>
      </c>
      <c r="Q32" s="26">
        <v>5.6177606177606254E-2</v>
      </c>
      <c r="R32" s="26">
        <v>8.2983001279473001E-3</v>
      </c>
      <c r="S32" s="26">
        <v>3.4805307809440134E-3</v>
      </c>
      <c r="T32" s="26">
        <v>6.1384493099212456E-2</v>
      </c>
      <c r="V32">
        <v>31</v>
      </c>
      <c r="W32">
        <f t="shared" si="2"/>
        <v>1.9272016199970992</v>
      </c>
      <c r="X32">
        <f t="shared" si="3"/>
        <v>0.65130943793793905</v>
      </c>
      <c r="Y32">
        <f t="shared" si="4"/>
        <v>1.3175227373109601</v>
      </c>
      <c r="Z32">
        <f t="shared" si="5"/>
        <v>1.5790901813120168</v>
      </c>
      <c r="AA32">
        <f t="shared" si="6"/>
        <v>0.71747549799906873</v>
      </c>
      <c r="AB32">
        <f t="shared" si="7"/>
        <v>0.78294236608375856</v>
      </c>
      <c r="AC32">
        <f t="shared" si="8"/>
        <v>1.4268284928116055</v>
      </c>
      <c r="AD32">
        <f t="shared" si="9"/>
        <v>0.61287515187646791</v>
      </c>
      <c r="AE32">
        <f t="shared" si="10"/>
        <v>0.96525011790970838</v>
      </c>
      <c r="AF32">
        <f t="shared" si="11"/>
        <v>1.1140533931971788</v>
      </c>
      <c r="AG32">
        <f t="shared" si="12"/>
        <v>1.6223684296863767</v>
      </c>
      <c r="AH32">
        <f t="shared" si="13"/>
        <v>1.3417753310680247</v>
      </c>
      <c r="AI32">
        <f>W32/MAX(W$2:W32)-1</f>
        <v>-6.9255780125234812E-2</v>
      </c>
      <c r="AJ32">
        <f>X32/MAX(X$2:X32)-1</f>
        <v>-0.36607591119916483</v>
      </c>
      <c r="AK32">
        <f>Y32/MAX(Y$2:Y32)-1</f>
        <v>-2.579281183932336E-2</v>
      </c>
      <c r="AL32">
        <f>Z32/MAX(Z$2:Z32)-1</f>
        <v>0</v>
      </c>
      <c r="AM32">
        <f>AA32/MAX(AA$2:AA32)-1</f>
        <v>-0.38678636859735116</v>
      </c>
      <c r="AN32">
        <f>AB32/MAX(AB$2:AB32)-1</f>
        <v>-0.21705763391624144</v>
      </c>
      <c r="AO32">
        <f>AC32/MAX(AC$2:AC32)-1</f>
        <v>-4.7294645643441102E-2</v>
      </c>
      <c r="AP32">
        <f>AD32/MAX(AD$2:AD32)-1</f>
        <v>-0.38712484812353209</v>
      </c>
      <c r="AQ32">
        <f>AE32/MAX(AE$2:AE32)-1</f>
        <v>-0.21585503551475604</v>
      </c>
      <c r="AR32">
        <f>AF32/MAX(AF$2:AF32)-1</f>
        <v>-0.25791408082436407</v>
      </c>
      <c r="AS32">
        <f>AG32/MAX(AG$2:AG32)-1</f>
        <v>-0.11528189522742072</v>
      </c>
      <c r="AT32">
        <f>AH32/MAX(AH$2:AH32)-1</f>
        <v>-2.9024154601165031E-2</v>
      </c>
    </row>
    <row r="33" spans="1:46" x14ac:dyDescent="0.3">
      <c r="A33" s="9">
        <f>Sheet1!A47</f>
        <v>33847</v>
      </c>
      <c r="B33" s="24">
        <f>Sheet1!B47</f>
        <v>62.05</v>
      </c>
      <c r="C33" s="24"/>
      <c r="D33" s="26">
        <v>9.823008849557513E-2</v>
      </c>
      <c r="E33" s="26"/>
      <c r="H33">
        <v>2020</v>
      </c>
      <c r="I33" s="26">
        <v>-3.1453177655989428E-2</v>
      </c>
      <c r="J33" s="26">
        <v>-5.8025515762836988E-2</v>
      </c>
      <c r="K33" s="26">
        <v>-0.11640922319229907</v>
      </c>
      <c r="L33" s="26">
        <v>9.0068406384595789E-2</v>
      </c>
      <c r="M33" s="26">
        <v>3.9395700174317261E-2</v>
      </c>
      <c r="N33" s="26">
        <v>4.3865533691115122E-2</v>
      </c>
      <c r="O33" s="26">
        <v>6.8656503266807167E-2</v>
      </c>
      <c r="P33" s="26">
        <v>2.6125885340104293E-2</v>
      </c>
      <c r="Q33" s="26">
        <v>7.4884417529466063E-3</v>
      </c>
      <c r="R33" s="26">
        <v>-2.5336091003102301E-2</v>
      </c>
      <c r="S33" s="26">
        <v>0.14738063660477452</v>
      </c>
      <c r="T33" s="26">
        <v>0.12495304146799602</v>
      </c>
      <c r="V33" s="24">
        <v>32</v>
      </c>
      <c r="W33">
        <f t="shared" si="2"/>
        <v>1.8665850050644197</v>
      </c>
      <c r="X33">
        <f t="shared" si="3"/>
        <v>0.61351687188038662</v>
      </c>
      <c r="Y33">
        <f t="shared" si="4"/>
        <v>1.1641509389223998</v>
      </c>
      <c r="Z33">
        <f t="shared" si="5"/>
        <v>1.7213163174803525</v>
      </c>
      <c r="AA33">
        <f t="shared" si="6"/>
        <v>0.74574094760065901</v>
      </c>
      <c r="AB33">
        <f t="shared" si="7"/>
        <v>0.81728655082140711</v>
      </c>
      <c r="AC33">
        <f t="shared" si="8"/>
        <v>1.5247895478894991</v>
      </c>
      <c r="AD33">
        <f t="shared" si="9"/>
        <v>0.62888705782219156</v>
      </c>
      <c r="AE33">
        <f t="shared" si="10"/>
        <v>0.97247833719470012</v>
      </c>
      <c r="AF33">
        <f t="shared" si="11"/>
        <v>1.0858276350448202</v>
      </c>
      <c r="AG33">
        <f t="shared" si="12"/>
        <v>1.8614741216610433</v>
      </c>
      <c r="AH33">
        <f t="shared" si="13"/>
        <v>1.5094342396517018</v>
      </c>
      <c r="AI33">
        <f>W33/MAX(W$2:W33)-1</f>
        <v>-9.8530643425241204E-2</v>
      </c>
      <c r="AJ33">
        <f>X33/MAX(X$2:X33)-1</f>
        <v>-0.40285968340631984</v>
      </c>
      <c r="AK33">
        <f>Y33/MAX(Y$2:Y33)-1</f>
        <v>-0.13919951384146168</v>
      </c>
      <c r="AL33">
        <f>Z33/MAX(Z$2:Z33)-1</f>
        <v>0</v>
      </c>
      <c r="AM33">
        <f>AA33/MAX(AA$2:AA33)-1</f>
        <v>-0.3626283882318081</v>
      </c>
      <c r="AN33">
        <f>AB33/MAX(AB$2:AB33)-1</f>
        <v>-0.18271344917859289</v>
      </c>
      <c r="AO33">
        <f>AC33/MAX(AC$2:AC33)-1</f>
        <v>0</v>
      </c>
      <c r="AP33">
        <f>AD33/MAX(AD$2:AD33)-1</f>
        <v>-0.37111294217780844</v>
      </c>
      <c r="AQ33">
        <f>AE33/MAX(AE$2:AE33)-1</f>
        <v>-0.2099830116223419</v>
      </c>
      <c r="AR33">
        <f>AF33/MAX(AF$2:AF33)-1</f>
        <v>-0.27671563720471881</v>
      </c>
      <c r="AS33">
        <f>AG33/MAX(AG$2:AG33)-1</f>
        <v>0</v>
      </c>
      <c r="AT33">
        <f>AH33/MAX(AH$2:AH33)-1</f>
        <v>0</v>
      </c>
    </row>
    <row r="34" spans="1:46" x14ac:dyDescent="0.3">
      <c r="A34" s="9">
        <f>Sheet1!A48</f>
        <v>33877</v>
      </c>
      <c r="B34" s="24">
        <f>Sheet1!B48</f>
        <v>56.62</v>
      </c>
      <c r="C34" s="24"/>
      <c r="D34" s="26">
        <v>-8.7510072522159588E-2</v>
      </c>
      <c r="E34" s="26"/>
      <c r="H34">
        <v>2021</v>
      </c>
      <c r="I34" s="26">
        <v>3.9225256235711159E-2</v>
      </c>
      <c r="J34" s="26">
        <v>1.3224243622701248E-2</v>
      </c>
      <c r="K34" s="26">
        <v>1.2514942304408194E-2</v>
      </c>
      <c r="L34" s="26">
        <v>1.7636854279105663E-2</v>
      </c>
      <c r="M34" s="26">
        <v>1.3140448906146407E-2</v>
      </c>
      <c r="N34" s="26">
        <v>2.5542754317496641E-2</v>
      </c>
      <c r="O34" s="26">
        <v>-3.4021511256950077E-2</v>
      </c>
      <c r="P34" s="26">
        <v>-9.7190441367271951E-3</v>
      </c>
      <c r="Q34" s="26">
        <v>-4.4045832440029575E-2</v>
      </c>
      <c r="R34" s="26">
        <v>-3.1971093944679785E-2</v>
      </c>
      <c r="S34" s="26">
        <v>-3.9205086621875607E-2</v>
      </c>
      <c r="T34" s="26">
        <v>5.6130103954560084E-2</v>
      </c>
      <c r="V34">
        <v>33</v>
      </c>
      <c r="W34">
        <f t="shared" si="2"/>
        <v>1.9398022801738077</v>
      </c>
      <c r="X34">
        <f t="shared" si="3"/>
        <v>0.62163016846077046</v>
      </c>
      <c r="Y34">
        <f t="shared" si="4"/>
        <v>1.1787202207566363</v>
      </c>
      <c r="Z34">
        <f t="shared" si="5"/>
        <v>1.7516749225400003</v>
      </c>
      <c r="AA34">
        <f t="shared" si="6"/>
        <v>0.75554031841982672</v>
      </c>
      <c r="AB34">
        <f t="shared" si="7"/>
        <v>0.83816230039603257</v>
      </c>
      <c r="AC34">
        <f t="shared" si="8"/>
        <v>1.4729139031214966</v>
      </c>
      <c r="AD34">
        <f t="shared" si="9"/>
        <v>0.62277487675020116</v>
      </c>
      <c r="AE34">
        <f t="shared" si="10"/>
        <v>0.9296447193030638</v>
      </c>
      <c r="AF34">
        <f t="shared" si="11"/>
        <v>1.0511125377170727</v>
      </c>
      <c r="AG34">
        <f t="shared" si="12"/>
        <v>1.7884948674769423</v>
      </c>
      <c r="AH34">
        <f t="shared" si="13"/>
        <v>1.5941589404359242</v>
      </c>
      <c r="AI34">
        <f>W34/MAX(W$2:W34)-1</f>
        <v>-6.3170276924954583E-2</v>
      </c>
      <c r="AJ34">
        <f>X34/MAX(X$2:X34)-1</f>
        <v>-0.39496295438274798</v>
      </c>
      <c r="AK34">
        <f>Y34/MAX(Y$2:Y34)-1</f>
        <v>-0.128426645421581</v>
      </c>
      <c r="AL34">
        <f>Z34/MAX(Z$2:Z34)-1</f>
        <v>0</v>
      </c>
      <c r="AM34">
        <f>AA34/MAX(AA$2:AA34)-1</f>
        <v>-0.35425303913313999</v>
      </c>
      <c r="AN34">
        <f>AB34/MAX(AB$2:AB34)-1</f>
        <v>-0.16183769960396743</v>
      </c>
      <c r="AO34">
        <f>AC34/MAX(AC$2:AC34)-1</f>
        <v>-3.4021511256950077E-2</v>
      </c>
      <c r="AP34">
        <f>AD34/MAX(AD$2:AD34)-1</f>
        <v>-0.37722512324979884</v>
      </c>
      <c r="AQ34">
        <f>AE34/MAX(AE$2:AE34)-1</f>
        <v>-0.24477996751720099</v>
      </c>
      <c r="AR34">
        <f>AF34/MAX(AF$2:AF34)-1</f>
        <v>-0.29983982951636468</v>
      </c>
      <c r="AS34">
        <f>AG34/MAX(AG$2:AG34)-1</f>
        <v>-3.9205086621875607E-2</v>
      </c>
      <c r="AT34">
        <f>AH34/MAX(AH$2:AH34)-1</f>
        <v>0</v>
      </c>
    </row>
    <row r="35" spans="1:46" x14ac:dyDescent="0.3">
      <c r="A35" s="9">
        <f>Sheet1!A49</f>
        <v>33908</v>
      </c>
      <c r="B35" s="24">
        <f>Sheet1!B49</f>
        <v>67.95</v>
      </c>
      <c r="C35" s="24"/>
      <c r="D35" s="26">
        <v>0.20010596962204175</v>
      </c>
      <c r="E35" s="26"/>
      <c r="H35">
        <v>2022</v>
      </c>
      <c r="I35" s="26">
        <v>-9.1859255688880981E-2</v>
      </c>
      <c r="J35" s="26">
        <v>9.9446896474664204E-3</v>
      </c>
      <c r="K35" s="26">
        <v>1.1257398904685578E-2</v>
      </c>
      <c r="L35" s="26">
        <v>-2.8801181586937008E-2</v>
      </c>
      <c r="M35" s="26">
        <v>-1.5207840486649582E-3</v>
      </c>
      <c r="N35" s="26">
        <v>-0.13352513115586406</v>
      </c>
      <c r="O35" s="26">
        <v>5.2441406250000044E-2</v>
      </c>
      <c r="P35" s="26">
        <v>-1.0825523491386768E-3</v>
      </c>
      <c r="Q35" s="26">
        <v>-0.12880852117909325</v>
      </c>
      <c r="R35" s="26">
        <v>6.4756895081034882E-2</v>
      </c>
      <c r="S35" s="26">
        <v>7.1500100140196254E-2</v>
      </c>
      <c r="T35" s="26">
        <v>-9.3146417445482799E-2</v>
      </c>
      <c r="V35" s="24">
        <v>34</v>
      </c>
      <c r="W35">
        <f t="shared" si="2"/>
        <v>1.7616134865334476</v>
      </c>
      <c r="X35">
        <f t="shared" si="3"/>
        <v>0.62781208756161511</v>
      </c>
      <c r="Y35">
        <f t="shared" si="4"/>
        <v>1.1919895444787127</v>
      </c>
      <c r="Z35">
        <f t="shared" si="5"/>
        <v>1.7012246150146419</v>
      </c>
      <c r="AA35">
        <f t="shared" si="6"/>
        <v>0.75439130475545058</v>
      </c>
      <c r="AB35">
        <f t="shared" si="7"/>
        <v>0.7262465693057516</v>
      </c>
      <c r="AC35">
        <f t="shared" si="8"/>
        <v>1.5501555794863642</v>
      </c>
      <c r="AD35">
        <f t="shared" si="9"/>
        <v>0.62210069034439064</v>
      </c>
      <c r="AE35">
        <f t="shared" si="10"/>
        <v>0.80989855778768294</v>
      </c>
      <c r="AF35">
        <f t="shared" si="11"/>
        <v>1.1191793220403774</v>
      </c>
      <c r="AG35">
        <f t="shared" si="12"/>
        <v>1.9163724296017708</v>
      </c>
      <c r="AH35">
        <f t="shared" si="13"/>
        <v>1.445668746295631</v>
      </c>
      <c r="AI35">
        <f>W35/MAX(W$2:W35)-1</f>
        <v>-0.14922675799384877</v>
      </c>
      <c r="AJ35">
        <f>X35/MAX(X$2:X35)-1</f>
        <v>-0.3889460487388644</v>
      </c>
      <c r="AK35">
        <f>Y35/MAX(Y$2:Y35)-1</f>
        <v>-0.11861499649439677</v>
      </c>
      <c r="AL35">
        <f>Z35/MAX(Z$2:Z35)-1</f>
        <v>-2.8801181586937008E-2</v>
      </c>
      <c r="AM35">
        <f>AA35/MAX(AA$2:AA35)-1</f>
        <v>-0.35523508081070021</v>
      </c>
      <c r="AN35">
        <f>AB35/MAX(AB$2:AB35)-1</f>
        <v>-0.2737534306942484</v>
      </c>
      <c r="AO35">
        <f>AC35/MAX(AC$2:AC35)-1</f>
        <v>0</v>
      </c>
      <c r="AP35">
        <f>AD35/MAX(AD$2:AD35)-1</f>
        <v>-0.37789930965560936</v>
      </c>
      <c r="AQ35">
        <f>AE35/MAX(AE$2:AE35)-1</f>
        <v>-0.34205874306613704</v>
      </c>
      <c r="AR35">
        <f>AF35/MAX(AF$2:AF35)-1</f>
        <v>-0.25449963081643645</v>
      </c>
      <c r="AS35">
        <f>AG35/MAX(AG$2:AG35)-1</f>
        <v>0</v>
      </c>
      <c r="AT35">
        <f>AH35/MAX(AH$2:AH35)-1</f>
        <v>-9.3146417445482799E-2</v>
      </c>
    </row>
    <row r="36" spans="1:46" x14ac:dyDescent="0.3">
      <c r="A36" s="9">
        <f>Sheet1!A50</f>
        <v>33938</v>
      </c>
      <c r="B36" s="24">
        <f>Sheet1!B50</f>
        <v>73.09</v>
      </c>
      <c r="C36" s="24"/>
      <c r="D36" s="26">
        <v>7.5643855776306168E-2</v>
      </c>
      <c r="E36" s="26"/>
      <c r="H36">
        <v>2023</v>
      </c>
      <c r="I36" s="26">
        <v>8.9866025420817452E-2</v>
      </c>
      <c r="J36" s="26">
        <v>-7.7538927062975604E-3</v>
      </c>
      <c r="K36" s="26">
        <v>-8.6721728081321503E-3</v>
      </c>
      <c r="V36">
        <v>35</v>
      </c>
      <c r="W36">
        <f t="shared" ref="W36" si="14">W35*(1+I36)</f>
        <v>1.9199226888959173</v>
      </c>
      <c r="X36">
        <f t="shared" ref="X36" si="15">X35*(1+J36)</f>
        <v>0.6229440999949456</v>
      </c>
      <c r="Y36">
        <f t="shared" ref="Y36" si="16">Y35*(1+K36)</f>
        <v>1.1816524051635067</v>
      </c>
      <c r="Z36">
        <f t="shared" ref="Z36" si="17">Z35*(1+L36)</f>
        <v>1.7012246150146419</v>
      </c>
      <c r="AA36">
        <f t="shared" ref="AA36" si="18">AA35*(1+M36)</f>
        <v>0.75439130475545058</v>
      </c>
      <c r="AB36">
        <f t="shared" ref="AB36" si="19">AB35*(1+N36)</f>
        <v>0.7262465693057516</v>
      </c>
      <c r="AC36">
        <f t="shared" ref="AC36" si="20">AC35*(1+O36)</f>
        <v>1.5501555794863642</v>
      </c>
      <c r="AD36">
        <f t="shared" ref="AD36" si="21">AD35*(1+P36)</f>
        <v>0.62210069034439064</v>
      </c>
      <c r="AE36">
        <f t="shared" ref="AE36" si="22">AE35*(1+Q36)</f>
        <v>0.80989855778768294</v>
      </c>
      <c r="AF36">
        <f t="shared" ref="AF36" si="23">AF35*(1+R36)</f>
        <v>1.1191793220403774</v>
      </c>
      <c r="AG36">
        <f t="shared" ref="AG36" si="24">AG35*(1+S36)</f>
        <v>1.9163724296017708</v>
      </c>
      <c r="AH36">
        <f t="shared" ref="AH36" si="25">AH35*(1+T36)</f>
        <v>1.445668746295631</v>
      </c>
      <c r="AI36">
        <f>W36/MAX(W$2:W36)-1</f>
        <v>-7.2771148200372671E-2</v>
      </c>
      <c r="AJ36">
        <f>X36/MAX(X$2:X36)-1</f>
        <v>-0.39368409551470251</v>
      </c>
      <c r="AK36">
        <f>Y36/MAX(Y$2:Y36)-1</f>
        <v>-0.12625851955529355</v>
      </c>
      <c r="AL36">
        <f>Z36/MAX(Z$2:Z36)-1</f>
        <v>-2.8801181586937008E-2</v>
      </c>
      <c r="AM36">
        <f>AA36/MAX(AA$2:AA36)-1</f>
        <v>-0.35523508081070021</v>
      </c>
      <c r="AN36">
        <f>AB36/MAX(AB$2:AB36)-1</f>
        <v>-0.2737534306942484</v>
      </c>
      <c r="AO36">
        <f>AC36/MAX(AC$2:AC36)-1</f>
        <v>0</v>
      </c>
      <c r="AP36">
        <f>AD36/MAX(AD$2:AD36)-1</f>
        <v>-0.37789930965560936</v>
      </c>
      <c r="AQ36">
        <f>AE36/MAX(AE$2:AE36)-1</f>
        <v>-0.34205874306613704</v>
      </c>
      <c r="AR36">
        <f>AF36/MAX(AF$2:AF36)-1</f>
        <v>-0.25449963081643645</v>
      </c>
      <c r="AS36">
        <f>AG36/MAX(AG$2:AG36)-1</f>
        <v>0</v>
      </c>
      <c r="AT36">
        <f>AH36/MAX(AH$2:AH36)-1</f>
        <v>-9.3146417445482799E-2</v>
      </c>
    </row>
    <row r="37" spans="1:46" x14ac:dyDescent="0.3">
      <c r="A37" s="9">
        <f>Sheet1!A51</f>
        <v>33966</v>
      </c>
      <c r="B37" s="24">
        <f>Sheet1!B51</f>
        <v>74.489999999999995</v>
      </c>
      <c r="C37" s="24"/>
      <c r="D37" s="26">
        <v>1.9154467095361838E-2</v>
      </c>
      <c r="E37" s="26"/>
    </row>
    <row r="38" spans="1:46" x14ac:dyDescent="0.3">
      <c r="A38" s="9">
        <f>Sheet1!A52</f>
        <v>33999</v>
      </c>
      <c r="B38" s="24">
        <f>Sheet1!B52</f>
        <v>73.25</v>
      </c>
      <c r="C38" s="24"/>
      <c r="D38" s="26">
        <v>-1.6646529735534932E-2</v>
      </c>
      <c r="E38" s="26"/>
      <c r="H38" t="s">
        <v>25</v>
      </c>
      <c r="I38" s="26">
        <f>AVERAGE(I3:I36)</f>
        <v>2.5771745923922264E-2</v>
      </c>
      <c r="J38" s="26">
        <f t="shared" ref="J38:T38" si="26">AVERAGE(J3:J36)</f>
        <v>-1.2376695912359037E-2</v>
      </c>
      <c r="K38" s="26">
        <f t="shared" si="26"/>
        <v>7.0922667730825631E-3</v>
      </c>
      <c r="L38" s="26">
        <f t="shared" si="26"/>
        <v>1.9412913401767692E-2</v>
      </c>
      <c r="M38" s="26">
        <f t="shared" si="26"/>
        <v>-5.9389524026945235E-3</v>
      </c>
      <c r="N38" s="26">
        <f t="shared" si="26"/>
        <v>-7.3276698224277077E-3</v>
      </c>
      <c r="O38" s="26">
        <f t="shared" si="26"/>
        <v>1.5891627084667445E-2</v>
      </c>
      <c r="P38" s="26">
        <f t="shared" si="26"/>
        <v>-1.2992646168550139E-2</v>
      </c>
      <c r="Q38" s="26">
        <f t="shared" si="26"/>
        <v>-3.9141486088089088E-3</v>
      </c>
      <c r="R38" s="26">
        <f t="shared" si="26"/>
        <v>9.5470653232955557E-3</v>
      </c>
      <c r="S38" s="26">
        <f t="shared" si="26"/>
        <v>2.2772381201646364E-2</v>
      </c>
      <c r="T38" s="26">
        <f t="shared" si="26"/>
        <v>1.3713748506777635E-2</v>
      </c>
    </row>
    <row r="39" spans="1:46" x14ac:dyDescent="0.3">
      <c r="A39" s="9">
        <f>Sheet1!A53</f>
        <v>34027</v>
      </c>
      <c r="B39" s="24">
        <f>Sheet1!B53</f>
        <v>69.72</v>
      </c>
      <c r="C39" s="24"/>
      <c r="D39" s="26">
        <v>-4.819112627986355E-2</v>
      </c>
      <c r="E39" s="26"/>
      <c r="H39" t="s">
        <v>26</v>
      </c>
      <c r="I39" s="26">
        <f>_xlfn.STDEV.S(I3:I36)</f>
        <v>0.1195840741703556</v>
      </c>
      <c r="J39" s="26">
        <f t="shared" ref="J39:T39" si="27">_xlfn.STDEV.S(J3:J36)</f>
        <v>5.4123025136103335E-2</v>
      </c>
      <c r="K39" s="26">
        <f t="shared" si="27"/>
        <v>6.7093719938883134E-2</v>
      </c>
      <c r="L39" s="26">
        <f t="shared" si="27"/>
        <v>8.0708551993337208E-2</v>
      </c>
      <c r="M39" s="26">
        <f t="shared" si="27"/>
        <v>7.1531898450288456E-2</v>
      </c>
      <c r="N39" s="26">
        <f t="shared" si="27"/>
        <v>7.010443007689611E-2</v>
      </c>
      <c r="O39" s="26">
        <f t="shared" si="27"/>
        <v>7.3140135597036901E-2</v>
      </c>
      <c r="P39" s="26">
        <f t="shared" si="27"/>
        <v>5.1005346403762176E-2</v>
      </c>
      <c r="Q39" s="26">
        <f t="shared" si="27"/>
        <v>7.0398683540089005E-2</v>
      </c>
      <c r="R39" s="26">
        <f t="shared" si="27"/>
        <v>0.11245676892420023</v>
      </c>
      <c r="S39" s="26">
        <f t="shared" si="27"/>
        <v>7.9071840009109884E-2</v>
      </c>
      <c r="T39" s="26">
        <f t="shared" si="27"/>
        <v>7.2973349509661486E-2</v>
      </c>
      <c r="V39" s="26"/>
    </row>
    <row r="40" spans="1:46" x14ac:dyDescent="0.3">
      <c r="A40" s="9">
        <f>Sheet1!A54</f>
        <v>34059</v>
      </c>
      <c r="B40" s="24">
        <f>Sheet1!B54</f>
        <v>73.28</v>
      </c>
      <c r="C40" s="24"/>
      <c r="D40" s="26">
        <v>5.1061388410786002E-2</v>
      </c>
      <c r="E40" s="26"/>
      <c r="V40" t="s">
        <v>31</v>
      </c>
      <c r="W40" t="str">
        <f>"KOSDAQ150 " &amp;I2&amp;" 월"</f>
        <v>KOSDAQ150 1 월</v>
      </c>
      <c r="X40" t="str">
        <f>"KOSDAQ150 " &amp;J2&amp;" 월"</f>
        <v>KOSDAQ150 2 월</v>
      </c>
      <c r="Y40" t="str">
        <f>"KOSDAQ150 " &amp;K2&amp;" 월"</f>
        <v>KOSDAQ150 3 월</v>
      </c>
      <c r="Z40" t="str">
        <f>"KOSDAQ150 " &amp;L2&amp;" 월"</f>
        <v>KOSDAQ150 4 월</v>
      </c>
      <c r="AA40" t="str">
        <f>"KOSDAQ150 " &amp;M2&amp;" 월"</f>
        <v>KOSDAQ150 5 월</v>
      </c>
      <c r="AB40" t="str">
        <f>"KOSDAQ150 " &amp;N2&amp;" 월"</f>
        <v>KOSDAQ150 6 월</v>
      </c>
      <c r="AC40" t="str">
        <f>"KOSDAQ150 " &amp;O2&amp;" 월"</f>
        <v>KOSDAQ150 7 월</v>
      </c>
      <c r="AD40" t="str">
        <f>"KOSDAQ150 " &amp;P2&amp;" 월"</f>
        <v>KOSDAQ150 8 월</v>
      </c>
      <c r="AE40" t="str">
        <f>"KOSDAQ150 " &amp;Q2&amp;" 월"</f>
        <v>KOSDAQ150 9 월</v>
      </c>
      <c r="AF40" t="str">
        <f>"KOSDAQ150 " &amp;R2&amp;" 월"</f>
        <v>KOSDAQ150 10 월</v>
      </c>
      <c r="AG40" t="str">
        <f>"KOSDAQ150 " &amp;S2&amp;" 월"</f>
        <v>KOSDAQ150 11 월</v>
      </c>
      <c r="AH40" t="str">
        <f>"KOSDAQ150 " &amp;T2&amp;" 월"</f>
        <v>KOSDAQ150 12 월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 t="s">
        <v>49</v>
      </c>
      <c r="AO40" t="s">
        <v>49</v>
      </c>
      <c r="AP40" t="s">
        <v>49</v>
      </c>
      <c r="AQ40" t="s">
        <v>49</v>
      </c>
      <c r="AR40" t="s">
        <v>49</v>
      </c>
      <c r="AS40" t="s">
        <v>49</v>
      </c>
      <c r="AT40" t="s">
        <v>49</v>
      </c>
    </row>
    <row r="41" spans="1:46" x14ac:dyDescent="0.3">
      <c r="A41" s="9">
        <f>Sheet1!A55</f>
        <v>34089</v>
      </c>
      <c r="B41" s="24">
        <f>Sheet1!B55</f>
        <v>79.510000000000005</v>
      </c>
      <c r="C41" s="24"/>
      <c r="D41" s="26">
        <v>8.5016375545851508E-2</v>
      </c>
      <c r="E41" s="26"/>
      <c r="H41" t="s">
        <v>24</v>
      </c>
      <c r="I41">
        <v>1</v>
      </c>
      <c r="J41">
        <v>2</v>
      </c>
      <c r="K41">
        <v>3</v>
      </c>
      <c r="L41">
        <v>4</v>
      </c>
      <c r="M41">
        <v>5</v>
      </c>
      <c r="N41">
        <v>6</v>
      </c>
      <c r="O41">
        <v>7</v>
      </c>
      <c r="P41">
        <v>8</v>
      </c>
      <c r="Q41">
        <v>9</v>
      </c>
      <c r="R41">
        <v>10</v>
      </c>
      <c r="S41">
        <v>11</v>
      </c>
      <c r="T41">
        <v>12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f>W41/MAX(W$41:W41)-1</f>
        <v>0</v>
      </c>
      <c r="AJ41">
        <f>X41/MAX(X$41:X41)-1</f>
        <v>0</v>
      </c>
      <c r="AK41">
        <f>Y41/MAX(Y$41:Y41)-1</f>
        <v>0</v>
      </c>
      <c r="AL41">
        <f>Z41/MAX(Z$41:Z41)-1</f>
        <v>0</v>
      </c>
      <c r="AM41">
        <f>AA41/MAX(AA$41:AA41)-1</f>
        <v>0</v>
      </c>
      <c r="AN41">
        <f>AB41/MAX(AB$41:AB41)-1</f>
        <v>0</v>
      </c>
      <c r="AO41">
        <f>AC41/MAX(AC$41:AC41)-1</f>
        <v>0</v>
      </c>
      <c r="AP41">
        <f>AD41/MAX(AD$41:AD41)-1</f>
        <v>0</v>
      </c>
      <c r="AQ41">
        <f>AE41/MAX(AE$41:AE41)-1</f>
        <v>0</v>
      </c>
      <c r="AR41">
        <f>AF41/MAX(AF$41:AF41)-1</f>
        <v>0</v>
      </c>
      <c r="AS41">
        <f>AG41/MAX(AG$41:AG41)-1</f>
        <v>0</v>
      </c>
      <c r="AT41">
        <f>AH41/MAX(AH$41:AH41)-1</f>
        <v>0</v>
      </c>
    </row>
    <row r="42" spans="1:46" x14ac:dyDescent="0.3">
      <c r="A42" s="9">
        <f>Sheet1!A56</f>
        <v>34120</v>
      </c>
      <c r="B42" s="24">
        <f>Sheet1!B56</f>
        <v>82.99</v>
      </c>
      <c r="C42" s="24"/>
      <c r="D42" s="26">
        <v>4.3768079486856903E-2</v>
      </c>
      <c r="E42" s="26"/>
      <c r="H42">
        <v>2010</v>
      </c>
      <c r="J42" s="26">
        <v>6.7456917587600529E-3</v>
      </c>
      <c r="K42" s="26">
        <v>3.1800407200336167E-2</v>
      </c>
      <c r="L42" s="26">
        <v>2.8878378801641347E-2</v>
      </c>
      <c r="M42" s="26">
        <v>-4.6607202654570967E-2</v>
      </c>
      <c r="N42" s="26">
        <v>4.1509674947315389E-3</v>
      </c>
      <c r="O42" s="26">
        <v>-2.5915797506995686E-2</v>
      </c>
      <c r="P42" s="26">
        <v>-3.1752249752445727E-2</v>
      </c>
      <c r="Q42" s="26">
        <v>8.2669333902743336E-2</v>
      </c>
      <c r="R42" s="26">
        <v>5.8201936950496691E-2</v>
      </c>
      <c r="S42" s="26">
        <v>-4.6800204033587089E-2</v>
      </c>
      <c r="T42" s="26">
        <v>2.6931349243102476E-2</v>
      </c>
      <c r="V42" s="24">
        <v>2</v>
      </c>
      <c r="W42">
        <f>W41*(1+I42)</f>
        <v>1</v>
      </c>
      <c r="X42">
        <f t="shared" ref="X42:AH42" si="28">X41*(1+J42)</f>
        <v>1.0067456917587601</v>
      </c>
      <c r="Y42">
        <f t="shared" si="28"/>
        <v>1.0318004072003362</v>
      </c>
      <c r="Z42">
        <f t="shared" si="28"/>
        <v>1.0288783788016413</v>
      </c>
      <c r="AA42">
        <f t="shared" si="28"/>
        <v>0.95339279734542903</v>
      </c>
      <c r="AB42">
        <f t="shared" si="28"/>
        <v>1.0041509674947315</v>
      </c>
      <c r="AC42">
        <f t="shared" si="28"/>
        <v>0.97408420249300431</v>
      </c>
      <c r="AD42">
        <f t="shared" si="28"/>
        <v>0.96824775024755427</v>
      </c>
      <c r="AE42">
        <f t="shared" si="28"/>
        <v>1.0826693339027433</v>
      </c>
      <c r="AF42">
        <f t="shared" si="28"/>
        <v>1.0582019369504967</v>
      </c>
      <c r="AG42">
        <f t="shared" si="28"/>
        <v>0.95319979596641291</v>
      </c>
      <c r="AH42">
        <f t="shared" si="28"/>
        <v>1.0269313492431025</v>
      </c>
      <c r="AI42">
        <f>W42/MAX(W$41:W42)-1</f>
        <v>0</v>
      </c>
      <c r="AJ42">
        <f>X42/MAX(X$41:X42)-1</f>
        <v>0</v>
      </c>
      <c r="AK42">
        <f>Y42/MAX(Y$41:Y42)-1</f>
        <v>0</v>
      </c>
      <c r="AL42">
        <f>Z42/MAX(Z$41:Z42)-1</f>
        <v>0</v>
      </c>
      <c r="AM42">
        <f>AA42/MAX(AA$41:AA42)-1</f>
        <v>-4.6607202654570967E-2</v>
      </c>
      <c r="AN42">
        <f>AB42/MAX(AB$41:AB42)-1</f>
        <v>0</v>
      </c>
      <c r="AO42">
        <f>AC42/MAX(AC$41:AC42)-1</f>
        <v>-2.5915797506995686E-2</v>
      </c>
      <c r="AP42">
        <f>AD42/MAX(AD$41:AD42)-1</f>
        <v>-3.1752249752445727E-2</v>
      </c>
      <c r="AQ42">
        <f>AE42/MAX(AE$41:AE42)-1</f>
        <v>0</v>
      </c>
      <c r="AR42">
        <f>AF42/MAX(AF$41:AF42)-1</f>
        <v>0</v>
      </c>
      <c r="AS42">
        <f>AG42/MAX(AG$41:AG42)-1</f>
        <v>-4.6800204033587089E-2</v>
      </c>
      <c r="AT42">
        <f>AH42/MAX(AH$41:AH42)-1</f>
        <v>0</v>
      </c>
    </row>
    <row r="43" spans="1:46" x14ac:dyDescent="0.3">
      <c r="A43" s="9">
        <f>Sheet1!A57</f>
        <v>34150</v>
      </c>
      <c r="B43" s="24">
        <f>Sheet1!B57</f>
        <v>81.709999999999994</v>
      </c>
      <c r="C43" s="24"/>
      <c r="D43" s="26">
        <v>-1.5423545005422312E-2</v>
      </c>
      <c r="E43" s="26"/>
      <c r="H43">
        <v>2011</v>
      </c>
      <c r="I43" s="26">
        <v>3.9903797975749056E-2</v>
      </c>
      <c r="J43" s="26">
        <v>-3.6647650618663929E-2</v>
      </c>
      <c r="K43" s="26">
        <v>3.3390351008812713E-2</v>
      </c>
      <c r="L43" s="26">
        <v>-3.7093323782512289E-2</v>
      </c>
      <c r="M43" s="26">
        <v>-4.6242774566473965E-2</v>
      </c>
      <c r="N43" s="26">
        <v>4.4479578392622177E-3</v>
      </c>
      <c r="O43" s="26">
        <v>0.12321479165136373</v>
      </c>
      <c r="P43" s="26">
        <v>-7.7065368697390779E-2</v>
      </c>
      <c r="Q43" s="26">
        <v>-7.2608563619799615E-2</v>
      </c>
      <c r="R43" s="26">
        <v>7.3818177849089173E-2</v>
      </c>
      <c r="S43" s="26">
        <v>-1.0052856271599908E-2</v>
      </c>
      <c r="T43" s="26">
        <v>-8.5120801716790373E-3</v>
      </c>
      <c r="V43">
        <v>3</v>
      </c>
      <c r="W43">
        <f t="shared" ref="W43:W54" si="29">W42*(1+I43)</f>
        <v>1.0399037979757491</v>
      </c>
      <c r="X43">
        <f t="shared" ref="X43:X54" si="30">X42*(1+J43)</f>
        <v>0.9698508273853399</v>
      </c>
      <c r="Y43">
        <f t="shared" ref="Y43:Y54" si="31">Y42*(1+K43)</f>
        <v>1.0662525849677913</v>
      </c>
      <c r="Z43">
        <f t="shared" ref="Z43:Z54" si="32">Z42*(1+L43)</f>
        <v>0.99071385996392569</v>
      </c>
      <c r="AA43">
        <f t="shared" ref="AA43:AA54" si="33">AA42*(1+M43)</f>
        <v>0.9093052691444844</v>
      </c>
      <c r="AB43">
        <f t="shared" ref="AB43:AB54" si="34">AB42*(1+N43)</f>
        <v>1.0086173886624026</v>
      </c>
      <c r="AC43">
        <f t="shared" ref="AC43:AC54" si="35">AC42*(1+O43)</f>
        <v>1.0941057845540647</v>
      </c>
      <c r="AD43">
        <f t="shared" ref="AD43:AD54" si="36">AD42*(1+P43)</f>
        <v>0.89362938038430739</v>
      </c>
      <c r="AE43">
        <f t="shared" ref="AE43:AE54" si="37">AE42*(1+Q43)</f>
        <v>1.0040582686928599</v>
      </c>
      <c r="AF43">
        <f t="shared" ref="AF43:AF54" si="38">AF42*(1+R43)</f>
        <v>1.136316475732559</v>
      </c>
      <c r="AG43">
        <f t="shared" ref="AG43:AG54" si="39">AG42*(1+S43)</f>
        <v>0.94361741541944422</v>
      </c>
      <c r="AH43">
        <f t="shared" ref="AH43:AH54" si="40">AH42*(1+T43)</f>
        <v>1.0181900272675346</v>
      </c>
      <c r="AI43">
        <f>W43/MAX(W$41:W43)-1</f>
        <v>0</v>
      </c>
      <c r="AJ43">
        <f>X43/MAX(X$41:X43)-1</f>
        <v>-3.6647650618663929E-2</v>
      </c>
      <c r="AK43">
        <f>Y43/MAX(Y$41:Y43)-1</f>
        <v>0</v>
      </c>
      <c r="AL43">
        <f>Z43/MAX(Z$41:Z43)-1</f>
        <v>-3.7093323782512289E-2</v>
      </c>
      <c r="AM43">
        <f>AA43/MAX(AA$41:AA43)-1</f>
        <v>-9.0694730855515604E-2</v>
      </c>
      <c r="AN43">
        <f>AB43/MAX(AB$41:AB43)-1</f>
        <v>0</v>
      </c>
      <c r="AO43">
        <f>AC43/MAX(AC$41:AC43)-1</f>
        <v>0</v>
      </c>
      <c r="AP43">
        <f>AD43/MAX(AD$41:AD43)-1</f>
        <v>-0.10637061961569261</v>
      </c>
      <c r="AQ43">
        <f>AE43/MAX(AE$41:AE43)-1</f>
        <v>-7.2608563619799726E-2</v>
      </c>
      <c r="AR43">
        <f>AF43/MAX(AF$41:AF43)-1</f>
        <v>0</v>
      </c>
      <c r="AS43">
        <f>AG43/MAX(AG$41:AG43)-1</f>
        <v>-5.6382584580555783E-2</v>
      </c>
      <c r="AT43">
        <f>AH43/MAX(AH$41:AH43)-1</f>
        <v>-8.5120801716791483E-3</v>
      </c>
    </row>
    <row r="44" spans="1:46" x14ac:dyDescent="0.3">
      <c r="A44" s="9">
        <f>Sheet1!A58</f>
        <v>34181</v>
      </c>
      <c r="B44" s="24">
        <f>Sheet1!B58</f>
        <v>79.319999999999993</v>
      </c>
      <c r="C44" s="24"/>
      <c r="D44" s="26">
        <v>-2.9249785827928032E-2</v>
      </c>
      <c r="E44" s="26"/>
      <c r="H44">
        <v>2012</v>
      </c>
      <c r="I44" s="26">
        <v>8.802634576747792E-4</v>
      </c>
      <c r="J44" s="26">
        <v>2.2432149989135564E-2</v>
      </c>
      <c r="K44" s="26">
        <v>-4.5266406922025992E-2</v>
      </c>
      <c r="L44" s="26">
        <v>-8.3419897818574951E-2</v>
      </c>
      <c r="M44" s="26">
        <v>1.0419557775927402E-2</v>
      </c>
      <c r="N44" s="26">
        <v>1.0380781248211512E-2</v>
      </c>
      <c r="O44" s="26">
        <v>-4.7202084277299439E-2</v>
      </c>
      <c r="P44" s="26">
        <v>9.695290858725758E-2</v>
      </c>
      <c r="Q44" s="26">
        <v>2.666146442970474E-3</v>
      </c>
      <c r="R44" s="26">
        <v>-3.4286702553127157E-2</v>
      </c>
      <c r="S44" s="26">
        <v>-1.8546708155178893E-2</v>
      </c>
      <c r="T44" s="26">
        <v>3.8204938130810273E-3</v>
      </c>
      <c r="V44" s="24">
        <v>4</v>
      </c>
      <c r="W44">
        <f t="shared" si="29"/>
        <v>1.0408191872886043</v>
      </c>
      <c r="X44">
        <f t="shared" si="30"/>
        <v>0.9916066666123351</v>
      </c>
      <c r="Y44">
        <f t="shared" si="31"/>
        <v>1.0179871615749772</v>
      </c>
      <c r="Z44">
        <f t="shared" si="32"/>
        <v>0.90806861099828906</v>
      </c>
      <c r="AA44">
        <f t="shared" si="33"/>
        <v>0.91877982793229052</v>
      </c>
      <c r="AB44">
        <f t="shared" si="34"/>
        <v>1.0190876251372494</v>
      </c>
      <c r="AC44">
        <f t="shared" si="35"/>
        <v>1.042461711103263</v>
      </c>
      <c r="AD44">
        <f t="shared" si="36"/>
        <v>0.98026934801159482</v>
      </c>
      <c r="AE44">
        <f t="shared" si="37"/>
        <v>1.0067352350744705</v>
      </c>
      <c r="AF44">
        <f t="shared" si="38"/>
        <v>1.0973559307228991</v>
      </c>
      <c r="AG44">
        <f t="shared" si="39"/>
        <v>0.92611641860551563</v>
      </c>
      <c r="AH44">
        <f t="shared" si="40"/>
        <v>1.022080015967251</v>
      </c>
      <c r="AI44">
        <f>W44/MAX(W$41:W44)-1</f>
        <v>0</v>
      </c>
      <c r="AJ44">
        <f>X44/MAX(X$41:X44)-1</f>
        <v>-1.5037586224955657E-2</v>
      </c>
      <c r="AK44">
        <f>Y44/MAX(Y$41:Y44)-1</f>
        <v>-4.5266406922025992E-2</v>
      </c>
      <c r="AL44">
        <f>Z44/MAX(Z$41:Z44)-1</f>
        <v>-0.11741890032139879</v>
      </c>
      <c r="AM44">
        <f>AA44/MAX(AA$41:AA44)-1</f>
        <v>-8.1220172067709484E-2</v>
      </c>
      <c r="AN44">
        <f>AB44/MAX(AB$41:AB44)-1</f>
        <v>0</v>
      </c>
      <c r="AO44">
        <f>AC44/MAX(AC$41:AC44)-1</f>
        <v>-4.7202084277299328E-2</v>
      </c>
      <c r="AP44">
        <f>AD44/MAX(AD$41:AD44)-1</f>
        <v>-1.9730651988405179E-2</v>
      </c>
      <c r="AQ44">
        <f>AE44/MAX(AE$41:AE44)-1</f>
        <v>-7.0136002240453243E-2</v>
      </c>
      <c r="AR44">
        <f>AF44/MAX(AF$41:AF44)-1</f>
        <v>-3.4286702553127157E-2</v>
      </c>
      <c r="AS44">
        <f>AG44/MAX(AG$41:AG44)-1</f>
        <v>-7.3883581394484366E-2</v>
      </c>
      <c r="AT44">
        <f>AH44/MAX(AH$41:AH44)-1</f>
        <v>-4.7241067082305355E-3</v>
      </c>
    </row>
    <row r="45" spans="1:46" x14ac:dyDescent="0.3">
      <c r="A45" s="9">
        <f>Sheet1!A59</f>
        <v>34212</v>
      </c>
      <c r="B45" s="24">
        <f>Sheet1!B59</f>
        <v>73.239999999999995</v>
      </c>
      <c r="C45" s="24"/>
      <c r="D45" s="26">
        <v>-7.6651538073625791E-2</v>
      </c>
      <c r="E45" s="26"/>
      <c r="H45">
        <v>2013</v>
      </c>
      <c r="I45" s="26">
        <v>3.8173142467619048E-3</v>
      </c>
      <c r="J45" s="26">
        <v>6.8823848974602919E-2</v>
      </c>
      <c r="K45" s="26">
        <v>3.0348274511049711E-2</v>
      </c>
      <c r="L45" s="26">
        <v>-1.1078795103953598E-2</v>
      </c>
      <c r="M45" s="26">
        <v>1.8747726682255106E-2</v>
      </c>
      <c r="N45" s="26">
        <v>-9.58185842964836E-2</v>
      </c>
      <c r="O45" s="26">
        <v>8.5270093415767967E-2</v>
      </c>
      <c r="P45" s="26">
        <v>-9.069172713474849E-2</v>
      </c>
      <c r="Q45" s="26">
        <v>4.9182576883502804E-2</v>
      </c>
      <c r="R45" s="26">
        <v>-7.7365645294861229E-3</v>
      </c>
      <c r="S45" s="26">
        <v>-2.7750323955107459E-2</v>
      </c>
      <c r="T45" s="26">
        <v>-3.3286270966284559E-2</v>
      </c>
      <c r="V45">
        <v>5</v>
      </c>
      <c r="W45">
        <f t="shared" si="29"/>
        <v>1.0447923212005443</v>
      </c>
      <c r="X45">
        <f t="shared" si="30"/>
        <v>1.0598528540774719</v>
      </c>
      <c r="Y45">
        <f t="shared" si="31"/>
        <v>1.0488813154031789</v>
      </c>
      <c r="Z45">
        <f t="shared" si="32"/>
        <v>0.89800830491670725</v>
      </c>
      <c r="AA45">
        <f t="shared" si="33"/>
        <v>0.93600486102753444</v>
      </c>
      <c r="AB45">
        <f t="shared" si="34"/>
        <v>0.9214400916225326</v>
      </c>
      <c r="AC45">
        <f t="shared" si="35"/>
        <v>1.1313525185913995</v>
      </c>
      <c r="AD45">
        <f t="shared" si="36"/>
        <v>0.89136702778316945</v>
      </c>
      <c r="AE45">
        <f t="shared" si="37"/>
        <v>1.056249068174852</v>
      </c>
      <c r="AF45">
        <f t="shared" si="38"/>
        <v>1.088866165753047</v>
      </c>
      <c r="AG45">
        <f t="shared" si="39"/>
        <v>0.90041638796906864</v>
      </c>
      <c r="AH45">
        <f t="shared" si="40"/>
        <v>0.98805878360654054</v>
      </c>
      <c r="AI45">
        <f>W45/MAX(W$41:W45)-1</f>
        <v>0</v>
      </c>
      <c r="AJ45">
        <f>X45/MAX(X$41:X45)-1</f>
        <v>0</v>
      </c>
      <c r="AK45">
        <f>Y45/MAX(Y$41:Y45)-1</f>
        <v>-1.6291889754374789E-2</v>
      </c>
      <c r="AL45">
        <f>Z45/MAX(Z$41:Z45)-1</f>
        <v>-0.12719683548736005</v>
      </c>
      <c r="AM45">
        <f>AA45/MAX(AA$41:AA45)-1</f>
        <v>-6.3995138972465559E-2</v>
      </c>
      <c r="AN45">
        <f>AB45/MAX(AB$41:AB45)-1</f>
        <v>-9.58185842964836E-2</v>
      </c>
      <c r="AO45">
        <f>AC45/MAX(AC$41:AC45)-1</f>
        <v>0</v>
      </c>
      <c r="AP45">
        <f>AD45/MAX(AD$41:AD45)-1</f>
        <v>-0.10863297221683055</v>
      </c>
      <c r="AQ45">
        <f>AE45/MAX(AE$41:AE45)-1</f>
        <v>-2.440289467944301E-2</v>
      </c>
      <c r="AR45">
        <f>AF45/MAX(AF$41:AF45)-1</f>
        <v>-4.1758005795807795E-2</v>
      </c>
      <c r="AS45">
        <f>AG45/MAX(AG$41:AG45)-1</f>
        <v>-9.9583612030931357E-2</v>
      </c>
      <c r="AT45">
        <f>AH45/MAX(AH$41:AH45)-1</f>
        <v>-3.7853129778551264E-2</v>
      </c>
    </row>
    <row r="46" spans="1:46" x14ac:dyDescent="0.3">
      <c r="A46" s="9">
        <f>Sheet1!A60</f>
        <v>34240</v>
      </c>
      <c r="B46" s="24">
        <f>Sheet1!B60</f>
        <v>78.599999999999994</v>
      </c>
      <c r="C46" s="24"/>
      <c r="D46" s="26">
        <v>7.3184052430365965E-2</v>
      </c>
      <c r="E46" s="26"/>
      <c r="H46">
        <v>2014</v>
      </c>
      <c r="I46" s="26">
        <v>3.3813151376361317E-2</v>
      </c>
      <c r="J46" s="26">
        <v>1.3754209895797898E-2</v>
      </c>
      <c r="K46" s="26">
        <v>7.7369870344150549E-3</v>
      </c>
      <c r="L46" s="26">
        <v>3.3011405750445366E-2</v>
      </c>
      <c r="M46" s="26">
        <v>-3.5115713719652608E-2</v>
      </c>
      <c r="N46" s="26">
        <v>-1.7192390508113387E-2</v>
      </c>
      <c r="O46" s="26">
        <v>-9.3959276784605361E-3</v>
      </c>
      <c r="P46" s="26">
        <v>7.6735410467754228E-2</v>
      </c>
      <c r="Q46" s="26">
        <v>1.0439606979501859E-2</v>
      </c>
      <c r="R46" s="26">
        <v>-3.5553366724647484E-2</v>
      </c>
      <c r="S46" s="26">
        <v>-2.5629882335046261E-2</v>
      </c>
      <c r="T46" s="26">
        <v>-2.653821279632429E-3</v>
      </c>
      <c r="V46" s="24">
        <v>6</v>
      </c>
      <c r="W46">
        <f t="shared" si="29"/>
        <v>1.0801200421141584</v>
      </c>
      <c r="X46">
        <f t="shared" si="30"/>
        <v>1.0744302926911138</v>
      </c>
      <c r="Y46">
        <f t="shared" si="31"/>
        <v>1.0569964965410934</v>
      </c>
      <c r="Z46">
        <f t="shared" si="32"/>
        <v>0.92765282143758232</v>
      </c>
      <c r="AA46">
        <f t="shared" si="33"/>
        <v>0.90313638228748827</v>
      </c>
      <c r="AB46">
        <f t="shared" si="34"/>
        <v>0.90559833373752618</v>
      </c>
      <c r="AC46">
        <f t="shared" si="35"/>
        <v>1.1207224121478705</v>
      </c>
      <c r="AD46">
        <f t="shared" si="36"/>
        <v>0.95976644253753307</v>
      </c>
      <c r="AE46">
        <f t="shared" si="37"/>
        <v>1.0672758933190625</v>
      </c>
      <c r="AF46">
        <f t="shared" si="38"/>
        <v>1.0501533076479681</v>
      </c>
      <c r="AG46">
        <f t="shared" si="39"/>
        <v>0.87733882189287404</v>
      </c>
      <c r="AH46">
        <f t="shared" si="40"/>
        <v>0.98543665218107779</v>
      </c>
      <c r="AI46">
        <f>W46/MAX(W$41:W46)-1</f>
        <v>0</v>
      </c>
      <c r="AJ46">
        <f>X46/MAX(X$41:X46)-1</f>
        <v>0</v>
      </c>
      <c r="AK46">
        <f>Y46/MAX(Y$41:Y46)-1</f>
        <v>-8.6809528597555641E-3</v>
      </c>
      <c r="AL46">
        <f>Z46/MAX(Z$41:Z46)-1</f>
        <v>-9.8384376083360592E-2</v>
      </c>
      <c r="AM46">
        <f>AA46/MAX(AA$41:AA46)-1</f>
        <v>-9.6863617712511729E-2</v>
      </c>
      <c r="AN46">
        <f>AB46/MAX(AB$41:AB46)-1</f>
        <v>-0.11136362428543733</v>
      </c>
      <c r="AO46">
        <f>AC46/MAX(AC$41:AC46)-1</f>
        <v>-9.3959276784605361E-3</v>
      </c>
      <c r="AP46">
        <f>AD46/MAX(AD$41:AD46)-1</f>
        <v>-4.0233557462466929E-2</v>
      </c>
      <c r="AQ46">
        <f>AE46/MAX(AE$41:AE46)-1</f>
        <v>-1.4218044329556756E-2</v>
      </c>
      <c r="AR46">
        <f>AF46/MAX(AF$41:AF46)-1</f>
        <v>-7.5826734826706876E-2</v>
      </c>
      <c r="AS46">
        <f>AG46/MAX(AG$41:AG46)-1</f>
        <v>-0.12266117810712596</v>
      </c>
      <c r="AT46">
        <f>AH46/MAX(AH$41:AH46)-1</f>
        <v>-4.0406495616876703E-2</v>
      </c>
    </row>
    <row r="47" spans="1:46" x14ac:dyDescent="0.3">
      <c r="A47" s="9">
        <f>Sheet1!A61</f>
        <v>34272</v>
      </c>
      <c r="B47" s="24">
        <f>Sheet1!B61</f>
        <v>81.44</v>
      </c>
      <c r="C47" s="24"/>
      <c r="D47" s="26">
        <v>3.6132315521628655E-2</v>
      </c>
      <c r="E47" s="26"/>
      <c r="H47">
        <v>2015</v>
      </c>
      <c r="I47" s="26">
        <v>7.9860024149188247E-2</v>
      </c>
      <c r="J47" s="26">
        <v>5.769927630012317E-2</v>
      </c>
      <c r="K47" s="26">
        <v>2.7916992952231601E-2</v>
      </c>
      <c r="L47" s="26">
        <v>5.1498876318897047E-2</v>
      </c>
      <c r="M47" s="26">
        <v>2.3147980438326332E-2</v>
      </c>
      <c r="N47" s="26">
        <v>6.169451918991653E-2</v>
      </c>
      <c r="O47" s="26">
        <v>-3.0096876927951044E-2</v>
      </c>
      <c r="P47" s="26">
        <v>-4.130277815981287E-2</v>
      </c>
      <c r="Q47" s="26">
        <v>-4.2104885637177181E-2</v>
      </c>
      <c r="R47" s="26">
        <v>1.497636542331815E-3</v>
      </c>
      <c r="S47" s="26">
        <v>3.0216365250712585E-2</v>
      </c>
      <c r="T47" s="26">
        <v>-6.1871756722429172E-3</v>
      </c>
      <c r="V47">
        <v>7</v>
      </c>
      <c r="W47">
        <f t="shared" si="29"/>
        <v>1.1663784547614173</v>
      </c>
      <c r="X47">
        <f t="shared" si="30"/>
        <v>1.1364241430143205</v>
      </c>
      <c r="Y47">
        <f t="shared" si="31"/>
        <v>1.0865046602855646</v>
      </c>
      <c r="Z47">
        <f t="shared" si="32"/>
        <v>0.97542589935567225</v>
      </c>
      <c r="AA47">
        <f t="shared" si="33"/>
        <v>0.92404216559781982</v>
      </c>
      <c r="AB47">
        <f t="shared" si="34"/>
        <v>0.96146878751665243</v>
      </c>
      <c r="AC47">
        <f t="shared" si="35"/>
        <v>1.0869921676390597</v>
      </c>
      <c r="AD47">
        <f t="shared" si="36"/>
        <v>0.92012542207617254</v>
      </c>
      <c r="AE47">
        <f t="shared" si="37"/>
        <v>1.0223383638875472</v>
      </c>
      <c r="AF47">
        <f t="shared" si="38"/>
        <v>1.0517260556165524</v>
      </c>
      <c r="AG47">
        <f t="shared" si="39"/>
        <v>0.90384881218381896</v>
      </c>
      <c r="AH47">
        <f t="shared" si="40"/>
        <v>0.97933958250016651</v>
      </c>
      <c r="AI47">
        <f>W47/MAX(W$41:W47)-1</f>
        <v>0</v>
      </c>
      <c r="AJ47">
        <f>X47/MAX(X$41:X47)-1</f>
        <v>0</v>
      </c>
      <c r="AK47">
        <f>Y47/MAX(Y$41:Y47)-1</f>
        <v>0</v>
      </c>
      <c r="AL47">
        <f>Z47/MAX(Z$41:Z47)-1</f>
        <v>-5.1952184580092431E-2</v>
      </c>
      <c r="AM47">
        <f>AA47/MAX(AA$41:AA47)-1</f>
        <v>-7.595783440218018E-2</v>
      </c>
      <c r="AN47">
        <f>AB47/MAX(AB$41:AB47)-1</f>
        <v>-5.6539630351057357E-2</v>
      </c>
      <c r="AO47">
        <f>AC47/MAX(AC$41:AC47)-1</f>
        <v>-3.9210016527448932E-2</v>
      </c>
      <c r="AP47">
        <f>AD47/MAX(AD$41:AD47)-1</f>
        <v>-7.9874577923827461E-2</v>
      </c>
      <c r="AQ47">
        <f>AE47/MAX(AE$41:AE47)-1</f>
        <v>-5.5724280836253692E-2</v>
      </c>
      <c r="AR47">
        <f>AF47/MAX(AF$41:AF47)-1</f>
        <v>-7.4442659173337256E-2</v>
      </c>
      <c r="AS47">
        <f>AG47/MAX(AG$41:AG47)-1</f>
        <v>-9.6151187816181038E-2</v>
      </c>
      <c r="AT47">
        <f>AH47/MAX(AH$41:AH47)-1</f>
        <v>-4.6343669202438265E-2</v>
      </c>
    </row>
    <row r="48" spans="1:46" x14ac:dyDescent="0.3">
      <c r="A48" s="9">
        <f>Sheet1!A62</f>
        <v>34303</v>
      </c>
      <c r="B48" s="24">
        <f>Sheet1!B62</f>
        <v>88.88</v>
      </c>
      <c r="C48" s="24"/>
      <c r="D48" s="26">
        <v>9.1355599214145267E-2</v>
      </c>
      <c r="E48" s="26"/>
      <c r="H48">
        <v>2016</v>
      </c>
      <c r="I48" s="26">
        <v>2.9923502455589501E-2</v>
      </c>
      <c r="J48" s="26">
        <v>-7.3308870453095087E-2</v>
      </c>
      <c r="K48" s="26">
        <v>2.6924143735713058E-2</v>
      </c>
      <c r="L48" s="26">
        <v>-7.8328738544073406E-3</v>
      </c>
      <c r="M48" s="26">
        <v>3.24800285373672E-3</v>
      </c>
      <c r="N48" s="26">
        <v>-3.3666127085419162E-2</v>
      </c>
      <c r="O48" s="26">
        <v>2.4449285887194305E-2</v>
      </c>
      <c r="P48" s="26">
        <v>-5.6805293005671054E-2</v>
      </c>
      <c r="Q48" s="26">
        <v>1.23058422687643E-2</v>
      </c>
      <c r="R48" s="26">
        <v>-6.9710348650735443E-2</v>
      </c>
      <c r="S48" s="26">
        <v>-5.0736358219119704E-2</v>
      </c>
      <c r="T48" s="26">
        <v>4.9334140435835394E-2</v>
      </c>
      <c r="V48" s="24">
        <v>8</v>
      </c>
      <c r="W48">
        <f t="shared" si="29"/>
        <v>1.2012805833166174</v>
      </c>
      <c r="X48">
        <f t="shared" si="30"/>
        <v>1.0531141727343141</v>
      </c>
      <c r="Y48">
        <f t="shared" si="31"/>
        <v>1.1157578679286153</v>
      </c>
      <c r="Z48">
        <f t="shared" si="32"/>
        <v>0.96778551133169743</v>
      </c>
      <c r="AA48">
        <f t="shared" si="33"/>
        <v>0.92704345718865455</v>
      </c>
      <c r="AB48">
        <f t="shared" si="34"/>
        <v>0.92909985712745291</v>
      </c>
      <c r="AC48">
        <f t="shared" si="35"/>
        <v>1.1135683499028082</v>
      </c>
      <c r="AD48">
        <f t="shared" si="36"/>
        <v>0.86785742787316877</v>
      </c>
      <c r="AE48">
        <f t="shared" si="37"/>
        <v>1.0349190985388539</v>
      </c>
      <c r="AF48">
        <f t="shared" si="38"/>
        <v>0.97840986559445975</v>
      </c>
      <c r="AG48">
        <f t="shared" si="39"/>
        <v>0.85799081507293484</v>
      </c>
      <c r="AH48">
        <f t="shared" si="40"/>
        <v>1.0276544589976022</v>
      </c>
      <c r="AI48">
        <f>W48/MAX(W$41:W48)-1</f>
        <v>0</v>
      </c>
      <c r="AJ48">
        <f>X48/MAX(X$41:X48)-1</f>
        <v>-7.3308870453095087E-2</v>
      </c>
      <c r="AK48">
        <f>Y48/MAX(Y$41:Y48)-1</f>
        <v>0</v>
      </c>
      <c r="AL48">
        <f>Z48/MAX(Z$41:Z48)-1</f>
        <v>-5.9378123526222959E-2</v>
      </c>
      <c r="AM48">
        <f>AA48/MAX(AA$41:AA48)-1</f>
        <v>-7.2956542811345448E-2</v>
      </c>
      <c r="AN48">
        <f>AB48/MAX(AB$41:AB48)-1</f>
        <v>-8.830228705571519E-2</v>
      </c>
      <c r="AO48">
        <f>AC48/MAX(AC$41:AC48)-1</f>
        <v>-1.5719387543975838E-2</v>
      </c>
      <c r="AP48">
        <f>AD48/MAX(AD$41:AD48)-1</f>
        <v>-0.13214257212683123</v>
      </c>
      <c r="AQ48">
        <f>AE48/MAX(AE$41:AE48)-1</f>
        <v>-4.4104172778000605E-2</v>
      </c>
      <c r="AR48">
        <f>AF48/MAX(AF$41:AF48)-1</f>
        <v>-0.13896358409861143</v>
      </c>
      <c r="AS48">
        <f>AG48/MAX(AG$41:AG48)-1</f>
        <v>-0.14200918492706516</v>
      </c>
      <c r="AT48">
        <f>AH48/MAX(AH$41:AH48)-1</f>
        <v>0</v>
      </c>
    </row>
    <row r="49" spans="1:46" x14ac:dyDescent="0.3">
      <c r="A49" s="9">
        <f>Sheet1!A63</f>
        <v>34331</v>
      </c>
      <c r="B49" s="24">
        <f>Sheet1!B63</f>
        <v>96.19</v>
      </c>
      <c r="C49" s="24"/>
      <c r="D49" s="26">
        <v>8.2245724572457268E-2</v>
      </c>
      <c r="E49" s="26"/>
      <c r="H49">
        <v>2017</v>
      </c>
      <c r="I49" s="26">
        <v>-3.3383542180773218E-2</v>
      </c>
      <c r="J49" s="26">
        <v>1.3162548074797664E-2</v>
      </c>
      <c r="K49" s="26">
        <v>4.9195527679302131E-3</v>
      </c>
      <c r="L49" s="26">
        <v>2.0699910991468284E-2</v>
      </c>
      <c r="M49" s="26">
        <v>5.0737507045398811E-2</v>
      </c>
      <c r="N49" s="26">
        <v>4.3996194486053186E-2</v>
      </c>
      <c r="O49" s="26">
        <v>-2.2181074347316088E-2</v>
      </c>
      <c r="P49" s="26">
        <v>2.5638737693703284E-2</v>
      </c>
      <c r="Q49" s="26">
        <v>3.8956393971908865E-2</v>
      </c>
      <c r="R49" s="26">
        <v>0.11357567524818801</v>
      </c>
      <c r="S49" s="26">
        <v>0.12698227027388342</v>
      </c>
      <c r="T49" s="26">
        <v>4.815990035882689E-2</v>
      </c>
      <c r="V49">
        <v>9</v>
      </c>
      <c r="W49">
        <f t="shared" si="29"/>
        <v>1.1611775822925232</v>
      </c>
      <c r="X49">
        <f t="shared" si="30"/>
        <v>1.0669758386611803</v>
      </c>
      <c r="Y49">
        <f t="shared" si="31"/>
        <v>1.1212468976361234</v>
      </c>
      <c r="Z49">
        <f t="shared" si="32"/>
        <v>0.98781858527509614</v>
      </c>
      <c r="AA49">
        <f t="shared" si="33"/>
        <v>0.97407933112915479</v>
      </c>
      <c r="AB49">
        <f t="shared" si="34"/>
        <v>0.96997671513859651</v>
      </c>
      <c r="AC49">
        <f t="shared" si="35"/>
        <v>1.0888682075427958</v>
      </c>
      <c r="AD49">
        <f t="shared" si="36"/>
        <v>0.89010819682194098</v>
      </c>
      <c r="AE49">
        <f t="shared" si="37"/>
        <v>1.0752358146705863</v>
      </c>
      <c r="AF49">
        <f t="shared" si="38"/>
        <v>1.0895334267488395</v>
      </c>
      <c r="AG49">
        <f t="shared" si="39"/>
        <v>0.96694043664503582</v>
      </c>
      <c r="AH49">
        <f t="shared" si="40"/>
        <v>1.0771461953462309</v>
      </c>
      <c r="AI49">
        <f>W49/MAX(W$41:W49)-1</f>
        <v>-3.3383542180773218E-2</v>
      </c>
      <c r="AJ49">
        <f>X49/MAX(X$41:X49)-1</f>
        <v>-6.1111253909945318E-2</v>
      </c>
      <c r="AK49">
        <f>Y49/MAX(Y$41:Y49)-1</f>
        <v>0</v>
      </c>
      <c r="AL49">
        <f>Z49/MAX(Z$41:Z49)-1</f>
        <v>-3.9907334406588002E-2</v>
      </c>
      <c r="AM49">
        <f>AA49/MAX(AA$41:AA49)-1</f>
        <v>-2.5920668870845209E-2</v>
      </c>
      <c r="AN49">
        <f>AB49/MAX(AB$41:AB49)-1</f>
        <v>-4.8191057164528539E-2</v>
      </c>
      <c r="AO49">
        <f>AC49/MAX(AC$41:AC49)-1</f>
        <v>-3.7551788987484791E-2</v>
      </c>
      <c r="AP49">
        <f>AD49/MAX(AD$41:AD49)-1</f>
        <v>-0.10989180317805902</v>
      </c>
      <c r="AQ49">
        <f>AE49/MAX(AE$41:AE49)-1</f>
        <v>-6.8659183366366339E-3</v>
      </c>
      <c r="AR49">
        <f>AF49/MAX(AF$41:AF49)-1</f>
        <v>-4.1170791749331581E-2</v>
      </c>
      <c r="AS49">
        <f>AG49/MAX(AG$41:AG49)-1</f>
        <v>-3.3059563354964183E-2</v>
      </c>
      <c r="AT49">
        <f>AH49/MAX(AH$41:AH49)-1</f>
        <v>0</v>
      </c>
    </row>
    <row r="50" spans="1:46" x14ac:dyDescent="0.3">
      <c r="A50" s="9">
        <f>Sheet1!A64</f>
        <v>34365</v>
      </c>
      <c r="B50" s="24">
        <f>Sheet1!B64</f>
        <v>105.81</v>
      </c>
      <c r="C50" s="24"/>
      <c r="D50" s="26">
        <v>0.10001039609106988</v>
      </c>
      <c r="E50" s="26"/>
      <c r="H50">
        <v>2018</v>
      </c>
      <c r="I50" s="26">
        <v>0.17722450134389578</v>
      </c>
      <c r="J50" s="26">
        <v>-7.7543319954817447E-2</v>
      </c>
      <c r="K50" s="26">
        <v>1.0538656940011659E-2</v>
      </c>
      <c r="L50" s="26">
        <v>-3.6345940650217901E-2</v>
      </c>
      <c r="M50" s="26">
        <v>-2.1336508170075597E-3</v>
      </c>
      <c r="N50" s="26">
        <v>-6.7075541256116478E-2</v>
      </c>
      <c r="O50" s="26">
        <v>-9.0707916915140463E-2</v>
      </c>
      <c r="P50" s="26">
        <v>8.7612003982364017E-2</v>
      </c>
      <c r="Q50" s="26">
        <v>2.5623701378899577E-2</v>
      </c>
      <c r="R50" s="26">
        <v>-0.20346666855560203</v>
      </c>
      <c r="S50" s="26">
        <v>5.526060703074287E-2</v>
      </c>
      <c r="T50" s="26">
        <v>-1.7174687981932113E-2</v>
      </c>
      <c r="V50" s="24">
        <v>10</v>
      </c>
      <c r="W50">
        <f t="shared" si="29"/>
        <v>1.3669667002860262</v>
      </c>
      <c r="X50">
        <f t="shared" si="30"/>
        <v>0.98423898981981672</v>
      </c>
      <c r="Y50">
        <f t="shared" si="31"/>
        <v>1.1330633340353629</v>
      </c>
      <c r="Z50">
        <f t="shared" si="32"/>
        <v>0.95191538960150524</v>
      </c>
      <c r="AA50">
        <f t="shared" si="33"/>
        <v>0.97200098596846085</v>
      </c>
      <c r="AB50">
        <f t="shared" si="34"/>
        <v>0.9049150019648452</v>
      </c>
      <c r="AC50">
        <f t="shared" si="35"/>
        <v>0.99009924064146593</v>
      </c>
      <c r="AD50">
        <f t="shared" si="36"/>
        <v>0.96809235970663976</v>
      </c>
      <c r="AE50">
        <f t="shared" si="37"/>
        <v>1.1027873360976033</v>
      </c>
      <c r="AF50">
        <f t="shared" si="38"/>
        <v>0.86784969012828406</v>
      </c>
      <c r="AG50">
        <f t="shared" si="39"/>
        <v>1.0203741521366121</v>
      </c>
      <c r="AH50">
        <f t="shared" si="40"/>
        <v>1.0586465455302341</v>
      </c>
      <c r="AI50">
        <f>W50/MAX(W$41:W50)-1</f>
        <v>0</v>
      </c>
      <c r="AJ50">
        <f>X50/MAX(X$41:X50)-1</f>
        <v>-0.13391580434998385</v>
      </c>
      <c r="AK50">
        <f>Y50/MAX(Y$41:Y50)-1</f>
        <v>0</v>
      </c>
      <c r="AL50">
        <f>Z50/MAX(Z$41:Z50)-1</f>
        <v>-7.4802805448955678E-2</v>
      </c>
      <c r="AM50">
        <f>AA50/MAX(AA$41:AA50)-1</f>
        <v>-2.7999014031539149E-2</v>
      </c>
      <c r="AN50">
        <f>AB50/MAX(AB$41:AB50)-1</f>
        <v>-0.11203415717762988</v>
      </c>
      <c r="AO50">
        <f>AC50/MAX(AC$41:AC50)-1</f>
        <v>-0.1248534613471336</v>
      </c>
      <c r="AP50">
        <f>AD50/MAX(AD$41:AD50)-1</f>
        <v>-3.190764029336024E-2</v>
      </c>
      <c r="AQ50">
        <f>AE50/MAX(AE$41:AE50)-1</f>
        <v>0</v>
      </c>
      <c r="AR50">
        <f>AF50/MAX(AF$41:AF50)-1</f>
        <v>-0.2362605764659006</v>
      </c>
      <c r="AS50">
        <f>AG50/MAX(AG$41:AG50)-1</f>
        <v>0</v>
      </c>
      <c r="AT50">
        <f>AH50/MAX(AH$41:AH50)-1</f>
        <v>-1.7174687981932113E-2</v>
      </c>
    </row>
    <row r="51" spans="1:46" x14ac:dyDescent="0.3">
      <c r="A51" s="9">
        <f>Sheet1!A65</f>
        <v>34393</v>
      </c>
      <c r="B51" s="24">
        <f>Sheet1!B65</f>
        <v>102.83</v>
      </c>
      <c r="C51" s="24"/>
      <c r="D51" s="26">
        <v>-2.8163689632359934E-2</v>
      </c>
      <c r="E51" s="26"/>
      <c r="H51">
        <v>2019</v>
      </c>
      <c r="I51" s="26">
        <v>2.1624866023579825E-2</v>
      </c>
      <c r="J51" s="26">
        <v>3.6752918663499612E-2</v>
      </c>
      <c r="K51" s="26">
        <v>-3.3482829525767754E-2</v>
      </c>
      <c r="L51" s="26">
        <v>1.1441494262500962E-2</v>
      </c>
      <c r="M51" s="26">
        <v>-0.10954321110338205</v>
      </c>
      <c r="N51" s="26">
        <v>-5.8161595119410769E-2</v>
      </c>
      <c r="O51" s="26">
        <v>-7.2091553607046222E-2</v>
      </c>
      <c r="P51" s="26">
        <v>-5.144030732231597E-2</v>
      </c>
      <c r="Q51" s="26">
        <v>3.3318749368962397E-3</v>
      </c>
      <c r="R51" s="26">
        <v>0.13670110470056795</v>
      </c>
      <c r="S51" s="26">
        <v>-6.8590033640888448E-2</v>
      </c>
      <c r="T51" s="26">
        <v>8.7317428634793748E-2</v>
      </c>
      <c r="V51">
        <v>11</v>
      </c>
      <c r="W51">
        <f t="shared" si="29"/>
        <v>1.3965271720384065</v>
      </c>
      <c r="X51">
        <f t="shared" si="30"/>
        <v>1.0204126453581095</v>
      </c>
      <c r="Y51">
        <f t="shared" si="31"/>
        <v>1.0951251675799587</v>
      </c>
      <c r="Z51">
        <f t="shared" si="32"/>
        <v>0.96280672407001722</v>
      </c>
      <c r="AA51">
        <f t="shared" si="33"/>
        <v>0.86552487676982226</v>
      </c>
      <c r="AB51">
        <f t="shared" si="34"/>
        <v>0.85228370200308512</v>
      </c>
      <c r="AC51">
        <f t="shared" si="35"/>
        <v>0.9187214481584659</v>
      </c>
      <c r="AD51">
        <f t="shared" si="36"/>
        <v>0.9182933912069442</v>
      </c>
      <c r="AE51">
        <f t="shared" si="37"/>
        <v>1.1064616855834735</v>
      </c>
      <c r="AF51">
        <f t="shared" si="38"/>
        <v>0.98648570148286607</v>
      </c>
      <c r="AG51">
        <f t="shared" si="39"/>
        <v>0.95038665471526884</v>
      </c>
      <c r="AH51">
        <f t="shared" si="40"/>
        <v>1.1510848397190412</v>
      </c>
      <c r="AI51">
        <f>W51/MAX(W$41:W51)-1</f>
        <v>0</v>
      </c>
      <c r="AJ51">
        <f>X51/MAX(X$41:X51)-1</f>
        <v>-0.10208468235151624</v>
      </c>
      <c r="AK51">
        <f>Y51/MAX(Y$41:Y51)-1</f>
        <v>-3.3482829525767754E-2</v>
      </c>
      <c r="AL51">
        <f>Z51/MAX(Z$41:Z51)-1</f>
        <v>-6.4217167055817925E-2</v>
      </c>
      <c r="AM51">
        <f>AA51/MAX(AA$41:AA51)-1</f>
        <v>-0.13447512323017774</v>
      </c>
      <c r="AN51">
        <f>AB51/MAX(AB$41:AB51)-1</f>
        <v>-0.16367966700773084</v>
      </c>
      <c r="AO51">
        <f>AC51/MAX(AC$41:AC51)-1</f>
        <v>-0.18794413495244777</v>
      </c>
      <c r="AP51">
        <f>AD51/MAX(AD$41:AD51)-1</f>
        <v>-8.1706608793055802E-2</v>
      </c>
      <c r="AQ51">
        <f>AE51/MAX(AE$41:AE51)-1</f>
        <v>0</v>
      </c>
      <c r="AR51">
        <f>AF51/MAX(AF$41:AF51)-1</f>
        <v>-0.13185655356541426</v>
      </c>
      <c r="AS51">
        <f>AG51/MAX(AG$41:AG51)-1</f>
        <v>-6.8590033640888448E-2</v>
      </c>
      <c r="AT51">
        <f>AH51/MAX(AH$41:AH51)-1</f>
        <v>0</v>
      </c>
    </row>
    <row r="52" spans="1:46" x14ac:dyDescent="0.3">
      <c r="A52" s="9">
        <f>Sheet1!A66</f>
        <v>34424</v>
      </c>
      <c r="B52" s="24">
        <f>Sheet1!B66</f>
        <v>97.03</v>
      </c>
      <c r="C52" s="24"/>
      <c r="D52" s="26">
        <v>-5.640377321793244E-2</v>
      </c>
      <c r="E52" s="26"/>
      <c r="H52">
        <v>2020</v>
      </c>
      <c r="I52" s="26">
        <v>-6.9009392270559466E-2</v>
      </c>
      <c r="J52" s="26">
        <v>-3.2383257522013098E-2</v>
      </c>
      <c r="K52" s="26">
        <v>-1.1838530210894094E-2</v>
      </c>
      <c r="L52" s="26">
        <v>8.3142389525368232E-2</v>
      </c>
      <c r="M52" s="26">
        <v>0.10142036869144766</v>
      </c>
      <c r="N52" s="26">
        <v>6.7460535221057549E-2</v>
      </c>
      <c r="O52" s="26">
        <v>9.4624466644960936E-2</v>
      </c>
      <c r="P52" s="26">
        <v>4.6462843814086163E-2</v>
      </c>
      <c r="Q52" s="26">
        <v>-1.978398432240791E-2</v>
      </c>
      <c r="R52" s="26">
        <v>-8.1465711298827181E-2</v>
      </c>
      <c r="S52" s="26">
        <v>0.12025952663803352</v>
      </c>
      <c r="T52" s="26">
        <v>0.13647116404274406</v>
      </c>
      <c r="V52" s="24">
        <v>12</v>
      </c>
      <c r="W52">
        <f t="shared" si="29"/>
        <v>1.3001536806067131</v>
      </c>
      <c r="X52">
        <f t="shared" si="30"/>
        <v>0.98736835988475924</v>
      </c>
      <c r="Y52">
        <f t="shared" si="31"/>
        <v>1.0821604951988528</v>
      </c>
      <c r="Z52">
        <f t="shared" si="32"/>
        <v>1.0428567757602902</v>
      </c>
      <c r="AA52">
        <f t="shared" si="33"/>
        <v>0.95330672888343748</v>
      </c>
      <c r="AB52">
        <f t="shared" si="34"/>
        <v>0.90977921670039752</v>
      </c>
      <c r="AC52">
        <f t="shared" si="35"/>
        <v>1.0056549751857469</v>
      </c>
      <c r="AD52">
        <f t="shared" si="36"/>
        <v>0.96095991361809996</v>
      </c>
      <c r="AE52">
        <f t="shared" si="37"/>
        <v>1.0845714649425451</v>
      </c>
      <c r="AF52">
        <f t="shared" si="38"/>
        <v>0.90612094212544192</v>
      </c>
      <c r="AG52">
        <f t="shared" si="39"/>
        <v>1.0646797039344313</v>
      </c>
      <c r="AH52">
        <f t="shared" si="40"/>
        <v>1.3081747277074542</v>
      </c>
      <c r="AI52">
        <f>W52/MAX(W$41:W52)-1</f>
        <v>-6.9009392270559355E-2</v>
      </c>
      <c r="AJ52">
        <f>X52/MAX(X$41:X52)-1</f>
        <v>-0.13116210531588723</v>
      </c>
      <c r="AK52">
        <f>Y52/MAX(Y$41:Y52)-1</f>
        <v>-4.4924972247774919E-2</v>
      </c>
      <c r="AL52">
        <f>Z52/MAX(Z$41:Z52)-1</f>
        <v>0</v>
      </c>
      <c r="AM52">
        <f>AA52/MAX(AA$41:AA52)-1</f>
        <v>-4.6693271116562518E-2</v>
      </c>
      <c r="AN52">
        <f>AB52/MAX(AB$41:AB52)-1</f>
        <v>-0.10726104972781936</v>
      </c>
      <c r="AO52">
        <f>AC52/MAX(AC$41:AC52)-1</f>
        <v>-0.11110378183641068</v>
      </c>
      <c r="AP52">
        <f>AD52/MAX(AD$41:AD52)-1</f>
        <v>-3.9040086381900041E-2</v>
      </c>
      <c r="AQ52">
        <f>AE52/MAX(AE$41:AE52)-1</f>
        <v>-1.9783984322407799E-2</v>
      </c>
      <c r="AR52">
        <f>AF52/MAX(AF$41:AF52)-1</f>
        <v>-0.20258047693862302</v>
      </c>
      <c r="AS52">
        <f>AG52/MAX(AG$41:AG52)-1</f>
        <v>0</v>
      </c>
      <c r="AT52">
        <f>AH52/MAX(AH$41:AH52)-1</f>
        <v>0</v>
      </c>
    </row>
    <row r="53" spans="1:46" x14ac:dyDescent="0.3">
      <c r="A53" s="9">
        <f>Sheet1!A67</f>
        <v>34454</v>
      </c>
      <c r="B53" s="24">
        <f>Sheet1!B67</f>
        <v>102.72</v>
      </c>
      <c r="C53" s="24"/>
      <c r="D53" s="26">
        <v>5.864165721941661E-2</v>
      </c>
      <c r="E53" s="26"/>
      <c r="H53">
        <v>2021</v>
      </c>
      <c r="I53" s="26">
        <v>-6.8384099391851305E-2</v>
      </c>
      <c r="J53" s="26">
        <v>-4.5246967192446808E-2</v>
      </c>
      <c r="K53" s="26">
        <v>4.4075356535008048E-2</v>
      </c>
      <c r="L53" s="26">
        <v>-1.245784148397977E-2</v>
      </c>
      <c r="M53" s="26">
        <v>-4.1765388090817535E-3</v>
      </c>
      <c r="N53" s="26">
        <v>4.6070305801657607E-2</v>
      </c>
      <c r="O53" s="26">
        <v>-7.6635156548822136E-3</v>
      </c>
      <c r="P53" s="26">
        <v>4.0740332860702333E-2</v>
      </c>
      <c r="Q53" s="26">
        <v>-2.446347673688043E-2</v>
      </c>
      <c r="R53" s="26">
        <v>-2.0927962252382915E-2</v>
      </c>
      <c r="S53" s="26">
        <v>3.2197979490231621E-3</v>
      </c>
      <c r="T53" s="26">
        <v>5.202092708649686E-2</v>
      </c>
      <c r="V53">
        <v>13</v>
      </c>
      <c r="W53">
        <f t="shared" si="29"/>
        <v>1.2112438420874223</v>
      </c>
      <c r="X53">
        <f t="shared" si="30"/>
        <v>0.94269293609819349</v>
      </c>
      <c r="Y53">
        <f t="shared" si="31"/>
        <v>1.1298571048528432</v>
      </c>
      <c r="Z53">
        <f t="shared" si="32"/>
        <v>1.0298650313573743</v>
      </c>
      <c r="AA53">
        <f t="shared" si="33"/>
        <v>0.94932520633329698</v>
      </c>
      <c r="AB53">
        <f t="shared" si="34"/>
        <v>0.95169302342577733</v>
      </c>
      <c r="AC53">
        <f t="shared" si="35"/>
        <v>0.99794812254000076</v>
      </c>
      <c r="AD53">
        <f t="shared" si="36"/>
        <v>1.000109740364693</v>
      </c>
      <c r="AE53">
        <f t="shared" si="37"/>
        <v>1.0580390761404388</v>
      </c>
      <c r="AF53">
        <f t="shared" si="38"/>
        <v>0.88715767725254702</v>
      </c>
      <c r="AG53">
        <f t="shared" si="39"/>
        <v>1.0681077574615261</v>
      </c>
      <c r="AH53">
        <f t="shared" si="40"/>
        <v>1.3762271898339216</v>
      </c>
      <c r="AI53">
        <f>W53/MAX(W$41:W53)-1</f>
        <v>-0.1326743465224095</v>
      </c>
      <c r="AJ53">
        <f>X53/MAX(X$41:X53)-1</f>
        <v>-0.1704743850322139</v>
      </c>
      <c r="AK53">
        <f>Y53/MAX(Y$41:Y53)-1</f>
        <v>-2.8296998819128394E-3</v>
      </c>
      <c r="AL53">
        <f>Z53/MAX(Z$41:Z53)-1</f>
        <v>-1.245784148397977E-2</v>
      </c>
      <c r="AM53">
        <f>AA53/MAX(AA$41:AA53)-1</f>
        <v>-5.0674793666703022E-2</v>
      </c>
      <c r="AN53">
        <f>AB53/MAX(AB$41:AB53)-1</f>
        <v>-6.6132293287729182E-2</v>
      </c>
      <c r="AO53">
        <f>AC53/MAX(AC$41:AC53)-1</f>
        <v>-0.11791585191987297</v>
      </c>
      <c r="AP53">
        <f>AD53/MAX(AD$41:AD53)-1</f>
        <v>0</v>
      </c>
      <c r="AQ53">
        <f>AE53/MAX(AE$41:AE53)-1</f>
        <v>-4.3763476019054282E-2</v>
      </c>
      <c r="AR53">
        <f>AF53/MAX(AF$41:AF53)-1</f>
        <v>-0.21926884261656476</v>
      </c>
      <c r="AS53">
        <f>AG53/MAX(AG$41:AG53)-1</f>
        <v>0</v>
      </c>
      <c r="AT53">
        <f>AH53/MAX(AH$41:AH53)-1</f>
        <v>0</v>
      </c>
    </row>
    <row r="54" spans="1:46" x14ac:dyDescent="0.3">
      <c r="A54" s="9">
        <f>Sheet1!A68</f>
        <v>34485</v>
      </c>
      <c r="B54" s="24">
        <f>Sheet1!B68</f>
        <v>106.52</v>
      </c>
      <c r="C54" s="24"/>
      <c r="D54" s="26">
        <v>3.6993769470405002E-2</v>
      </c>
      <c r="E54" s="26"/>
      <c r="H54">
        <v>2022</v>
      </c>
      <c r="I54" s="26">
        <v>-0.1832490273649956</v>
      </c>
      <c r="J54" s="26">
        <v>9.8321150293196879E-3</v>
      </c>
      <c r="K54" s="26">
        <v>6.0064909238429998E-2</v>
      </c>
      <c r="L54" s="26">
        <v>-5.354744306457071E-2</v>
      </c>
      <c r="M54" s="26">
        <v>6.2872138841980618E-3</v>
      </c>
      <c r="N54" s="26">
        <v>-0.16766202864751578</v>
      </c>
      <c r="O54" s="26">
        <v>9.0286060468374174E-2</v>
      </c>
      <c r="P54" s="26">
        <v>2.8043063031777393E-3</v>
      </c>
      <c r="Q54" s="26">
        <v>-0.17190029696198361</v>
      </c>
      <c r="R54" s="26">
        <v>5.2630478420876647E-2</v>
      </c>
      <c r="S54" s="26">
        <v>3.1385947835760097E-2</v>
      </c>
      <c r="T54" s="26">
        <v>-7.7656439590917059E-2</v>
      </c>
      <c r="V54" s="24">
        <v>14</v>
      </c>
      <c r="W54">
        <f t="shared" si="29"/>
        <v>0.9892845861230618</v>
      </c>
      <c r="X54">
        <f t="shared" si="30"/>
        <v>0.95196160148323805</v>
      </c>
      <c r="Y54">
        <f t="shared" si="31"/>
        <v>1.1977218693082246</v>
      </c>
      <c r="Z54">
        <f t="shared" si="32"/>
        <v>0.97471839222657297</v>
      </c>
      <c r="AA54">
        <f t="shared" si="33"/>
        <v>0.95529381695117488</v>
      </c>
      <c r="AB54">
        <f t="shared" si="34"/>
        <v>0.79213024046852376</v>
      </c>
      <c r="AC54">
        <f t="shared" si="35"/>
        <v>1.0880489270759477</v>
      </c>
      <c r="AD54">
        <f t="shared" si="36"/>
        <v>1.0029143544134671</v>
      </c>
      <c r="AE54">
        <f t="shared" si="37"/>
        <v>0.87616184475451453</v>
      </c>
      <c r="AF54">
        <f t="shared" si="38"/>
        <v>0.93384921024110223</v>
      </c>
      <c r="AG54">
        <f t="shared" si="39"/>
        <v>1.1016313318201842</v>
      </c>
      <c r="AH54">
        <f t="shared" si="40"/>
        <v>1.2693542862032061</v>
      </c>
      <c r="AI54">
        <f>W54/MAX(W$41:W54)-1</f>
        <v>-0.29161092893088725</v>
      </c>
      <c r="AJ54">
        <f>X54/MAX(X$41:X54)-1</f>
        <v>-0.16231839376608348</v>
      </c>
      <c r="AK54">
        <f>Y54/MAX(Y$41:Y54)-1</f>
        <v>0</v>
      </c>
      <c r="AL54">
        <f>Z54/MAX(Z$41:Z54)-1</f>
        <v>-6.533819899097959E-2</v>
      </c>
      <c r="AM54">
        <f>AA54/MAX(AA$41:AA54)-1</f>
        <v>-4.4706183048825121E-2</v>
      </c>
      <c r="AN54">
        <f>AB54/MAX(AB$41:AB54)-1</f>
        <v>-0.22270644748351187</v>
      </c>
      <c r="AO54">
        <f>AC54/MAX(AC$41:AC54)-1</f>
        <v>-3.8275949188116276E-2</v>
      </c>
      <c r="AP54">
        <f>AD54/MAX(AD$41:AD54)-1</f>
        <v>0</v>
      </c>
      <c r="AQ54">
        <f>AE54/MAX(AE$41:AE54)-1</f>
        <v>-0.20814081845727384</v>
      </c>
      <c r="AR54">
        <f>AF54/MAX(AF$41:AF54)-1</f>
        <v>-0.17817858828538979</v>
      </c>
      <c r="AS54">
        <f>AG54/MAX(AG$41:AG54)-1</f>
        <v>0</v>
      </c>
      <c r="AT54">
        <f>AH54/MAX(AH$41:AH54)-1</f>
        <v>-7.7656439590917059E-2</v>
      </c>
    </row>
    <row r="55" spans="1:46" x14ac:dyDescent="0.3">
      <c r="A55" s="9">
        <f>Sheet1!A69</f>
        <v>34515</v>
      </c>
      <c r="B55" s="24">
        <f>Sheet1!B69</f>
        <v>105.27</v>
      </c>
      <c r="C55" s="24"/>
      <c r="D55" s="26">
        <v>-1.1734885467517886E-2</v>
      </c>
      <c r="E55" s="26"/>
      <c r="H55">
        <v>2023</v>
      </c>
      <c r="I55" s="26">
        <v>6.6633256071331637E-2</v>
      </c>
      <c r="J55" s="26">
        <v>0.11888214565387623</v>
      </c>
      <c r="K55" s="26">
        <v>2.4075937185599861E-2</v>
      </c>
    </row>
    <row r="56" spans="1:46" x14ac:dyDescent="0.3">
      <c r="A56" s="9">
        <f>Sheet1!A70</f>
        <v>34545</v>
      </c>
      <c r="B56" s="24">
        <f>Sheet1!B70</f>
        <v>104.41</v>
      </c>
      <c r="C56" s="24"/>
      <c r="D56" s="26">
        <v>-8.1694689845159818E-3</v>
      </c>
      <c r="E56" s="26"/>
    </row>
    <row r="57" spans="1:46" x14ac:dyDescent="0.3">
      <c r="A57" s="9">
        <f>Sheet1!A71</f>
        <v>34577</v>
      </c>
      <c r="B57" s="24">
        <f>Sheet1!B71</f>
        <v>107.97</v>
      </c>
      <c r="C57" s="24"/>
      <c r="D57" s="26">
        <v>3.4096350924240904E-2</v>
      </c>
      <c r="E57" s="26"/>
      <c r="H57" t="s">
        <v>25</v>
      </c>
      <c r="I57" s="26">
        <f>AVERAGE(I42:I55)</f>
        <v>7.6657396839963426E-3</v>
      </c>
      <c r="J57" s="26">
        <f t="shared" ref="J57:T57" si="41">AVERAGE(J42:J55)</f>
        <v>5.9253456142054585E-3</v>
      </c>
      <c r="K57" s="26">
        <f t="shared" si="41"/>
        <v>1.5085985889346445E-2</v>
      </c>
      <c r="L57" s="26">
        <f t="shared" si="41"/>
        <v>-1.0079738544534862E-3</v>
      </c>
      <c r="M57" s="26">
        <f t="shared" si="41"/>
        <v>-2.2931334076060628E-3</v>
      </c>
      <c r="N57" s="26">
        <f t="shared" si="41"/>
        <v>-1.5490385048628387E-2</v>
      </c>
      <c r="O57" s="26">
        <f t="shared" si="41"/>
        <v>8.6607654732745714E-3</v>
      </c>
      <c r="P57" s="26">
        <f t="shared" si="41"/>
        <v>2.1452938182046502E-3</v>
      </c>
      <c r="Q57" s="26">
        <f t="shared" si="41"/>
        <v>-8.1296715779277922E-3</v>
      </c>
      <c r="R57" s="26">
        <f t="shared" si="41"/>
        <v>-1.2863319117890797E-3</v>
      </c>
      <c r="S57" s="26">
        <f t="shared" si="41"/>
        <v>9.1706267975098388E-3</v>
      </c>
      <c r="T57" s="26">
        <f t="shared" si="41"/>
        <v>1.9891148304014797E-2</v>
      </c>
    </row>
    <row r="58" spans="1:46" x14ac:dyDescent="0.3">
      <c r="A58" s="9">
        <f>Sheet1!A72</f>
        <v>34607</v>
      </c>
      <c r="B58" s="24">
        <f>Sheet1!B72</f>
        <v>120.16</v>
      </c>
      <c r="C58" s="24"/>
      <c r="D58" s="26">
        <v>0.11290173196258224</v>
      </c>
      <c r="E58" s="26"/>
      <c r="H58" t="s">
        <v>26</v>
      </c>
      <c r="I58" s="26">
        <f>_xlfn.STDEV.S(I42:I55)</f>
        <v>8.6462708664401811E-2</v>
      </c>
      <c r="J58" s="26">
        <f t="shared" ref="J58:T58" si="42">_xlfn.STDEV.S(J42:J55)</f>
        <v>5.5395162235478072E-2</v>
      </c>
      <c r="K58" s="26">
        <f t="shared" si="42"/>
        <v>2.9089722323634378E-2</v>
      </c>
      <c r="L58" s="26">
        <f t="shared" si="42"/>
        <v>4.5549544764619296E-2</v>
      </c>
      <c r="M58" s="26">
        <f t="shared" si="42"/>
        <v>5.1156156166929645E-2</v>
      </c>
      <c r="N58" s="26">
        <f t="shared" si="42"/>
        <v>6.8339421000391989E-2</v>
      </c>
      <c r="O58" s="26">
        <f t="shared" si="42"/>
        <v>6.8950771772713762E-2</v>
      </c>
      <c r="P58" s="26">
        <f t="shared" si="42"/>
        <v>6.4639471052891334E-2</v>
      </c>
      <c r="Q58" s="26">
        <f t="shared" si="42"/>
        <v>6.3528971518908989E-2</v>
      </c>
      <c r="R58" s="26">
        <f t="shared" si="42"/>
        <v>9.0832377000486242E-2</v>
      </c>
      <c r="S58" s="26">
        <f t="shared" si="42"/>
        <v>6.1777015218857242E-2</v>
      </c>
      <c r="T58" s="26">
        <f t="shared" si="42"/>
        <v>5.5419395366653121E-2</v>
      </c>
    </row>
    <row r="59" spans="1:46" x14ac:dyDescent="0.3">
      <c r="A59" s="9">
        <f>Sheet1!A73</f>
        <v>34638</v>
      </c>
      <c r="B59" s="24">
        <f>Sheet1!B73</f>
        <v>126.1</v>
      </c>
      <c r="C59" s="24"/>
      <c r="D59" s="26">
        <v>4.9434087882822775E-2</v>
      </c>
      <c r="E59" s="26"/>
    </row>
    <row r="60" spans="1:46" x14ac:dyDescent="0.3">
      <c r="A60" s="9">
        <f>Sheet1!A74</f>
        <v>34668</v>
      </c>
      <c r="B60" s="24">
        <f>Sheet1!B74</f>
        <v>121.04</v>
      </c>
      <c r="C60" s="24"/>
      <c r="D60" s="26">
        <v>-4.0126883425852355E-2</v>
      </c>
      <c r="E60" s="26"/>
    </row>
    <row r="61" spans="1:46" x14ac:dyDescent="0.3">
      <c r="A61" s="9">
        <f>Sheet1!A75</f>
        <v>34696</v>
      </c>
      <c r="B61" s="24">
        <f>Sheet1!B75</f>
        <v>113.51</v>
      </c>
      <c r="C61" s="24"/>
      <c r="D61" s="26">
        <v>-6.2210839391936501E-2</v>
      </c>
      <c r="E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</row>
    <row r="62" spans="1:46" x14ac:dyDescent="0.3">
      <c r="A62" s="9">
        <f>Sheet1!A76</f>
        <v>34727</v>
      </c>
      <c r="B62" s="24">
        <f>Sheet1!B76</f>
        <v>102.85</v>
      </c>
      <c r="C62" s="24"/>
      <c r="D62" s="26">
        <v>-9.3912430622852705E-2</v>
      </c>
      <c r="E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</row>
    <row r="63" spans="1:46" x14ac:dyDescent="0.3">
      <c r="A63" s="9">
        <f>Sheet1!A77</f>
        <v>34758</v>
      </c>
      <c r="B63" s="24">
        <f>Sheet1!B77</f>
        <v>98.9</v>
      </c>
      <c r="C63" s="24"/>
      <c r="D63" s="26">
        <v>-3.8405444822557033E-2</v>
      </c>
      <c r="E63" s="26"/>
    </row>
    <row r="64" spans="1:46" x14ac:dyDescent="0.3">
      <c r="A64" s="9">
        <f>Sheet1!A78</f>
        <v>34789</v>
      </c>
      <c r="B64" s="24">
        <f>Sheet1!B78</f>
        <v>104.86</v>
      </c>
      <c r="C64" s="24"/>
      <c r="D64" s="26">
        <v>6.0262891809908847E-2</v>
      </c>
      <c r="E64" s="26"/>
      <c r="G64" cm="1">
        <f t="array" ref="G64">_xlfn.DAYS(INDEX(A2:A1048576,COUNTA(A2:A1048576)),A2)</f>
        <v>12098</v>
      </c>
      <c r="I64" s="29" t="s">
        <v>37</v>
      </c>
      <c r="J64" t="s">
        <v>38</v>
      </c>
      <c r="K64" s="29" t="s">
        <v>39</v>
      </c>
      <c r="L64" s="30" t="s">
        <v>40</v>
      </c>
      <c r="M64" t="s">
        <v>41</v>
      </c>
      <c r="N64" t="s">
        <v>42</v>
      </c>
      <c r="O64" s="29" t="s">
        <v>43</v>
      </c>
      <c r="P64" t="s">
        <v>44</v>
      </c>
      <c r="Q64" t="s">
        <v>45</v>
      </c>
      <c r="R64" s="29" t="s">
        <v>46</v>
      </c>
      <c r="S64" s="29" t="s">
        <v>47</v>
      </c>
      <c r="T64" s="29" t="s">
        <v>48</v>
      </c>
    </row>
    <row r="65" spans="1:20" x14ac:dyDescent="0.3">
      <c r="A65" s="9">
        <f>Sheet1!A79</f>
        <v>34818</v>
      </c>
      <c r="B65" s="24">
        <f>Sheet1!B79</f>
        <v>101.78</v>
      </c>
      <c r="C65" s="24"/>
      <c r="D65" s="26">
        <v>-2.9372496662216308E-2</v>
      </c>
      <c r="E65" s="26"/>
      <c r="G65" t="s">
        <v>29</v>
      </c>
      <c r="H65" t="s">
        <v>28</v>
      </c>
      <c r="I65" s="30">
        <f>COUNTIF(I3:I36,"&gt;0")</f>
        <v>19</v>
      </c>
      <c r="J65">
        <f>COUNTIF(J3:J36,"&gt;0")</f>
        <v>15</v>
      </c>
      <c r="K65" s="30">
        <f>COUNTIF(K3:K36,"&gt;0")</f>
        <v>18</v>
      </c>
      <c r="L65" s="30">
        <f>COUNTIF(L3:L36,"&gt;0")</f>
        <v>20</v>
      </c>
      <c r="M65">
        <f>COUNTIF(M3:M36,"&gt;0")</f>
        <v>16</v>
      </c>
      <c r="N65">
        <f>COUNTIF(N3:N36,"&gt;0")</f>
        <v>15</v>
      </c>
      <c r="O65" s="30">
        <f>COUNTIF(O3:O36,"&gt;0")</f>
        <v>18</v>
      </c>
      <c r="P65">
        <f>COUNTIF(P3:P36,"&gt;0")</f>
        <v>13</v>
      </c>
      <c r="Q65">
        <f>COUNTIF(Q3:Q36,"&gt;0")</f>
        <v>19</v>
      </c>
      <c r="R65" s="29">
        <f>COUNTIF(R3:R36,"&gt;0")</f>
        <v>18</v>
      </c>
      <c r="S65" s="29">
        <f>COUNTIF(S3:S36,"&gt;0")</f>
        <v>19</v>
      </c>
      <c r="T65" s="29">
        <f>COUNTIF(T3:T36,"&gt;0")</f>
        <v>17</v>
      </c>
    </row>
    <row r="66" spans="1:20" x14ac:dyDescent="0.3">
      <c r="A66" s="9">
        <f>Sheet1!A80</f>
        <v>34850</v>
      </c>
      <c r="B66" s="24">
        <f>Sheet1!B80</f>
        <v>99.96</v>
      </c>
      <c r="C66" s="24"/>
      <c r="D66" s="26">
        <v>-1.7881705639614887E-2</v>
      </c>
      <c r="E66" s="26"/>
      <c r="H66" t="s">
        <v>27</v>
      </c>
      <c r="I66" s="31">
        <f>COUNTIF(I3:I36,"&gt;0")/COUNT(I3:I36)</f>
        <v>0.5757575757575758</v>
      </c>
      <c r="J66" s="26">
        <f>COUNTIF(J3:J36,"&gt;0")/COUNT(J3:J36)</f>
        <v>0.44117647058823528</v>
      </c>
      <c r="K66" s="31">
        <f>COUNTIF(K3:K36,"&gt;0")/COUNT(K3:K36)</f>
        <v>0.52941176470588236</v>
      </c>
      <c r="L66" s="31">
        <f>COUNTIF(L3:L36,"&gt;0")/COUNT(L3:L36)</f>
        <v>0.60606060606060608</v>
      </c>
      <c r="M66" s="26">
        <f>COUNTIF(M3:M36,"&gt;0")/COUNT(M3:M36)</f>
        <v>0.48484848484848486</v>
      </c>
      <c r="N66" s="26">
        <f>COUNTIF(N3:N36,"&gt;0")/COUNT(N3:N36)</f>
        <v>0.45454545454545453</v>
      </c>
      <c r="O66" s="31">
        <f>COUNTIF(O3:O36,"&gt;0")/COUNT(O3:O36)</f>
        <v>0.54545454545454541</v>
      </c>
      <c r="P66" s="26">
        <f>COUNTIF(P3:P36,"&gt;0")/COUNT(P3:P36)</f>
        <v>0.39393939393939392</v>
      </c>
      <c r="Q66" s="26">
        <f>COUNTIF(Q3:Q36,"&gt;0")/COUNT(Q3:Q36)</f>
        <v>0.5757575757575758</v>
      </c>
      <c r="R66" s="31">
        <f>COUNTIF(R3:R36,"&gt;0")/COUNT(R3:R36)</f>
        <v>0.54545454545454541</v>
      </c>
      <c r="S66" s="31">
        <f>COUNTIF(S3:S36,"&gt;0")/COUNT(S3:S36)</f>
        <v>0.5757575757575758</v>
      </c>
      <c r="T66" s="31">
        <f>COUNTIF(T3:T36,"&gt;0")/COUNT(T3:T36)</f>
        <v>0.51515151515151514</v>
      </c>
    </row>
    <row r="67" spans="1:20" x14ac:dyDescent="0.3">
      <c r="A67" s="9">
        <f>Sheet1!A81</f>
        <v>34880</v>
      </c>
      <c r="B67" s="24">
        <f>Sheet1!B81</f>
        <v>101.3</v>
      </c>
      <c r="C67" s="24"/>
      <c r="D67" s="26">
        <v>1.3405362144857991E-2</v>
      </c>
      <c r="E67" s="26"/>
      <c r="H67" t="s">
        <v>32</v>
      </c>
      <c r="I67" s="31" cm="1">
        <f t="array" ref="I67">PRODUCT(1+I3:I36)^(365/$G$64)-1</f>
        <v>1.9874536285627409E-2</v>
      </c>
      <c r="J67" s="26" cm="1">
        <f t="array" ref="J67">PRODUCT(1+J3:J36)^(365/$G$64)-1</f>
        <v>-1.4178076984729393E-2</v>
      </c>
      <c r="K67" s="31" cm="1">
        <f t="array" ref="K67">PRODUCT(1+K3:K36)^(365/$G$64)-1</f>
        <v>5.048536626721889E-3</v>
      </c>
      <c r="L67" s="31" cm="1">
        <f t="array" ref="L67">PRODUCT(1+L3:L36)^(365/$G$64)-1</f>
        <v>1.6160111215171247E-2</v>
      </c>
      <c r="M67" s="26" cm="1">
        <f t="array" ref="M67">PRODUCT(1+M3:M36)^(365/$G$64)-1</f>
        <v>-8.4672626028219344E-3</v>
      </c>
      <c r="N67" s="26" cm="1">
        <f t="array" ref="N67">PRODUCT(1+N3:N36)^(365/$G$64)-1</f>
        <v>-9.6040202875316005E-3</v>
      </c>
      <c r="O67" s="31" cm="1">
        <f t="array" ref="O67">PRODUCT(1+O3:O36)^(365/$G$64)-1</f>
        <v>1.3313141514212257E-2</v>
      </c>
      <c r="P67" s="26" cm="1">
        <f t="array" ref="P67">PRODUCT(1+P3:P36)^(365/$G$64)-1</f>
        <v>-1.4218372112105304E-2</v>
      </c>
      <c r="Q67" s="26" cm="1">
        <f t="array" ref="Q67">PRODUCT(1+Q3:Q36)^(365/$G$64)-1</f>
        <v>-6.3411001978364023E-3</v>
      </c>
      <c r="R67" s="31" cm="1">
        <f t="array" ref="R67">PRODUCT(1+R3:R36)^(365/$G$64)-1</f>
        <v>3.4028188927344161E-3</v>
      </c>
      <c r="S67" s="31" cm="1">
        <f t="array" ref="S67">PRODUCT(1+S3:S36)^(365/$G$64)-1</f>
        <v>1.9817586500389117E-2</v>
      </c>
      <c r="T67" s="31" cm="1">
        <f t="array" ref="T67">PRODUCT(1+T3:T36)^(365/$G$64)-1</f>
        <v>1.1181975549183321E-2</v>
      </c>
    </row>
    <row r="68" spans="1:20" x14ac:dyDescent="0.3">
      <c r="A68" s="9">
        <f>Sheet1!A82</f>
        <v>34911</v>
      </c>
      <c r="B68" s="24">
        <f>Sheet1!B82</f>
        <v>105.69</v>
      </c>
      <c r="C68" s="24"/>
      <c r="D68" s="26">
        <v>4.3336623889437265E-2</v>
      </c>
      <c r="E68" s="26"/>
      <c r="H68" t="s">
        <v>33</v>
      </c>
      <c r="I68" s="31">
        <f>_xlfn.STDEV.S(I3:I36)*SQRT(12)</f>
        <v>0.41425138447828186</v>
      </c>
      <c r="J68" s="26">
        <f>_xlfn.STDEV.S(J3:J36)*SQRT(12)</f>
        <v>0.18748765879011683</v>
      </c>
      <c r="K68" s="31">
        <f>_xlfn.STDEV.S(K3:K36)*SQRT(12)</f>
        <v>0.23241946360588522</v>
      </c>
      <c r="L68" s="31">
        <f>_xlfn.STDEV.S(L3:L36)*SQRT(12)</f>
        <v>0.27958262531554884</v>
      </c>
      <c r="M68" s="26">
        <f>_xlfn.STDEV.S(M3:M36)*SQRT(12)</f>
        <v>0.24779376495551406</v>
      </c>
      <c r="N68" s="26">
        <f>_xlfn.STDEV.S(N3:N36)*SQRT(12)</f>
        <v>0.24284886945768758</v>
      </c>
      <c r="O68" s="31">
        <f>_xlfn.STDEV.S(O3:O36)*SQRT(12)</f>
        <v>0.25336486185308987</v>
      </c>
      <c r="P68" s="26">
        <f>_xlfn.STDEV.S(P3:P36)*SQRT(12)</f>
        <v>0.1766877028579332</v>
      </c>
      <c r="Q68" s="26">
        <f>_xlfn.STDEV.S(Q3:Q36)*SQRT(12)</f>
        <v>0.24386819335479396</v>
      </c>
      <c r="R68" s="31">
        <f>_xlfn.STDEV.S(R3:R36)*SQRT(12)</f>
        <v>0.38956167486349524</v>
      </c>
      <c r="S68" s="31">
        <f>_xlfn.STDEV.S(S3:S36)*SQRT(12)</f>
        <v>0.27391288868747166</v>
      </c>
      <c r="T68" s="31">
        <f>_xlfn.STDEV.S(T3:T36)*SQRT(12)</f>
        <v>0.25278709789843024</v>
      </c>
    </row>
    <row r="69" spans="1:20" x14ac:dyDescent="0.3">
      <c r="A69" s="9">
        <f>Sheet1!A83</f>
        <v>34942</v>
      </c>
      <c r="B69" s="24">
        <f>Sheet1!B83</f>
        <v>103.45</v>
      </c>
      <c r="C69" s="24"/>
      <c r="D69" s="26">
        <v>-2.1194058094427093E-2</v>
      </c>
      <c r="E69" s="26"/>
      <c r="H69" t="s">
        <v>34</v>
      </c>
      <c r="I69" s="31">
        <f>MIN(AI2:AI36)</f>
        <v>-0.19858702647960691</v>
      </c>
      <c r="J69" s="26">
        <f>MIN(AJ2:AJ36)</f>
        <v>-0.44958342814057317</v>
      </c>
      <c r="K69" s="31">
        <f>MIN(AK2:AK36)</f>
        <v>-0.1660610863004488</v>
      </c>
      <c r="L69" s="31">
        <f>MIN(AL2:AL36)</f>
        <v>-0.20397083062858556</v>
      </c>
      <c r="M69" s="26">
        <f>MIN(AM2:AM36)</f>
        <v>-0.38678636859735116</v>
      </c>
      <c r="N69" s="26">
        <f>MIN(AN2:AN36)</f>
        <v>-0.30815972934647196</v>
      </c>
      <c r="O69" s="31">
        <f>MIN(AO2:AO36)</f>
        <v>-0.24660279435135513</v>
      </c>
      <c r="P69" s="26">
        <f>MIN(AP2:AP36)</f>
        <v>-0.38712484812353209</v>
      </c>
      <c r="Q69" s="26">
        <f>MIN(AQ2:AQ36)</f>
        <v>-0.48926308018026576</v>
      </c>
      <c r="R69" s="31">
        <f>MIN(AR2:AR36)</f>
        <v>-0.3011579218969842</v>
      </c>
      <c r="S69" s="31">
        <f>MIN(AS2:AS36)</f>
        <v>-0.25193462354877638</v>
      </c>
      <c r="T69" s="31">
        <f>MIN(AT2:AT36)</f>
        <v>-0.22157033046605634</v>
      </c>
    </row>
    <row r="70" spans="1:20" x14ac:dyDescent="0.3">
      <c r="A70" s="9">
        <f>Sheet1!A84</f>
        <v>34972</v>
      </c>
      <c r="B70" s="24">
        <f>Sheet1!B84</f>
        <v>111.97</v>
      </c>
      <c r="C70" s="24"/>
      <c r="D70" s="26">
        <v>8.235862735621069E-2</v>
      </c>
      <c r="E70" s="26"/>
      <c r="H70" t="s">
        <v>35</v>
      </c>
      <c r="I70" s="32">
        <f>I67/I68</f>
        <v>4.7976994236622474E-2</v>
      </c>
      <c r="J70" s="28">
        <f t="shared" ref="J70:T70" si="43">J67/J68</f>
        <v>-7.5621387968799858E-2</v>
      </c>
      <c r="K70" s="32">
        <f t="shared" si="43"/>
        <v>2.1721660261993875E-2</v>
      </c>
      <c r="L70" s="32">
        <f t="shared" si="43"/>
        <v>5.7800842226630705E-2</v>
      </c>
      <c r="M70" s="28">
        <f t="shared" si="43"/>
        <v>-3.4170603946963904E-2</v>
      </c>
      <c r="N70" s="28">
        <f t="shared" si="43"/>
        <v>-3.9547313145737922E-2</v>
      </c>
      <c r="O70" s="32">
        <f t="shared" si="43"/>
        <v>5.2545334885196901E-2</v>
      </c>
      <c r="P70" s="28">
        <f t="shared" si="43"/>
        <v>-8.0471769580578403E-2</v>
      </c>
      <c r="Q70" s="28">
        <f t="shared" si="43"/>
        <v>-2.600216170302698E-2</v>
      </c>
      <c r="R70" s="32">
        <f t="shared" si="43"/>
        <v>8.7349940004410962E-3</v>
      </c>
      <c r="S70" s="32">
        <f t="shared" si="43"/>
        <v>7.2349959855304694E-2</v>
      </c>
      <c r="T70" s="32">
        <f t="shared" si="43"/>
        <v>4.4234755816834587E-2</v>
      </c>
    </row>
    <row r="71" spans="1:20" x14ac:dyDescent="0.3">
      <c r="A71" s="9">
        <f>Sheet1!A85</f>
        <v>35003</v>
      </c>
      <c r="B71" s="24">
        <f>Sheet1!B85</f>
        <v>113.08</v>
      </c>
      <c r="C71" s="24"/>
      <c r="D71" s="26">
        <v>9.9133696525854909E-3</v>
      </c>
      <c r="E71" s="26"/>
      <c r="H71" t="s">
        <v>36</v>
      </c>
      <c r="I71" s="32">
        <f>I67/ABS(I69)</f>
        <v>0.10007973148068836</v>
      </c>
      <c r="J71" s="28">
        <f t="shared" ref="J71:T71" si="44">J67/ABS(J69)</f>
        <v>-3.1536031128567919E-2</v>
      </c>
      <c r="K71" s="32">
        <f t="shared" si="44"/>
        <v>3.0401683736957733E-2</v>
      </c>
      <c r="L71" s="32">
        <f t="shared" si="44"/>
        <v>7.9227559967128366E-2</v>
      </c>
      <c r="M71" s="28">
        <f t="shared" si="44"/>
        <v>-2.1891315956991359E-2</v>
      </c>
      <c r="N71" s="28">
        <f t="shared" si="44"/>
        <v>-3.1165721451986195E-2</v>
      </c>
      <c r="O71" s="32">
        <f t="shared" si="44"/>
        <v>5.3986174606131747E-2</v>
      </c>
      <c r="P71" s="28">
        <f t="shared" si="44"/>
        <v>-3.6728130940249543E-2</v>
      </c>
      <c r="Q71" s="28">
        <f t="shared" si="44"/>
        <v>-1.2960512359731018E-2</v>
      </c>
      <c r="R71" s="32">
        <f t="shared" si="44"/>
        <v>1.1299117988662453E-2</v>
      </c>
      <c r="S71" s="32">
        <f t="shared" si="44"/>
        <v>7.8661623484841445E-2</v>
      </c>
      <c r="T71" s="32">
        <f t="shared" si="44"/>
        <v>5.0466935377416665E-2</v>
      </c>
    </row>
    <row r="72" spans="1:20" x14ac:dyDescent="0.3">
      <c r="A72" s="9">
        <f>Sheet1!A86</f>
        <v>35033</v>
      </c>
      <c r="B72" s="24">
        <f>Sheet1!B86</f>
        <v>104.82</v>
      </c>
      <c r="C72" s="24"/>
      <c r="D72" s="26">
        <v>-7.3045631411390199E-2</v>
      </c>
      <c r="E72" s="26"/>
    </row>
    <row r="73" spans="1:20" x14ac:dyDescent="0.3">
      <c r="A73" s="9">
        <f>Sheet1!A87</f>
        <v>35060</v>
      </c>
      <c r="B73" s="24">
        <f>Sheet1!B87</f>
        <v>100.01</v>
      </c>
      <c r="C73" s="24"/>
      <c r="D73" s="26">
        <v>-4.5888189276855451E-2</v>
      </c>
      <c r="E73" s="26"/>
    </row>
    <row r="74" spans="1:20" x14ac:dyDescent="0.3">
      <c r="A74" s="9">
        <f>Sheet1!A88</f>
        <v>35095</v>
      </c>
      <c r="B74" s="24">
        <f>Sheet1!B88</f>
        <v>99.02</v>
      </c>
      <c r="C74" s="24"/>
      <c r="D74" s="26">
        <v>-9.8990100989901908E-3</v>
      </c>
      <c r="E74" s="26"/>
    </row>
    <row r="75" spans="1:20" x14ac:dyDescent="0.3">
      <c r="A75" s="9">
        <f>Sheet1!A89</f>
        <v>35124</v>
      </c>
      <c r="B75" s="24">
        <f>Sheet1!B89</f>
        <v>96.22</v>
      </c>
      <c r="C75" s="24"/>
      <c r="D75" s="26">
        <v>-2.8277115734195113E-2</v>
      </c>
      <c r="E75" s="26"/>
      <c r="G75" cm="1">
        <f t="array" ref="G75">_xlfn.DAYS(INDEX(A243:A1048576,COUNTA(A243:A1048576)),A242)</f>
        <v>4795</v>
      </c>
      <c r="O75" s="29"/>
      <c r="P75" s="29"/>
    </row>
    <row r="76" spans="1:20" x14ac:dyDescent="0.3">
      <c r="A76" s="9">
        <f>Sheet1!A90</f>
        <v>35154</v>
      </c>
      <c r="B76" s="24">
        <f>Sheet1!B90</f>
        <v>98.26</v>
      </c>
      <c r="C76" s="24"/>
      <c r="D76" s="26">
        <v>2.1201413427561988E-2</v>
      </c>
      <c r="E76" s="26"/>
      <c r="G76" t="s">
        <v>30</v>
      </c>
      <c r="H76" t="s">
        <v>28</v>
      </c>
      <c r="I76" s="29">
        <f>COUNTIF(I42:I55,"&gt;0")</f>
        <v>9</v>
      </c>
      <c r="J76">
        <f>COUNTIF(J42:J55,"&gt;0")</f>
        <v>9</v>
      </c>
      <c r="K76" s="29">
        <f>COUNTIF(K42:K55,"&gt;0")</f>
        <v>11</v>
      </c>
      <c r="L76">
        <f>COUNTIF(L42:L55,"&gt;0")</f>
        <v>6</v>
      </c>
      <c r="M76" s="29">
        <f>COUNTIF(M42:M55,"&gt;0")</f>
        <v>7</v>
      </c>
      <c r="N76">
        <f>COUNTIF(N42:N55,"&gt;0")</f>
        <v>7</v>
      </c>
      <c r="O76" s="29">
        <f>COUNTIF(O42:O55,"&gt;0")</f>
        <v>5</v>
      </c>
      <c r="P76" s="29">
        <f>COUNTIF(P42:P55,"&gt;0")</f>
        <v>7</v>
      </c>
      <c r="Q76">
        <f>COUNTIF(Q42:Q55,"&gt;0")</f>
        <v>8</v>
      </c>
      <c r="R76">
        <f>COUNTIF(R42:R55,"&gt;0")</f>
        <v>6</v>
      </c>
      <c r="S76" s="29">
        <f>COUNTIF(S42:S55,"&gt;0")</f>
        <v>6</v>
      </c>
      <c r="T76" s="29">
        <f>COUNTIF(T42:T55,"&gt;0")</f>
        <v>7</v>
      </c>
    </row>
    <row r="77" spans="1:20" x14ac:dyDescent="0.3">
      <c r="A77" s="9">
        <f>Sheet1!A91</f>
        <v>35185</v>
      </c>
      <c r="B77" s="24">
        <f>Sheet1!B91</f>
        <v>110.11</v>
      </c>
      <c r="C77" s="24"/>
      <c r="D77" s="26">
        <v>0.12059841237533075</v>
      </c>
      <c r="E77" s="26"/>
      <c r="H77" t="s">
        <v>27</v>
      </c>
      <c r="I77" s="33">
        <f>COUNTIF(I42:I55,"&gt;0")/COUNT(I42:I55)</f>
        <v>0.69230769230769229</v>
      </c>
      <c r="J77" s="26">
        <f>COUNTIF(J42:J55,"&gt;0")/COUNT(J42:J55)</f>
        <v>0.6428571428571429</v>
      </c>
      <c r="K77" s="33">
        <f>COUNTIF(K42:K55,"&gt;0")/COUNT(K42:K55)</f>
        <v>0.7857142857142857</v>
      </c>
      <c r="L77" s="26">
        <f>COUNTIF(L42:L55,"&gt;0")/COUNT(L42:L55)</f>
        <v>0.46153846153846156</v>
      </c>
      <c r="M77" s="33">
        <f>COUNTIF(M42:M55,"&gt;0")/COUNT(M42:M55)</f>
        <v>0.53846153846153844</v>
      </c>
      <c r="N77" s="26">
        <f>COUNTIF(N42:N55,"&gt;0")/COUNT(N42:N55)</f>
        <v>0.53846153846153844</v>
      </c>
      <c r="O77" s="33">
        <f>COUNTIF(O42:O55,"&gt;0")/COUNT(O42:O55)</f>
        <v>0.38461538461538464</v>
      </c>
      <c r="P77" s="33">
        <f>COUNTIF(P42:P55,"&gt;0")/COUNT(P42:P55)</f>
        <v>0.53846153846153844</v>
      </c>
      <c r="Q77" s="26">
        <f>COUNTIF(Q42:Q55,"&gt;0")/COUNT(Q42:Q55)</f>
        <v>0.61538461538461542</v>
      </c>
      <c r="R77" s="26">
        <f>COUNTIF(R42:R55,"&gt;0")/COUNT(R42:R55)</f>
        <v>0.46153846153846156</v>
      </c>
      <c r="S77" s="33">
        <f>COUNTIF(S42:S55,"&gt;0")/COUNT(S42:S55)</f>
        <v>0.46153846153846156</v>
      </c>
      <c r="T77" s="33">
        <f>COUNTIF(T42:T55,"&gt;0")/COUNT(T42:T55)</f>
        <v>0.53846153846153844</v>
      </c>
    </row>
    <row r="78" spans="1:20" x14ac:dyDescent="0.3">
      <c r="A78" s="9">
        <f>Sheet1!A92</f>
        <v>35216</v>
      </c>
      <c r="B78" s="24">
        <f>Sheet1!B92</f>
        <v>98.95</v>
      </c>
      <c r="C78" s="24"/>
      <c r="D78" s="26">
        <v>-0.10135319226228312</v>
      </c>
      <c r="E78" s="26"/>
      <c r="H78" t="s">
        <v>32</v>
      </c>
      <c r="I78" s="33" cm="1">
        <f t="array" ref="I78">PRODUCT(1+I42:I55)^(365/$G$75)-1</f>
        <v>4.0986572635679508E-3</v>
      </c>
      <c r="J78" s="26" cm="1">
        <f t="array" ref="J78">PRODUCT(1+J42:J55)^(365/$G$75)-1</f>
        <v>4.8147500676491983E-3</v>
      </c>
      <c r="K78" s="33" cm="1">
        <f t="array" ref="K78">PRODUCT(1+K42:K55)^(365/$G$75)-1</f>
        <v>1.5666261786283053E-2</v>
      </c>
      <c r="L78" s="26" cm="1">
        <f t="array" ref="L78">PRODUCT(1+L42:L55)^(365/$G$75)-1</f>
        <v>-1.94730644286778E-3</v>
      </c>
      <c r="M78" s="33" cm="1">
        <f t="array" ref="M78">PRODUCT(1+M42:M55)^(365/$G$75)-1</f>
        <v>-3.475439496794297E-3</v>
      </c>
      <c r="N78" s="26" cm="1">
        <f t="array" ref="N78">PRODUCT(1+N42:N55)^(365/$G$75)-1</f>
        <v>-1.7582025970608428E-2</v>
      </c>
      <c r="O78" s="33" cm="1">
        <f t="array" ref="O78">PRODUCT(1+O42:O55)^(365/$G$75)-1</f>
        <v>6.4442274499045826E-3</v>
      </c>
      <c r="P78" s="33" cm="1">
        <f t="array" ref="P78">PRODUCT(1+P42:P55)^(365/$G$75)-1</f>
        <v>2.2154535281515564E-4</v>
      </c>
      <c r="Q78" s="26" cm="1">
        <f t="array" ref="Q78">PRODUCT(1+Q42:Q55)^(365/$G$75)-1</f>
        <v>-1.0013061747442209E-2</v>
      </c>
      <c r="R78" s="26" cm="1">
        <f t="array" ref="R78">PRODUCT(1+R42:R55)^(365/$G$75)-1</f>
        <v>-5.1961940453901789E-3</v>
      </c>
      <c r="S78" s="33" cm="1">
        <f t="array" ref="S78">PRODUCT(1+S42:S55)^(365/$G$75)-1</f>
        <v>7.3951181005991184E-3</v>
      </c>
      <c r="T78" s="33" cm="1">
        <f t="array" ref="T78">PRODUCT(1+T42:T55)^(365/$G$75)-1</f>
        <v>1.8321296014202737E-2</v>
      </c>
    </row>
    <row r="79" spans="1:20" x14ac:dyDescent="0.3">
      <c r="A79" s="9">
        <f>Sheet1!A93</f>
        <v>35245</v>
      </c>
      <c r="B79" s="24">
        <f>Sheet1!B93</f>
        <v>89.29</v>
      </c>
      <c r="C79" s="24"/>
      <c r="D79" s="26">
        <v>-9.7625063163213732E-2</v>
      </c>
      <c r="E79" s="26"/>
      <c r="H79" t="s">
        <v>33</v>
      </c>
      <c r="I79" s="33">
        <f>_xlfn.STDEV.S(I3:I36)*SQRT(12)</f>
        <v>0.41425138447828186</v>
      </c>
      <c r="J79" s="26">
        <f t="shared" ref="J79:T79" si="45">_xlfn.STDEV.S(J3:J36)*SQRT(12)</f>
        <v>0.18748765879011683</v>
      </c>
      <c r="K79" s="33">
        <f t="shared" si="45"/>
        <v>0.23241946360588522</v>
      </c>
      <c r="L79" s="26">
        <f t="shared" si="45"/>
        <v>0.27958262531554884</v>
      </c>
      <c r="M79" s="33">
        <f t="shared" si="45"/>
        <v>0.24779376495551406</v>
      </c>
      <c r="N79" s="26">
        <f t="shared" si="45"/>
        <v>0.24284886945768758</v>
      </c>
      <c r="O79" s="33">
        <f t="shared" si="45"/>
        <v>0.25336486185308987</v>
      </c>
      <c r="P79" s="33">
        <f t="shared" si="45"/>
        <v>0.1766877028579332</v>
      </c>
      <c r="Q79" s="26">
        <f t="shared" si="45"/>
        <v>0.24386819335479396</v>
      </c>
      <c r="R79" s="26">
        <f t="shared" si="45"/>
        <v>0.38956167486349524</v>
      </c>
      <c r="S79" s="33">
        <f t="shared" si="45"/>
        <v>0.27391288868747166</v>
      </c>
      <c r="T79" s="33">
        <f t="shared" si="45"/>
        <v>0.25278709789843024</v>
      </c>
    </row>
    <row r="80" spans="1:20" x14ac:dyDescent="0.3">
      <c r="A80" s="9">
        <f>Sheet1!A94</f>
        <v>35277</v>
      </c>
      <c r="B80" s="24">
        <f>Sheet1!B94</f>
        <v>88.65</v>
      </c>
      <c r="C80" s="24"/>
      <c r="D80" s="26">
        <v>-7.1676559525143402E-3</v>
      </c>
      <c r="E80" s="26"/>
      <c r="H80" t="s">
        <v>34</v>
      </c>
      <c r="I80" s="33">
        <f>MIN(AI41:AI54)</f>
        <v>-0.29161092893088725</v>
      </c>
      <c r="J80" s="26">
        <f t="shared" ref="J80:T80" si="46">MIN(AJ41:AJ54)</f>
        <v>-0.1704743850322139</v>
      </c>
      <c r="K80" s="33">
        <f t="shared" si="46"/>
        <v>-4.5266406922025992E-2</v>
      </c>
      <c r="L80" s="26">
        <f t="shared" si="46"/>
        <v>-0.12719683548736005</v>
      </c>
      <c r="M80" s="33">
        <f t="shared" si="46"/>
        <v>-0.13447512323017774</v>
      </c>
      <c r="N80" s="26">
        <f t="shared" si="46"/>
        <v>-0.22270644748351187</v>
      </c>
      <c r="O80" s="33">
        <f t="shared" si="46"/>
        <v>-0.18794413495244777</v>
      </c>
      <c r="P80" s="33">
        <f t="shared" si="46"/>
        <v>-0.13214257212683123</v>
      </c>
      <c r="Q80" s="26">
        <f t="shared" si="46"/>
        <v>-0.20814081845727384</v>
      </c>
      <c r="R80" s="26">
        <f t="shared" si="46"/>
        <v>-0.2362605764659006</v>
      </c>
      <c r="S80" s="33">
        <f t="shared" si="46"/>
        <v>-0.14200918492706516</v>
      </c>
      <c r="T80" s="33">
        <f t="shared" si="46"/>
        <v>-7.7656439590917059E-2</v>
      </c>
    </row>
    <row r="81" spans="1:20" x14ac:dyDescent="0.3">
      <c r="A81" s="9">
        <f>Sheet1!A95</f>
        <v>35308</v>
      </c>
      <c r="B81" s="24">
        <f>Sheet1!B95</f>
        <v>83.81</v>
      </c>
      <c r="C81" s="24"/>
      <c r="D81" s="26">
        <v>-5.4596728708403819E-2</v>
      </c>
      <c r="E81" s="26"/>
      <c r="H81" t="s">
        <v>35</v>
      </c>
      <c r="I81" s="34">
        <f>I78/I79</f>
        <v>9.8941305138422128E-3</v>
      </c>
      <c r="J81" s="28">
        <f t="shared" ref="J81:T81" si="47">J78/J79</f>
        <v>2.5680357303085603E-2</v>
      </c>
      <c r="K81" s="34">
        <f t="shared" si="47"/>
        <v>6.7405119791724533E-2</v>
      </c>
      <c r="L81" s="28">
        <f t="shared" si="47"/>
        <v>-6.9650481344109534E-3</v>
      </c>
      <c r="M81" s="34">
        <f t="shared" si="47"/>
        <v>-1.4025532472208233E-2</v>
      </c>
      <c r="N81" s="28">
        <f t="shared" si="47"/>
        <v>-7.2399043939843449E-2</v>
      </c>
      <c r="O81" s="34">
        <f t="shared" si="47"/>
        <v>2.5434574481923145E-2</v>
      </c>
      <c r="P81" s="34">
        <f t="shared" si="47"/>
        <v>1.2538809958568E-3</v>
      </c>
      <c r="Q81" s="28">
        <f t="shared" si="47"/>
        <v>-4.105931819027589E-2</v>
      </c>
      <c r="R81" s="28">
        <f t="shared" si="47"/>
        <v>-1.3338565830971327E-2</v>
      </c>
      <c r="S81" s="34">
        <f t="shared" si="47"/>
        <v>2.6998065465392462E-2</v>
      </c>
      <c r="T81" s="34">
        <f t="shared" si="47"/>
        <v>7.247718007176232E-2</v>
      </c>
    </row>
    <row r="82" spans="1:20" x14ac:dyDescent="0.3">
      <c r="A82" s="9">
        <f>Sheet1!A96</f>
        <v>35338</v>
      </c>
      <c r="B82" s="24">
        <f>Sheet1!B96</f>
        <v>82.66</v>
      </c>
      <c r="C82" s="24"/>
      <c r="D82" s="26">
        <v>-1.3721512945949255E-2</v>
      </c>
      <c r="E82" s="26"/>
      <c r="H82" t="s">
        <v>36</v>
      </c>
      <c r="I82" s="34">
        <f>I78/ABS(I80)</f>
        <v>1.4055225154264868E-2</v>
      </c>
      <c r="J82" s="28">
        <f t="shared" ref="J82:T82" si="48">J78/ABS(J80)</f>
        <v>2.8243246436931702E-2</v>
      </c>
      <c r="K82" s="34">
        <f t="shared" si="48"/>
        <v>0.3460902433292109</v>
      </c>
      <c r="L82" s="28">
        <f t="shared" si="48"/>
        <v>-1.5309393786461692E-2</v>
      </c>
      <c r="M82" s="34">
        <f t="shared" si="48"/>
        <v>-2.5844478988470403E-2</v>
      </c>
      <c r="N82" s="28">
        <f t="shared" si="48"/>
        <v>-7.894709007879136E-2</v>
      </c>
      <c r="O82" s="34">
        <f t="shared" si="48"/>
        <v>3.4287994416718849E-2</v>
      </c>
      <c r="P82" s="34">
        <f t="shared" si="48"/>
        <v>1.6765630428512855E-3</v>
      </c>
      <c r="Q82" s="28">
        <f t="shared" si="48"/>
        <v>-4.8107150830184915E-2</v>
      </c>
      <c r="R82" s="28">
        <f t="shared" si="48"/>
        <v>-2.1993487542938183E-2</v>
      </c>
      <c r="S82" s="34">
        <f t="shared" si="48"/>
        <v>5.2074928142128239E-2</v>
      </c>
      <c r="T82" s="34">
        <f t="shared" si="48"/>
        <v>0.23592758193289168</v>
      </c>
    </row>
    <row r="83" spans="1:20" x14ac:dyDescent="0.3">
      <c r="A83" s="9">
        <f>Sheet1!A97</f>
        <v>35369</v>
      </c>
      <c r="B83" s="24">
        <f>Sheet1!B97</f>
        <v>79.069999999999993</v>
      </c>
      <c r="C83" s="24"/>
      <c r="D83" s="26">
        <v>-4.3430921848536252E-2</v>
      </c>
      <c r="E83" s="26"/>
      <c r="K83" s="29"/>
    </row>
    <row r="84" spans="1:20" x14ac:dyDescent="0.3">
      <c r="A84" s="9">
        <f>Sheet1!A98</f>
        <v>35399</v>
      </c>
      <c r="B84" s="24">
        <f>Sheet1!B98</f>
        <v>75.790000000000006</v>
      </c>
      <c r="C84" s="24"/>
      <c r="D84" s="26">
        <v>-4.1482230934614783E-2</v>
      </c>
      <c r="E84" s="26"/>
    </row>
    <row r="85" spans="1:20" x14ac:dyDescent="0.3">
      <c r="A85" s="9">
        <f>Sheet1!A99</f>
        <v>35426</v>
      </c>
      <c r="B85" s="24">
        <f>Sheet1!B99</f>
        <v>67.930000000000007</v>
      </c>
      <c r="C85" s="24"/>
      <c r="D85" s="26">
        <v>-0.10370761314157539</v>
      </c>
      <c r="E85" s="26"/>
      <c r="H85" t="s">
        <v>50</v>
      </c>
      <c r="I85" t="s">
        <v>23</v>
      </c>
      <c r="J85" t="s">
        <v>24</v>
      </c>
      <c r="O85" t="s">
        <v>23</v>
      </c>
      <c r="P85" t="s">
        <v>24</v>
      </c>
    </row>
    <row r="86" spans="1:20" x14ac:dyDescent="0.3">
      <c r="A86" s="9">
        <f>Sheet1!A100</f>
        <v>35461</v>
      </c>
      <c r="B86" s="24">
        <f>Sheet1!B100</f>
        <v>71.62</v>
      </c>
      <c r="C86" s="24"/>
      <c r="D86" s="26">
        <v>5.4320624171941612E-2</v>
      </c>
      <c r="E86" s="26"/>
      <c r="H86">
        <v>1990</v>
      </c>
      <c r="I86">
        <f>IF((1+K3)*(1+L3)-1&gt;0,1,0)</f>
        <v>0</v>
      </c>
      <c r="J86" s="27"/>
      <c r="K86" s="26">
        <f>(1+K3)*(1+L3)-1</f>
        <v>-0.20338082075271091</v>
      </c>
      <c r="L86" s="25"/>
      <c r="N86" t="s">
        <v>51</v>
      </c>
      <c r="O86" s="26">
        <f>COUNTIF(I86:I119,1)/COUNT(I86:I119)</f>
        <v>0.58823529411764708</v>
      </c>
      <c r="P86" s="26">
        <f>COUNTIF(J106:J119,1)/COUNT(J106:J119)</f>
        <v>0.7142857142857143</v>
      </c>
    </row>
    <row r="87" spans="1:20" x14ac:dyDescent="0.3">
      <c r="A87" s="9">
        <f>Sheet1!A101</f>
        <v>35489</v>
      </c>
      <c r="B87" s="24">
        <f>Sheet1!B101</f>
        <v>69.239999999999995</v>
      </c>
      <c r="C87" s="24"/>
      <c r="D87" s="26">
        <v>-3.3230941077911358E-2</v>
      </c>
      <c r="E87" s="26"/>
      <c r="H87">
        <v>1991</v>
      </c>
      <c r="I87">
        <f t="shared" ref="I87:I119" si="49">IF((1+K4)*(1+L4)-1&gt;0,1,0)</f>
        <v>0</v>
      </c>
      <c r="J87" s="27"/>
      <c r="K87" s="26">
        <f t="shared" ref="K87:K119" si="50">(1+K4)*(1+L4)-1</f>
        <v>-4.5168208015011424E-2</v>
      </c>
      <c r="L87" s="25"/>
    </row>
    <row r="88" spans="1:20" x14ac:dyDescent="0.3">
      <c r="A88" s="9">
        <f>Sheet1!A102</f>
        <v>35520</v>
      </c>
      <c r="B88" s="24">
        <f>Sheet1!B102</f>
        <v>68.72</v>
      </c>
      <c r="C88" s="24"/>
      <c r="D88" s="26">
        <v>-7.5101097631425917E-3</v>
      </c>
      <c r="E88" s="26"/>
      <c r="H88">
        <v>1992</v>
      </c>
      <c r="I88">
        <f t="shared" si="49"/>
        <v>0</v>
      </c>
      <c r="J88" s="27"/>
      <c r="K88" s="26">
        <f t="shared" si="50"/>
        <v>-1.1641615089891144E-2</v>
      </c>
      <c r="L88" s="25"/>
    </row>
    <row r="89" spans="1:20" x14ac:dyDescent="0.3">
      <c r="A89" s="9">
        <f>Sheet1!A103</f>
        <v>35550</v>
      </c>
      <c r="B89" s="24">
        <f>Sheet1!B103</f>
        <v>71.209999999999994</v>
      </c>
      <c r="C89" s="24"/>
      <c r="D89" s="26">
        <v>3.6233993015133859E-2</v>
      </c>
      <c r="E89" s="26"/>
      <c r="H89">
        <v>1993</v>
      </c>
      <c r="I89">
        <f t="shared" si="49"/>
        <v>1</v>
      </c>
      <c r="J89" s="27"/>
      <c r="K89" s="26">
        <f t="shared" si="50"/>
        <v>0.1404188181296615</v>
      </c>
      <c r="L89" s="25"/>
    </row>
    <row r="90" spans="1:20" x14ac:dyDescent="0.3">
      <c r="A90" s="9">
        <f>Sheet1!A104</f>
        <v>35581</v>
      </c>
      <c r="B90" s="24">
        <f>Sheet1!B104</f>
        <v>77.88</v>
      </c>
      <c r="C90" s="24"/>
      <c r="D90" s="26">
        <v>9.3666619856761724E-2</v>
      </c>
      <c r="E90" s="26"/>
      <c r="H90">
        <v>1994</v>
      </c>
      <c r="I90">
        <f t="shared" si="49"/>
        <v>0</v>
      </c>
      <c r="K90" s="26">
        <f t="shared" si="50"/>
        <v>-1.0697267334435212E-3</v>
      </c>
      <c r="L90" s="25"/>
    </row>
    <row r="91" spans="1:20" x14ac:dyDescent="0.3">
      <c r="A91" s="9">
        <f>Sheet1!A105</f>
        <v>35611</v>
      </c>
      <c r="B91" s="24">
        <f>Sheet1!B105</f>
        <v>77.5</v>
      </c>
      <c r="C91" s="24"/>
      <c r="D91" s="26">
        <v>-4.8793014894709108E-3</v>
      </c>
      <c r="E91" s="26"/>
      <c r="H91">
        <v>1995</v>
      </c>
      <c r="I91">
        <f t="shared" si="49"/>
        <v>1</v>
      </c>
      <c r="K91" s="26">
        <f t="shared" si="50"/>
        <v>2.9120323559150396E-2</v>
      </c>
      <c r="L91" s="25"/>
    </row>
    <row r="92" spans="1:20" x14ac:dyDescent="0.3">
      <c r="A92" s="9">
        <f>Sheet1!A106</f>
        <v>35642</v>
      </c>
      <c r="B92" s="24">
        <f>Sheet1!B106</f>
        <v>74.92</v>
      </c>
      <c r="C92" s="24"/>
      <c r="D92" s="26">
        <v>-3.3290322580645126E-2</v>
      </c>
      <c r="E92" s="26"/>
      <c r="H92">
        <v>1996</v>
      </c>
      <c r="I92">
        <f t="shared" si="49"/>
        <v>1</v>
      </c>
      <c r="K92" s="26">
        <f t="shared" si="50"/>
        <v>0.14435668260236967</v>
      </c>
      <c r="L92" s="25"/>
    </row>
    <row r="93" spans="1:20" x14ac:dyDescent="0.3">
      <c r="A93" s="9">
        <f>Sheet1!A107</f>
        <v>35672</v>
      </c>
      <c r="B93" s="24">
        <f>Sheet1!B107</f>
        <v>72.81</v>
      </c>
      <c r="C93" s="24"/>
      <c r="D93" s="26">
        <v>-2.8163374265883556E-2</v>
      </c>
      <c r="E93" s="26"/>
      <c r="H93">
        <v>1997</v>
      </c>
      <c r="I93">
        <f t="shared" si="49"/>
        <v>1</v>
      </c>
      <c r="K93" s="26">
        <f t="shared" si="50"/>
        <v>2.8451761987290602E-2</v>
      </c>
      <c r="L93" s="25"/>
    </row>
    <row r="94" spans="1:20" x14ac:dyDescent="0.3">
      <c r="A94" s="9">
        <f>Sheet1!A108</f>
        <v>35703</v>
      </c>
      <c r="B94" s="24">
        <f>Sheet1!B108</f>
        <v>68.069999999999993</v>
      </c>
      <c r="C94" s="24"/>
      <c r="D94" s="26">
        <v>-6.5100947672023235E-2</v>
      </c>
      <c r="E94" s="26"/>
      <c r="H94">
        <v>1998</v>
      </c>
      <c r="I94">
        <f t="shared" si="49"/>
        <v>0</v>
      </c>
      <c r="K94" s="26">
        <f t="shared" si="50"/>
        <v>-0.24927800577595383</v>
      </c>
      <c r="L94" s="25"/>
    </row>
    <row r="95" spans="1:20" x14ac:dyDescent="0.3">
      <c r="A95" s="9">
        <f>Sheet1!A109</f>
        <v>35734</v>
      </c>
      <c r="B95" s="24">
        <f>Sheet1!B109</f>
        <v>49.73</v>
      </c>
      <c r="C95" s="24"/>
      <c r="D95" s="26">
        <v>-0.26942852945497275</v>
      </c>
      <c r="E95" s="26"/>
      <c r="H95">
        <v>1999</v>
      </c>
      <c r="I95">
        <f t="shared" si="49"/>
        <v>1</v>
      </c>
      <c r="K95" s="26">
        <f t="shared" si="50"/>
        <v>0.44575315195753173</v>
      </c>
      <c r="L95" s="25"/>
    </row>
    <row r="96" spans="1:20" x14ac:dyDescent="0.3">
      <c r="A96" s="9">
        <f>Sheet1!A110</f>
        <v>35763</v>
      </c>
      <c r="B96" s="24">
        <f>Sheet1!B110</f>
        <v>43.62</v>
      </c>
      <c r="C96" s="24"/>
      <c r="D96" s="26">
        <v>-0.12286346269857229</v>
      </c>
      <c r="E96" s="26"/>
      <c r="H96">
        <v>2000</v>
      </c>
      <c r="I96">
        <f t="shared" si="49"/>
        <v>0</v>
      </c>
      <c r="K96" s="26">
        <f t="shared" si="50"/>
        <v>-0.1159251720461375</v>
      </c>
      <c r="L96" s="25"/>
    </row>
    <row r="97" spans="1:12" x14ac:dyDescent="0.3">
      <c r="A97" s="9">
        <f>Sheet1!A111</f>
        <v>35791</v>
      </c>
      <c r="B97" s="24">
        <f>Sheet1!B111</f>
        <v>42.34</v>
      </c>
      <c r="C97" s="24"/>
      <c r="D97" s="26">
        <v>-2.9344337459880632E-2</v>
      </c>
      <c r="E97" s="26"/>
      <c r="H97">
        <v>2001</v>
      </c>
      <c r="I97">
        <f t="shared" si="49"/>
        <v>1</v>
      </c>
      <c r="K97" s="26">
        <f t="shared" si="50"/>
        <v>4.297199889104375E-3</v>
      </c>
      <c r="L97" s="25"/>
    </row>
    <row r="98" spans="1:12" x14ac:dyDescent="0.3">
      <c r="A98" s="9">
        <f>Sheet1!A112</f>
        <v>35826</v>
      </c>
      <c r="B98" s="24">
        <f>Sheet1!B112</f>
        <v>65.45</v>
      </c>
      <c r="C98" s="24"/>
      <c r="D98" s="26">
        <v>0.54581955597543685</v>
      </c>
      <c r="E98" s="26"/>
      <c r="H98">
        <v>2002</v>
      </c>
      <c r="I98">
        <f t="shared" si="49"/>
        <v>1</v>
      </c>
      <c r="K98" s="26">
        <f t="shared" si="50"/>
        <v>3.6737478074449381E-2</v>
      </c>
      <c r="L98" s="25"/>
    </row>
    <row r="99" spans="1:12" x14ac:dyDescent="0.3">
      <c r="A99" s="9">
        <f>Sheet1!A113</f>
        <v>35854</v>
      </c>
      <c r="B99" s="24">
        <f>Sheet1!B113</f>
        <v>65.790000000000006</v>
      </c>
      <c r="C99" s="24"/>
      <c r="D99" s="26">
        <v>5.1948051948051965E-3</v>
      </c>
      <c r="E99" s="26"/>
      <c r="H99">
        <v>2003</v>
      </c>
      <c r="I99">
        <f t="shared" si="49"/>
        <v>1</v>
      </c>
      <c r="K99" s="26">
        <f t="shared" si="50"/>
        <v>4.9416609471516937E-2</v>
      </c>
      <c r="L99" s="25"/>
    </row>
    <row r="100" spans="1:12" x14ac:dyDescent="0.3">
      <c r="A100" s="9">
        <f>Sheet1!A114</f>
        <v>35885</v>
      </c>
      <c r="B100" s="24">
        <f>Sheet1!B114</f>
        <v>55.28</v>
      </c>
      <c r="C100" s="24"/>
      <c r="D100" s="26">
        <v>-0.15975072199422413</v>
      </c>
      <c r="E100" s="26"/>
      <c r="H100">
        <v>2004</v>
      </c>
      <c r="I100">
        <f t="shared" si="49"/>
        <v>0</v>
      </c>
      <c r="K100" s="26">
        <f t="shared" si="50"/>
        <v>-3.0365769496204176E-2</v>
      </c>
      <c r="L100" s="25"/>
    </row>
    <row r="101" spans="1:12" x14ac:dyDescent="0.3">
      <c r="A101" s="9">
        <f>Sheet1!A115</f>
        <v>35915</v>
      </c>
      <c r="B101" s="24">
        <f>Sheet1!B115</f>
        <v>49.39</v>
      </c>
      <c r="C101" s="24"/>
      <c r="D101" s="26">
        <v>-0.10654848046309695</v>
      </c>
      <c r="E101" s="26"/>
      <c r="H101">
        <v>2005</v>
      </c>
      <c r="I101">
        <f t="shared" si="49"/>
        <v>0</v>
      </c>
      <c r="K101" s="26">
        <f t="shared" si="50"/>
        <v>-0.10141383263278558</v>
      </c>
      <c r="L101" s="25"/>
    </row>
    <row r="102" spans="1:12" x14ac:dyDescent="0.3">
      <c r="A102" s="9">
        <f>Sheet1!A116</f>
        <v>35945</v>
      </c>
      <c r="B102" s="24">
        <f>Sheet1!B116</f>
        <v>38.479999999999997</v>
      </c>
      <c r="C102" s="24"/>
      <c r="D102" s="26">
        <v>-0.22089491799959515</v>
      </c>
      <c r="E102" s="26"/>
      <c r="H102">
        <v>2006</v>
      </c>
      <c r="I102">
        <f t="shared" si="49"/>
        <v>1</v>
      </c>
      <c r="K102" s="26">
        <f t="shared" si="50"/>
        <v>3.7475345167652829E-2</v>
      </c>
      <c r="L102" s="25"/>
    </row>
    <row r="103" spans="1:12" x14ac:dyDescent="0.3">
      <c r="A103" s="9">
        <f>Sheet1!A117</f>
        <v>35976</v>
      </c>
      <c r="B103" s="24">
        <f>Sheet1!B117</f>
        <v>34.369999999999997</v>
      </c>
      <c r="C103" s="24"/>
      <c r="D103" s="26">
        <v>-0.10680873180873185</v>
      </c>
      <c r="E103" s="26"/>
      <c r="H103">
        <v>2007</v>
      </c>
      <c r="I103">
        <f t="shared" si="49"/>
        <v>1</v>
      </c>
      <c r="K103" s="26">
        <f t="shared" si="50"/>
        <v>8.3788209606987296E-2</v>
      </c>
      <c r="L103" s="25"/>
    </row>
    <row r="104" spans="1:12" x14ac:dyDescent="0.3">
      <c r="A104" s="9">
        <f>Sheet1!A118</f>
        <v>36007</v>
      </c>
      <c r="B104" s="24">
        <f>Sheet1!B118</f>
        <v>39.51</v>
      </c>
      <c r="C104" s="24"/>
      <c r="D104" s="26">
        <v>0.1495490253127727</v>
      </c>
      <c r="E104" s="26"/>
      <c r="H104">
        <v>2008</v>
      </c>
      <c r="I104">
        <f t="shared" si="49"/>
        <v>1</v>
      </c>
      <c r="K104" s="26">
        <f t="shared" si="50"/>
        <v>8.3698409038505783E-2</v>
      </c>
      <c r="L104" s="25"/>
    </row>
    <row r="105" spans="1:12" x14ac:dyDescent="0.3">
      <c r="A105" s="9">
        <f>Sheet1!A119</f>
        <v>36038</v>
      </c>
      <c r="B105" s="24">
        <f>Sheet1!B119</f>
        <v>35.549999999999997</v>
      </c>
      <c r="C105" s="24"/>
      <c r="D105" s="26">
        <v>-0.10022779043280183</v>
      </c>
      <c r="E105" s="26"/>
      <c r="H105">
        <v>2009</v>
      </c>
      <c r="I105">
        <f t="shared" si="49"/>
        <v>1</v>
      </c>
      <c r="K105" s="26">
        <f t="shared" si="50"/>
        <v>0.27471572390816257</v>
      </c>
      <c r="L105" s="25"/>
    </row>
    <row r="106" spans="1:12" x14ac:dyDescent="0.3">
      <c r="A106" s="9">
        <f>Sheet1!A120</f>
        <v>36068</v>
      </c>
      <c r="B106" s="24">
        <f>Sheet1!B120</f>
        <v>35.450000000000003</v>
      </c>
      <c r="C106" s="24"/>
      <c r="D106" s="26">
        <v>-2.8129395218001729E-3</v>
      </c>
      <c r="E106" s="26"/>
      <c r="H106">
        <v>2010</v>
      </c>
      <c r="I106">
        <f t="shared" si="49"/>
        <v>1</v>
      </c>
      <c r="J106">
        <f>IF((1+K42)*(1+L42)-1&gt;0,1,0)</f>
        <v>1</v>
      </c>
      <c r="K106" s="26">
        <f t="shared" si="50"/>
        <v>9.4019965444423148E-2</v>
      </c>
      <c r="L106" s="25">
        <f>(1+K42)*(1+L42)-1</f>
        <v>6.1597130207155182E-2</v>
      </c>
    </row>
    <row r="107" spans="1:12" x14ac:dyDescent="0.3">
      <c r="A107" s="9">
        <f>Sheet1!A121</f>
        <v>36099</v>
      </c>
      <c r="B107" s="24">
        <f>Sheet1!B121</f>
        <v>47.61</v>
      </c>
      <c r="C107" s="24"/>
      <c r="D107" s="26">
        <v>0.34301833568406193</v>
      </c>
      <c r="E107" s="26"/>
      <c r="H107">
        <v>2011</v>
      </c>
      <c r="I107">
        <f t="shared" si="49"/>
        <v>1</v>
      </c>
      <c r="J107">
        <f t="shared" ref="J107:J119" si="51">IF((1+K43)*(1+L43)-1&gt;0,1,0)</f>
        <v>0</v>
      </c>
      <c r="K107" s="26">
        <f t="shared" si="50"/>
        <v>0.13274301763145546</v>
      </c>
      <c r="L107" s="25">
        <f t="shared" ref="L107:L119" si="52">(1+K43)*(1+L43)-1</f>
        <v>-4.941531874881222E-3</v>
      </c>
    </row>
    <row r="108" spans="1:12" x14ac:dyDescent="0.3">
      <c r="A108" s="9">
        <f>Sheet1!A122</f>
        <v>36129</v>
      </c>
      <c r="B108" s="24">
        <f>Sheet1!B122</f>
        <v>51.93</v>
      </c>
      <c r="C108" s="24"/>
      <c r="D108" s="26">
        <v>9.0737240075614345E-2</v>
      </c>
      <c r="E108" s="26"/>
      <c r="H108">
        <v>2012</v>
      </c>
      <c r="I108">
        <f t="shared" si="49"/>
        <v>0</v>
      </c>
      <c r="J108">
        <f t="shared" si="51"/>
        <v>0</v>
      </c>
      <c r="K108" s="26">
        <f t="shared" si="50"/>
        <v>-1.0406917980009589E-2</v>
      </c>
      <c r="L108" s="25">
        <f t="shared" si="52"/>
        <v>-0.12491018570055146</v>
      </c>
    </row>
    <row r="109" spans="1:12" x14ac:dyDescent="0.3">
      <c r="A109" s="9">
        <f>Sheet1!A123</f>
        <v>36157</v>
      </c>
      <c r="B109" s="24">
        <f>Sheet1!B123</f>
        <v>64.94</v>
      </c>
      <c r="C109" s="24"/>
      <c r="D109" s="26">
        <v>0.25052955902176</v>
      </c>
      <c r="E109" s="26"/>
      <c r="H109">
        <v>2013</v>
      </c>
      <c r="I109">
        <f t="shared" si="49"/>
        <v>0</v>
      </c>
      <c r="J109">
        <f t="shared" si="51"/>
        <v>1</v>
      </c>
      <c r="K109" s="26">
        <f t="shared" si="50"/>
        <v>-4.585649789186963E-2</v>
      </c>
      <c r="L109" s="25">
        <f t="shared" si="52"/>
        <v>1.8933257092029754E-2</v>
      </c>
    </row>
    <row r="110" spans="1:12" x14ac:dyDescent="0.3">
      <c r="A110" s="9">
        <f>Sheet1!A124</f>
        <v>36189</v>
      </c>
      <c r="B110" s="24">
        <f>Sheet1!B124</f>
        <v>65.72</v>
      </c>
      <c r="C110" s="24"/>
      <c r="D110" s="26">
        <v>1.2011087157375977E-2</v>
      </c>
      <c r="E110" s="26"/>
      <c r="H110">
        <v>2014</v>
      </c>
      <c r="I110">
        <f t="shared" si="49"/>
        <v>0</v>
      </c>
      <c r="J110">
        <f t="shared" si="51"/>
        <v>1</v>
      </c>
      <c r="K110" s="26">
        <f t="shared" si="50"/>
        <v>-1.1919043380674177E-2</v>
      </c>
      <c r="L110" s="25">
        <f t="shared" si="52"/>
        <v>4.1003801603139323E-2</v>
      </c>
    </row>
    <row r="111" spans="1:12" x14ac:dyDescent="0.3">
      <c r="A111" s="9">
        <f>Sheet1!A125</f>
        <v>36217</v>
      </c>
      <c r="B111" s="24">
        <f>Sheet1!B125</f>
        <v>60.28</v>
      </c>
      <c r="C111" s="24"/>
      <c r="D111" s="26">
        <v>-8.2775410833840546E-2</v>
      </c>
      <c r="E111" s="26"/>
      <c r="H111">
        <v>2015</v>
      </c>
      <c r="I111">
        <f t="shared" si="49"/>
        <v>1</v>
      </c>
      <c r="J111">
        <f t="shared" si="51"/>
        <v>1</v>
      </c>
      <c r="K111" s="26">
        <f t="shared" si="50"/>
        <v>5.9492563429571321E-2</v>
      </c>
      <c r="L111" s="25">
        <f t="shared" si="52"/>
        <v>8.0853563038371101E-2</v>
      </c>
    </row>
    <row r="112" spans="1:12" x14ac:dyDescent="0.3">
      <c r="A112" s="9">
        <f>Sheet1!A126</f>
        <v>36250</v>
      </c>
      <c r="B112" s="24">
        <f>Sheet1!B126</f>
        <v>71.84</v>
      </c>
      <c r="C112" s="24"/>
      <c r="D112" s="26">
        <v>0.19177173191771746</v>
      </c>
      <c r="E112" s="26"/>
      <c r="H112">
        <v>2016</v>
      </c>
      <c r="I112">
        <f t="shared" si="49"/>
        <v>1</v>
      </c>
      <c r="J112">
        <f t="shared" si="51"/>
        <v>1</v>
      </c>
      <c r="K112" s="26">
        <f t="shared" si="50"/>
        <v>4.5049652644589377E-2</v>
      </c>
      <c r="L112" s="25">
        <f t="shared" si="52"/>
        <v>1.8880376459786019E-2</v>
      </c>
    </row>
    <row r="113" spans="1:12" x14ac:dyDescent="0.3">
      <c r="A113" s="9">
        <f>Sheet1!A127</f>
        <v>36280</v>
      </c>
      <c r="B113" s="24">
        <f>Sheet1!B127</f>
        <v>87.15</v>
      </c>
      <c r="C113" s="24"/>
      <c r="D113" s="26">
        <v>0.21311247216035634</v>
      </c>
      <c r="E113" s="26"/>
      <c r="H113">
        <v>2017</v>
      </c>
      <c r="I113">
        <f t="shared" si="49"/>
        <v>1</v>
      </c>
      <c r="J113">
        <f t="shared" si="51"/>
        <v>1</v>
      </c>
      <c r="K113" s="26">
        <f t="shared" si="50"/>
        <v>6.3504406428200877E-2</v>
      </c>
      <c r="L113" s="25">
        <f t="shared" si="52"/>
        <v>2.5721298063812403E-2</v>
      </c>
    </row>
    <row r="114" spans="1:12" x14ac:dyDescent="0.3">
      <c r="A114" s="9">
        <f>Sheet1!A128</f>
        <v>36311</v>
      </c>
      <c r="B114" s="24">
        <f>Sheet1!B128</f>
        <v>85.68</v>
      </c>
      <c r="C114" s="24"/>
      <c r="D114" s="26">
        <v>-1.6867469879518038E-2</v>
      </c>
      <c r="E114" s="26"/>
      <c r="H114">
        <v>2018</v>
      </c>
      <c r="I114">
        <f t="shared" si="49"/>
        <v>1</v>
      </c>
      <c r="J114">
        <f t="shared" si="51"/>
        <v>0</v>
      </c>
      <c r="K114" s="26">
        <f t="shared" si="50"/>
        <v>3.4200600907754231E-2</v>
      </c>
      <c r="L114" s="25">
        <f t="shared" si="52"/>
        <v>-2.6190321109880954E-2</v>
      </c>
    </row>
    <row r="115" spans="1:12" x14ac:dyDescent="0.3">
      <c r="A115" s="9">
        <f>Sheet1!A129</f>
        <v>36341</v>
      </c>
      <c r="B115" s="24">
        <f>Sheet1!B129</f>
        <v>105.47</v>
      </c>
      <c r="C115" s="24"/>
      <c r="D115" s="26">
        <v>0.23097572362278229</v>
      </c>
      <c r="E115" s="26"/>
      <c r="H115">
        <v>2019</v>
      </c>
      <c r="I115">
        <f t="shared" si="49"/>
        <v>1</v>
      </c>
      <c r="J115">
        <f t="shared" si="51"/>
        <v>0</v>
      </c>
      <c r="K115" s="26">
        <f t="shared" si="50"/>
        <v>3.9464411557434964E-3</v>
      </c>
      <c r="L115" s="25">
        <f t="shared" si="52"/>
        <v>-2.2424428865178148E-2</v>
      </c>
    </row>
    <row r="116" spans="1:12" x14ac:dyDescent="0.3">
      <c r="A116" s="9">
        <f>Sheet1!A130</f>
        <v>36371</v>
      </c>
      <c r="B116" s="24">
        <f>Sheet1!B130</f>
        <v>116.14</v>
      </c>
      <c r="C116" s="24"/>
      <c r="D116" s="26">
        <v>0.10116620840049295</v>
      </c>
      <c r="E116" s="26"/>
      <c r="H116">
        <v>2020</v>
      </c>
      <c r="I116">
        <f t="shared" si="49"/>
        <v>0</v>
      </c>
      <c r="J116">
        <f t="shared" si="51"/>
        <v>1</v>
      </c>
      <c r="K116" s="26">
        <f t="shared" si="50"/>
        <v>-3.682561002910234E-2</v>
      </c>
      <c r="L116" s="25">
        <f t="shared" si="52"/>
        <v>7.0319575624272046E-2</v>
      </c>
    </row>
    <row r="117" spans="1:12" x14ac:dyDescent="0.3">
      <c r="A117" s="9">
        <f>Sheet1!A131</f>
        <v>36403</v>
      </c>
      <c r="B117" s="24">
        <f>Sheet1!B131</f>
        <v>112.79</v>
      </c>
      <c r="C117" s="24"/>
      <c r="D117" s="26">
        <v>-2.8844498019631404E-2</v>
      </c>
      <c r="E117" s="26"/>
      <c r="H117">
        <v>2021</v>
      </c>
      <c r="I117">
        <f t="shared" si="49"/>
        <v>1</v>
      </c>
      <c r="J117">
        <f t="shared" si="51"/>
        <v>1</v>
      </c>
      <c r="K117" s="26">
        <f t="shared" si="50"/>
        <v>3.0372520797248059E-2</v>
      </c>
      <c r="L117" s="25">
        <f t="shared" si="52"/>
        <v>3.1068431245965256E-2</v>
      </c>
    </row>
    <row r="118" spans="1:12" x14ac:dyDescent="0.3">
      <c r="A118" s="9">
        <f>Sheet1!A132</f>
        <v>36433</v>
      </c>
      <c r="B118" s="24">
        <f>Sheet1!B132</f>
        <v>100.71</v>
      </c>
      <c r="C118" s="24"/>
      <c r="D118" s="26">
        <v>-0.10710169341253672</v>
      </c>
      <c r="E118" s="26"/>
      <c r="H118">
        <v>2022</v>
      </c>
      <c r="I118">
        <f t="shared" si="49"/>
        <v>0</v>
      </c>
      <c r="J118">
        <f t="shared" si="51"/>
        <v>1</v>
      </c>
      <c r="K118" s="26">
        <f t="shared" si="50"/>
        <v>-1.7868009072301905E-2</v>
      </c>
      <c r="L118" s="25">
        <f t="shared" si="52"/>
        <v>3.3011438662358117E-3</v>
      </c>
    </row>
    <row r="119" spans="1:12" x14ac:dyDescent="0.3">
      <c r="A119" s="9">
        <f>Sheet1!A133</f>
        <v>36462</v>
      </c>
      <c r="B119" s="24">
        <f>Sheet1!B133</f>
        <v>100.19</v>
      </c>
      <c r="C119" s="24"/>
      <c r="D119" s="26">
        <v>-5.1633402839836862E-3</v>
      </c>
      <c r="E119" s="26"/>
      <c r="H119">
        <v>2023</v>
      </c>
      <c r="I119">
        <f t="shared" si="49"/>
        <v>0</v>
      </c>
      <c r="J119">
        <f t="shared" si="51"/>
        <v>1</v>
      </c>
      <c r="K119" s="26">
        <f t="shared" si="50"/>
        <v>-8.6721728081321503E-3</v>
      </c>
      <c r="L119" s="25">
        <f t="shared" si="52"/>
        <v>2.4075937185599861E-2</v>
      </c>
    </row>
    <row r="120" spans="1:12" x14ac:dyDescent="0.3">
      <c r="A120" s="9">
        <f>Sheet1!A134</f>
        <v>36494</v>
      </c>
      <c r="B120" s="24">
        <f>Sheet1!B134</f>
        <v>123.59</v>
      </c>
      <c r="C120" s="24"/>
      <c r="D120" s="26">
        <v>0.2335562431380378</v>
      </c>
      <c r="E120" s="26"/>
    </row>
    <row r="121" spans="1:12" x14ac:dyDescent="0.3">
      <c r="A121" s="9">
        <f>Sheet1!A135</f>
        <v>36522</v>
      </c>
      <c r="B121" s="24">
        <f>Sheet1!B135</f>
        <v>130.02000000000001</v>
      </c>
      <c r="C121" s="24"/>
      <c r="D121" s="26">
        <v>5.2026863014807079E-2</v>
      </c>
      <c r="E121" s="26"/>
    </row>
    <row r="122" spans="1:12" x14ac:dyDescent="0.3">
      <c r="A122" s="9">
        <f>Sheet1!A136</f>
        <v>36556</v>
      </c>
      <c r="B122" s="24">
        <f>Sheet1!B136</f>
        <v>119.08</v>
      </c>
      <c r="C122" s="24"/>
      <c r="D122" s="26">
        <v>-8.4140901399784696E-2</v>
      </c>
      <c r="E122" s="26"/>
    </row>
    <row r="123" spans="1:12" x14ac:dyDescent="0.3">
      <c r="A123" s="9">
        <f>Sheet1!A137</f>
        <v>36585</v>
      </c>
      <c r="B123" s="24">
        <f>Sheet1!B137</f>
        <v>103.17</v>
      </c>
      <c r="C123" s="24"/>
      <c r="D123" s="26">
        <v>-0.133607658716829</v>
      </c>
      <c r="E123" s="26"/>
    </row>
    <row r="124" spans="1:12" x14ac:dyDescent="0.3">
      <c r="A124" s="9">
        <f>Sheet1!A138</f>
        <v>36616</v>
      </c>
      <c r="B124" s="24">
        <f>Sheet1!B138</f>
        <v>108.03</v>
      </c>
      <c r="C124" s="24"/>
      <c r="D124" s="26">
        <v>4.7106717068915449E-2</v>
      </c>
      <c r="E124" s="26"/>
    </row>
    <row r="125" spans="1:12" x14ac:dyDescent="0.3">
      <c r="A125" s="9">
        <f>Sheet1!A139</f>
        <v>36644</v>
      </c>
      <c r="B125" s="24">
        <f>Sheet1!B139</f>
        <v>91.21</v>
      </c>
      <c r="C125" s="24"/>
      <c r="D125" s="26">
        <v>-0.15569749143756373</v>
      </c>
      <c r="E125" s="26"/>
    </row>
    <row r="126" spans="1:12" x14ac:dyDescent="0.3">
      <c r="A126" s="9">
        <f>Sheet1!A140</f>
        <v>36677</v>
      </c>
      <c r="B126" s="24">
        <f>Sheet1!B140</f>
        <v>92.74</v>
      </c>
      <c r="C126" s="24"/>
      <c r="D126" s="26">
        <v>1.6774476482841916E-2</v>
      </c>
      <c r="E126" s="26"/>
    </row>
    <row r="127" spans="1:12" x14ac:dyDescent="0.3">
      <c r="A127" s="9">
        <f>Sheet1!A141</f>
        <v>36707</v>
      </c>
      <c r="B127" s="24">
        <f>Sheet1!B141</f>
        <v>104.43</v>
      </c>
      <c r="C127" s="24"/>
      <c r="D127" s="26">
        <v>0.12605132628854876</v>
      </c>
      <c r="E127" s="26"/>
    </row>
    <row r="128" spans="1:12" x14ac:dyDescent="0.3">
      <c r="A128" s="9">
        <f>Sheet1!A142</f>
        <v>36738</v>
      </c>
      <c r="B128" s="24">
        <f>Sheet1!B142</f>
        <v>89.35</v>
      </c>
      <c r="C128" s="24"/>
      <c r="D128" s="26">
        <v>-0.14440294934405828</v>
      </c>
      <c r="E128" s="26"/>
    </row>
    <row r="129" spans="1:5" x14ac:dyDescent="0.3">
      <c r="A129" s="9">
        <f>Sheet1!A143</f>
        <v>36769</v>
      </c>
      <c r="B129" s="24">
        <f>Sheet1!B143</f>
        <v>86.54</v>
      </c>
      <c r="C129" s="24"/>
      <c r="D129" s="26">
        <v>-3.1449356463346234E-2</v>
      </c>
      <c r="E129" s="26"/>
    </row>
    <row r="130" spans="1:5" x14ac:dyDescent="0.3">
      <c r="A130" s="9">
        <f>Sheet1!A144</f>
        <v>36798</v>
      </c>
      <c r="B130" s="24">
        <f>Sheet1!B144</f>
        <v>76.37</v>
      </c>
      <c r="C130" s="24"/>
      <c r="D130" s="26">
        <v>-0.11751791079269702</v>
      </c>
      <c r="E130" s="26"/>
    </row>
    <row r="131" spans="1:5" x14ac:dyDescent="0.3">
      <c r="A131" s="9">
        <f>Sheet1!A145</f>
        <v>36830</v>
      </c>
      <c r="B131" s="24">
        <f>Sheet1!B145</f>
        <v>64</v>
      </c>
      <c r="C131" s="24"/>
      <c r="D131" s="26">
        <v>-0.16197459735498232</v>
      </c>
      <c r="E131" s="26"/>
    </row>
    <row r="132" spans="1:5" x14ac:dyDescent="0.3">
      <c r="A132" s="9">
        <f>Sheet1!A146</f>
        <v>36860</v>
      </c>
      <c r="B132" s="24">
        <f>Sheet1!B146</f>
        <v>63.48</v>
      </c>
      <c r="C132" s="24"/>
      <c r="D132" s="26">
        <v>-8.1250000000000488E-3</v>
      </c>
      <c r="E132" s="26"/>
    </row>
    <row r="133" spans="1:5" x14ac:dyDescent="0.3">
      <c r="A133" s="9">
        <f>Sheet1!A147</f>
        <v>36886</v>
      </c>
      <c r="B133" s="24">
        <f>Sheet1!B147</f>
        <v>63.35</v>
      </c>
      <c r="C133" s="24"/>
      <c r="D133" s="26">
        <v>-2.0478890989287235E-3</v>
      </c>
      <c r="E133" s="26"/>
    </row>
    <row r="134" spans="1:5" x14ac:dyDescent="0.3">
      <c r="A134" s="9">
        <f>Sheet1!A148</f>
        <v>36922</v>
      </c>
      <c r="B134" s="24">
        <f>Sheet1!B148</f>
        <v>77.98</v>
      </c>
      <c r="C134" s="24"/>
      <c r="D134" s="26">
        <v>0.23093922651933707</v>
      </c>
      <c r="E134" s="26"/>
    </row>
    <row r="135" spans="1:5" x14ac:dyDescent="0.3">
      <c r="A135" s="9">
        <f>Sheet1!A149</f>
        <v>36950</v>
      </c>
      <c r="B135" s="24">
        <f>Sheet1!B149</f>
        <v>72.14</v>
      </c>
      <c r="C135" s="24"/>
      <c r="D135" s="26">
        <v>-7.489099769171581E-2</v>
      </c>
      <c r="E135" s="26"/>
    </row>
    <row r="136" spans="1:5" x14ac:dyDescent="0.3">
      <c r="A136" s="9">
        <f>Sheet1!A150</f>
        <v>36980</v>
      </c>
      <c r="B136" s="24">
        <f>Sheet1!B150</f>
        <v>65.16</v>
      </c>
      <c r="C136" s="24"/>
      <c r="D136" s="26">
        <v>-9.6756307180482448E-2</v>
      </c>
      <c r="E136" s="26"/>
    </row>
    <row r="137" spans="1:5" x14ac:dyDescent="0.3">
      <c r="A137" s="9">
        <f>Sheet1!A151</f>
        <v>37011</v>
      </c>
      <c r="B137" s="24">
        <f>Sheet1!B151</f>
        <v>72.45</v>
      </c>
      <c r="C137" s="24"/>
      <c r="D137" s="26">
        <v>0.11187845303867405</v>
      </c>
      <c r="E137" s="26"/>
    </row>
    <row r="138" spans="1:5" x14ac:dyDescent="0.3">
      <c r="A138" s="9">
        <f>Sheet1!A152</f>
        <v>37042</v>
      </c>
      <c r="B138" s="24">
        <f>Sheet1!B152</f>
        <v>76.09</v>
      </c>
      <c r="C138" s="24"/>
      <c r="D138" s="26">
        <v>5.0241545893719763E-2</v>
      </c>
      <c r="E138" s="26"/>
    </row>
    <row r="139" spans="1:5" x14ac:dyDescent="0.3">
      <c r="A139" s="9">
        <f>Sheet1!A153</f>
        <v>37071</v>
      </c>
      <c r="B139" s="24">
        <f>Sheet1!B153</f>
        <v>73.2</v>
      </c>
      <c r="C139" s="24"/>
      <c r="D139" s="26">
        <v>-3.7981337889341549E-2</v>
      </c>
      <c r="E139" s="26"/>
    </row>
    <row r="140" spans="1:5" x14ac:dyDescent="0.3">
      <c r="A140" s="9">
        <f>Sheet1!A154</f>
        <v>37103</v>
      </c>
      <c r="B140" s="24">
        <f>Sheet1!B154</f>
        <v>66.98</v>
      </c>
      <c r="C140" s="24"/>
      <c r="D140" s="26">
        <v>-8.4972677595628432E-2</v>
      </c>
      <c r="E140" s="26"/>
    </row>
    <row r="141" spans="1:5" x14ac:dyDescent="0.3">
      <c r="A141" s="9">
        <f>Sheet1!A155</f>
        <v>37134</v>
      </c>
      <c r="B141" s="24">
        <f>Sheet1!B155</f>
        <v>67.42</v>
      </c>
      <c r="C141" s="24"/>
      <c r="D141" s="26">
        <v>6.5691251119737171E-3</v>
      </c>
      <c r="E141" s="26"/>
    </row>
    <row r="142" spans="1:5" x14ac:dyDescent="0.3">
      <c r="A142" s="9">
        <f>Sheet1!A156</f>
        <v>37162</v>
      </c>
      <c r="B142" s="24">
        <f>Sheet1!B156</f>
        <v>58.91</v>
      </c>
      <c r="C142" s="24"/>
      <c r="D142" s="26">
        <v>-0.12622367250074173</v>
      </c>
      <c r="E142" s="26"/>
    </row>
    <row r="143" spans="1:5" x14ac:dyDescent="0.3">
      <c r="A143" s="9">
        <f>Sheet1!A157</f>
        <v>37195</v>
      </c>
      <c r="B143" s="24">
        <f>Sheet1!B157</f>
        <v>66.44</v>
      </c>
      <c r="C143" s="24"/>
      <c r="D143" s="26">
        <v>0.12782210151077922</v>
      </c>
      <c r="E143" s="26"/>
    </row>
    <row r="144" spans="1:5" x14ac:dyDescent="0.3">
      <c r="A144" s="9">
        <f>Sheet1!A158</f>
        <v>37225</v>
      </c>
      <c r="B144" s="24">
        <f>Sheet1!B158</f>
        <v>80.03</v>
      </c>
      <c r="C144" s="24"/>
      <c r="D144" s="26">
        <v>0.20454545454545459</v>
      </c>
      <c r="E144" s="26"/>
    </row>
    <row r="145" spans="1:5" x14ac:dyDescent="0.3">
      <c r="A145" s="9">
        <f>Sheet1!A159</f>
        <v>37253</v>
      </c>
      <c r="B145" s="24">
        <f>Sheet1!B159</f>
        <v>86.97</v>
      </c>
      <c r="C145" s="24"/>
      <c r="D145" s="26">
        <v>8.6717480944645819E-2</v>
      </c>
      <c r="E145" s="26"/>
    </row>
    <row r="146" spans="1:5" x14ac:dyDescent="0.3">
      <c r="A146" s="9">
        <f>Sheet1!A160</f>
        <v>37287</v>
      </c>
      <c r="B146" s="24">
        <f>Sheet1!B160</f>
        <v>92.99</v>
      </c>
      <c r="C146" s="24"/>
      <c r="D146" s="26">
        <v>6.9219271012992856E-2</v>
      </c>
      <c r="E146" s="26"/>
    </row>
    <row r="147" spans="1:5" x14ac:dyDescent="0.3">
      <c r="A147" s="9">
        <f>Sheet1!A161</f>
        <v>37315</v>
      </c>
      <c r="B147" s="24">
        <f>Sheet1!B161</f>
        <v>102.62</v>
      </c>
      <c r="C147" s="24"/>
      <c r="D147" s="26">
        <v>0.10355952252930423</v>
      </c>
      <c r="E147" s="26"/>
    </row>
    <row r="148" spans="1:5" x14ac:dyDescent="0.3">
      <c r="A148" s="9">
        <f>Sheet1!A162</f>
        <v>37344</v>
      </c>
      <c r="B148" s="24">
        <f>Sheet1!B162</f>
        <v>111.84</v>
      </c>
      <c r="C148" s="24"/>
      <c r="D148" s="26">
        <v>8.9846033911518131E-2</v>
      </c>
      <c r="E148" s="26"/>
    </row>
    <row r="149" spans="1:5" x14ac:dyDescent="0.3">
      <c r="A149" s="9">
        <f>Sheet1!A163</f>
        <v>37376</v>
      </c>
      <c r="B149" s="24">
        <f>Sheet1!B163</f>
        <v>106.39</v>
      </c>
      <c r="C149" s="24"/>
      <c r="D149" s="26">
        <v>-4.8730329041487885E-2</v>
      </c>
      <c r="E149" s="26"/>
    </row>
    <row r="150" spans="1:5" x14ac:dyDescent="0.3">
      <c r="A150" s="9">
        <f>Sheet1!A164</f>
        <v>37407</v>
      </c>
      <c r="B150" s="24">
        <f>Sheet1!B164</f>
        <v>100.8</v>
      </c>
      <c r="C150" s="24"/>
      <c r="D150" s="26">
        <v>-5.2542532192875302E-2</v>
      </c>
      <c r="E150" s="26"/>
    </row>
    <row r="151" spans="1:5" x14ac:dyDescent="0.3">
      <c r="A151" s="9">
        <f>Sheet1!A165</f>
        <v>37435</v>
      </c>
      <c r="B151" s="24">
        <f>Sheet1!B165</f>
        <v>93.69</v>
      </c>
      <c r="C151" s="24"/>
      <c r="D151" s="26">
        <v>-7.0535714285714257E-2</v>
      </c>
      <c r="E151" s="26"/>
    </row>
    <row r="152" spans="1:5" x14ac:dyDescent="0.3">
      <c r="A152" s="9">
        <f>Sheet1!A166</f>
        <v>37468</v>
      </c>
      <c r="B152" s="24">
        <f>Sheet1!B166</f>
        <v>90.16</v>
      </c>
      <c r="C152" s="24"/>
      <c r="D152" s="26">
        <v>-3.7677446899348932E-2</v>
      </c>
      <c r="E152" s="26"/>
    </row>
    <row r="153" spans="1:5" x14ac:dyDescent="0.3">
      <c r="A153" s="9">
        <f>Sheet1!A167</f>
        <v>37498</v>
      </c>
      <c r="B153" s="24">
        <f>Sheet1!B167</f>
        <v>92.55</v>
      </c>
      <c r="C153" s="24"/>
      <c r="D153" s="26">
        <v>2.6508429458740101E-2</v>
      </c>
      <c r="E153" s="26"/>
    </row>
    <row r="154" spans="1:5" x14ac:dyDescent="0.3">
      <c r="A154" s="9">
        <f>Sheet1!A168</f>
        <v>37529</v>
      </c>
      <c r="B154" s="24">
        <f>Sheet1!B168</f>
        <v>81.37</v>
      </c>
      <c r="C154" s="24"/>
      <c r="D154" s="26">
        <v>-0.1207995678011885</v>
      </c>
      <c r="E154" s="26"/>
    </row>
    <row r="155" spans="1:5" x14ac:dyDescent="0.3">
      <c r="A155" s="9">
        <f>Sheet1!A169</f>
        <v>37560</v>
      </c>
      <c r="B155" s="24">
        <f>Sheet1!B169</f>
        <v>83.1</v>
      </c>
      <c r="C155" s="24"/>
      <c r="D155" s="26">
        <v>2.1260906968169957E-2</v>
      </c>
      <c r="E155" s="26"/>
    </row>
    <row r="156" spans="1:5" x14ac:dyDescent="0.3">
      <c r="A156" s="9">
        <f>Sheet1!A170</f>
        <v>37589</v>
      </c>
      <c r="B156" s="24">
        <f>Sheet1!B170</f>
        <v>92.05</v>
      </c>
      <c r="C156" s="24"/>
      <c r="D156" s="26">
        <v>0.10770156438026479</v>
      </c>
      <c r="E156" s="26"/>
    </row>
    <row r="157" spans="1:5" x14ac:dyDescent="0.3">
      <c r="A157" s="9">
        <f>Sheet1!A171</f>
        <v>37620</v>
      </c>
      <c r="B157" s="24">
        <f>Sheet1!B171</f>
        <v>79.87</v>
      </c>
      <c r="C157" s="24"/>
      <c r="D157" s="26">
        <v>-0.13231939163498097</v>
      </c>
      <c r="E157" s="26"/>
    </row>
    <row r="158" spans="1:5" x14ac:dyDescent="0.3">
      <c r="A158" s="9">
        <f>Sheet1!A172</f>
        <v>37651</v>
      </c>
      <c r="B158" s="24">
        <f>Sheet1!B172</f>
        <v>75.22</v>
      </c>
      <c r="C158" s="24"/>
      <c r="D158" s="26">
        <v>-5.8219606861149464E-2</v>
      </c>
      <c r="E158" s="26"/>
    </row>
    <row r="159" spans="1:5" x14ac:dyDescent="0.3">
      <c r="A159" s="9">
        <f>Sheet1!A173</f>
        <v>37680</v>
      </c>
      <c r="B159" s="24">
        <f>Sheet1!B173</f>
        <v>72.849999999999994</v>
      </c>
      <c r="C159" s="24"/>
      <c r="D159" s="26">
        <v>-3.15075777718693E-2</v>
      </c>
      <c r="E159" s="26"/>
    </row>
    <row r="160" spans="1:5" x14ac:dyDescent="0.3">
      <c r="A160" s="9">
        <f>Sheet1!A174</f>
        <v>37711</v>
      </c>
      <c r="B160" s="24">
        <f>Sheet1!B174</f>
        <v>68.05</v>
      </c>
      <c r="C160" s="24"/>
      <c r="D160" s="26">
        <v>-6.5888812628689064E-2</v>
      </c>
      <c r="E160" s="26"/>
    </row>
    <row r="161" spans="1:5" x14ac:dyDescent="0.3">
      <c r="A161" s="9">
        <f>Sheet1!A175</f>
        <v>37741</v>
      </c>
      <c r="B161" s="24">
        <f>Sheet1!B175</f>
        <v>76.45</v>
      </c>
      <c r="C161" s="24"/>
      <c r="D161" s="26">
        <v>0.12343864805290239</v>
      </c>
      <c r="E161" s="26"/>
    </row>
    <row r="162" spans="1:5" x14ac:dyDescent="0.3">
      <c r="A162" s="9">
        <f>Sheet1!A176</f>
        <v>37771</v>
      </c>
      <c r="B162" s="24">
        <f>Sheet1!B176</f>
        <v>80.53</v>
      </c>
      <c r="C162" s="24"/>
      <c r="D162" s="26">
        <v>5.3368214519293522E-2</v>
      </c>
      <c r="E162" s="26"/>
    </row>
    <row r="163" spans="1:5" x14ac:dyDescent="0.3">
      <c r="A163" s="9">
        <f>Sheet1!A177</f>
        <v>37802</v>
      </c>
      <c r="B163" s="24">
        <f>Sheet1!B177</f>
        <v>85.47</v>
      </c>
      <c r="C163" s="24"/>
      <c r="D163" s="26">
        <v>6.1343598658884835E-2</v>
      </c>
      <c r="E163" s="26"/>
    </row>
    <row r="164" spans="1:5" x14ac:dyDescent="0.3">
      <c r="A164" s="9">
        <f>Sheet1!A178</f>
        <v>37833</v>
      </c>
      <c r="B164" s="24">
        <f>Sheet1!B178</f>
        <v>91.52</v>
      </c>
      <c r="C164" s="24"/>
      <c r="D164" s="26">
        <v>7.0785070785070792E-2</v>
      </c>
      <c r="E164" s="26"/>
    </row>
    <row r="165" spans="1:5" x14ac:dyDescent="0.3">
      <c r="A165" s="9">
        <f>Sheet1!A179</f>
        <v>37862</v>
      </c>
      <c r="B165" s="24">
        <f>Sheet1!B179</f>
        <v>97.59</v>
      </c>
      <c r="C165" s="24"/>
      <c r="D165" s="26">
        <v>6.6324300699300842E-2</v>
      </c>
      <c r="E165" s="26"/>
    </row>
    <row r="166" spans="1:5" x14ac:dyDescent="0.3">
      <c r="A166" s="9">
        <f>Sheet1!A180</f>
        <v>37894</v>
      </c>
      <c r="B166" s="24">
        <f>Sheet1!B180</f>
        <v>89.55</v>
      </c>
      <c r="C166" s="24"/>
      <c r="D166" s="26">
        <v>-8.2385490316630894E-2</v>
      </c>
      <c r="E166" s="26"/>
    </row>
    <row r="167" spans="1:5" x14ac:dyDescent="0.3">
      <c r="A167" s="9">
        <f>Sheet1!A181</f>
        <v>37925</v>
      </c>
      <c r="B167" s="24">
        <f>Sheet1!B181</f>
        <v>101.44</v>
      </c>
      <c r="C167" s="24"/>
      <c r="D167" s="26">
        <v>0.13277498604131766</v>
      </c>
      <c r="E167" s="26"/>
    </row>
    <row r="168" spans="1:5" x14ac:dyDescent="0.3">
      <c r="A168" s="9">
        <f>Sheet1!A182</f>
        <v>37953</v>
      </c>
      <c r="B168" s="24">
        <f>Sheet1!B182</f>
        <v>103.61</v>
      </c>
      <c r="C168" s="24"/>
      <c r="D168" s="26">
        <v>2.1391955835962095E-2</v>
      </c>
      <c r="E168" s="26"/>
    </row>
    <row r="169" spans="1:5" x14ac:dyDescent="0.3">
      <c r="A169" s="9">
        <f>Sheet1!A183</f>
        <v>37985</v>
      </c>
      <c r="B169" s="24">
        <f>Sheet1!B183</f>
        <v>105.21</v>
      </c>
      <c r="C169" s="24"/>
      <c r="D169" s="26">
        <v>1.5442524852813388E-2</v>
      </c>
      <c r="E169" s="26"/>
    </row>
    <row r="170" spans="1:5" x14ac:dyDescent="0.3">
      <c r="A170" s="9">
        <f>Sheet1!A184</f>
        <v>38016</v>
      </c>
      <c r="B170" s="24">
        <f>Sheet1!B184</f>
        <v>110.89</v>
      </c>
      <c r="C170" s="24"/>
      <c r="D170" s="26">
        <v>5.3987263568102017E-2</v>
      </c>
      <c r="E170" s="26"/>
    </row>
    <row r="171" spans="1:5" x14ac:dyDescent="0.3">
      <c r="A171" s="9">
        <f>Sheet1!A185</f>
        <v>38044</v>
      </c>
      <c r="B171" s="24">
        <f>Sheet1!B185</f>
        <v>115.92</v>
      </c>
      <c r="C171" s="24"/>
      <c r="D171" s="26">
        <v>4.5360266931192994E-2</v>
      </c>
      <c r="E171" s="26"/>
    </row>
    <row r="172" spans="1:5" x14ac:dyDescent="0.3">
      <c r="A172" s="9">
        <f>Sheet1!A186</f>
        <v>38077</v>
      </c>
      <c r="B172" s="24">
        <f>Sheet1!B186</f>
        <v>115.98</v>
      </c>
      <c r="C172" s="24"/>
      <c r="D172" s="26">
        <v>5.1759834368536595E-4</v>
      </c>
      <c r="E172" s="26"/>
    </row>
    <row r="173" spans="1:5" x14ac:dyDescent="0.3">
      <c r="A173" s="9">
        <f>Sheet1!A187</f>
        <v>38107</v>
      </c>
      <c r="B173" s="24">
        <f>Sheet1!B187</f>
        <v>112.4</v>
      </c>
      <c r="C173" s="24"/>
      <c r="D173" s="26">
        <v>-3.0867390929470551E-2</v>
      </c>
      <c r="E173" s="26"/>
    </row>
    <row r="174" spans="1:5" x14ac:dyDescent="0.3">
      <c r="A174" s="9">
        <f>Sheet1!A188</f>
        <v>38138</v>
      </c>
      <c r="B174" s="24">
        <f>Sheet1!B188</f>
        <v>104.14</v>
      </c>
      <c r="C174" s="24"/>
      <c r="D174" s="26">
        <v>-7.3487544483985756E-2</v>
      </c>
      <c r="E174" s="26"/>
    </row>
    <row r="175" spans="1:5" x14ac:dyDescent="0.3">
      <c r="A175" s="9">
        <f>Sheet1!A189</f>
        <v>38168</v>
      </c>
      <c r="B175" s="24">
        <f>Sheet1!B189</f>
        <v>101.85</v>
      </c>
      <c r="C175" s="24"/>
      <c r="D175" s="26">
        <v>-2.1989629345112394E-2</v>
      </c>
      <c r="E175" s="26"/>
    </row>
    <row r="176" spans="1:5" x14ac:dyDescent="0.3">
      <c r="A176" s="9">
        <f>Sheet1!A190</f>
        <v>38198</v>
      </c>
      <c r="B176" s="24">
        <f>Sheet1!B190</f>
        <v>95.27</v>
      </c>
      <c r="C176" s="24"/>
      <c r="D176" s="26">
        <v>-6.4604810996563566E-2</v>
      </c>
      <c r="E176" s="26"/>
    </row>
    <row r="177" spans="1:5" x14ac:dyDescent="0.3">
      <c r="A177" s="9">
        <f>Sheet1!A191</f>
        <v>38230</v>
      </c>
      <c r="B177" s="24">
        <f>Sheet1!B191</f>
        <v>102.89</v>
      </c>
      <c r="C177" s="24"/>
      <c r="D177" s="26">
        <v>7.9983205626115383E-2</v>
      </c>
      <c r="E177" s="26"/>
    </row>
    <row r="178" spans="1:5" x14ac:dyDescent="0.3">
      <c r="A178" s="9">
        <f>Sheet1!A192</f>
        <v>38260</v>
      </c>
      <c r="B178" s="24">
        <f>Sheet1!B192</f>
        <v>107.69</v>
      </c>
      <c r="C178" s="24"/>
      <c r="D178" s="26">
        <v>4.6651764019826958E-2</v>
      </c>
      <c r="E178" s="26"/>
    </row>
    <row r="179" spans="1:5" x14ac:dyDescent="0.3">
      <c r="A179" s="9">
        <f>Sheet1!A193</f>
        <v>38289</v>
      </c>
      <c r="B179" s="24">
        <f>Sheet1!B193</f>
        <v>107.99</v>
      </c>
      <c r="C179" s="24"/>
      <c r="D179" s="26">
        <v>2.7857739808709869E-3</v>
      </c>
      <c r="E179" s="26"/>
    </row>
    <row r="180" spans="1:5" x14ac:dyDescent="0.3">
      <c r="A180" s="9">
        <f>Sheet1!A194</f>
        <v>38321</v>
      </c>
      <c r="B180" s="24">
        <f>Sheet1!B194</f>
        <v>113.4</v>
      </c>
      <c r="C180" s="24"/>
      <c r="D180" s="26">
        <v>5.0097231225113559E-2</v>
      </c>
      <c r="E180" s="26"/>
    </row>
    <row r="181" spans="1:5" x14ac:dyDescent="0.3">
      <c r="A181" s="9">
        <f>Sheet1!A195</f>
        <v>38351</v>
      </c>
      <c r="B181" s="24">
        <f>Sheet1!B195</f>
        <v>115.25</v>
      </c>
      <c r="C181" s="24"/>
      <c r="D181" s="26">
        <v>1.6313932980599688E-2</v>
      </c>
      <c r="E181" s="26"/>
    </row>
    <row r="182" spans="1:5" x14ac:dyDescent="0.3">
      <c r="A182" s="9">
        <f>Sheet1!A196</f>
        <v>38383</v>
      </c>
      <c r="B182" s="24">
        <f>Sheet1!B196</f>
        <v>121.06</v>
      </c>
      <c r="C182" s="24"/>
      <c r="D182" s="26">
        <v>5.0412147505423111E-2</v>
      </c>
      <c r="E182" s="26"/>
    </row>
    <row r="183" spans="1:5" x14ac:dyDescent="0.3">
      <c r="A183" s="9">
        <f>Sheet1!A197</f>
        <v>38411</v>
      </c>
      <c r="B183" s="24">
        <f>Sheet1!B197</f>
        <v>130.85</v>
      </c>
      <c r="C183" s="24"/>
      <c r="D183" s="26">
        <v>8.0868990583181866E-2</v>
      </c>
      <c r="E183" s="26"/>
    </row>
    <row r="184" spans="1:5" x14ac:dyDescent="0.3">
      <c r="A184" s="9">
        <f>Sheet1!A198</f>
        <v>38442</v>
      </c>
      <c r="B184" s="24">
        <f>Sheet1!B198</f>
        <v>124.78</v>
      </c>
      <c r="C184" s="24"/>
      <c r="D184" s="26">
        <v>-4.6388995032479841E-2</v>
      </c>
      <c r="E184" s="26"/>
    </row>
    <row r="185" spans="1:5" x14ac:dyDescent="0.3">
      <c r="A185" s="9">
        <f>Sheet1!A199</f>
        <v>38471</v>
      </c>
      <c r="B185" s="24">
        <f>Sheet1!B199</f>
        <v>117.58</v>
      </c>
      <c r="C185" s="24"/>
      <c r="D185" s="26">
        <v>-5.770155473633598E-2</v>
      </c>
      <c r="E185" s="26"/>
    </row>
    <row r="186" spans="1:5" x14ac:dyDescent="0.3">
      <c r="A186" s="9">
        <f>Sheet1!A200</f>
        <v>38503</v>
      </c>
      <c r="B186" s="24">
        <f>Sheet1!B200</f>
        <v>124.84</v>
      </c>
      <c r="C186" s="24"/>
      <c r="D186" s="26">
        <v>6.1745194761013922E-2</v>
      </c>
      <c r="E186" s="26"/>
    </row>
    <row r="187" spans="1:5" x14ac:dyDescent="0.3">
      <c r="A187" s="9">
        <f>Sheet1!A201</f>
        <v>38533</v>
      </c>
      <c r="B187" s="24">
        <f>Sheet1!B201</f>
        <v>129.43</v>
      </c>
      <c r="C187" s="24"/>
      <c r="D187" s="26">
        <v>3.6767061839154236E-2</v>
      </c>
      <c r="E187" s="26"/>
    </row>
    <row r="188" spans="1:5" x14ac:dyDescent="0.3">
      <c r="A188" s="9">
        <f>Sheet1!A202</f>
        <v>38562</v>
      </c>
      <c r="B188" s="24">
        <f>Sheet1!B202</f>
        <v>143.32</v>
      </c>
      <c r="C188" s="24"/>
      <c r="D188" s="26">
        <v>0.10731669628370533</v>
      </c>
      <c r="E188" s="26"/>
    </row>
    <row r="189" spans="1:5" x14ac:dyDescent="0.3">
      <c r="A189" s="9">
        <f>Sheet1!A203</f>
        <v>38595</v>
      </c>
      <c r="B189" s="24">
        <f>Sheet1!B203</f>
        <v>140.09</v>
      </c>
      <c r="C189" s="24"/>
      <c r="D189" s="26">
        <v>-2.2536980184203137E-2</v>
      </c>
      <c r="E189" s="26"/>
    </row>
    <row r="190" spans="1:5" x14ac:dyDescent="0.3">
      <c r="A190" s="9">
        <f>Sheet1!A204</f>
        <v>38625</v>
      </c>
      <c r="B190" s="24">
        <f>Sheet1!B204</f>
        <v>157.55000000000001</v>
      </c>
      <c r="C190" s="24"/>
      <c r="D190" s="26">
        <v>0.12463416375187375</v>
      </c>
      <c r="E190" s="26"/>
    </row>
    <row r="191" spans="1:5" x14ac:dyDescent="0.3">
      <c r="A191" s="9">
        <f>Sheet1!A205</f>
        <v>38656</v>
      </c>
      <c r="B191" s="24">
        <f>Sheet1!B205</f>
        <v>148.84</v>
      </c>
      <c r="C191" s="24"/>
      <c r="D191" s="26">
        <v>-5.5284036813709969E-2</v>
      </c>
      <c r="E191" s="26"/>
    </row>
    <row r="192" spans="1:5" x14ac:dyDescent="0.3">
      <c r="A192" s="9">
        <f>Sheet1!A206</f>
        <v>38686</v>
      </c>
      <c r="B192" s="24">
        <f>Sheet1!B206</f>
        <v>165.95</v>
      </c>
      <c r="C192" s="24"/>
      <c r="D192" s="26">
        <v>0.11495565708142963</v>
      </c>
      <c r="E192" s="26"/>
    </row>
    <row r="193" spans="1:5" x14ac:dyDescent="0.3">
      <c r="A193" s="9">
        <f>Sheet1!A207</f>
        <v>38715</v>
      </c>
      <c r="B193" s="24">
        <f>Sheet1!B207</f>
        <v>177.43</v>
      </c>
      <c r="C193" s="24"/>
      <c r="D193" s="26">
        <v>6.917746309129269E-2</v>
      </c>
      <c r="E193" s="26"/>
    </row>
    <row r="194" spans="1:5" x14ac:dyDescent="0.3">
      <c r="A194" s="9">
        <f>Sheet1!A208</f>
        <v>38748</v>
      </c>
      <c r="B194" s="24">
        <f>Sheet1!B208</f>
        <v>180.65</v>
      </c>
      <c r="C194" s="24"/>
      <c r="D194" s="26">
        <v>1.8148002028969268E-2</v>
      </c>
      <c r="E194" s="26"/>
    </row>
    <row r="195" spans="1:5" x14ac:dyDescent="0.3">
      <c r="A195" s="9">
        <f>Sheet1!A209</f>
        <v>38776</v>
      </c>
      <c r="B195" s="24">
        <f>Sheet1!B209</f>
        <v>177.45</v>
      </c>
      <c r="C195" s="24"/>
      <c r="D195" s="26">
        <v>-1.7713811237199062E-2</v>
      </c>
      <c r="E195" s="26"/>
    </row>
    <row r="196" spans="1:5" x14ac:dyDescent="0.3">
      <c r="A196" s="9">
        <f>Sheet1!A210</f>
        <v>38807</v>
      </c>
      <c r="B196" s="24">
        <f>Sheet1!B210</f>
        <v>176.21</v>
      </c>
      <c r="C196" s="24"/>
      <c r="D196" s="26">
        <v>-6.9878839109607238E-3</v>
      </c>
      <c r="E196" s="26"/>
    </row>
    <row r="197" spans="1:5" x14ac:dyDescent="0.3">
      <c r="A197" s="9">
        <f>Sheet1!A211</f>
        <v>38835</v>
      </c>
      <c r="B197" s="24">
        <f>Sheet1!B211</f>
        <v>184.1</v>
      </c>
      <c r="C197" s="24"/>
      <c r="D197" s="26">
        <v>4.4776119402984982E-2</v>
      </c>
      <c r="E197" s="26"/>
    </row>
    <row r="198" spans="1:5" x14ac:dyDescent="0.3">
      <c r="A198" s="9">
        <f>Sheet1!A212</f>
        <v>38867</v>
      </c>
      <c r="B198" s="24">
        <f>Sheet1!B212</f>
        <v>171.01</v>
      </c>
      <c r="C198" s="24"/>
      <c r="D198" s="26">
        <v>-7.1102661596958217E-2</v>
      </c>
      <c r="E198" s="26"/>
    </row>
    <row r="199" spans="1:5" x14ac:dyDescent="0.3">
      <c r="A199" s="9">
        <f>Sheet1!A213</f>
        <v>38898</v>
      </c>
      <c r="B199" s="24">
        <f>Sheet1!B213</f>
        <v>167.45</v>
      </c>
      <c r="C199" s="24"/>
      <c r="D199" s="26">
        <v>-2.0817496052862428E-2</v>
      </c>
      <c r="E199" s="26"/>
    </row>
    <row r="200" spans="1:5" x14ac:dyDescent="0.3">
      <c r="A200" s="9">
        <f>Sheet1!A214</f>
        <v>38929</v>
      </c>
      <c r="B200" s="24">
        <f>Sheet1!B214</f>
        <v>168.51</v>
      </c>
      <c r="C200" s="24"/>
      <c r="D200" s="26">
        <v>6.3302478351747737E-3</v>
      </c>
      <c r="E200" s="26"/>
    </row>
    <row r="201" spans="1:5" x14ac:dyDescent="0.3">
      <c r="A201" s="9">
        <f>Sheet1!A215</f>
        <v>38960</v>
      </c>
      <c r="B201" s="24">
        <f>Sheet1!B215</f>
        <v>175.44</v>
      </c>
      <c r="C201" s="24"/>
      <c r="D201" s="26">
        <v>4.1125155777105293E-2</v>
      </c>
      <c r="E201" s="26"/>
    </row>
    <row r="202" spans="1:5" x14ac:dyDescent="0.3">
      <c r="A202" s="9">
        <f>Sheet1!A216</f>
        <v>38989</v>
      </c>
      <c r="B202" s="24">
        <f>Sheet1!B216</f>
        <v>178.05</v>
      </c>
      <c r="C202" s="24"/>
      <c r="D202" s="26">
        <v>1.4876880984952212E-2</v>
      </c>
      <c r="E202" s="26"/>
    </row>
    <row r="203" spans="1:5" x14ac:dyDescent="0.3">
      <c r="A203" s="9">
        <f>Sheet1!A217</f>
        <v>39021</v>
      </c>
      <c r="B203" s="24">
        <f>Sheet1!B217</f>
        <v>176.84</v>
      </c>
      <c r="C203" s="24"/>
      <c r="D203" s="26">
        <v>-6.795843864083162E-3</v>
      </c>
      <c r="E203" s="26"/>
    </row>
    <row r="204" spans="1:5" x14ac:dyDescent="0.3">
      <c r="A204" s="9">
        <f>Sheet1!A218</f>
        <v>39051</v>
      </c>
      <c r="B204" s="24">
        <f>Sheet1!B218</f>
        <v>184.96</v>
      </c>
      <c r="C204" s="24"/>
      <c r="D204" s="26">
        <v>4.591721330015841E-2</v>
      </c>
      <c r="E204" s="26"/>
    </row>
    <row r="205" spans="1:5" x14ac:dyDescent="0.3">
      <c r="A205" s="9">
        <f>Sheet1!A219</f>
        <v>39079</v>
      </c>
      <c r="B205" s="24">
        <f>Sheet1!B219</f>
        <v>185.39</v>
      </c>
      <c r="C205" s="24"/>
      <c r="D205" s="26">
        <v>2.324826989619222E-3</v>
      </c>
      <c r="E205" s="26"/>
    </row>
    <row r="206" spans="1:5" x14ac:dyDescent="0.3">
      <c r="A206" s="9">
        <f>Sheet1!A220</f>
        <v>39113</v>
      </c>
      <c r="B206" s="24">
        <f>Sheet1!B220</f>
        <v>175.99</v>
      </c>
      <c r="C206" s="24"/>
      <c r="D206" s="26">
        <v>-5.0703921462861956E-2</v>
      </c>
      <c r="E206" s="26"/>
    </row>
    <row r="207" spans="1:5" x14ac:dyDescent="0.3">
      <c r="A207" s="9">
        <f>Sheet1!A221</f>
        <v>39141</v>
      </c>
      <c r="B207" s="24">
        <f>Sheet1!B221</f>
        <v>183.2</v>
      </c>
      <c r="C207" s="24"/>
      <c r="D207" s="26">
        <v>4.0968236831637972E-2</v>
      </c>
      <c r="E207" s="26"/>
    </row>
    <row r="208" spans="1:5" x14ac:dyDescent="0.3">
      <c r="A208" s="9">
        <f>Sheet1!A222</f>
        <v>39171</v>
      </c>
      <c r="B208" s="24">
        <f>Sheet1!B222</f>
        <v>187.6</v>
      </c>
      <c r="C208" s="24"/>
      <c r="D208" s="26">
        <v>2.4017467248908408E-2</v>
      </c>
      <c r="E208" s="26"/>
    </row>
    <row r="209" spans="1:5" x14ac:dyDescent="0.3">
      <c r="A209" s="9">
        <f>Sheet1!A223</f>
        <v>39202</v>
      </c>
      <c r="B209" s="24">
        <f>Sheet1!B223</f>
        <v>198.55</v>
      </c>
      <c r="C209" s="24"/>
      <c r="D209" s="26">
        <v>5.8368869936034296E-2</v>
      </c>
      <c r="E209" s="26"/>
    </row>
    <row r="210" spans="1:5" x14ac:dyDescent="0.3">
      <c r="A210" s="9">
        <f>Sheet1!A224</f>
        <v>39233</v>
      </c>
      <c r="B210" s="24">
        <f>Sheet1!B224</f>
        <v>216.45</v>
      </c>
      <c r="C210" s="24"/>
      <c r="D210" s="26">
        <v>9.0153613699319957E-2</v>
      </c>
      <c r="E210" s="26"/>
    </row>
    <row r="211" spans="1:5" x14ac:dyDescent="0.3">
      <c r="A211" s="9">
        <f>Sheet1!A225</f>
        <v>39262</v>
      </c>
      <c r="B211" s="24">
        <f>Sheet1!B225</f>
        <v>221.31</v>
      </c>
      <c r="C211" s="24"/>
      <c r="D211" s="26">
        <v>2.2453222453222565E-2</v>
      </c>
      <c r="E211" s="26"/>
    </row>
    <row r="212" spans="1:5" x14ac:dyDescent="0.3">
      <c r="A212" s="9">
        <f>Sheet1!A226</f>
        <v>39294</v>
      </c>
      <c r="B212" s="24">
        <f>Sheet1!B226</f>
        <v>244.32</v>
      </c>
      <c r="C212" s="24"/>
      <c r="D212" s="26">
        <v>0.10397180425647279</v>
      </c>
      <c r="E212" s="26"/>
    </row>
    <row r="213" spans="1:5" x14ac:dyDescent="0.3">
      <c r="A213" s="9">
        <f>Sheet1!A227</f>
        <v>39325</v>
      </c>
      <c r="B213" s="24">
        <f>Sheet1!B227</f>
        <v>238.28</v>
      </c>
      <c r="C213" s="24"/>
      <c r="D213" s="26">
        <v>-2.4721676489849354E-2</v>
      </c>
      <c r="E213" s="26"/>
    </row>
    <row r="214" spans="1:5" x14ac:dyDescent="0.3">
      <c r="A214" s="9">
        <f>Sheet1!A228</f>
        <v>39353</v>
      </c>
      <c r="B214" s="24">
        <f>Sheet1!B228</f>
        <v>247.2</v>
      </c>
      <c r="C214" s="24"/>
      <c r="D214" s="26">
        <v>3.7434950478428597E-2</v>
      </c>
      <c r="E214" s="26"/>
    </row>
    <row r="215" spans="1:5" x14ac:dyDescent="0.3">
      <c r="A215" s="9">
        <f>Sheet1!A229</f>
        <v>39386</v>
      </c>
      <c r="B215" s="24">
        <f>Sheet1!B229</f>
        <v>260.42</v>
      </c>
      <c r="C215" s="24"/>
      <c r="D215" s="26">
        <v>5.3478964401294515E-2</v>
      </c>
      <c r="E215" s="26"/>
    </row>
    <row r="216" spans="1:5" x14ac:dyDescent="0.3">
      <c r="A216" s="9">
        <f>Sheet1!A230</f>
        <v>39416</v>
      </c>
      <c r="B216" s="24">
        <f>Sheet1!B230</f>
        <v>241.91</v>
      </c>
      <c r="C216" s="24"/>
      <c r="D216" s="26">
        <v>-7.1077490208125371E-2</v>
      </c>
      <c r="E216" s="26"/>
    </row>
    <row r="217" spans="1:5" x14ac:dyDescent="0.3">
      <c r="A217" s="9">
        <f>Sheet1!A231</f>
        <v>39444</v>
      </c>
      <c r="B217" s="24">
        <f>Sheet1!B231</f>
        <v>241.27</v>
      </c>
      <c r="C217" s="24"/>
      <c r="D217" s="26">
        <v>-2.6456120044644482E-3</v>
      </c>
      <c r="E217" s="26"/>
    </row>
    <row r="218" spans="1:5" x14ac:dyDescent="0.3">
      <c r="A218" s="9">
        <f>Sheet1!A232</f>
        <v>39478</v>
      </c>
      <c r="B218" s="24">
        <f>Sheet1!B232</f>
        <v>207.77</v>
      </c>
      <c r="C218" s="24"/>
      <c r="D218" s="26">
        <v>-0.13884859286276785</v>
      </c>
      <c r="E218" s="26"/>
    </row>
    <row r="219" spans="1:5" x14ac:dyDescent="0.3">
      <c r="A219" s="9">
        <f>Sheet1!A233</f>
        <v>39507</v>
      </c>
      <c r="B219" s="24">
        <f>Sheet1!B233</f>
        <v>216.85</v>
      </c>
      <c r="C219" s="24"/>
      <c r="D219" s="26">
        <v>4.3702170669490226E-2</v>
      </c>
      <c r="E219" s="26"/>
    </row>
    <row r="220" spans="1:5" x14ac:dyDescent="0.3">
      <c r="A220" s="9">
        <f>Sheet1!A234</f>
        <v>39538</v>
      </c>
      <c r="B220" s="24">
        <f>Sheet1!B234</f>
        <v>217.65</v>
      </c>
      <c r="C220" s="24"/>
      <c r="D220" s="26">
        <v>3.6891860733225812E-3</v>
      </c>
      <c r="E220" s="26"/>
    </row>
    <row r="221" spans="1:5" x14ac:dyDescent="0.3">
      <c r="A221" s="9">
        <f>Sheet1!A235</f>
        <v>39568</v>
      </c>
      <c r="B221" s="24">
        <f>Sheet1!B235</f>
        <v>235</v>
      </c>
      <c r="C221" s="24"/>
      <c r="D221" s="26">
        <v>7.9715138984608247E-2</v>
      </c>
      <c r="E221" s="26"/>
    </row>
    <row r="222" spans="1:5" x14ac:dyDescent="0.3">
      <c r="A222" s="9">
        <f>Sheet1!A236</f>
        <v>39598</v>
      </c>
      <c r="B222" s="24">
        <f>Sheet1!B236</f>
        <v>237.46</v>
      </c>
      <c r="C222" s="24"/>
      <c r="D222" s="26">
        <v>1.0468085106382974E-2</v>
      </c>
      <c r="E222" s="26"/>
    </row>
    <row r="223" spans="1:5" x14ac:dyDescent="0.3">
      <c r="A223" s="9">
        <f>Sheet1!A237</f>
        <v>39629</v>
      </c>
      <c r="B223" s="24">
        <f>Sheet1!B237</f>
        <v>213.52</v>
      </c>
      <c r="C223" s="24"/>
      <c r="D223" s="26">
        <v>-0.10081697970184456</v>
      </c>
      <c r="E223" s="26"/>
    </row>
    <row r="224" spans="1:5" x14ac:dyDescent="0.3">
      <c r="A224" s="9">
        <f>Sheet1!A238</f>
        <v>39660</v>
      </c>
      <c r="B224" s="24">
        <f>Sheet1!B238</f>
        <v>204.12</v>
      </c>
      <c r="C224" s="24"/>
      <c r="D224" s="26">
        <v>-4.4023979018358972E-2</v>
      </c>
      <c r="E224" s="26"/>
    </row>
    <row r="225" spans="1:5" x14ac:dyDescent="0.3">
      <c r="A225" s="9">
        <f>Sheet1!A239</f>
        <v>39689</v>
      </c>
      <c r="B225" s="24">
        <f>Sheet1!B239</f>
        <v>188.96</v>
      </c>
      <c r="C225" s="24"/>
      <c r="D225" s="26">
        <v>-7.4270037233000186E-2</v>
      </c>
      <c r="E225" s="26"/>
    </row>
    <row r="226" spans="1:5" x14ac:dyDescent="0.3">
      <c r="A226" s="9">
        <f>Sheet1!A240</f>
        <v>39721</v>
      </c>
      <c r="B226" s="24">
        <f>Sheet1!B240</f>
        <v>186.62</v>
      </c>
      <c r="C226" s="24"/>
      <c r="D226" s="26">
        <v>-1.2383573243014423E-2</v>
      </c>
      <c r="E226" s="26"/>
    </row>
    <row r="227" spans="1:5" x14ac:dyDescent="0.3">
      <c r="A227" s="9">
        <f>Sheet1!A241</f>
        <v>39752</v>
      </c>
      <c r="B227" s="24">
        <f>Sheet1!B241</f>
        <v>147.5</v>
      </c>
      <c r="C227" s="24"/>
      <c r="D227" s="26">
        <v>-0.20962383453006106</v>
      </c>
      <c r="E227" s="26"/>
    </row>
    <row r="228" spans="1:5" x14ac:dyDescent="0.3">
      <c r="A228" s="9">
        <f>Sheet1!A242</f>
        <v>39780</v>
      </c>
      <c r="B228" s="24">
        <f>Sheet1!B242</f>
        <v>140.66</v>
      </c>
      <c r="C228" s="24"/>
      <c r="D228" s="26">
        <v>-4.6372881355932205E-2</v>
      </c>
      <c r="E228" s="26"/>
    </row>
    <row r="229" spans="1:5" x14ac:dyDescent="0.3">
      <c r="A229" s="9">
        <f>Sheet1!A243</f>
        <v>39812</v>
      </c>
      <c r="B229" s="24">
        <f>Sheet1!B243</f>
        <v>146.35</v>
      </c>
      <c r="C229" s="24"/>
      <c r="D229" s="26">
        <v>4.0452154130527607E-2</v>
      </c>
      <c r="E229" s="26"/>
    </row>
    <row r="230" spans="1:5" x14ac:dyDescent="0.3">
      <c r="A230" s="9">
        <f>Sheet1!A244</f>
        <v>39843</v>
      </c>
      <c r="B230" s="24">
        <f>Sheet1!B244</f>
        <v>151.33000000000001</v>
      </c>
      <c r="C230" s="24"/>
      <c r="D230" s="26">
        <v>3.402801503245656E-2</v>
      </c>
      <c r="E230" s="26"/>
    </row>
    <row r="231" spans="1:5" x14ac:dyDescent="0.3">
      <c r="A231" s="9">
        <f>Sheet1!A245</f>
        <v>39871</v>
      </c>
      <c r="B231" s="24">
        <f>Sheet1!B245</f>
        <v>138.07</v>
      </c>
      <c r="C231" s="24"/>
      <c r="D231" s="26">
        <v>-8.7623075398136629E-2</v>
      </c>
      <c r="E231" s="26"/>
    </row>
    <row r="232" spans="1:5" x14ac:dyDescent="0.3">
      <c r="A232" s="9">
        <f>Sheet1!A246</f>
        <v>39903</v>
      </c>
      <c r="B232" s="24">
        <f>Sheet1!B246</f>
        <v>157.01</v>
      </c>
      <c r="C232" s="24"/>
      <c r="D232" s="26">
        <v>0.13717679437966246</v>
      </c>
      <c r="E232" s="26"/>
    </row>
    <row r="233" spans="1:5" x14ac:dyDescent="0.3">
      <c r="A233" s="9">
        <f>Sheet1!A247</f>
        <v>39933</v>
      </c>
      <c r="B233" s="24">
        <f>Sheet1!B247</f>
        <v>176</v>
      </c>
      <c r="C233" s="24"/>
      <c r="D233" s="26">
        <v>0.1209477103369212</v>
      </c>
      <c r="E233" s="26"/>
    </row>
    <row r="234" spans="1:5" x14ac:dyDescent="0.3">
      <c r="A234" s="9">
        <f>Sheet1!A248</f>
        <v>39962</v>
      </c>
      <c r="B234" s="24">
        <f>Sheet1!B248</f>
        <v>178.7</v>
      </c>
      <c r="C234" s="24"/>
      <c r="D234" s="26">
        <v>1.5340909090909127E-2</v>
      </c>
      <c r="E234" s="26"/>
    </row>
    <row r="235" spans="1:5" x14ac:dyDescent="0.3">
      <c r="A235" s="9">
        <f>Sheet1!A249</f>
        <v>39994</v>
      </c>
      <c r="B235" s="24">
        <f>Sheet1!B249</f>
        <v>178.99</v>
      </c>
      <c r="C235" s="24"/>
      <c r="D235" s="26">
        <v>1.6228315612760724E-3</v>
      </c>
      <c r="E235" s="26"/>
    </row>
    <row r="236" spans="1:5" x14ac:dyDescent="0.3">
      <c r="A236" s="9">
        <f>Sheet1!A250</f>
        <v>40025</v>
      </c>
      <c r="B236" s="24">
        <f>Sheet1!B250</f>
        <v>202.96</v>
      </c>
      <c r="C236" s="24"/>
      <c r="D236" s="26">
        <v>0.13391809598301574</v>
      </c>
      <c r="E236" s="26"/>
    </row>
    <row r="237" spans="1:5" x14ac:dyDescent="0.3">
      <c r="A237" s="9">
        <f>Sheet1!A251</f>
        <v>40056</v>
      </c>
      <c r="B237" s="24">
        <f>Sheet1!B251</f>
        <v>207.44</v>
      </c>
      <c r="C237" s="24"/>
      <c r="D237" s="26">
        <v>2.2073314938904076E-2</v>
      </c>
      <c r="E237" s="26"/>
    </row>
    <row r="238" spans="1:5" x14ac:dyDescent="0.3">
      <c r="A238" s="9">
        <f>Sheet1!A252</f>
        <v>40086</v>
      </c>
      <c r="B238" s="24">
        <f>Sheet1!B252</f>
        <v>219.75</v>
      </c>
      <c r="C238" s="24"/>
      <c r="D238" s="26">
        <v>5.9342460470497516E-2</v>
      </c>
      <c r="E238" s="26"/>
    </row>
    <row r="239" spans="1:5" x14ac:dyDescent="0.3">
      <c r="A239" s="9">
        <f>Sheet1!A253</f>
        <v>40116</v>
      </c>
      <c r="B239" s="24">
        <f>Sheet1!B253</f>
        <v>206.81</v>
      </c>
      <c r="C239" s="24"/>
      <c r="D239" s="26">
        <v>-5.8885096700796336E-2</v>
      </c>
      <c r="E239" s="26"/>
    </row>
    <row r="240" spans="1:5" x14ac:dyDescent="0.3">
      <c r="A240" s="9">
        <f>Sheet1!A254</f>
        <v>40147</v>
      </c>
      <c r="B240" s="24">
        <f>Sheet1!B254</f>
        <v>204.75</v>
      </c>
      <c r="C240" s="24"/>
      <c r="D240" s="26">
        <v>-9.9608336153957922E-3</v>
      </c>
      <c r="E240" s="26"/>
    </row>
    <row r="241" spans="1:5" x14ac:dyDescent="0.3">
      <c r="A241" s="9">
        <f>Sheet1!A255</f>
        <v>40177</v>
      </c>
      <c r="B241" s="24">
        <f>Sheet1!B255</f>
        <v>221.86</v>
      </c>
      <c r="C241" s="24"/>
      <c r="D241" s="26">
        <v>8.3565323565323535E-2</v>
      </c>
      <c r="E241" s="26"/>
    </row>
    <row r="242" spans="1:5" x14ac:dyDescent="0.3">
      <c r="A242" s="9">
        <f>Sheet1!A256</f>
        <v>40207</v>
      </c>
      <c r="B242" s="24">
        <f>Sheet1!B256</f>
        <v>210.34</v>
      </c>
      <c r="C242" s="24">
        <f>Sheet1!C256</f>
        <v>922.07</v>
      </c>
      <c r="D242" s="26">
        <v>-5.1924637158568543E-2</v>
      </c>
      <c r="E242" s="26"/>
    </row>
    <row r="243" spans="1:5" x14ac:dyDescent="0.3">
      <c r="A243" s="9">
        <f>Sheet1!A257</f>
        <v>40235</v>
      </c>
      <c r="B243" s="24">
        <f>Sheet1!B257</f>
        <v>208.36</v>
      </c>
      <c r="C243" s="24">
        <f>Sheet1!C257</f>
        <v>928.29</v>
      </c>
      <c r="D243" s="26">
        <v>-9.4133307977559699E-3</v>
      </c>
      <c r="E243" s="26">
        <v>6.7456917587600529E-3</v>
      </c>
    </row>
    <row r="244" spans="1:5" x14ac:dyDescent="0.3">
      <c r="A244" s="9">
        <f>Sheet1!A258</f>
        <v>40268</v>
      </c>
      <c r="B244" s="24">
        <f>Sheet1!B258</f>
        <v>221.58</v>
      </c>
      <c r="C244" s="24">
        <f>Sheet1!C258</f>
        <v>957.81</v>
      </c>
      <c r="D244" s="26">
        <v>6.3447878671530011E-2</v>
      </c>
      <c r="E244" s="26">
        <v>3.1800407200336167E-2</v>
      </c>
    </row>
    <row r="245" spans="1:5" x14ac:dyDescent="0.3">
      <c r="A245" s="9">
        <f>Sheet1!A259</f>
        <v>40298</v>
      </c>
      <c r="B245" s="24">
        <f>Sheet1!B259</f>
        <v>227.95</v>
      </c>
      <c r="C245" s="24">
        <f>Sheet1!C259</f>
        <v>985.47</v>
      </c>
      <c r="D245" s="26">
        <v>2.8748081956855298E-2</v>
      </c>
      <c r="E245" s="26">
        <v>2.8878378801641347E-2</v>
      </c>
    </row>
    <row r="246" spans="1:5" x14ac:dyDescent="0.3">
      <c r="A246" s="9">
        <f>Sheet1!A260</f>
        <v>40329</v>
      </c>
      <c r="B246" s="24">
        <f>Sheet1!B260</f>
        <v>214.34</v>
      </c>
      <c r="C246" s="24">
        <f>Sheet1!C260</f>
        <v>939.54</v>
      </c>
      <c r="D246" s="26">
        <v>-5.9706075893836252E-2</v>
      </c>
      <c r="E246" s="26">
        <v>-4.6607202654570967E-2</v>
      </c>
    </row>
    <row r="247" spans="1:5" x14ac:dyDescent="0.3">
      <c r="A247" s="9">
        <f>Sheet1!A261</f>
        <v>40359</v>
      </c>
      <c r="B247" s="24">
        <f>Sheet1!B261</f>
        <v>220.85</v>
      </c>
      <c r="C247" s="24">
        <f>Sheet1!C261</f>
        <v>943.44</v>
      </c>
      <c r="D247" s="26">
        <v>3.0372305682560441E-2</v>
      </c>
      <c r="E247" s="26">
        <v>4.1509674947315389E-3</v>
      </c>
    </row>
    <row r="248" spans="1:5" x14ac:dyDescent="0.3">
      <c r="A248" s="9">
        <f>Sheet1!A262</f>
        <v>40389</v>
      </c>
      <c r="B248" s="24">
        <f>Sheet1!B262</f>
        <v>229.25</v>
      </c>
      <c r="C248" s="24">
        <f>Sheet1!C262</f>
        <v>918.99</v>
      </c>
      <c r="D248" s="26">
        <v>3.8034865293185449E-2</v>
      </c>
      <c r="E248" s="26">
        <v>-2.5915797506995686E-2</v>
      </c>
    </row>
    <row r="249" spans="1:5" x14ac:dyDescent="0.3">
      <c r="A249" s="9">
        <f>Sheet1!A263</f>
        <v>40421</v>
      </c>
      <c r="B249" s="24">
        <f>Sheet1!B263</f>
        <v>226.81</v>
      </c>
      <c r="C249" s="24">
        <f>Sheet1!C263</f>
        <v>889.81</v>
      </c>
      <c r="D249" s="26">
        <v>-1.0643402399127533E-2</v>
      </c>
      <c r="E249" s="26">
        <v>-3.1752249752445727E-2</v>
      </c>
    </row>
    <row r="250" spans="1:5" x14ac:dyDescent="0.3">
      <c r="A250" s="9">
        <f>Sheet1!A264</f>
        <v>40451</v>
      </c>
      <c r="B250" s="24">
        <f>Sheet1!B264</f>
        <v>242.95</v>
      </c>
      <c r="C250" s="24">
        <f>Sheet1!C264</f>
        <v>963.37</v>
      </c>
      <c r="D250" s="26">
        <v>7.1160883558925914E-2</v>
      </c>
      <c r="E250" s="26">
        <v>8.2669333902743336E-2</v>
      </c>
    </row>
    <row r="251" spans="1:5" x14ac:dyDescent="0.3">
      <c r="A251" s="9">
        <f>Sheet1!A265</f>
        <v>40480</v>
      </c>
      <c r="B251" s="24">
        <f>Sheet1!B265</f>
        <v>242.98</v>
      </c>
      <c r="C251" s="24">
        <f>Sheet1!C265</f>
        <v>1019.44</v>
      </c>
      <c r="D251" s="26">
        <v>1.2348219798319349E-4</v>
      </c>
      <c r="E251" s="26">
        <v>5.8201936950496691E-2</v>
      </c>
    </row>
    <row r="252" spans="1:5" x14ac:dyDescent="0.3">
      <c r="A252" s="9">
        <f>Sheet1!A266</f>
        <v>40512</v>
      </c>
      <c r="B252" s="24">
        <f>Sheet1!B266</f>
        <v>249.64</v>
      </c>
      <c r="C252" s="24">
        <f>Sheet1!C266</f>
        <v>971.73</v>
      </c>
      <c r="D252" s="26">
        <v>2.7409663346777524E-2</v>
      </c>
      <c r="E252" s="26">
        <v>-4.6800204033587089E-2</v>
      </c>
    </row>
    <row r="253" spans="1:5" x14ac:dyDescent="0.3">
      <c r="A253" s="9">
        <f>Sheet1!A267</f>
        <v>40542</v>
      </c>
      <c r="B253" s="24">
        <f>Sheet1!B267</f>
        <v>271.19</v>
      </c>
      <c r="C253" s="24">
        <f>Sheet1!C267</f>
        <v>997.9</v>
      </c>
      <c r="D253" s="26">
        <v>8.6324307002083156E-2</v>
      </c>
      <c r="E253" s="26">
        <v>2.6931349243102476E-2</v>
      </c>
    </row>
    <row r="254" spans="1:5" x14ac:dyDescent="0.3">
      <c r="A254" s="9">
        <f>Sheet1!A268</f>
        <v>40574</v>
      </c>
      <c r="B254" s="24">
        <f>Sheet1!B268</f>
        <v>273.12</v>
      </c>
      <c r="C254" s="24">
        <f>Sheet1!C268</f>
        <v>1037.72</v>
      </c>
      <c r="D254" s="26">
        <v>7.1167815922417166E-3</v>
      </c>
      <c r="E254" s="26">
        <v>3.9903797975749056E-2</v>
      </c>
    </row>
    <row r="255" spans="1:5" x14ac:dyDescent="0.3">
      <c r="A255" s="9">
        <f>Sheet1!A269</f>
        <v>40602</v>
      </c>
      <c r="B255" s="24">
        <f>Sheet1!B269</f>
        <v>256.36</v>
      </c>
      <c r="C255" s="24">
        <f>Sheet1!C269</f>
        <v>999.69</v>
      </c>
      <c r="D255" s="26">
        <v>-6.1364967779730439E-2</v>
      </c>
      <c r="E255" s="26">
        <v>-3.6647650618663929E-2</v>
      </c>
    </row>
    <row r="256" spans="1:5" x14ac:dyDescent="0.3">
      <c r="A256" s="9">
        <f>Sheet1!A270</f>
        <v>40633</v>
      </c>
      <c r="B256" s="24">
        <f>Sheet1!B270</f>
        <v>278.87</v>
      </c>
      <c r="C256" s="24">
        <f>Sheet1!C270</f>
        <v>1033.07</v>
      </c>
      <c r="D256" s="26">
        <v>8.7806210017163266E-2</v>
      </c>
      <c r="E256" s="26">
        <v>3.3390351008812713E-2</v>
      </c>
    </row>
    <row r="257" spans="1:5" x14ac:dyDescent="0.3">
      <c r="A257" s="9">
        <f>Sheet1!A271</f>
        <v>40662</v>
      </c>
      <c r="B257" s="24">
        <f>Sheet1!B271</f>
        <v>290.39</v>
      </c>
      <c r="C257" s="24">
        <f>Sheet1!C271</f>
        <v>994.75</v>
      </c>
      <c r="D257" s="26">
        <v>4.1309570767741111E-2</v>
      </c>
      <c r="E257" s="26">
        <v>-3.7093323782512289E-2</v>
      </c>
    </row>
    <row r="258" spans="1:5" x14ac:dyDescent="0.3">
      <c r="A258" s="9">
        <f>Sheet1!A272</f>
        <v>40694</v>
      </c>
      <c r="B258" s="24">
        <f>Sheet1!B272</f>
        <v>282.76</v>
      </c>
      <c r="C258" s="24">
        <f>Sheet1!C272</f>
        <v>948.75</v>
      </c>
      <c r="D258" s="26">
        <v>-2.6275009470023036E-2</v>
      </c>
      <c r="E258" s="26">
        <v>-4.6242774566473965E-2</v>
      </c>
    </row>
    <row r="259" spans="1:5" x14ac:dyDescent="0.3">
      <c r="A259" s="9">
        <f>Sheet1!A273</f>
        <v>40724</v>
      </c>
      <c r="B259" s="24">
        <f>Sheet1!B273</f>
        <v>275.17</v>
      </c>
      <c r="C259" s="24">
        <f>Sheet1!C273</f>
        <v>952.97</v>
      </c>
      <c r="D259" s="26">
        <v>-2.6842551987551144E-2</v>
      </c>
      <c r="E259" s="26">
        <v>4.4479578392622177E-3</v>
      </c>
    </row>
    <row r="260" spans="1:5" x14ac:dyDescent="0.3">
      <c r="A260" s="9">
        <f>Sheet1!A274</f>
        <v>40753</v>
      </c>
      <c r="B260" s="24">
        <f>Sheet1!B274</f>
        <v>277.11</v>
      </c>
      <c r="C260" s="24">
        <f>Sheet1!C274</f>
        <v>1070.3900000000001</v>
      </c>
      <c r="D260" s="26">
        <v>7.0501871570300967E-3</v>
      </c>
      <c r="E260" s="26">
        <v>0.12321479165136373</v>
      </c>
    </row>
    <row r="261" spans="1:5" x14ac:dyDescent="0.3">
      <c r="A261" s="9">
        <f>Sheet1!A275</f>
        <v>40786</v>
      </c>
      <c r="B261" s="24">
        <f>Sheet1!B275</f>
        <v>242.16</v>
      </c>
      <c r="C261" s="24">
        <f>Sheet1!C275</f>
        <v>987.9</v>
      </c>
      <c r="D261" s="26">
        <v>-0.12612320017321643</v>
      </c>
      <c r="E261" s="26">
        <v>-7.7065368697390779E-2</v>
      </c>
    </row>
    <row r="262" spans="1:5" x14ac:dyDescent="0.3">
      <c r="A262" s="9">
        <f>Sheet1!A276</f>
        <v>40816</v>
      </c>
      <c r="B262" s="24">
        <f>Sheet1!B276</f>
        <v>230.41</v>
      </c>
      <c r="C262" s="24">
        <f>Sheet1!C276</f>
        <v>916.17</v>
      </c>
      <c r="D262" s="26">
        <v>-4.8521638586058846E-2</v>
      </c>
      <c r="E262" s="26">
        <v>-7.2608563619799615E-2</v>
      </c>
    </row>
    <row r="263" spans="1:5" x14ac:dyDescent="0.3">
      <c r="A263" s="9">
        <f>Sheet1!A277</f>
        <v>40847</v>
      </c>
      <c r="B263" s="24">
        <f>Sheet1!B277</f>
        <v>249.88</v>
      </c>
      <c r="C263" s="24">
        <f>Sheet1!C277</f>
        <v>983.8</v>
      </c>
      <c r="D263" s="26">
        <v>8.45015407317391E-2</v>
      </c>
      <c r="E263" s="26">
        <v>7.3818177849089173E-2</v>
      </c>
    </row>
    <row r="264" spans="1:5" x14ac:dyDescent="0.3">
      <c r="A264" s="9">
        <f>Sheet1!A278</f>
        <v>40877</v>
      </c>
      <c r="B264" s="24">
        <f>Sheet1!B278</f>
        <v>241.19</v>
      </c>
      <c r="C264" s="24">
        <f>Sheet1!C278</f>
        <v>973.91</v>
      </c>
      <c r="D264" s="26">
        <v>-3.4776692812550025E-2</v>
      </c>
      <c r="E264" s="26">
        <v>-1.0052856271599908E-2</v>
      </c>
    </row>
    <row r="265" spans="1:5" x14ac:dyDescent="0.3">
      <c r="A265" s="9">
        <f>Sheet1!A279</f>
        <v>40906</v>
      </c>
      <c r="B265" s="24">
        <f>Sheet1!B279</f>
        <v>238.08</v>
      </c>
      <c r="C265" s="24">
        <f>Sheet1!C279</f>
        <v>965.62</v>
      </c>
      <c r="D265" s="26">
        <v>-1.2894398606907331E-2</v>
      </c>
      <c r="E265" s="26">
        <v>-8.5120801716790373E-3</v>
      </c>
    </row>
    <row r="266" spans="1:5" x14ac:dyDescent="0.3">
      <c r="A266" s="9">
        <f>Sheet1!A280</f>
        <v>40939</v>
      </c>
      <c r="B266" s="24">
        <f>Sheet1!B280</f>
        <v>256.89999999999998</v>
      </c>
      <c r="C266" s="24">
        <f>Sheet1!C280</f>
        <v>966.47</v>
      </c>
      <c r="D266" s="26">
        <v>7.9049059139784772E-2</v>
      </c>
      <c r="E266" s="26">
        <v>8.802634576747792E-4</v>
      </c>
    </row>
    <row r="267" spans="1:5" x14ac:dyDescent="0.3">
      <c r="A267" s="9">
        <f>Sheet1!A281</f>
        <v>40968</v>
      </c>
      <c r="B267" s="24">
        <f>Sheet1!B281</f>
        <v>267.13</v>
      </c>
      <c r="C267" s="24">
        <f>Sheet1!C281</f>
        <v>988.15</v>
      </c>
      <c r="D267" s="26">
        <v>3.9820942000778681E-2</v>
      </c>
      <c r="E267" s="26">
        <v>2.2432149989135564E-2</v>
      </c>
    </row>
    <row r="268" spans="1:5" x14ac:dyDescent="0.3">
      <c r="A268" s="9">
        <f>Sheet1!A282</f>
        <v>40998</v>
      </c>
      <c r="B268" s="24">
        <f>Sheet1!B282</f>
        <v>266.58</v>
      </c>
      <c r="C268" s="24">
        <f>Sheet1!C282</f>
        <v>943.42</v>
      </c>
      <c r="D268" s="26">
        <v>-2.0589226219444035E-3</v>
      </c>
      <c r="E268" s="26">
        <v>-4.5266406922025992E-2</v>
      </c>
    </row>
    <row r="269" spans="1:5" x14ac:dyDescent="0.3">
      <c r="A269" s="9">
        <f>Sheet1!A283</f>
        <v>41029</v>
      </c>
      <c r="B269" s="24">
        <f>Sheet1!B283</f>
        <v>264.35000000000002</v>
      </c>
      <c r="C269" s="24">
        <f>Sheet1!C283</f>
        <v>864.72</v>
      </c>
      <c r="D269" s="26">
        <v>-8.3652186960760933E-3</v>
      </c>
      <c r="E269" s="26">
        <v>-8.3419897818574951E-2</v>
      </c>
    </row>
    <row r="270" spans="1:5" x14ac:dyDescent="0.3">
      <c r="A270" s="9">
        <f>Sheet1!A284</f>
        <v>41060</v>
      </c>
      <c r="B270" s="24">
        <f>Sheet1!B284</f>
        <v>244.05</v>
      </c>
      <c r="C270" s="24">
        <f>Sheet1!C284</f>
        <v>873.73</v>
      </c>
      <c r="D270" s="26">
        <v>-7.6792131643654282E-2</v>
      </c>
      <c r="E270" s="26">
        <v>1.0419557775927402E-2</v>
      </c>
    </row>
    <row r="271" spans="1:5" x14ac:dyDescent="0.3">
      <c r="A271" s="9">
        <f>Sheet1!A285</f>
        <v>41089</v>
      </c>
      <c r="B271" s="24">
        <f>Sheet1!B285</f>
        <v>244.9</v>
      </c>
      <c r="C271" s="24">
        <f>Sheet1!C285</f>
        <v>882.8</v>
      </c>
      <c r="D271" s="26">
        <v>3.482892849825836E-3</v>
      </c>
      <c r="E271" s="26">
        <v>1.0380781248211512E-2</v>
      </c>
    </row>
    <row r="272" spans="1:5" x14ac:dyDescent="0.3">
      <c r="A272" s="9">
        <f>Sheet1!A286</f>
        <v>41121</v>
      </c>
      <c r="B272" s="24">
        <f>Sheet1!B286</f>
        <v>250.08</v>
      </c>
      <c r="C272" s="24">
        <f>Sheet1!C286</f>
        <v>841.13</v>
      </c>
      <c r="D272" s="26">
        <v>2.1151490404246687E-2</v>
      </c>
      <c r="E272" s="26">
        <v>-4.7202084277299439E-2</v>
      </c>
    </row>
    <row r="273" spans="1:5" x14ac:dyDescent="0.3">
      <c r="A273" s="9">
        <f>Sheet1!A287</f>
        <v>41152</v>
      </c>
      <c r="B273" s="24">
        <f>Sheet1!B287</f>
        <v>250.56</v>
      </c>
      <c r="C273" s="24">
        <f>Sheet1!C287</f>
        <v>922.68</v>
      </c>
      <c r="D273" s="26">
        <v>1.9193857965451588E-3</v>
      </c>
      <c r="E273" s="26">
        <v>9.695290858725758E-2</v>
      </c>
    </row>
    <row r="274" spans="1:5" x14ac:dyDescent="0.3">
      <c r="A274" s="9">
        <f>Sheet1!A288</f>
        <v>41180</v>
      </c>
      <c r="B274" s="24">
        <f>Sheet1!B288</f>
        <v>262.49</v>
      </c>
      <c r="C274" s="24">
        <f>Sheet1!C288</f>
        <v>925.14</v>
      </c>
      <c r="D274" s="26">
        <v>4.7613346104725451E-2</v>
      </c>
      <c r="E274" s="26">
        <v>2.666146442970474E-3</v>
      </c>
    </row>
    <row r="275" spans="1:5" x14ac:dyDescent="0.3">
      <c r="A275" s="9">
        <f>Sheet1!A289</f>
        <v>41213</v>
      </c>
      <c r="B275" s="24">
        <f>Sheet1!B289</f>
        <v>250.18</v>
      </c>
      <c r="C275" s="24">
        <f>Sheet1!C289</f>
        <v>893.42</v>
      </c>
      <c r="D275" s="26">
        <v>-4.689702464855805E-2</v>
      </c>
      <c r="E275" s="26">
        <v>-3.4286702553127157E-2</v>
      </c>
    </row>
    <row r="276" spans="1:5" x14ac:dyDescent="0.3">
      <c r="A276" s="9">
        <f>Sheet1!A290</f>
        <v>41243</v>
      </c>
      <c r="B276" s="24">
        <f>Sheet1!B290</f>
        <v>254.25</v>
      </c>
      <c r="C276" s="24">
        <f>Sheet1!C290</f>
        <v>876.85</v>
      </c>
      <c r="D276" s="26">
        <v>1.6268286833479806E-2</v>
      </c>
      <c r="E276" s="26">
        <v>-1.8546708155178893E-2</v>
      </c>
    </row>
    <row r="277" spans="1:5" x14ac:dyDescent="0.3">
      <c r="A277" s="9">
        <f>Sheet1!A291</f>
        <v>41271</v>
      </c>
      <c r="B277" s="24">
        <f>Sheet1!B291</f>
        <v>263.92</v>
      </c>
      <c r="C277" s="24">
        <f>Sheet1!C291</f>
        <v>880.2</v>
      </c>
      <c r="D277" s="26">
        <v>3.8033431661750328E-2</v>
      </c>
      <c r="E277" s="26">
        <v>3.8204938130810273E-3</v>
      </c>
    </row>
    <row r="278" spans="1:5" x14ac:dyDescent="0.3">
      <c r="A278" s="9">
        <f>Sheet1!A292</f>
        <v>41305</v>
      </c>
      <c r="B278" s="24">
        <f>Sheet1!B292</f>
        <v>258.07</v>
      </c>
      <c r="C278" s="24">
        <f>Sheet1!C292</f>
        <v>883.56</v>
      </c>
      <c r="D278" s="26">
        <v>-2.2165807820551775E-2</v>
      </c>
      <c r="E278" s="26">
        <v>3.8173142467619048E-3</v>
      </c>
    </row>
    <row r="279" spans="1:5" x14ac:dyDescent="0.3">
      <c r="A279" s="9">
        <f>Sheet1!A293</f>
        <v>41333</v>
      </c>
      <c r="B279" s="24">
        <f>Sheet1!B293</f>
        <v>268.01</v>
      </c>
      <c r="C279" s="24">
        <f>Sheet1!C293</f>
        <v>944.37</v>
      </c>
      <c r="D279" s="26">
        <v>3.8516681520517571E-2</v>
      </c>
      <c r="E279" s="26">
        <v>6.8823848974602919E-2</v>
      </c>
    </row>
    <row r="280" spans="1:5" x14ac:dyDescent="0.3">
      <c r="A280" s="9">
        <f>Sheet1!A294</f>
        <v>41362</v>
      </c>
      <c r="B280" s="24">
        <f>Sheet1!B294</f>
        <v>263.39</v>
      </c>
      <c r="C280" s="24">
        <f>Sheet1!C294</f>
        <v>973.03</v>
      </c>
      <c r="D280" s="26">
        <v>-1.7238162755121134E-2</v>
      </c>
      <c r="E280" s="26">
        <v>3.0348274511049711E-2</v>
      </c>
    </row>
    <row r="281" spans="1:5" x14ac:dyDescent="0.3">
      <c r="A281" s="9">
        <f>Sheet1!A295</f>
        <v>41394</v>
      </c>
      <c r="B281" s="24">
        <f>Sheet1!B295</f>
        <v>255.72</v>
      </c>
      <c r="C281" s="24">
        <f>Sheet1!C295</f>
        <v>962.25</v>
      </c>
      <c r="D281" s="26">
        <v>-2.9120315881392522E-2</v>
      </c>
      <c r="E281" s="26">
        <v>-1.1078795103953598E-2</v>
      </c>
    </row>
    <row r="282" spans="1:5" x14ac:dyDescent="0.3">
      <c r="A282" s="9">
        <f>Sheet1!A296</f>
        <v>41425</v>
      </c>
      <c r="B282" s="24">
        <f>Sheet1!B296</f>
        <v>261.47000000000003</v>
      </c>
      <c r="C282" s="24">
        <f>Sheet1!C296</f>
        <v>980.29</v>
      </c>
      <c r="D282" s="26">
        <v>2.2485531049585505E-2</v>
      </c>
      <c r="E282" s="26">
        <v>1.8747726682255106E-2</v>
      </c>
    </row>
    <row r="283" spans="1:5" x14ac:dyDescent="0.3">
      <c r="A283" s="9">
        <f>Sheet1!A297</f>
        <v>41453</v>
      </c>
      <c r="B283" s="24">
        <f>Sheet1!B297</f>
        <v>242.27</v>
      </c>
      <c r="C283" s="24">
        <f>Sheet1!C297</f>
        <v>886.36</v>
      </c>
      <c r="D283" s="26">
        <v>-7.3430986346426086E-2</v>
      </c>
      <c r="E283" s="26">
        <v>-9.58185842964836E-2</v>
      </c>
    </row>
    <row r="284" spans="1:5" x14ac:dyDescent="0.3">
      <c r="A284" s="9">
        <f>Sheet1!A298</f>
        <v>41486</v>
      </c>
      <c r="B284" s="24">
        <f>Sheet1!B298</f>
        <v>247.99</v>
      </c>
      <c r="C284" s="24">
        <f>Sheet1!C298</f>
        <v>961.94</v>
      </c>
      <c r="D284" s="26">
        <v>2.3610021876418807E-2</v>
      </c>
      <c r="E284" s="26">
        <v>8.5270093415767967E-2</v>
      </c>
    </row>
    <row r="285" spans="1:5" x14ac:dyDescent="0.3">
      <c r="A285" s="9">
        <f>Sheet1!A299</f>
        <v>41516</v>
      </c>
      <c r="B285" s="24">
        <f>Sheet1!B299</f>
        <v>251.74</v>
      </c>
      <c r="C285" s="24">
        <f>Sheet1!C299</f>
        <v>874.7</v>
      </c>
      <c r="D285" s="26">
        <v>1.5121577482962945E-2</v>
      </c>
      <c r="E285" s="26">
        <v>-9.069172713474849E-2</v>
      </c>
    </row>
    <row r="286" spans="1:5" x14ac:dyDescent="0.3">
      <c r="A286" s="9">
        <f>Sheet1!A300</f>
        <v>41547</v>
      </c>
      <c r="B286" s="24">
        <f>Sheet1!B300</f>
        <v>260.91000000000003</v>
      </c>
      <c r="C286" s="24">
        <f>Sheet1!C300</f>
        <v>917.72</v>
      </c>
      <c r="D286" s="26">
        <v>3.6426471756574319E-2</v>
      </c>
      <c r="E286" s="26">
        <v>4.9182576883502804E-2</v>
      </c>
    </row>
    <row r="287" spans="1:5" x14ac:dyDescent="0.3">
      <c r="A287" s="9">
        <f>Sheet1!A301</f>
        <v>41578</v>
      </c>
      <c r="B287" s="24">
        <f>Sheet1!B301</f>
        <v>266.91000000000003</v>
      </c>
      <c r="C287" s="24">
        <f>Sheet1!C301</f>
        <v>910.62</v>
      </c>
      <c r="D287" s="26">
        <v>2.2996435552489425E-2</v>
      </c>
      <c r="E287" s="26">
        <v>-7.7365645294861229E-3</v>
      </c>
    </row>
    <row r="288" spans="1:5" x14ac:dyDescent="0.3">
      <c r="A288" s="9">
        <f>Sheet1!A302</f>
        <v>41607</v>
      </c>
      <c r="B288" s="24">
        <f>Sheet1!B302</f>
        <v>269.57</v>
      </c>
      <c r="C288" s="24">
        <f>Sheet1!C302</f>
        <v>885.35</v>
      </c>
      <c r="D288" s="26">
        <v>9.9659061106738278E-3</v>
      </c>
      <c r="E288" s="26">
        <v>-2.7750323955107459E-2</v>
      </c>
    </row>
    <row r="289" spans="1:5" x14ac:dyDescent="0.3">
      <c r="A289" s="9">
        <f>Sheet1!A303</f>
        <v>41638</v>
      </c>
      <c r="B289" s="24">
        <f>Sheet1!B303</f>
        <v>264.24</v>
      </c>
      <c r="C289" s="24">
        <f>Sheet1!C303</f>
        <v>855.88</v>
      </c>
      <c r="D289" s="26">
        <v>-1.9772229847534906E-2</v>
      </c>
      <c r="E289" s="26">
        <v>-3.3286270966284559E-2</v>
      </c>
    </row>
    <row r="290" spans="1:5" x14ac:dyDescent="0.3">
      <c r="A290" s="9">
        <f>Sheet1!A304</f>
        <v>41668</v>
      </c>
      <c r="B290" s="24">
        <f>Sheet1!B304</f>
        <v>252.89</v>
      </c>
      <c r="C290" s="24">
        <f>Sheet1!C304</f>
        <v>884.82</v>
      </c>
      <c r="D290" s="26">
        <v>-4.2953375719043341E-2</v>
      </c>
      <c r="E290" s="26">
        <v>3.3813151376361317E-2</v>
      </c>
    </row>
    <row r="291" spans="1:5" x14ac:dyDescent="0.3">
      <c r="A291" s="9">
        <f>Sheet1!A305</f>
        <v>41698</v>
      </c>
      <c r="B291" s="24">
        <f>Sheet1!B305</f>
        <v>258.41000000000003</v>
      </c>
      <c r="C291" s="24">
        <f>Sheet1!C305</f>
        <v>896.99</v>
      </c>
      <c r="D291" s="26">
        <v>2.1827672110403817E-2</v>
      </c>
      <c r="E291" s="26">
        <v>1.3754209895797898E-2</v>
      </c>
    </row>
    <row r="292" spans="1:5" x14ac:dyDescent="0.3">
      <c r="A292" s="9">
        <f>Sheet1!A306</f>
        <v>41729</v>
      </c>
      <c r="B292" s="24">
        <f>Sheet1!B306</f>
        <v>258.11</v>
      </c>
      <c r="C292" s="24">
        <f>Sheet1!C306</f>
        <v>903.93</v>
      </c>
      <c r="D292" s="26">
        <v>-1.1609457838319681E-3</v>
      </c>
      <c r="E292" s="26">
        <v>7.7369870344150549E-3</v>
      </c>
    </row>
    <row r="293" spans="1:5" x14ac:dyDescent="0.3">
      <c r="A293" s="9">
        <f>Sheet1!A307</f>
        <v>41759</v>
      </c>
      <c r="B293" s="24">
        <f>Sheet1!B307</f>
        <v>255.33</v>
      </c>
      <c r="C293" s="24">
        <f>Sheet1!C307</f>
        <v>933.77</v>
      </c>
      <c r="D293" s="26">
        <v>-1.0770601681453607E-2</v>
      </c>
      <c r="E293" s="26">
        <v>3.3011405750445366E-2</v>
      </c>
    </row>
    <row r="294" spans="1:5" x14ac:dyDescent="0.3">
      <c r="A294" s="9">
        <f>Sheet1!A308</f>
        <v>41789</v>
      </c>
      <c r="B294" s="24">
        <f>Sheet1!B308</f>
        <v>259.94</v>
      </c>
      <c r="C294" s="24">
        <f>Sheet1!C308</f>
        <v>900.98</v>
      </c>
      <c r="D294" s="26">
        <v>1.805506599302853E-2</v>
      </c>
      <c r="E294" s="26">
        <v>-3.5115713719652608E-2</v>
      </c>
    </row>
    <row r="295" spans="1:5" x14ac:dyDescent="0.3">
      <c r="A295" s="9">
        <f>Sheet1!A309</f>
        <v>41820</v>
      </c>
      <c r="B295" s="24">
        <f>Sheet1!B309</f>
        <v>260.56</v>
      </c>
      <c r="C295" s="24">
        <f>Sheet1!C309</f>
        <v>885.49</v>
      </c>
      <c r="D295" s="26">
        <v>2.3851658074940385E-3</v>
      </c>
      <c r="E295" s="26">
        <v>-1.7192390508113387E-2</v>
      </c>
    </row>
    <row r="296" spans="1:5" x14ac:dyDescent="0.3">
      <c r="A296" s="9">
        <f>Sheet1!A310</f>
        <v>41851</v>
      </c>
      <c r="B296" s="24">
        <f>Sheet1!B310</f>
        <v>269.68</v>
      </c>
      <c r="C296" s="24">
        <f>Sheet1!C310</f>
        <v>877.17</v>
      </c>
      <c r="D296" s="26">
        <v>3.5001535155050778E-2</v>
      </c>
      <c r="E296" s="26">
        <v>-9.3959276784605361E-3</v>
      </c>
    </row>
    <row r="297" spans="1:5" x14ac:dyDescent="0.3">
      <c r="A297" s="9">
        <f>Sheet1!A311</f>
        <v>41880</v>
      </c>
      <c r="B297" s="24">
        <f>Sheet1!B311</f>
        <v>265.41000000000003</v>
      </c>
      <c r="C297" s="24">
        <f>Sheet1!C311</f>
        <v>944.48</v>
      </c>
      <c r="D297" s="26">
        <v>-1.5833580539899028E-2</v>
      </c>
      <c r="E297" s="26">
        <v>7.6735410467754228E-2</v>
      </c>
    </row>
    <row r="298" spans="1:5" x14ac:dyDescent="0.3">
      <c r="A298" s="9">
        <f>Sheet1!A312</f>
        <v>41912</v>
      </c>
      <c r="B298" s="24">
        <f>Sheet1!B312</f>
        <v>256.77</v>
      </c>
      <c r="C298" s="24">
        <f>Sheet1!C312</f>
        <v>954.34</v>
      </c>
      <c r="D298" s="26">
        <v>-3.2553407934893364E-2</v>
      </c>
      <c r="E298" s="26">
        <v>1.0439606979501859E-2</v>
      </c>
    </row>
    <row r="299" spans="1:5" x14ac:dyDescent="0.3">
      <c r="A299" s="9">
        <f>Sheet1!A313</f>
        <v>41943</v>
      </c>
      <c r="B299" s="24">
        <f>Sheet1!B313</f>
        <v>250.45</v>
      </c>
      <c r="C299" s="24">
        <f>Sheet1!C313</f>
        <v>920.41</v>
      </c>
      <c r="D299" s="26">
        <v>-2.4613467305370507E-2</v>
      </c>
      <c r="E299" s="26">
        <v>-3.5553366724647484E-2</v>
      </c>
    </row>
    <row r="300" spans="1:5" x14ac:dyDescent="0.3">
      <c r="A300" s="9">
        <f>Sheet1!A314</f>
        <v>41971</v>
      </c>
      <c r="B300" s="24">
        <f>Sheet1!B314</f>
        <v>253.7</v>
      </c>
      <c r="C300" s="24">
        <f>Sheet1!C314</f>
        <v>896.82</v>
      </c>
      <c r="D300" s="26">
        <v>1.2976642044320252E-2</v>
      </c>
      <c r="E300" s="26">
        <v>-2.5629882335046261E-2</v>
      </c>
    </row>
    <row r="301" spans="1:5" x14ac:dyDescent="0.3">
      <c r="A301" s="9">
        <f>Sheet1!A315</f>
        <v>42003</v>
      </c>
      <c r="B301" s="24">
        <f>Sheet1!B315</f>
        <v>244.05</v>
      </c>
      <c r="C301" s="24">
        <f>Sheet1!C315</f>
        <v>894.44</v>
      </c>
      <c r="D301" s="26">
        <v>-3.8037051635790187E-2</v>
      </c>
      <c r="E301" s="26">
        <v>-2.653821279632429E-3</v>
      </c>
    </row>
    <row r="302" spans="1:5" x14ac:dyDescent="0.3">
      <c r="A302" s="9">
        <f>Sheet1!A316</f>
        <v>42034</v>
      </c>
      <c r="B302" s="24">
        <f>Sheet1!B316</f>
        <v>249.88</v>
      </c>
      <c r="C302" s="24">
        <f>Sheet1!C316</f>
        <v>965.87</v>
      </c>
      <c r="D302" s="26">
        <v>2.3888547428805529E-2</v>
      </c>
      <c r="E302" s="26">
        <v>7.9860024149188247E-2</v>
      </c>
    </row>
    <row r="303" spans="1:5" x14ac:dyDescent="0.3">
      <c r="A303" s="9">
        <f>Sheet1!A317</f>
        <v>42062</v>
      </c>
      <c r="B303" s="24">
        <f>Sheet1!B317</f>
        <v>251.46</v>
      </c>
      <c r="C303" s="24">
        <f>Sheet1!C317</f>
        <v>1021.6</v>
      </c>
      <c r="D303" s="26">
        <v>6.3230350568272975E-3</v>
      </c>
      <c r="E303" s="26">
        <v>5.769927630012317E-2</v>
      </c>
    </row>
    <row r="304" spans="1:5" x14ac:dyDescent="0.3">
      <c r="A304" s="9">
        <f>Sheet1!A318</f>
        <v>42094</v>
      </c>
      <c r="B304" s="24">
        <f>Sheet1!B318</f>
        <v>257.27999999999997</v>
      </c>
      <c r="C304" s="24">
        <f>Sheet1!C318</f>
        <v>1050.1199999999999</v>
      </c>
      <c r="D304" s="26">
        <v>2.3144834168456141E-2</v>
      </c>
      <c r="E304" s="26">
        <v>2.7916992952231601E-2</v>
      </c>
    </row>
    <row r="305" spans="1:5" x14ac:dyDescent="0.3">
      <c r="A305" s="9">
        <f>Sheet1!A319</f>
        <v>42124</v>
      </c>
      <c r="B305" s="24">
        <f>Sheet1!B319</f>
        <v>266.42</v>
      </c>
      <c r="C305" s="24">
        <f>Sheet1!C319</f>
        <v>1104.2</v>
      </c>
      <c r="D305" s="26">
        <v>3.5525497512437942E-2</v>
      </c>
      <c r="E305" s="26">
        <v>5.1498876318897047E-2</v>
      </c>
    </row>
    <row r="306" spans="1:5" x14ac:dyDescent="0.3">
      <c r="A306" s="9">
        <f>Sheet1!A320</f>
        <v>42153</v>
      </c>
      <c r="B306" s="24">
        <f>Sheet1!B320</f>
        <v>260.39</v>
      </c>
      <c r="C306" s="24">
        <f>Sheet1!C320</f>
        <v>1129.76</v>
      </c>
      <c r="D306" s="26">
        <v>-2.2633435928233747E-2</v>
      </c>
      <c r="E306" s="26">
        <v>2.3147980438326332E-2</v>
      </c>
    </row>
    <row r="307" spans="1:5" x14ac:dyDescent="0.3">
      <c r="A307" s="9">
        <f>Sheet1!A321</f>
        <v>42185</v>
      </c>
      <c r="B307" s="24">
        <f>Sheet1!B321</f>
        <v>252.27</v>
      </c>
      <c r="C307" s="24">
        <f>Sheet1!C321</f>
        <v>1199.46</v>
      </c>
      <c r="D307" s="26">
        <v>-3.1183993240907815E-2</v>
      </c>
      <c r="E307" s="26">
        <v>6.169451918991653E-2</v>
      </c>
    </row>
    <row r="308" spans="1:5" x14ac:dyDescent="0.3">
      <c r="A308" s="9">
        <f>Sheet1!A322</f>
        <v>42216</v>
      </c>
      <c r="B308" s="24">
        <f>Sheet1!B322</f>
        <v>244.3</v>
      </c>
      <c r="C308" s="24">
        <f>Sheet1!C322</f>
        <v>1163.3599999999999</v>
      </c>
      <c r="D308" s="26">
        <v>-3.1593134340191065E-2</v>
      </c>
      <c r="E308" s="26">
        <v>-3.0096876927951044E-2</v>
      </c>
    </row>
    <row r="309" spans="1:5" x14ac:dyDescent="0.3">
      <c r="A309" s="9">
        <f>Sheet1!A323</f>
        <v>42247</v>
      </c>
      <c r="B309" s="24">
        <f>Sheet1!B323</f>
        <v>232.8</v>
      </c>
      <c r="C309" s="24">
        <f>Sheet1!C323</f>
        <v>1115.31</v>
      </c>
      <c r="D309" s="26">
        <v>-4.7073270568972592E-2</v>
      </c>
      <c r="E309" s="26">
        <v>-4.130277815981287E-2</v>
      </c>
    </row>
    <row r="310" spans="1:5" x14ac:dyDescent="0.3">
      <c r="A310" s="9">
        <f>Sheet1!A324</f>
        <v>42277</v>
      </c>
      <c r="B310" s="24">
        <f>Sheet1!B324</f>
        <v>236.71</v>
      </c>
      <c r="C310" s="24">
        <f>Sheet1!C324</f>
        <v>1068.3499999999999</v>
      </c>
      <c r="D310" s="26">
        <v>1.679553264604805E-2</v>
      </c>
      <c r="E310" s="26">
        <v>-4.2104885637177181E-2</v>
      </c>
    </row>
    <row r="311" spans="1:5" x14ac:dyDescent="0.3">
      <c r="A311" s="9">
        <f>Sheet1!A325</f>
        <v>42307</v>
      </c>
      <c r="B311" s="24">
        <f>Sheet1!B325</f>
        <v>249.41</v>
      </c>
      <c r="C311" s="24">
        <f>Sheet1!C325</f>
        <v>1069.95</v>
      </c>
      <c r="D311" s="26">
        <v>5.3652148198217287E-2</v>
      </c>
      <c r="E311" s="26">
        <v>1.497636542331815E-3</v>
      </c>
    </row>
    <row r="312" spans="1:5" x14ac:dyDescent="0.3">
      <c r="A312" s="9">
        <f>Sheet1!A326</f>
        <v>42338</v>
      </c>
      <c r="B312" s="24">
        <f>Sheet1!B326</f>
        <v>244.24</v>
      </c>
      <c r="C312" s="24">
        <f>Sheet1!C326</f>
        <v>1102.28</v>
      </c>
      <c r="D312" s="26">
        <v>-2.0728920251794181E-2</v>
      </c>
      <c r="E312" s="26">
        <v>3.0216365250712585E-2</v>
      </c>
    </row>
    <row r="313" spans="1:5" x14ac:dyDescent="0.3">
      <c r="A313" s="9">
        <f>Sheet1!A327</f>
        <v>42368</v>
      </c>
      <c r="B313" s="24">
        <f>Sheet1!B327</f>
        <v>240.38</v>
      </c>
      <c r="C313" s="24">
        <f>Sheet1!C327</f>
        <v>1095.46</v>
      </c>
      <c r="D313" s="26">
        <v>-1.5804127088110076E-2</v>
      </c>
      <c r="E313" s="26">
        <v>-6.1871756722429172E-3</v>
      </c>
    </row>
    <row r="314" spans="1:5" x14ac:dyDescent="0.3">
      <c r="A314" s="9">
        <f>Sheet1!A328</f>
        <v>42398</v>
      </c>
      <c r="B314" s="24">
        <f>Sheet1!B328</f>
        <v>232.1</v>
      </c>
      <c r="C314" s="24">
        <f>Sheet1!C328</f>
        <v>1128.24</v>
      </c>
      <c r="D314" s="26">
        <v>-3.4445461352857976E-2</v>
      </c>
      <c r="E314" s="26">
        <v>2.9923502455589501E-2</v>
      </c>
    </row>
    <row r="315" spans="1:5" x14ac:dyDescent="0.3">
      <c r="A315" s="9">
        <f>Sheet1!A329</f>
        <v>42429</v>
      </c>
      <c r="B315" s="24">
        <f>Sheet1!B329</f>
        <v>234.63</v>
      </c>
      <c r="C315" s="24">
        <f>Sheet1!C329</f>
        <v>1045.53</v>
      </c>
      <c r="D315" s="26">
        <v>1.0900473933649346E-2</v>
      </c>
      <c r="E315" s="26">
        <v>-7.3308870453095087E-2</v>
      </c>
    </row>
    <row r="316" spans="1:5" x14ac:dyDescent="0.3">
      <c r="A316" s="9">
        <f>Sheet1!A330</f>
        <v>42460</v>
      </c>
      <c r="B316" s="24">
        <f>Sheet1!B330</f>
        <v>245.86</v>
      </c>
      <c r="C316" s="24">
        <f>Sheet1!C330</f>
        <v>1073.68</v>
      </c>
      <c r="D316" s="26">
        <v>4.7862592166389772E-2</v>
      </c>
      <c r="E316" s="26">
        <v>2.6924143735713058E-2</v>
      </c>
    </row>
    <row r="317" spans="1:5" x14ac:dyDescent="0.3">
      <c r="A317" s="9">
        <f>Sheet1!A331</f>
        <v>42489</v>
      </c>
      <c r="B317" s="24">
        <f>Sheet1!B331</f>
        <v>245.2</v>
      </c>
      <c r="C317" s="24">
        <f>Sheet1!C331</f>
        <v>1065.27</v>
      </c>
      <c r="D317" s="26">
        <v>-2.6844545676402154E-3</v>
      </c>
      <c r="E317" s="26">
        <v>-7.8328738544073406E-3</v>
      </c>
    </row>
    <row r="318" spans="1:5" x14ac:dyDescent="0.3">
      <c r="A318" s="9">
        <f>Sheet1!A332</f>
        <v>42521</v>
      </c>
      <c r="B318" s="24">
        <f>Sheet1!B332</f>
        <v>243.63</v>
      </c>
      <c r="C318" s="24">
        <f>Sheet1!C332</f>
        <v>1068.73</v>
      </c>
      <c r="D318" s="26">
        <v>-6.4029363784665616E-3</v>
      </c>
      <c r="E318" s="26">
        <v>3.24800285373672E-3</v>
      </c>
    </row>
    <row r="319" spans="1:5" x14ac:dyDescent="0.3">
      <c r="A319" s="9">
        <f>Sheet1!A333</f>
        <v>42551</v>
      </c>
      <c r="B319" s="24">
        <f>Sheet1!B333</f>
        <v>244.14</v>
      </c>
      <c r="C319" s="24">
        <f>Sheet1!C333</f>
        <v>1032.75</v>
      </c>
      <c r="D319" s="26">
        <v>2.0933382588350646E-3</v>
      </c>
      <c r="E319" s="26">
        <v>-3.3666127085419162E-2</v>
      </c>
    </row>
    <row r="320" spans="1:5" x14ac:dyDescent="0.3">
      <c r="A320" s="9">
        <f>Sheet1!A334</f>
        <v>42580</v>
      </c>
      <c r="B320" s="24">
        <f>Sheet1!B334</f>
        <v>251.48</v>
      </c>
      <c r="C320" s="24">
        <f>Sheet1!C334</f>
        <v>1058</v>
      </c>
      <c r="D320" s="26">
        <v>3.0064716965675364E-2</v>
      </c>
      <c r="E320" s="26">
        <v>2.4449285887194305E-2</v>
      </c>
    </row>
    <row r="321" spans="1:5" x14ac:dyDescent="0.3">
      <c r="A321" s="9">
        <f>Sheet1!A335</f>
        <v>42613</v>
      </c>
      <c r="B321" s="24">
        <f>Sheet1!B335</f>
        <v>256.87</v>
      </c>
      <c r="C321" s="24">
        <f>Sheet1!C335</f>
        <v>997.9</v>
      </c>
      <c r="D321" s="26">
        <v>2.1433115953555015E-2</v>
      </c>
      <c r="E321" s="26">
        <v>-5.6805293005671054E-2</v>
      </c>
    </row>
    <row r="322" spans="1:5" x14ac:dyDescent="0.3">
      <c r="A322" s="9">
        <f>Sheet1!A336</f>
        <v>42643</v>
      </c>
      <c r="B322" s="24">
        <f>Sheet1!B336</f>
        <v>257.49</v>
      </c>
      <c r="C322" s="24">
        <f>Sheet1!C336</f>
        <v>1010.18</v>
      </c>
      <c r="D322" s="26">
        <v>2.4136722855918613E-3</v>
      </c>
      <c r="E322" s="26">
        <v>1.23058422687643E-2</v>
      </c>
    </row>
    <row r="323" spans="1:5" x14ac:dyDescent="0.3">
      <c r="A323" s="9">
        <f>Sheet1!A337</f>
        <v>42674</v>
      </c>
      <c r="B323" s="24">
        <f>Sheet1!B337</f>
        <v>255.93</v>
      </c>
      <c r="C323" s="24">
        <f>Sheet1!C337</f>
        <v>939.76</v>
      </c>
      <c r="D323" s="26">
        <v>-6.0584877082605626E-3</v>
      </c>
      <c r="E323" s="26">
        <v>-6.9710348650735443E-2</v>
      </c>
    </row>
    <row r="324" spans="1:5" x14ac:dyDescent="0.3">
      <c r="A324" s="9">
        <f>Sheet1!A338</f>
        <v>42704</v>
      </c>
      <c r="B324" s="24">
        <f>Sheet1!B338</f>
        <v>254.26</v>
      </c>
      <c r="C324" s="24">
        <f>Sheet1!C338</f>
        <v>892.08</v>
      </c>
      <c r="D324" s="26">
        <v>-6.5252217403196644E-3</v>
      </c>
      <c r="E324" s="26">
        <v>-5.0736358219119704E-2</v>
      </c>
    </row>
    <row r="325" spans="1:5" x14ac:dyDescent="0.3">
      <c r="A325" s="9">
        <f>Sheet1!A339</f>
        <v>42733</v>
      </c>
      <c r="B325" s="24">
        <f>Sheet1!B339</f>
        <v>260.01</v>
      </c>
      <c r="C325" s="24">
        <f>Sheet1!C339</f>
        <v>936.09</v>
      </c>
      <c r="D325" s="26">
        <v>2.2614646424919282E-2</v>
      </c>
      <c r="E325" s="26">
        <v>4.9334140435835394E-2</v>
      </c>
    </row>
    <row r="326" spans="1:5" x14ac:dyDescent="0.3">
      <c r="A326" s="9">
        <f>Sheet1!A340</f>
        <v>42766</v>
      </c>
      <c r="B326" s="24">
        <f>Sheet1!B340</f>
        <v>268.08999999999997</v>
      </c>
      <c r="C326" s="24">
        <f>Sheet1!C340</f>
        <v>904.84</v>
      </c>
      <c r="D326" s="26">
        <v>3.1075727856620938E-2</v>
      </c>
      <c r="E326" s="26">
        <v>-3.3383542180773218E-2</v>
      </c>
    </row>
    <row r="327" spans="1:5" x14ac:dyDescent="0.3">
      <c r="A327" s="9">
        <f>Sheet1!A341</f>
        <v>42794</v>
      </c>
      <c r="B327" s="24">
        <f>Sheet1!B341</f>
        <v>270.06</v>
      </c>
      <c r="C327" s="24">
        <f>Sheet1!C341</f>
        <v>916.75</v>
      </c>
      <c r="D327" s="26">
        <v>7.3482785631691083E-3</v>
      </c>
      <c r="E327" s="26">
        <v>1.3162548074797664E-2</v>
      </c>
    </row>
    <row r="328" spans="1:5" x14ac:dyDescent="0.3">
      <c r="A328" s="9">
        <f>Sheet1!A342</f>
        <v>42825</v>
      </c>
      <c r="B328" s="24">
        <f>Sheet1!B342</f>
        <v>280.64</v>
      </c>
      <c r="C328" s="24">
        <f>Sheet1!C342</f>
        <v>921.26</v>
      </c>
      <c r="D328" s="26">
        <v>3.9176479300895961E-2</v>
      </c>
      <c r="E328" s="26">
        <v>4.9195527679302131E-3</v>
      </c>
    </row>
    <row r="329" spans="1:5" x14ac:dyDescent="0.3">
      <c r="A329" s="9">
        <f>Sheet1!A343</f>
        <v>42853</v>
      </c>
      <c r="B329" s="24">
        <f>Sheet1!B343</f>
        <v>287.20999999999998</v>
      </c>
      <c r="C329" s="24">
        <f>Sheet1!C343</f>
        <v>940.33</v>
      </c>
      <c r="D329" s="26">
        <v>2.3410775370581449E-2</v>
      </c>
      <c r="E329" s="26">
        <v>2.0699910991468284E-2</v>
      </c>
    </row>
    <row r="330" spans="1:5" x14ac:dyDescent="0.3">
      <c r="A330" s="9">
        <f>Sheet1!A344</f>
        <v>42886</v>
      </c>
      <c r="B330" s="24">
        <f>Sheet1!B344</f>
        <v>304.67</v>
      </c>
      <c r="C330" s="24">
        <f>Sheet1!C344</f>
        <v>988.04</v>
      </c>
      <c r="D330" s="26">
        <v>6.0791755161728522E-2</v>
      </c>
      <c r="E330" s="26">
        <v>5.0737507045398811E-2</v>
      </c>
    </row>
    <row r="331" spans="1:5" x14ac:dyDescent="0.3">
      <c r="A331" s="9">
        <f>Sheet1!A345</f>
        <v>42916</v>
      </c>
      <c r="B331" s="24">
        <f>Sheet1!B345</f>
        <v>311.76</v>
      </c>
      <c r="C331" s="24">
        <f>Sheet1!C345</f>
        <v>1031.51</v>
      </c>
      <c r="D331" s="26">
        <v>2.3271080185118143E-2</v>
      </c>
      <c r="E331" s="26">
        <v>4.3996194486053186E-2</v>
      </c>
    </row>
    <row r="332" spans="1:5" x14ac:dyDescent="0.3">
      <c r="A332" s="9">
        <f>Sheet1!A346</f>
        <v>42947</v>
      </c>
      <c r="B332" s="24">
        <f>Sheet1!B346</f>
        <v>314.60000000000002</v>
      </c>
      <c r="C332" s="24">
        <f>Sheet1!C346</f>
        <v>1008.63</v>
      </c>
      <c r="D332" s="26">
        <v>9.1095714652298376E-3</v>
      </c>
      <c r="E332" s="26">
        <v>-2.2181074347316088E-2</v>
      </c>
    </row>
    <row r="333" spans="1:5" x14ac:dyDescent="0.3">
      <c r="A333" s="9">
        <f>Sheet1!A347</f>
        <v>42978</v>
      </c>
      <c r="B333" s="24">
        <f>Sheet1!B347</f>
        <v>308.27999999999997</v>
      </c>
      <c r="C333" s="24">
        <f>Sheet1!C347</f>
        <v>1034.49</v>
      </c>
      <c r="D333" s="26">
        <v>-2.0089001907183879E-2</v>
      </c>
      <c r="E333" s="26">
        <v>2.5638737693703284E-2</v>
      </c>
    </row>
    <row r="334" spans="1:5" x14ac:dyDescent="0.3">
      <c r="A334" s="9">
        <f>Sheet1!A348</f>
        <v>43007</v>
      </c>
      <c r="B334" s="24">
        <f>Sheet1!B348</f>
        <v>316.27</v>
      </c>
      <c r="C334" s="24">
        <f>Sheet1!C348</f>
        <v>1074.79</v>
      </c>
      <c r="D334" s="26">
        <v>2.5917996626443562E-2</v>
      </c>
      <c r="E334" s="26">
        <v>3.8956393971908865E-2</v>
      </c>
    </row>
    <row r="335" spans="1:5" x14ac:dyDescent="0.3">
      <c r="A335" s="9">
        <f>Sheet1!A349</f>
        <v>43039</v>
      </c>
      <c r="B335" s="24">
        <f>Sheet1!B349</f>
        <v>333.57</v>
      </c>
      <c r="C335" s="24">
        <f>Sheet1!C349</f>
        <v>1196.8599999999999</v>
      </c>
      <c r="D335" s="26">
        <v>5.4700098017516741E-2</v>
      </c>
      <c r="E335" s="26">
        <v>0.11357567524818801</v>
      </c>
    </row>
    <row r="336" spans="1:5" x14ac:dyDescent="0.3">
      <c r="A336" s="9">
        <f>Sheet1!A350</f>
        <v>43069</v>
      </c>
      <c r="B336" s="24">
        <f>Sheet1!B350</f>
        <v>325.25</v>
      </c>
      <c r="C336" s="24">
        <f>Sheet1!C350</f>
        <v>1348.84</v>
      </c>
      <c r="D336" s="26">
        <v>-2.4942290973408832E-2</v>
      </c>
      <c r="E336" s="26">
        <v>0.12698227027388342</v>
      </c>
    </row>
    <row r="337" spans="1:5" x14ac:dyDescent="0.3">
      <c r="A337" s="9">
        <f>Sheet1!A351</f>
        <v>43097</v>
      </c>
      <c r="B337" s="24">
        <f>Sheet1!B351</f>
        <v>324.74</v>
      </c>
      <c r="C337" s="24">
        <f>Sheet1!C351</f>
        <v>1413.8</v>
      </c>
      <c r="D337" s="26">
        <v>-1.5680245964642126E-3</v>
      </c>
      <c r="E337" s="26">
        <v>4.815990035882689E-2</v>
      </c>
    </row>
    <row r="338" spans="1:5" x14ac:dyDescent="0.3">
      <c r="A338" s="9">
        <f>Sheet1!A352</f>
        <v>43131</v>
      </c>
      <c r="B338" s="24">
        <f>Sheet1!B352</f>
        <v>333.38</v>
      </c>
      <c r="C338" s="24">
        <f>Sheet1!C352</f>
        <v>1664.36</v>
      </c>
      <c r="D338" s="26">
        <v>2.6605900104699209E-2</v>
      </c>
      <c r="E338" s="26">
        <v>0.17722450134389578</v>
      </c>
    </row>
    <row r="339" spans="1:5" x14ac:dyDescent="0.3">
      <c r="A339" s="9">
        <f>Sheet1!A353</f>
        <v>43159</v>
      </c>
      <c r="B339" s="24">
        <f>Sheet1!B353</f>
        <v>312.86</v>
      </c>
      <c r="C339" s="24">
        <f>Sheet1!C353</f>
        <v>1535.3</v>
      </c>
      <c r="D339" s="26">
        <v>-6.155138280640704E-2</v>
      </c>
      <c r="E339" s="26">
        <v>-7.7543319954817447E-2</v>
      </c>
    </row>
    <row r="340" spans="1:5" x14ac:dyDescent="0.3">
      <c r="A340" s="9">
        <f>Sheet1!A354</f>
        <v>43189</v>
      </c>
      <c r="B340" s="24">
        <f>Sheet1!B354</f>
        <v>314.61</v>
      </c>
      <c r="C340" s="24">
        <f>Sheet1!C354</f>
        <v>1551.48</v>
      </c>
      <c r="D340" s="26">
        <v>5.5935562232307667E-3</v>
      </c>
      <c r="E340" s="26">
        <v>1.0538656940011659E-2</v>
      </c>
    </row>
    <row r="341" spans="1:5" x14ac:dyDescent="0.3">
      <c r="A341" s="9">
        <f>Sheet1!A355</f>
        <v>43220</v>
      </c>
      <c r="B341" s="24">
        <f>Sheet1!B355</f>
        <v>323.56</v>
      </c>
      <c r="C341" s="24">
        <f>Sheet1!C355</f>
        <v>1495.09</v>
      </c>
      <c r="D341" s="26">
        <v>2.8447919646546582E-2</v>
      </c>
      <c r="E341" s="26">
        <v>-3.6345940650217901E-2</v>
      </c>
    </row>
    <row r="342" spans="1:5" x14ac:dyDescent="0.3">
      <c r="A342" s="9">
        <f>Sheet1!A356</f>
        <v>43251</v>
      </c>
      <c r="B342" s="24">
        <f>Sheet1!B356</f>
        <v>310.92</v>
      </c>
      <c r="C342" s="24">
        <f>Sheet1!C356</f>
        <v>1491.9</v>
      </c>
      <c r="D342" s="26">
        <v>-3.9065397453331596E-2</v>
      </c>
      <c r="E342" s="26">
        <v>-2.1336508170075597E-3</v>
      </c>
    </row>
    <row r="343" spans="1:5" x14ac:dyDescent="0.3">
      <c r="A343" s="9">
        <f>Sheet1!A357</f>
        <v>43280</v>
      </c>
      <c r="B343" s="24">
        <f>Sheet1!B357</f>
        <v>299.66000000000003</v>
      </c>
      <c r="C343" s="24">
        <f>Sheet1!C357</f>
        <v>1391.83</v>
      </c>
      <c r="D343" s="26">
        <v>-3.6215103563617568E-2</v>
      </c>
      <c r="E343" s="26">
        <v>-6.7075541256116478E-2</v>
      </c>
    </row>
    <row r="344" spans="1:5" x14ac:dyDescent="0.3">
      <c r="A344" s="9">
        <f>Sheet1!A358</f>
        <v>43312</v>
      </c>
      <c r="B344" s="24">
        <f>Sheet1!B358</f>
        <v>297.45</v>
      </c>
      <c r="C344" s="24">
        <f>Sheet1!C358</f>
        <v>1265.58</v>
      </c>
      <c r="D344" s="26">
        <v>-7.3750250283656227E-3</v>
      </c>
      <c r="E344" s="26">
        <v>-9.0707916915140463E-2</v>
      </c>
    </row>
    <row r="345" spans="1:5" x14ac:dyDescent="0.3">
      <c r="A345" s="9">
        <f>Sheet1!A359</f>
        <v>43343</v>
      </c>
      <c r="B345" s="24">
        <f>Sheet1!B359</f>
        <v>300.07</v>
      </c>
      <c r="C345" s="24">
        <f>Sheet1!C359</f>
        <v>1376.46</v>
      </c>
      <c r="D345" s="26">
        <v>8.8082030593377159E-3</v>
      </c>
      <c r="E345" s="26">
        <v>8.7612003982364017E-2</v>
      </c>
    </row>
    <row r="346" spans="1:5" x14ac:dyDescent="0.3">
      <c r="A346" s="9">
        <f>Sheet1!A360</f>
        <v>43371</v>
      </c>
      <c r="B346" s="24">
        <f>Sheet1!B360</f>
        <v>300.51</v>
      </c>
      <c r="C346" s="24">
        <f>Sheet1!C360</f>
        <v>1411.73</v>
      </c>
      <c r="D346" s="26">
        <v>1.4663245242776402E-3</v>
      </c>
      <c r="E346" s="26">
        <v>2.5623701378899577E-2</v>
      </c>
    </row>
    <row r="347" spans="1:5" x14ac:dyDescent="0.3">
      <c r="A347" s="9">
        <f>Sheet1!A361</f>
        <v>43404</v>
      </c>
      <c r="B347" s="24">
        <f>Sheet1!B361</f>
        <v>264.01</v>
      </c>
      <c r="C347" s="24">
        <f>Sheet1!C361</f>
        <v>1124.49</v>
      </c>
      <c r="D347" s="26">
        <v>-0.12146018435326611</v>
      </c>
      <c r="E347" s="26">
        <v>-0.20346666855560203</v>
      </c>
    </row>
    <row r="348" spans="1:5" x14ac:dyDescent="0.3">
      <c r="A348" s="9">
        <f>Sheet1!A362</f>
        <v>43434</v>
      </c>
      <c r="B348" s="24">
        <f>Sheet1!B362</f>
        <v>271.35000000000002</v>
      </c>
      <c r="C348" s="24">
        <f>Sheet1!C362</f>
        <v>1186.6300000000001</v>
      </c>
      <c r="D348" s="26">
        <v>2.7801977197833505E-2</v>
      </c>
      <c r="E348" s="26">
        <v>5.526060703074287E-2</v>
      </c>
    </row>
    <row r="349" spans="1:5" x14ac:dyDescent="0.3">
      <c r="A349" s="9">
        <f>Sheet1!A363</f>
        <v>43462</v>
      </c>
      <c r="B349" s="24">
        <f>Sheet1!B363</f>
        <v>261.98</v>
      </c>
      <c r="C349" s="24">
        <f>Sheet1!C363</f>
        <v>1166.25</v>
      </c>
      <c r="D349" s="26">
        <v>-3.4531048461396763E-2</v>
      </c>
      <c r="E349" s="26">
        <v>-1.7174687981932113E-2</v>
      </c>
    </row>
    <row r="350" spans="1:5" x14ac:dyDescent="0.3">
      <c r="A350" s="9">
        <f>Sheet1!A364</f>
        <v>43496</v>
      </c>
      <c r="B350" s="24">
        <f>Sheet1!B364</f>
        <v>285.89</v>
      </c>
      <c r="C350" s="24">
        <f>Sheet1!C364</f>
        <v>1191.47</v>
      </c>
      <c r="D350" s="26">
        <v>9.1266508893808496E-2</v>
      </c>
      <c r="E350" s="26">
        <v>2.1624866023579825E-2</v>
      </c>
    </row>
    <row r="351" spans="1:5" x14ac:dyDescent="0.3">
      <c r="A351" s="9">
        <f>Sheet1!A365</f>
        <v>43524</v>
      </c>
      <c r="B351" s="24">
        <f>Sheet1!B365</f>
        <v>283.8</v>
      </c>
      <c r="C351" s="24">
        <f>Sheet1!C365</f>
        <v>1235.26</v>
      </c>
      <c r="D351" s="26">
        <v>-7.3105040400153198E-3</v>
      </c>
      <c r="E351" s="26">
        <v>3.6752918663499612E-2</v>
      </c>
    </row>
    <row r="352" spans="1:5" x14ac:dyDescent="0.3">
      <c r="A352" s="9">
        <f>Sheet1!A366</f>
        <v>43553</v>
      </c>
      <c r="B352" s="24">
        <f>Sheet1!B366</f>
        <v>276.48</v>
      </c>
      <c r="C352" s="24">
        <f>Sheet1!C366</f>
        <v>1193.9000000000001</v>
      </c>
      <c r="D352" s="26">
        <v>-2.5792811839323471E-2</v>
      </c>
      <c r="E352" s="26">
        <v>-3.3482829525767754E-2</v>
      </c>
    </row>
    <row r="353" spans="1:5" x14ac:dyDescent="0.3">
      <c r="A353" s="9">
        <f>Sheet1!A367</f>
        <v>43585</v>
      </c>
      <c r="B353" s="24">
        <f>Sheet1!B367</f>
        <v>284.92</v>
      </c>
      <c r="C353" s="24">
        <f>Sheet1!C367</f>
        <v>1207.56</v>
      </c>
      <c r="D353" s="26">
        <v>3.0526620370370461E-2</v>
      </c>
      <c r="E353" s="26">
        <v>1.1441494262500962E-2</v>
      </c>
    </row>
    <row r="354" spans="1:5" x14ac:dyDescent="0.3">
      <c r="A354" s="9">
        <f>Sheet1!A368</f>
        <v>43616</v>
      </c>
      <c r="B354" s="24">
        <f>Sheet1!B368</f>
        <v>263.89</v>
      </c>
      <c r="C354" s="24">
        <f>Sheet1!C368</f>
        <v>1075.28</v>
      </c>
      <c r="D354" s="26">
        <v>-7.381019233469055E-2</v>
      </c>
      <c r="E354" s="26">
        <v>-0.10954321110338205</v>
      </c>
    </row>
    <row r="355" spans="1:5" x14ac:dyDescent="0.3">
      <c r="A355" s="9">
        <f>Sheet1!A369</f>
        <v>43644</v>
      </c>
      <c r="B355" s="24">
        <f>Sheet1!B369</f>
        <v>277.5</v>
      </c>
      <c r="C355" s="24">
        <f>Sheet1!C369</f>
        <v>1012.74</v>
      </c>
      <c r="D355" s="26">
        <v>5.1574519686232945E-2</v>
      </c>
      <c r="E355" s="26">
        <v>-5.8161595119410769E-2</v>
      </c>
    </row>
    <row r="356" spans="1:5" x14ac:dyDescent="0.3">
      <c r="A356" s="9">
        <f>Sheet1!A370</f>
        <v>43677</v>
      </c>
      <c r="B356" s="24">
        <f>Sheet1!B370</f>
        <v>266.33999999999997</v>
      </c>
      <c r="C356" s="24">
        <f>Sheet1!C370</f>
        <v>939.73</v>
      </c>
      <c r="D356" s="26">
        <v>-4.0216216216216294E-2</v>
      </c>
      <c r="E356" s="26">
        <v>-7.2091553607046222E-2</v>
      </c>
    </row>
    <row r="357" spans="1:5" x14ac:dyDescent="0.3">
      <c r="A357" s="9">
        <f>Sheet1!A371</f>
        <v>43707</v>
      </c>
      <c r="B357" s="24">
        <f>Sheet1!B371</f>
        <v>259</v>
      </c>
      <c r="C357" s="24">
        <f>Sheet1!C371</f>
        <v>891.39</v>
      </c>
      <c r="D357" s="26">
        <v>-2.7558759480363348E-2</v>
      </c>
      <c r="E357" s="26">
        <v>-5.144030732231597E-2</v>
      </c>
    </row>
    <row r="358" spans="1:5" x14ac:dyDescent="0.3">
      <c r="A358" s="9">
        <f>Sheet1!A372</f>
        <v>43738</v>
      </c>
      <c r="B358" s="24">
        <f>Sheet1!B372</f>
        <v>273.55</v>
      </c>
      <c r="C358" s="24">
        <f>Sheet1!C372</f>
        <v>894.36</v>
      </c>
      <c r="D358" s="26">
        <v>5.6177606177606254E-2</v>
      </c>
      <c r="E358" s="26">
        <v>3.3318749368962397E-3</v>
      </c>
    </row>
    <row r="359" spans="1:5" x14ac:dyDescent="0.3">
      <c r="A359" s="9">
        <f>Sheet1!A373</f>
        <v>43769</v>
      </c>
      <c r="B359" s="24">
        <f>Sheet1!B373</f>
        <v>275.82</v>
      </c>
      <c r="C359" s="24">
        <f>Sheet1!C373</f>
        <v>1016.62</v>
      </c>
      <c r="D359" s="26">
        <v>8.2983001279473001E-3</v>
      </c>
      <c r="E359" s="26">
        <v>0.13670110470056795</v>
      </c>
    </row>
    <row r="360" spans="1:5" x14ac:dyDescent="0.3">
      <c r="A360" s="9">
        <f>Sheet1!A374</f>
        <v>43798</v>
      </c>
      <c r="B360" s="24">
        <f>Sheet1!B374</f>
        <v>276.77999999999997</v>
      </c>
      <c r="C360" s="24">
        <f>Sheet1!C374</f>
        <v>946.89</v>
      </c>
      <c r="D360" s="26">
        <v>3.4805307809440134E-3</v>
      </c>
      <c r="E360" s="26">
        <v>-6.8590033640888448E-2</v>
      </c>
    </row>
    <row r="361" spans="1:5" x14ac:dyDescent="0.3">
      <c r="A361" s="9">
        <f>Sheet1!A375</f>
        <v>43829</v>
      </c>
      <c r="B361" s="24">
        <f>Sheet1!B375</f>
        <v>293.77</v>
      </c>
      <c r="C361" s="24">
        <f>Sheet1!C375</f>
        <v>1029.57</v>
      </c>
      <c r="D361" s="26">
        <v>6.1384493099212456E-2</v>
      </c>
      <c r="E361" s="26">
        <v>8.7317428634793748E-2</v>
      </c>
    </row>
    <row r="362" spans="1:5" x14ac:dyDescent="0.3">
      <c r="A362" s="9">
        <f>Sheet1!A376</f>
        <v>43861</v>
      </c>
      <c r="B362" s="24">
        <f>Sheet1!B376</f>
        <v>284.52999999999997</v>
      </c>
      <c r="C362" s="24">
        <f>Sheet1!C376</f>
        <v>958.52</v>
      </c>
      <c r="D362" s="26">
        <v>-3.1453177655989428E-2</v>
      </c>
      <c r="E362" s="26">
        <v>-6.9009392270559466E-2</v>
      </c>
    </row>
    <row r="363" spans="1:5" x14ac:dyDescent="0.3">
      <c r="A363" s="9">
        <f>Sheet1!A377</f>
        <v>43889</v>
      </c>
      <c r="B363" s="24">
        <f>Sheet1!B377</f>
        <v>268.02</v>
      </c>
      <c r="C363" s="24">
        <f>Sheet1!C377</f>
        <v>927.48</v>
      </c>
      <c r="D363" s="26">
        <v>-5.8025515762836988E-2</v>
      </c>
      <c r="E363" s="26">
        <v>-3.2383257522013098E-2</v>
      </c>
    </row>
    <row r="364" spans="1:5" x14ac:dyDescent="0.3">
      <c r="A364" s="9">
        <f>Sheet1!A378</f>
        <v>43921</v>
      </c>
      <c r="B364" s="24">
        <f>Sheet1!B378</f>
        <v>236.82</v>
      </c>
      <c r="C364" s="24">
        <f>Sheet1!C378</f>
        <v>916.5</v>
      </c>
      <c r="D364" s="26">
        <v>-0.11640922319229907</v>
      </c>
      <c r="E364" s="26">
        <v>-1.1838530210894094E-2</v>
      </c>
    </row>
    <row r="365" spans="1:5" x14ac:dyDescent="0.3">
      <c r="A365" s="9">
        <f>Sheet1!A379</f>
        <v>43950</v>
      </c>
      <c r="B365" s="24">
        <f>Sheet1!B379</f>
        <v>258.14999999999998</v>
      </c>
      <c r="C365" s="24">
        <f>Sheet1!C379</f>
        <v>992.7</v>
      </c>
      <c r="D365" s="26">
        <v>9.0068406384595789E-2</v>
      </c>
      <c r="E365" s="26">
        <v>8.3142389525368232E-2</v>
      </c>
    </row>
    <row r="366" spans="1:5" x14ac:dyDescent="0.3">
      <c r="A366" s="9">
        <f>Sheet1!A380</f>
        <v>43980</v>
      </c>
      <c r="B366" s="24">
        <f>Sheet1!B380</f>
        <v>268.32</v>
      </c>
      <c r="C366" s="24">
        <f>Sheet1!C380</f>
        <v>1093.3800000000001</v>
      </c>
      <c r="D366" s="26">
        <v>3.9395700174317261E-2</v>
      </c>
      <c r="E366" s="26">
        <v>0.10142036869144766</v>
      </c>
    </row>
    <row r="367" spans="1:5" x14ac:dyDescent="0.3">
      <c r="A367" s="9">
        <f>Sheet1!A381</f>
        <v>44012</v>
      </c>
      <c r="B367" s="24">
        <f>Sheet1!B381</f>
        <v>280.08999999999997</v>
      </c>
      <c r="C367" s="24">
        <f>Sheet1!C381</f>
        <v>1167.1400000000001</v>
      </c>
      <c r="D367" s="26">
        <v>4.3865533691115122E-2</v>
      </c>
      <c r="E367" s="26">
        <v>6.7460535221057549E-2</v>
      </c>
    </row>
    <row r="368" spans="1:5" x14ac:dyDescent="0.3">
      <c r="A368" s="9">
        <f>Sheet1!A382</f>
        <v>44043</v>
      </c>
      <c r="B368" s="24">
        <f>Sheet1!B382</f>
        <v>299.32</v>
      </c>
      <c r="C368" s="24">
        <f>Sheet1!C382</f>
        <v>1277.58</v>
      </c>
      <c r="D368" s="26">
        <v>6.8656503266807167E-2</v>
      </c>
      <c r="E368" s="26">
        <v>9.4624466644960936E-2</v>
      </c>
    </row>
    <row r="369" spans="1:5" x14ac:dyDescent="0.3">
      <c r="A369" s="9">
        <f>Sheet1!A383</f>
        <v>44074</v>
      </c>
      <c r="B369" s="24">
        <f>Sheet1!B383</f>
        <v>307.14</v>
      </c>
      <c r="C369" s="24">
        <f>Sheet1!C383</f>
        <v>1336.94</v>
      </c>
      <c r="D369" s="26">
        <v>2.6125885340104293E-2</v>
      </c>
      <c r="E369" s="26">
        <v>4.6462843814086163E-2</v>
      </c>
    </row>
    <row r="370" spans="1:5" x14ac:dyDescent="0.3">
      <c r="A370" s="9">
        <f>Sheet1!A384</f>
        <v>44103</v>
      </c>
      <c r="B370" s="24">
        <f>Sheet1!B384</f>
        <v>309.44</v>
      </c>
      <c r="C370" s="24">
        <f>Sheet1!C384</f>
        <v>1310.49</v>
      </c>
      <c r="D370" s="26">
        <v>7.4884417529466063E-3</v>
      </c>
      <c r="E370" s="26">
        <v>-1.978398432240791E-2</v>
      </c>
    </row>
    <row r="371" spans="1:5" x14ac:dyDescent="0.3">
      <c r="A371" s="9">
        <f>Sheet1!A385</f>
        <v>44134</v>
      </c>
      <c r="B371" s="24">
        <f>Sheet1!B385</f>
        <v>301.60000000000002</v>
      </c>
      <c r="C371" s="24">
        <f>Sheet1!C385</f>
        <v>1203.73</v>
      </c>
      <c r="D371" s="26">
        <v>-2.5336091003102301E-2</v>
      </c>
      <c r="E371" s="26">
        <v>-8.1465711298827181E-2</v>
      </c>
    </row>
    <row r="372" spans="1:5" x14ac:dyDescent="0.3">
      <c r="A372" s="9">
        <f>Sheet1!A386</f>
        <v>44165</v>
      </c>
      <c r="B372" s="24">
        <f>Sheet1!B386</f>
        <v>346.05</v>
      </c>
      <c r="C372" s="24">
        <f>Sheet1!C386</f>
        <v>1348.49</v>
      </c>
      <c r="D372" s="26">
        <v>0.14738063660477452</v>
      </c>
      <c r="E372" s="26">
        <v>0.12025952663803352</v>
      </c>
    </row>
    <row r="373" spans="1:5" x14ac:dyDescent="0.3">
      <c r="A373" s="9">
        <f>Sheet1!A387</f>
        <v>44195</v>
      </c>
      <c r="B373" s="24">
        <f>Sheet1!B387</f>
        <v>389.29</v>
      </c>
      <c r="C373" s="24">
        <f>Sheet1!C387</f>
        <v>1532.52</v>
      </c>
      <c r="D373" s="26">
        <v>0.12495304146799602</v>
      </c>
      <c r="E373" s="26">
        <v>0.13647116404274406</v>
      </c>
    </row>
    <row r="374" spans="1:5" x14ac:dyDescent="0.3">
      <c r="A374" s="9">
        <f>Sheet1!A388</f>
        <v>44225</v>
      </c>
      <c r="B374" s="24">
        <f>Sheet1!B388</f>
        <v>404.56</v>
      </c>
      <c r="C374" s="24">
        <f>Sheet1!C388</f>
        <v>1427.72</v>
      </c>
      <c r="D374" s="26">
        <v>3.9225256235711159E-2</v>
      </c>
      <c r="E374" s="26">
        <v>-6.8384099391851305E-2</v>
      </c>
    </row>
    <row r="375" spans="1:5" x14ac:dyDescent="0.3">
      <c r="A375" s="9">
        <f>Sheet1!A389</f>
        <v>44253</v>
      </c>
      <c r="B375" s="24">
        <f>Sheet1!B389</f>
        <v>409.91</v>
      </c>
      <c r="C375" s="24">
        <f>Sheet1!C389</f>
        <v>1363.12</v>
      </c>
      <c r="D375" s="26">
        <v>1.3224243622701248E-2</v>
      </c>
      <c r="E375" s="26">
        <v>-4.5246967192446808E-2</v>
      </c>
    </row>
    <row r="376" spans="1:5" x14ac:dyDescent="0.3">
      <c r="A376" s="9">
        <f>Sheet1!A390</f>
        <v>44286</v>
      </c>
      <c r="B376" s="24">
        <f>Sheet1!B390</f>
        <v>415.04</v>
      </c>
      <c r="C376" s="24">
        <f>Sheet1!C390</f>
        <v>1423.2</v>
      </c>
      <c r="D376" s="26">
        <v>1.2514942304408194E-2</v>
      </c>
      <c r="E376" s="26">
        <v>4.4075356535008048E-2</v>
      </c>
    </row>
    <row r="377" spans="1:5" x14ac:dyDescent="0.3">
      <c r="A377" s="9">
        <f>Sheet1!A391</f>
        <v>44316</v>
      </c>
      <c r="B377" s="24">
        <f>Sheet1!B391</f>
        <v>422.36</v>
      </c>
      <c r="C377" s="24">
        <f>Sheet1!C391</f>
        <v>1405.47</v>
      </c>
      <c r="D377" s="26">
        <v>1.7636854279105663E-2</v>
      </c>
      <c r="E377" s="26">
        <v>-1.245784148397977E-2</v>
      </c>
    </row>
    <row r="378" spans="1:5" x14ac:dyDescent="0.3">
      <c r="A378" s="9">
        <f>Sheet1!A392</f>
        <v>44347</v>
      </c>
      <c r="B378" s="24">
        <f>Sheet1!B392</f>
        <v>427.91</v>
      </c>
      <c r="C378" s="24">
        <f>Sheet1!C392</f>
        <v>1399.6</v>
      </c>
      <c r="D378" s="26">
        <v>1.3140448906146407E-2</v>
      </c>
      <c r="E378" s="26">
        <v>-4.1765388090817535E-3</v>
      </c>
    </row>
    <row r="379" spans="1:5" x14ac:dyDescent="0.3">
      <c r="A379" s="9">
        <f>Sheet1!A393</f>
        <v>44377</v>
      </c>
      <c r="B379" s="24">
        <f>Sheet1!B393</f>
        <v>438.84</v>
      </c>
      <c r="C379" s="24">
        <f>Sheet1!C393</f>
        <v>1464.08</v>
      </c>
      <c r="D379" s="26">
        <v>2.5542754317496641E-2</v>
      </c>
      <c r="E379" s="26">
        <v>4.6070305801657607E-2</v>
      </c>
    </row>
    <row r="380" spans="1:5" x14ac:dyDescent="0.3">
      <c r="A380" s="9">
        <f>Sheet1!A394</f>
        <v>44407</v>
      </c>
      <c r="B380" s="24">
        <f>Sheet1!B394</f>
        <v>423.91</v>
      </c>
      <c r="C380" s="24">
        <f>Sheet1!C394</f>
        <v>1452.86</v>
      </c>
      <c r="D380" s="26">
        <v>-3.4021511256950077E-2</v>
      </c>
      <c r="E380" s="26">
        <v>-7.6635156548822136E-3</v>
      </c>
    </row>
    <row r="381" spans="1:5" x14ac:dyDescent="0.3">
      <c r="A381" s="9">
        <f>Sheet1!A395</f>
        <v>44439</v>
      </c>
      <c r="B381" s="24">
        <f>Sheet1!B395</f>
        <v>419.79</v>
      </c>
      <c r="C381" s="24">
        <f>Sheet1!C395</f>
        <v>1512.05</v>
      </c>
      <c r="D381" s="26">
        <v>-9.7190441367271951E-3</v>
      </c>
      <c r="E381" s="26">
        <v>4.0740332860702333E-2</v>
      </c>
    </row>
    <row r="382" spans="1:5" x14ac:dyDescent="0.3">
      <c r="A382" s="9">
        <f>Sheet1!A396</f>
        <v>44469</v>
      </c>
      <c r="B382" s="24">
        <f>Sheet1!B396</f>
        <v>401.3</v>
      </c>
      <c r="C382" s="24">
        <f>Sheet1!C396</f>
        <v>1475.06</v>
      </c>
      <c r="D382" s="26">
        <v>-4.4045832440029575E-2</v>
      </c>
      <c r="E382" s="26">
        <v>-2.446347673688043E-2</v>
      </c>
    </row>
    <row r="383" spans="1:5" x14ac:dyDescent="0.3">
      <c r="A383" s="9">
        <f>Sheet1!A397</f>
        <v>44498</v>
      </c>
      <c r="B383" s="24">
        <f>Sheet1!B397</f>
        <v>388.47</v>
      </c>
      <c r="C383" s="24">
        <f>Sheet1!C397</f>
        <v>1444.19</v>
      </c>
      <c r="D383" s="26">
        <v>-3.1971093944679785E-2</v>
      </c>
      <c r="E383" s="26">
        <v>-2.0927962252382915E-2</v>
      </c>
    </row>
    <row r="384" spans="1:5" x14ac:dyDescent="0.3">
      <c r="A384" s="9">
        <f>Sheet1!A398</f>
        <v>44530</v>
      </c>
      <c r="B384" s="24">
        <f>Sheet1!B398</f>
        <v>373.24</v>
      </c>
      <c r="C384" s="24">
        <f>Sheet1!C398</f>
        <v>1448.84</v>
      </c>
      <c r="D384" s="26">
        <v>-3.9205086621875607E-2</v>
      </c>
      <c r="E384" s="26">
        <v>3.2197979490231621E-3</v>
      </c>
    </row>
    <row r="385" spans="1:5" x14ac:dyDescent="0.3">
      <c r="A385" s="9">
        <f>Sheet1!A399</f>
        <v>44560</v>
      </c>
      <c r="B385" s="24">
        <f>Sheet1!B399</f>
        <v>394.19</v>
      </c>
      <c r="C385" s="24">
        <f>Sheet1!C399</f>
        <v>1524.21</v>
      </c>
      <c r="D385" s="26">
        <v>5.6130103954560084E-2</v>
      </c>
      <c r="E385" s="26">
        <v>5.202092708649686E-2</v>
      </c>
    </row>
    <row r="386" spans="1:5" x14ac:dyDescent="0.3">
      <c r="A386" s="9">
        <f>Sheet1!A400</f>
        <v>44589</v>
      </c>
      <c r="B386" s="24">
        <f>Sheet1!B400</f>
        <v>357.98</v>
      </c>
      <c r="C386" s="24">
        <f>Sheet1!C400</f>
        <v>1244.9000000000001</v>
      </c>
      <c r="D386" s="26">
        <v>-9.1859255688880981E-2</v>
      </c>
      <c r="E386" s="26">
        <v>-0.1832490273649956</v>
      </c>
    </row>
    <row r="387" spans="1:5" x14ac:dyDescent="0.3">
      <c r="A387" s="9">
        <f>Sheet1!A401</f>
        <v>44620</v>
      </c>
      <c r="B387" s="24">
        <f>Sheet1!B401</f>
        <v>361.54</v>
      </c>
      <c r="C387" s="24">
        <f>Sheet1!C401</f>
        <v>1257.1400000000001</v>
      </c>
      <c r="D387" s="26">
        <v>9.9446896474664204E-3</v>
      </c>
      <c r="E387" s="26">
        <v>9.8321150293196879E-3</v>
      </c>
    </row>
    <row r="388" spans="1:5" x14ac:dyDescent="0.3">
      <c r="A388" s="9">
        <f>Sheet1!A402</f>
        <v>44651</v>
      </c>
      <c r="B388" s="24">
        <f>Sheet1!B402</f>
        <v>365.61</v>
      </c>
      <c r="C388" s="24">
        <f>Sheet1!C402</f>
        <v>1332.65</v>
      </c>
      <c r="D388" s="26">
        <v>1.1257398904685578E-2</v>
      </c>
      <c r="E388" s="26">
        <v>6.0064909238429998E-2</v>
      </c>
    </row>
    <row r="389" spans="1:5" x14ac:dyDescent="0.3">
      <c r="A389" s="9">
        <f>Sheet1!A403</f>
        <v>44680</v>
      </c>
      <c r="B389" s="24">
        <f>Sheet1!B403</f>
        <v>355.08</v>
      </c>
      <c r="C389" s="24">
        <f>Sheet1!C403</f>
        <v>1261.29</v>
      </c>
      <c r="D389" s="26">
        <v>-2.8801181586937008E-2</v>
      </c>
      <c r="E389" s="26">
        <v>-5.354744306457071E-2</v>
      </c>
    </row>
    <row r="390" spans="1:5" x14ac:dyDescent="0.3">
      <c r="A390" s="9">
        <f>Sheet1!A404</f>
        <v>44712</v>
      </c>
      <c r="B390" s="24">
        <f>Sheet1!B404</f>
        <v>354.54</v>
      </c>
      <c r="C390" s="24">
        <f>Sheet1!C404</f>
        <v>1269.22</v>
      </c>
      <c r="D390" s="26">
        <v>-1.5207840486649582E-3</v>
      </c>
      <c r="E390" s="26">
        <v>6.2872138841980618E-3</v>
      </c>
    </row>
    <row r="391" spans="1:5" x14ac:dyDescent="0.3">
      <c r="A391" s="9">
        <f>Sheet1!A405</f>
        <v>44742</v>
      </c>
      <c r="B391" s="24">
        <f>Sheet1!B405</f>
        <v>307.2</v>
      </c>
      <c r="C391" s="24">
        <f>Sheet1!C405</f>
        <v>1056.42</v>
      </c>
      <c r="D391" s="26">
        <v>-0.13352513115586406</v>
      </c>
      <c r="E391" s="26">
        <v>-0.16766202864751578</v>
      </c>
    </row>
    <row r="392" spans="1:5" x14ac:dyDescent="0.3">
      <c r="A392" s="9">
        <f>Sheet1!A406</f>
        <v>44771</v>
      </c>
      <c r="B392" s="24">
        <f>Sheet1!B406</f>
        <v>323.31</v>
      </c>
      <c r="C392" s="24">
        <f>Sheet1!C406</f>
        <v>1151.8</v>
      </c>
      <c r="D392" s="26">
        <v>5.2441406250000044E-2</v>
      </c>
      <c r="E392" s="26">
        <v>9.0286060468374174E-2</v>
      </c>
    </row>
    <row r="393" spans="1:5" x14ac:dyDescent="0.3">
      <c r="A393" s="9">
        <f>Sheet1!A407</f>
        <v>44804</v>
      </c>
      <c r="B393" s="24">
        <f>Sheet1!B407</f>
        <v>322.95999999999998</v>
      </c>
      <c r="C393" s="24">
        <f>Sheet1!C407</f>
        <v>1155.03</v>
      </c>
      <c r="D393" s="26">
        <v>-1.0825523491386768E-3</v>
      </c>
      <c r="E393" s="26">
        <v>2.8043063031777393E-3</v>
      </c>
    </row>
    <row r="394" spans="1:5" x14ac:dyDescent="0.3">
      <c r="A394" s="9">
        <f>Sheet1!A408</f>
        <v>44834</v>
      </c>
      <c r="B394" s="24">
        <f>Sheet1!B408</f>
        <v>281.36</v>
      </c>
      <c r="C394" s="24">
        <f>Sheet1!C408</f>
        <v>956.48</v>
      </c>
      <c r="D394" s="26">
        <v>-0.12880852117909325</v>
      </c>
      <c r="E394" s="26">
        <v>-0.17190029696198361</v>
      </c>
    </row>
    <row r="395" spans="1:5" x14ac:dyDescent="0.3">
      <c r="A395" s="9">
        <f>Sheet1!A409</f>
        <v>44865</v>
      </c>
      <c r="B395" s="24">
        <f>Sheet1!B409</f>
        <v>299.58</v>
      </c>
      <c r="C395" s="24">
        <f>Sheet1!C409</f>
        <v>1006.82</v>
      </c>
      <c r="D395" s="26">
        <v>6.4756895081034882E-2</v>
      </c>
      <c r="E395" s="26">
        <v>5.2630478420876647E-2</v>
      </c>
    </row>
    <row r="396" spans="1:5" x14ac:dyDescent="0.3">
      <c r="A396" s="9">
        <f>Sheet1!A410</f>
        <v>44895</v>
      </c>
      <c r="B396" s="24">
        <f>Sheet1!B410</f>
        <v>321</v>
      </c>
      <c r="C396" s="24">
        <f>Sheet1!C410</f>
        <v>1038.42</v>
      </c>
      <c r="D396" s="26">
        <v>7.1500100140196254E-2</v>
      </c>
      <c r="E396" s="26">
        <v>3.1385947835760097E-2</v>
      </c>
    </row>
    <row r="397" spans="1:5" x14ac:dyDescent="0.3">
      <c r="A397" s="9">
        <f>Sheet1!A411</f>
        <v>44924</v>
      </c>
      <c r="B397" s="24">
        <f>Sheet1!B411</f>
        <v>291.10000000000002</v>
      </c>
      <c r="C397" s="24">
        <f>Sheet1!C411</f>
        <v>957.78</v>
      </c>
      <c r="D397" s="26">
        <v>-9.3146417445482799E-2</v>
      </c>
      <c r="E397" s="26">
        <v>-7.7656439590917059E-2</v>
      </c>
    </row>
    <row r="398" spans="1:5" x14ac:dyDescent="0.3">
      <c r="A398" s="9">
        <f>Sheet1!A412</f>
        <v>44957</v>
      </c>
      <c r="B398" s="24">
        <f>Sheet1!B412</f>
        <v>317.26</v>
      </c>
      <c r="C398" s="24">
        <f>Sheet1!C412</f>
        <v>1021.6</v>
      </c>
      <c r="D398" s="26">
        <v>8.9866025420817452E-2</v>
      </c>
      <c r="E398" s="26">
        <v>6.6633256071331637E-2</v>
      </c>
    </row>
    <row r="399" spans="1:5" x14ac:dyDescent="0.3">
      <c r="A399" s="9">
        <f>Sheet1!A413</f>
        <v>44985</v>
      </c>
      <c r="B399" s="24">
        <f>Sheet1!B413</f>
        <v>314.8</v>
      </c>
      <c r="C399" s="24">
        <f>Sheet1!C413</f>
        <v>1143.05</v>
      </c>
      <c r="D399" s="26">
        <v>-7.7538927062975604E-3</v>
      </c>
      <c r="E399" s="26">
        <v>0.11888214565387623</v>
      </c>
    </row>
    <row r="400" spans="1:5" x14ac:dyDescent="0.3">
      <c r="A400" s="9">
        <f>Sheet1!A414</f>
        <v>45002</v>
      </c>
      <c r="B400" s="24">
        <f>Sheet1!B414</f>
        <v>312.07</v>
      </c>
      <c r="C400" s="24">
        <f>Sheet1!C414</f>
        <v>1170.57</v>
      </c>
      <c r="D400" s="26">
        <v>-8.6721728081321503E-3</v>
      </c>
      <c r="E400" s="26">
        <v>2.4075937185599861E-2</v>
      </c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</sheetData>
  <phoneticPr fontId="2" type="noConversion"/>
  <conditionalFormatting sqref="I3:T3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2:T50 I52:T55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2:T5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윤양현</dc:creator>
  <cp:lastModifiedBy>윤양현</cp:lastModifiedBy>
  <dcterms:created xsi:type="dcterms:W3CDTF">2023-03-18T10:18:24Z</dcterms:created>
  <dcterms:modified xsi:type="dcterms:W3CDTF">2023-03-18T11:45:15Z</dcterms:modified>
</cp:coreProperties>
</file>