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G:\workshop\dafuwengx\excels\"/>
    </mc:Choice>
  </mc:AlternateContent>
  <xr:revisionPtr revIDLastSave="0" documentId="13_ncr:1_{A36F8562-CE7B-4571-A512-8936A9B8321E}" xr6:coauthVersionLast="47" xr6:coauthVersionMax="47" xr10:uidLastSave="{00000000-0000-0000-0000-000000000000}"/>
  <bookViews>
    <workbookView xWindow="6252" yWindow="1872" windowWidth="20856" windowHeight="12480" tabRatio="623" activeTab="2" xr2:uid="{00000000-000D-0000-FFFF-FFFF00000000}"/>
  </bookViews>
  <sheets>
    <sheet name="herolist" sheetId="8" r:id="rId1"/>
    <sheet name="abilities" sheetId="9" r:id="rId2"/>
    <sheet name="items_list_1" sheetId="6" r:id="rId3"/>
    <sheet name="items_list_2" sheetId="7" r:id="rId4"/>
    <sheet name="minions" sheetId="5" r:id="rId5"/>
    <sheet name="__OriginalData" sheetId="3" r:id="rId6"/>
  </sheets>
  <definedNames>
    <definedName name="_xlnm._FilterDatabase" localSheetId="4" hidden="1">minions!$A$1:$BM$4</definedName>
  </definedNames>
  <calcPr calcId="181029"/>
</workbook>
</file>

<file path=xl/calcChain.xml><?xml version="1.0" encoding="utf-8"?>
<calcChain xmlns="http://schemas.openxmlformats.org/spreadsheetml/2006/main">
  <c r="AA7" i="5" l="1"/>
  <c r="Z7" i="5"/>
  <c r="AA6" i="5"/>
  <c r="Z6" i="5"/>
  <c r="AA5" i="5"/>
  <c r="Z5" i="5"/>
  <c r="D3" i="5"/>
  <c r="G3" i="5" s="1"/>
  <c r="BE4" i="5"/>
  <c r="BD4" i="5"/>
  <c r="AO4" i="5"/>
  <c r="C4" i="5"/>
  <c r="D4" i="5" l="1"/>
  <c r="BI4" i="5" s="1"/>
  <c r="AI3" i="5"/>
  <c r="AQ3" i="5"/>
  <c r="AA3" i="5"/>
  <c r="BI3" i="5"/>
  <c r="AM3" i="5"/>
  <c r="BG3" i="5"/>
  <c r="AP3" i="5"/>
  <c r="AH3" i="5"/>
  <c r="AL3" i="5"/>
  <c r="Z3" i="5"/>
  <c r="BM3" i="5"/>
  <c r="AT3" i="5"/>
  <c r="AK3" i="5"/>
  <c r="Y3" i="5"/>
  <c r="I3" i="5"/>
  <c r="BL3" i="5"/>
  <c r="AR3" i="5"/>
  <c r="AJ3" i="5"/>
  <c r="X3" i="5"/>
  <c r="Z4" i="5"/>
  <c r="AL4" i="5"/>
  <c r="Y4" i="5"/>
  <c r="AM4" i="5"/>
  <c r="G4" i="5"/>
  <c r="AP4" i="5"/>
  <c r="BG4" i="5"/>
  <c r="AI4" i="5"/>
  <c r="AR4" i="5"/>
  <c r="AQ4" i="5"/>
  <c r="X4" i="5"/>
  <c r="BM4" i="5"/>
  <c r="AH4" i="5"/>
  <c r="AK4" i="5"/>
  <c r="AT4" i="5"/>
  <c r="BL4" i="5" l="1"/>
  <c r="AJ4" i="5"/>
  <c r="AA4" i="5"/>
</calcChain>
</file>

<file path=xl/sharedStrings.xml><?xml version="1.0" encoding="utf-8"?>
<sst xmlns="http://schemas.openxmlformats.org/spreadsheetml/2006/main" count="3758" uniqueCount="2171">
  <si>
    <t>主键</t>
  </si>
  <si>
    <t>是否能被搜索到</t>
  </si>
  <si>
    <t>对应英雄</t>
  </si>
  <si>
    <t>纯英雄名字</t>
  </si>
  <si>
    <t>稀有度复制粘贴不要直接排序！！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</si>
  <si>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</si>
  <si>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</si>
  <si>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</si>
  <si>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</si>
  <si>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</si>
  <si>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</si>
  <si>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</si>
  <si>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</si>
  <si>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</si>
  <si>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</si>
  <si>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</si>
  <si>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</si>
  <si>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</si>
  <si>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</si>
  <si>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</si>
  <si>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</si>
  <si>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</si>
  <si>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</si>
  <si>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</si>
  <si>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</si>
  <si>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</si>
  <si>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</si>
  <si>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</si>
  <si>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</si>
  <si>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</si>
  <si>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</si>
  <si>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</si>
  <si>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</si>
  <si>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</si>
  <si>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</si>
  <si>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</si>
  <si>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</si>
  <si>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</si>
  <si>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</si>
  <si>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</si>
  <si>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</si>
  <si>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</si>
  <si>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</si>
  <si>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</si>
  <si>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</si>
  <si>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</si>
  <si>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</si>
  <si>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</si>
  <si>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Searchable</t>
  </si>
  <si>
    <t>Cost</t>
  </si>
  <si>
    <t>BaseClass</t>
  </si>
  <si>
    <t>Model</t>
  </si>
  <si>
    <t>Skin</t>
  </si>
  <si>
    <t>ModelScale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</si>
  <si>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</si>
  <si>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</si>
  <si>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</si>
  <si>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</si>
  <si>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</si>
  <si>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</si>
  <si>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</si>
  <si>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</si>
  <si>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</si>
  <si>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</si>
  <si>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</si>
  <si>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</si>
  <si>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</si>
  <si>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MovementTurnRate</t>
  </si>
  <si>
    <t>HasAggressiveStance</t>
  </si>
  <si>
    <t>MovementCapabilities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</si>
  <si>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</si>
  <si>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</si>
  <si>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</si>
  <si>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</si>
  <si>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</si>
  <si>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</si>
  <si>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</si>
  <si>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</si>
  <si>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</si>
  <si>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</si>
  <si>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</si>
  <si>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</si>
  <si>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</si>
  <si>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</si>
  <si>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</si>
  <si>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</si>
  <si>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npc_dota_hero_earthshaker</t>
  </si>
  <si>
    <t>npc_dota_creature</t>
  </si>
  <si>
    <t>DOTA_UNIT_CAP_MOVE_GROUND</t>
  </si>
  <si>
    <t>DOTA_HULL_SIZE_HERO</t>
  </si>
  <si>
    <t>npc_dota_hero_sand_king</t>
  </si>
  <si>
    <t>npc_dota_hero_earth_spirit</t>
  </si>
  <si>
    <t>npc_dota_hero_pangolier</t>
  </si>
  <si>
    <t>npc_dota_hero_lina</t>
  </si>
  <si>
    <t>npc_dota_hero_clinkz</t>
  </si>
  <si>
    <t>npc_dota_hero_batrider</t>
  </si>
  <si>
    <t>npc_dota_hero_ogre_magi</t>
  </si>
  <si>
    <t>npc_dota_hero_tinker</t>
  </si>
  <si>
    <t>npc_dota_hero_rattletrap</t>
  </si>
  <si>
    <t>npc_dota_hero_bounty_hunter</t>
  </si>
  <si>
    <t>npc_dota_hero_alchemist</t>
  </si>
  <si>
    <t>npc_dota_hero_crystal_maiden</t>
  </si>
  <si>
    <t>npc_dota_hero_ancient_apparition</t>
  </si>
  <si>
    <t>npc_dota_hero_winter_wyvern</t>
  </si>
  <si>
    <t>npc_dota_hero_tusk</t>
  </si>
  <si>
    <t>npc_dota_hero_furion</t>
  </si>
  <si>
    <t>npc_dota_hero_bristleback</t>
  </si>
  <si>
    <t>npc_dota_hero_dark_willow</t>
  </si>
  <si>
    <t>npc_dota_hero_treant</t>
  </si>
  <si>
    <t>npc_dota_hero_brewmaster</t>
  </si>
  <si>
    <t>npc_dota_hero_centaur</t>
  </si>
  <si>
    <t>npc_dota_hero_elder_titan</t>
  </si>
  <si>
    <t>npc_dota_hero_nevermore</t>
  </si>
  <si>
    <t>npc_dota_hero_chaos_knight</t>
  </si>
  <si>
    <t>npc_dota_hero_razor</t>
  </si>
  <si>
    <t>npc_dota_hero_gyrocopter</t>
  </si>
  <si>
    <t>npc_dota_hero_shredder</t>
  </si>
  <si>
    <t>npc_dota_hero_tidehunter</t>
  </si>
  <si>
    <t>npc_dota_hero_naga_siren</t>
  </si>
  <si>
    <t>npc_dota_hero_medusa</t>
  </si>
  <si>
    <t>npc_dota_hero_beastmaster</t>
  </si>
  <si>
    <t>npc_dota_hero_weaver</t>
  </si>
  <si>
    <t>npc_dota_hero_lone_druid</t>
  </si>
  <si>
    <t>npc_dota_hero_abyssal_underlord</t>
  </si>
  <si>
    <t>npc_dota_hero_phoenix</t>
  </si>
  <si>
    <t>npc_dota_hero_enigma</t>
  </si>
  <si>
    <t>npc_dota_hero_meepo</t>
  </si>
  <si>
    <t>npc_dota_hero_dragon_knight</t>
  </si>
  <si>
    <t>npc_dota_hero_sven</t>
  </si>
  <si>
    <t>npc_dota_hero_zuus</t>
  </si>
  <si>
    <t>npc_dota_hero_morphling</t>
  </si>
  <si>
    <t>morphling_waveform</t>
  </si>
  <si>
    <t>npc_dota_hero_slark</t>
  </si>
  <si>
    <t>npc_dota_hero_ursa</t>
  </si>
  <si>
    <t>npc_dota_hero_nyx_assassin</t>
  </si>
  <si>
    <t>npc_dota_hero_magnataur</t>
  </si>
  <si>
    <t>npc_dota_hero_warlock</t>
  </si>
  <si>
    <t>npc_dota_hero_doom_bringer</t>
  </si>
  <si>
    <t>npc_dota_hero_terrorblade</t>
  </si>
  <si>
    <t>npc_dota_hero_kunkka</t>
  </si>
  <si>
    <t>npc_dota_hero_slardar</t>
  </si>
  <si>
    <t>npc_dota_hero_enchantress</t>
  </si>
  <si>
    <t>npc_dota_hero_broodmother</t>
  </si>
  <si>
    <t>npc_dota_hero_juggernaut</t>
  </si>
  <si>
    <t>npc_dota_hero_windrunner</t>
  </si>
  <si>
    <t>npc_dota_hero_phantom_assassin</t>
  </si>
  <si>
    <t>npc_dota_hero_pudge</t>
  </si>
  <si>
    <t>npc_dota_hero_ember_spirit</t>
  </si>
  <si>
    <t>npc_dota_hero_luna</t>
  </si>
  <si>
    <t>npc_dota_hero_queenofpain</t>
  </si>
  <si>
    <t>npc_dota_hero_antimage</t>
  </si>
  <si>
    <t>npc_dota_hero_mirana</t>
  </si>
  <si>
    <t>npc_dota_hero_lion</t>
  </si>
  <si>
    <t>npc_dota_hero_tiny</t>
  </si>
  <si>
    <t>npc_dota_hero_witch_doctor</t>
  </si>
  <si>
    <t>npc_dota_hero_vengefulspirit</t>
  </si>
  <si>
    <t>npc_dota_hero_bane</t>
  </si>
  <si>
    <t>npc_dota_hero_skeleton_king</t>
  </si>
  <si>
    <t>npc_dota_hero_storm_spirit</t>
  </si>
  <si>
    <t>npc_dota_hero_drow_ranger</t>
  </si>
  <si>
    <t>npc_dota_hero_axe</t>
  </si>
  <si>
    <t>npc_dota_hero_bloodseeker</t>
  </si>
  <si>
    <t>npc_dota_hero_phantom_lancer</t>
  </si>
  <si>
    <t>npc_dota_hero_puck</t>
  </si>
  <si>
    <t>npc_dota_hero_lich</t>
  </si>
  <si>
    <t>npc_dota_hero_shadow_shaman</t>
  </si>
  <si>
    <t>npc_dota_hero_riki</t>
  </si>
  <si>
    <t>npc_dota_hero_sniper</t>
  </si>
  <si>
    <t>npc_dota_hero_necrolyte</t>
  </si>
  <si>
    <t>npc_dota_hero_venomancer</t>
  </si>
  <si>
    <t>npc_dota_hero_faceless_void</t>
  </si>
  <si>
    <t>npc_dota_hero_death_prophet</t>
  </si>
  <si>
    <t>npc_dota_hero_pugna</t>
  </si>
  <si>
    <t>npc_dota_hero_templar_assassin</t>
  </si>
  <si>
    <t>npc_dota_hero_viper</t>
  </si>
  <si>
    <t>npc_dota_hero_dazzle</t>
  </si>
  <si>
    <t>npc_dota_hero_leshrac</t>
  </si>
  <si>
    <t>npc_dota_hero_life_stealer</t>
  </si>
  <si>
    <t>npc_dota_hero_dark_seer</t>
  </si>
  <si>
    <t>npc_dota_hero_omniknight</t>
  </si>
  <si>
    <t>npc_dota_hero_huskar</t>
  </si>
  <si>
    <t>npc_dota_hero_night_stalker</t>
  </si>
  <si>
    <t>npc_dota_hero_jakiro</t>
  </si>
  <si>
    <t>npc_dota_hero_chen</t>
  </si>
  <si>
    <t>npc_dota_hero_spectre</t>
  </si>
  <si>
    <t>npc_dota_hero_spirit_breaker</t>
  </si>
  <si>
    <t>npc_dota_hero_invoker</t>
  </si>
  <si>
    <t>npc_dota_hero_silencer</t>
  </si>
  <si>
    <t>npc_dota_hero_obsidian_destroyer</t>
  </si>
  <si>
    <t>npc_dota_hero_shadow_demon</t>
  </si>
  <si>
    <t>npc_dota_hero_undying</t>
  </si>
  <si>
    <t>npc_dota_hero_rubick</t>
  </si>
  <si>
    <t>npc_dota_hero_disruptor</t>
  </si>
  <si>
    <t>npc_dota_hero_keeper_of_the_light</t>
  </si>
  <si>
    <t>npc_dota_hero_visage</t>
  </si>
  <si>
    <t>npc_dota_hero_wisp</t>
  </si>
  <si>
    <t>npc_dota_hero_troll_warlord</t>
  </si>
  <si>
    <t>npc_dota_hero_skywrath_mage</t>
  </si>
  <si>
    <t>npc_dota_hero_abaddon</t>
  </si>
  <si>
    <t>npc_dota_hero_legion_commander</t>
  </si>
  <si>
    <t>npc_dota_hero_oracle</t>
  </si>
  <si>
    <t>npc_dota_hero_techies</t>
  </si>
  <si>
    <t>npc_dota_hero_arc_warden</t>
  </si>
  <si>
    <t>npc_dota_hero_monkey_king</t>
  </si>
  <si>
    <t>npc_dota_hero_grimstroke</t>
  </si>
  <si>
    <t>npc_dota_hero_mars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</si>
  <si>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</si>
  <si>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</si>
  <si>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</si>
  <si>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</si>
  <si>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</si>
  <si>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</si>
  <si>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</si>
  <si>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</si>
  <si>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</si>
  <si>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</si>
  <si>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</si>
  <si>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</si>
  <si>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</si>
  <si>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</si>
  <si>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</si>
  <si>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</si>
  <si>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</si>
  <si>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</si>
  <si>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</si>
  <si>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</si>
  <si>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</si>
  <si>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</si>
  <si>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</si>
  <si>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</si>
  <si>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</si>
  <si>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</si>
  <si>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</si>
  <si>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</si>
  <si>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</si>
  <si>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</si>
  <si>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</si>
  <si>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</si>
  <si>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</si>
  <si>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</si>
  <si>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</si>
  <si>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</si>
  <si>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</si>
  <si>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</si>
  <si>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</si>
  <si>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</si>
  <si>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</si>
  <si>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</si>
  <si>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</si>
  <si>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</si>
  <si>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</si>
  <si>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</si>
  <si>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</si>
  <si>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</si>
  <si>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</si>
  <si>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</si>
  <si>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</si>
  <si>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</si>
  <si>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</si>
  <si>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</si>
  <si>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</si>
  <si>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</si>
  <si>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</si>
  <si>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</si>
  <si>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</si>
  <si>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</si>
  <si>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</si>
  <si>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</si>
  <si>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</si>
  <si>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</si>
  <si>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</si>
  <si>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</si>
  <si>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</si>
  <si>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</si>
  <si>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</si>
  <si>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</si>
  <si>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</si>
  <si>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</si>
  <si>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</si>
  <si>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</si>
  <si>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</si>
  <si>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</si>
  <si>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</si>
  <si>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</si>
  <si>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</si>
  <si>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</si>
  <si>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</si>
  <si>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</si>
  <si>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</si>
  <si>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</si>
  <si>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</si>
  <si>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</si>
  <si>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</si>
  <si>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</si>
  <si>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</si>
  <si>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</si>
  <si>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</si>
  <si>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</si>
  <si>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</si>
  <si>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</si>
  <si>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</si>
  <si>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</si>
  <si>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</si>
  <si>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</si>
  <si>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</si>
  <si>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</si>
  <si>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</si>
  <si>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</si>
  <si>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</si>
  <si>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</si>
  <si>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</si>
  <si>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</si>
  <si>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</si>
  <si>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</si>
  <si>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</si>
  <si>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</si>
  <si>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</si>
  <si>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</si>
  <si>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</si>
  <si>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</si>
  <si>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</si>
  <si>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</si>
  <si>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</si>
  <si>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</si>
  <si>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</si>
  <si>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</si>
  <si>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</si>
  <si>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</si>
  <si>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</si>
  <si>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</si>
  <si>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</si>
  <si>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</si>
  <si>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</si>
  <si>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</si>
  <si>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</si>
  <si>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</si>
  <si>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</si>
  <si>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</si>
  <si>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</si>
  <si>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</si>
  <si>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</si>
  <si>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</si>
  <si>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</si>
  <si>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</si>
  <si>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</si>
  <si>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</si>
  <si>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</si>
  <si>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</si>
  <si>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</si>
  <si>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</si>
  <si>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</si>
  <si>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</si>
  <si>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</si>
  <si>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</si>
  <si>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family val="3"/>
        <charset val="134"/>
        <scheme val="minor"/>
      </rPr>
      <t>npc_dota_hero_</t>
    </r>
    <r>
      <rPr>
        <sz val="11"/>
        <color theme="1"/>
        <rFont val="等线"/>
        <family val="3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</si>
  <si>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</si>
  <si>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</si>
  <si>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</si>
  <si>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</si>
  <si>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</si>
  <si>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</si>
  <si>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</si>
  <si>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</si>
  <si>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</si>
  <si>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</si>
  <si>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</si>
  <si>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</si>
  <si>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</si>
  <si>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</si>
  <si>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</si>
  <si>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</si>
  <si>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</si>
  <si>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</si>
  <si>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</si>
  <si>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</si>
  <si>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</si>
  <si>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</si>
  <si>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</si>
  <si>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</si>
  <si>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</si>
  <si>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</si>
  <si>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</si>
  <si>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</si>
  <si>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</si>
  <si>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</si>
  <si>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</si>
  <si>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</si>
  <si>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</si>
  <si>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</si>
  <si>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</si>
  <si>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</si>
  <si>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</si>
  <si>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</si>
  <si>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</si>
  <si>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</si>
  <si>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</si>
  <si>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</si>
  <si>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</si>
  <si>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</si>
  <si>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</si>
  <si>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</si>
  <si>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</si>
  <si>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</si>
  <si>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</si>
  <si>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</si>
  <si>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</si>
  <si>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</si>
  <si>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</si>
  <si>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</si>
  <si>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</si>
  <si>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</si>
  <si>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</si>
  <si>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</si>
  <si>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</si>
  <si>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</si>
  <si>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</si>
  <si>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</si>
  <si>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</si>
  <si>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</si>
  <si>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</si>
  <si>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</si>
  <si>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</si>
  <si>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</si>
  <si>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</si>
  <si>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</si>
  <si>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</si>
  <si>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</si>
  <si>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</si>
  <si>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</si>
  <si>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</si>
  <si>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</si>
  <si>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</si>
  <si>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</si>
  <si>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</si>
  <si>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</si>
  <si>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</si>
  <si>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</si>
  <si>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</si>
  <si>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</si>
  <si>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</si>
  <si>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</si>
  <si>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</si>
  <si>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</si>
  <si>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</si>
  <si>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</si>
  <si>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</si>
  <si>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</si>
  <si>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</si>
  <si>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</si>
  <si>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</si>
  <si>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</si>
  <si>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</si>
  <si>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</si>
  <si>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</si>
  <si>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</si>
  <si>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</si>
  <si>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</si>
  <si>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</si>
  <si>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</si>
  <si>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</si>
  <si>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</si>
  <si>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</si>
  <si>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</si>
  <si>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</si>
  <si>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</si>
  <si>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</si>
  <si>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</si>
  <si>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</si>
  <si>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</si>
  <si>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</si>
  <si>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</si>
  <si>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</si>
  <si>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</si>
  <si>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</si>
  <si>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</si>
  <si>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</si>
  <si>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</si>
  <si>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</si>
  <si>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</si>
  <si>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</si>
  <si>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</si>
  <si>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</si>
  <si>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</si>
  <si>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</si>
  <si>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</si>
  <si>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</si>
  <si>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</si>
  <si>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</si>
  <si>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</si>
  <si>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</si>
  <si>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</si>
  <si>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</si>
  <si>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</si>
  <si>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</si>
  <si>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</si>
  <si>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</si>
  <si>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</si>
  <si>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</si>
  <si>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</si>
  <si>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</si>
  <si>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</si>
  <si>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</si>
  <si>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</si>
  <si>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</si>
  <si>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</si>
  <si>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</si>
  <si>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</si>
  <si>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</si>
  <si>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</si>
  <si>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</si>
  <si>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</si>
  <si>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</si>
  <si>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</si>
  <si>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</si>
  <si>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</si>
  <si>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</si>
  <si>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</si>
  <si>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</si>
  <si>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</si>
  <si>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</si>
  <si>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</si>
  <si>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</si>
  <si>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</si>
  <si>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</si>
  <si>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</si>
  <si>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</si>
  <si>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</si>
  <si>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</si>
  <si>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</si>
  <si>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</si>
  <si>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</si>
  <si>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</si>
  <si>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</si>
  <si>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</si>
  <si>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</si>
  <si>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</si>
  <si>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</si>
  <si>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</si>
  <si>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</si>
  <si>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</si>
  <si>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</si>
  <si>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</si>
  <si>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</si>
  <si>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</si>
  <si>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</si>
  <si>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</si>
  <si>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</si>
  <si>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</si>
  <si>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</si>
  <si>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</si>
  <si>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</si>
  <si>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</si>
  <si>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</si>
  <si>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</si>
  <si>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</si>
  <si>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</si>
  <si>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</si>
  <si>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</si>
  <si>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</si>
  <si>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</si>
  <si>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</si>
  <si>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</si>
  <si>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</si>
  <si>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</si>
  <si>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</si>
  <si>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</si>
  <si>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</si>
  <si>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</si>
  <si>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</si>
  <si>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</si>
  <si>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</si>
  <si>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</si>
  <si>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</si>
  <si>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</si>
  <si>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</si>
  <si>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</si>
  <si>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</si>
  <si>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</si>
  <si>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</si>
  <si>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</si>
  <si>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</si>
  <si>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</si>
  <si>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</si>
  <si>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</si>
  <si>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</si>
  <si>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</si>
  <si>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</si>
  <si>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</si>
  <si>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</si>
  <si>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</si>
  <si>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</si>
  <si>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</si>
  <si>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</si>
  <si>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</si>
  <si>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</si>
  <si>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</si>
  <si>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</si>
  <si>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</si>
  <si>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</si>
  <si>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</si>
  <si>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</si>
  <si>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</si>
  <si>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</si>
  <si>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</si>
  <si>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</si>
  <si>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</si>
  <si>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</si>
  <si>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</si>
  <si>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</si>
  <si>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</si>
  <si>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</si>
  <si>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</si>
  <si>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</si>
  <si>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</si>
  <si>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</si>
  <si>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</si>
  <si>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</si>
  <si>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</si>
  <si>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</si>
  <si>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</si>
  <si>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</si>
  <si>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</si>
  <si>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</si>
  <si>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</si>
  <si>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</si>
  <si>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</si>
  <si>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</si>
  <si>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</si>
  <si>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</si>
  <si>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</si>
  <si>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</si>
  <si>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</si>
  <si>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</si>
  <si>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</si>
  <si>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</si>
  <si>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</si>
  <si>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</si>
  <si>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</si>
  <si>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</si>
  <si>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</si>
  <si>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</si>
  <si>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</si>
  <si>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</si>
  <si>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</si>
  <si>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</si>
  <si>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</si>
  <si>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</si>
  <si>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</si>
  <si>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</si>
  <si>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</si>
  <si>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</si>
  <si>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</si>
  <si>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</si>
  <si>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</si>
  <si>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</si>
  <si>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</si>
  <si>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</si>
  <si>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</si>
  <si>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</si>
  <si>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</si>
  <si>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</si>
  <si>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</si>
  <si>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</si>
  <si>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</si>
  <si>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</si>
  <si>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</si>
  <si>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</si>
  <si>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</si>
  <si>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</si>
  <si>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</si>
  <si>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</si>
  <si>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</si>
  <si>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</si>
  <si>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</si>
  <si>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</si>
  <si>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</si>
  <si>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</si>
  <si>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</si>
  <si>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</si>
  <si>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</si>
  <si>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</si>
  <si>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</si>
  <si>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</si>
  <si>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</si>
  <si>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</si>
  <si>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</si>
  <si>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</si>
  <si>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</si>
  <si>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</si>
  <si>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</si>
  <si>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</si>
  <si>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</si>
  <si>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</si>
  <si>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</si>
  <si>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</si>
  <si>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</si>
  <si>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</si>
  <si>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</si>
  <si>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</si>
  <si>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</si>
  <si>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</si>
  <si>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</si>
  <si>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</si>
  <si>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</si>
  <si>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</si>
  <si>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</si>
  <si>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</si>
  <si>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</si>
  <si>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</si>
  <si>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</si>
  <si>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</si>
  <si>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</si>
  <si>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</si>
  <si>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</si>
  <si>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</si>
  <si>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</si>
  <si>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</si>
  <si>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</si>
  <si>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</si>
  <si>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</si>
  <si>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</si>
  <si>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</si>
  <si>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</si>
  <si>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</si>
  <si>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</si>
  <si>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</si>
  <si>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</si>
  <si>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</si>
  <si>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</si>
  <si>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</si>
  <si>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</si>
  <si>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</si>
  <si>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</si>
  <si>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</si>
  <si>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</si>
  <si>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</si>
  <si>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</si>
  <si>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</si>
  <si>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</si>
  <si>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</si>
  <si>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</si>
  <si>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</si>
  <si>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</si>
  <si>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</si>
  <si>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</si>
  <si>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</si>
  <si>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</si>
  <si>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</si>
  <si>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</si>
  <si>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</si>
  <si>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</si>
  <si>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</si>
  <si>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</si>
  <si>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</si>
  <si>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</si>
  <si>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</si>
  <si>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</si>
  <si>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</si>
  <si>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</si>
  <si>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</si>
  <si>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</si>
  <si>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</si>
  <si>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</si>
  <si>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</si>
  <si>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</si>
  <si>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</si>
  <si>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</si>
  <si>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</si>
  <si>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</si>
  <si>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</si>
  <si>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</si>
  <si>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</si>
  <si>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</si>
  <si>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</si>
  <si>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</si>
  <si>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</si>
  <si>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</si>
  <si>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</si>
  <si>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</si>
  <si>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</si>
  <si>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</si>
  <si>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</si>
  <si>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</si>
  <si>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</si>
  <si>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</si>
  <si>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</si>
  <si>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</si>
  <si>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</si>
  <si>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</si>
  <si>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</si>
  <si>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</si>
  <si>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</si>
  <si>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</si>
  <si>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</si>
  <si>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</si>
  <si>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</si>
  <si>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</si>
  <si>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</si>
  <si>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</si>
  <si>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</si>
  <si>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</si>
  <si>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</si>
  <si>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</si>
  <si>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</si>
  <si>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</si>
  <si>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</si>
  <si>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</si>
  <si>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</si>
  <si>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</si>
  <si>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</si>
  <si>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</si>
  <si>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</si>
  <si>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</si>
  <si>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</si>
  <si>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</si>
  <si>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</si>
  <si>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</si>
  <si>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</si>
  <si>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</si>
  <si>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</si>
  <si>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</si>
  <si>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</si>
  <si>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</si>
  <si>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</si>
  <si>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</si>
  <si>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</si>
  <si>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</si>
  <si>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</si>
  <si>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</si>
  <si>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</si>
  <si>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</si>
  <si>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</si>
  <si>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</si>
  <si>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</si>
  <si>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</si>
  <si>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</si>
  <si>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</si>
  <si>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</si>
  <si>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</si>
  <si>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</si>
  <si>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</si>
  <si>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</si>
  <si>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</si>
  <si>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</si>
  <si>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</si>
  <si>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</si>
  <si>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</si>
  <si>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</si>
  <si>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</si>
  <si>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</si>
  <si>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</si>
  <si>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</si>
  <si>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</si>
  <si>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</si>
  <si>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</si>
  <si>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</si>
  <si>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</si>
  <si>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</si>
  <si>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</si>
  <si>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</si>
  <si>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</si>
  <si>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</si>
  <si>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</si>
  <si>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</si>
  <si>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</si>
  <si>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</si>
  <si>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</si>
  <si>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</si>
  <si>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</si>
  <si>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</si>
  <si>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</si>
  <si>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</si>
  <si>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</si>
  <si>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</si>
  <si>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</si>
  <si>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</si>
  <si>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</si>
  <si>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</si>
  <si>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</si>
  <si>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</si>
  <si>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</si>
  <si>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</si>
  <si>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</si>
  <si>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</si>
  <si>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</si>
  <si>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</si>
  <si>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</si>
  <si>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</si>
  <si>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</si>
  <si>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</si>
  <si>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</si>
  <si>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</si>
  <si>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</si>
  <si>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</si>
  <si>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</si>
  <si>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</si>
  <si>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</si>
  <si>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</si>
  <si>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</si>
  <si>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</si>
  <si>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</si>
  <si>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</si>
  <si>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</si>
  <si>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</si>
  <si>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</si>
  <si>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</si>
  <si>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</si>
  <si>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</si>
  <si>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</si>
  <si>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</si>
  <si>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</si>
  <si>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</si>
  <si>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</si>
  <si>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</si>
  <si>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</si>
  <si>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</si>
  <si>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</si>
  <si>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</si>
  <si>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</si>
  <si>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</si>
  <si>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</si>
  <si>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</si>
  <si>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</si>
  <si>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</si>
  <si>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</si>
  <si>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</si>
  <si>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</si>
  <si>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</si>
  <si>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</si>
  <si>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</si>
  <si>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</si>
  <si>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</si>
  <si>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</si>
  <si>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</si>
  <si>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</si>
  <si>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</si>
  <si>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</si>
  <si>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</si>
  <si>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</si>
  <si>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</si>
  <si>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</si>
  <si>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</si>
  <si>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</si>
  <si>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</si>
  <si>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</si>
  <si>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</si>
  <si>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</si>
  <si>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</si>
  <si>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</si>
  <si>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</si>
  <si>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</si>
  <si>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</si>
  <si>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</si>
  <si>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</si>
  <si>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</si>
  <si>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</si>
  <si>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</si>
  <si>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</si>
  <si>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</si>
  <si>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</si>
  <si>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</si>
  <si>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</si>
  <si>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</si>
  <si>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</si>
  <si>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</si>
  <si>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</si>
  <si>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</si>
  <si>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</si>
  <si>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</si>
  <si>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</si>
  <si>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</si>
  <si>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</si>
  <si>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</si>
  <si>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</si>
  <si>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</si>
  <si>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</si>
  <si>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</si>
  <si>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</si>
  <si>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</si>
  <si>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</si>
  <si>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</si>
  <si>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</si>
  <si>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</si>
  <si>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</si>
  <si>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</si>
  <si>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</si>
  <si>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</si>
  <si>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</si>
  <si>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</si>
  <si>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</si>
  <si>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</si>
  <si>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</si>
  <si>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</si>
  <si>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</si>
  <si>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</si>
  <si>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</si>
  <si>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</si>
  <si>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</si>
  <si>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</si>
  <si>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</si>
  <si>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</si>
  <si>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</si>
  <si>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</si>
  <si>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</si>
  <si>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</si>
  <si>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</si>
  <si>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</si>
  <si>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</si>
  <si>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</si>
  <si>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</si>
  <si>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</si>
  <si>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</si>
  <si>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</si>
  <si>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</si>
  <si>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</si>
  <si>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</si>
  <si>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</si>
  <si>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</si>
  <si>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</si>
  <si>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</si>
  <si>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</si>
  <si>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</si>
  <si>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</si>
  <si>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</si>
  <si>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</si>
  <si>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</si>
  <si>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</si>
  <si>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</si>
  <si>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</si>
  <si>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</si>
  <si>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</si>
  <si>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</si>
  <si>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</si>
  <si>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</si>
  <si>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</si>
  <si>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</si>
  <si>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</si>
  <si>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</si>
  <si>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</si>
  <si>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</si>
  <si>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</si>
  <si>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</si>
  <si>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</si>
  <si>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</si>
  <si>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</si>
  <si>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</si>
  <si>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</si>
  <si>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</si>
  <si>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</si>
  <si>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</si>
  <si>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</si>
  <si>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</si>
  <si>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</si>
  <si>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</si>
  <si>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</si>
  <si>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</si>
  <si>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</si>
  <si>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</si>
  <si>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</si>
  <si>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</si>
  <si>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</si>
  <si>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</si>
  <si>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</si>
  <si>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</si>
  <si>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</si>
  <si>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</si>
  <si>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</si>
  <si>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</si>
  <si>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</si>
  <si>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</si>
  <si>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</si>
  <si>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</si>
  <si>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</si>
  <si>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</si>
  <si>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</si>
  <si>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</si>
  <si>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</si>
  <si>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</si>
  <si>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</si>
  <si>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</si>
  <si>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</si>
  <si>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</si>
  <si>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</si>
  <si>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</si>
  <si>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</si>
  <si>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</si>
  <si>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</si>
  <si>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</si>
  <si>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</si>
  <si>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</si>
  <si>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</si>
  <si>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</si>
  <si>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</si>
  <si>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</si>
  <si>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</si>
  <si>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</si>
  <si>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</si>
  <si>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</si>
  <si>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</si>
  <si>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</si>
  <si>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</si>
  <si>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</si>
  <si>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</si>
  <si>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</si>
  <si>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</si>
  <si>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</si>
  <si>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</si>
  <si>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</si>
  <si>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</si>
  <si>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</si>
  <si>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</si>
  <si>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</si>
  <si>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</si>
  <si>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</si>
  <si>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</si>
  <si>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</si>
  <si>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</si>
  <si>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</si>
  <si>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</si>
  <si>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</si>
  <si>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</si>
  <si>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</si>
  <si>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</si>
  <si>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</si>
  <si>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</si>
  <si>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</si>
  <si>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</si>
  <si>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</si>
  <si>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</si>
  <si>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</si>
  <si>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</si>
  <si>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</si>
  <si>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</si>
  <si>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</si>
  <si>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</si>
  <si>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</si>
  <si>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</si>
  <si>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</si>
  <si>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</si>
  <si>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</si>
  <si>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</si>
  <si>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</si>
  <si>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</si>
  <si>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</si>
  <si>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</si>
  <si>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</si>
  <si>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</si>
  <si>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</si>
  <si>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</si>
  <si>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</si>
  <si>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</si>
  <si>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</si>
  <si>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</si>
  <si>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</si>
  <si>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</si>
  <si>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</si>
  <si>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</si>
  <si>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</si>
  <si>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</si>
  <si>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</si>
  <si>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</si>
  <si>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</si>
  <si>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</si>
  <si>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</si>
  <si>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</si>
  <si>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</si>
  <si>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</si>
  <si>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</si>
  <si>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</si>
  <si>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</si>
  <si>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</si>
  <si>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</si>
  <si>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</si>
  <si>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</si>
  <si>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</si>
  <si>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</si>
  <si>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</si>
  <si>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</si>
  <si>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</si>
  <si>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</si>
  <si>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</si>
  <si>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</si>
  <si>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</si>
  <si>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</si>
  <si>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</si>
  <si>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</si>
  <si>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</si>
  <si>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</si>
  <si>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</si>
  <si>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</si>
  <si>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</si>
  <si>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</si>
  <si>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</si>
  <si>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</si>
  <si>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</si>
  <si>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</si>
  <si>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</si>
  <si>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</si>
  <si>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</si>
  <si>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</si>
  <si>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</si>
  <si>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</si>
  <si>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</si>
  <si>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</si>
  <si>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</si>
  <si>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</si>
  <si>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</si>
  <si>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</si>
  <si>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</si>
  <si>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</si>
  <si>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</si>
  <si>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</si>
  <si>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</si>
  <si>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</si>
  <si>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</si>
  <si>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</si>
  <si>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</si>
  <si>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</si>
  <si>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</si>
  <si>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</si>
  <si>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</si>
  <si>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</si>
  <si>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</si>
  <si>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</si>
  <si>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</si>
  <si>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</si>
  <si>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</si>
  <si>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</si>
  <si>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</si>
  <si>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</si>
  <si>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</si>
  <si>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</si>
  <si>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</si>
  <si>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</si>
  <si>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</si>
  <si>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</si>
  <si>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</si>
  <si>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</si>
  <si>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</si>
  <si>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</si>
  <si>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</si>
  <si>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</si>
  <si>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</si>
  <si>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</si>
  <si>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</si>
  <si>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</si>
  <si>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</si>
  <si>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</si>
  <si>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</si>
  <si>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</si>
  <si>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</si>
  <si>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</si>
  <si>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</si>
  <si>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</si>
  <si>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</si>
  <si>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</si>
  <si>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</si>
  <si>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</si>
  <si>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</si>
  <si>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</si>
  <si>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</si>
  <si>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</si>
  <si>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</si>
  <si>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</si>
  <si>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</si>
  <si>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</si>
  <si>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</si>
  <si>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</si>
  <si>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</si>
  <si>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</si>
  <si>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</si>
  <si>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</si>
  <si>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</si>
  <si>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</si>
  <si>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</si>
  <si>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</si>
  <si>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</si>
  <si>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</si>
  <si>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</si>
  <si>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</si>
  <si>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</si>
  <si>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</si>
  <si>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</si>
  <si>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</si>
  <si>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</si>
  <si>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</si>
  <si>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</si>
  <si>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</si>
  <si>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</si>
  <si>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</si>
  <si>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</si>
  <si>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</si>
  <si>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</si>
  <si>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</si>
  <si>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</si>
  <si>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</si>
  <si>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</si>
  <si>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</si>
  <si>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</si>
  <si>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</si>
  <si>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</si>
  <si>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</si>
  <si>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</si>
  <si>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</si>
  <si>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</si>
  <si>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</si>
  <si>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</si>
  <si>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</si>
  <si>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</si>
  <si>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</si>
  <si>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</si>
  <si>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</si>
  <si>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</si>
  <si>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</si>
  <si>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</si>
  <si>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</si>
  <si>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</si>
  <si>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</si>
  <si>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</si>
  <si>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</si>
  <si>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</si>
  <si>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</si>
  <si>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</si>
  <si>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</si>
  <si>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</si>
  <si>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</si>
  <si>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</si>
  <si>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</si>
  <si>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</si>
  <si>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</si>
  <si>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</si>
  <si>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</si>
  <si>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</si>
  <si>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</si>
  <si>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</si>
  <si>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</si>
  <si>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</si>
  <si>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</si>
  <si>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</si>
  <si>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</si>
  <si>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</si>
  <si>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</si>
  <si>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</si>
  <si>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</si>
  <si>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</si>
  <si>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</si>
  <si>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</si>
  <si>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</si>
  <si>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</si>
  <si>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</si>
  <si>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</si>
  <si>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</si>
  <si>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</si>
  <si>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</si>
  <si>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</si>
  <si>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</si>
  <si>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</si>
  <si>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</si>
  <si>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</si>
  <si>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</si>
  <si>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</si>
  <si>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</si>
  <si>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</si>
  <si>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</si>
  <si>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</si>
  <si>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</si>
  <si>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</si>
  <si>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</si>
  <si>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</si>
  <si>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</si>
  <si>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</si>
  <si>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</si>
  <si>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</si>
  <si>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</si>
  <si>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</si>
  <si>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</si>
  <si>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</si>
  <si>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</si>
  <si>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</si>
  <si>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</si>
  <si>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</si>
  <si>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</si>
  <si>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</si>
  <si>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</si>
  <si>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</si>
  <si>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</si>
  <si>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</si>
  <si>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</si>
  <si>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</si>
  <si>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</si>
  <si>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</si>
  <si>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</si>
  <si>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</si>
  <si>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</si>
  <si>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</si>
  <si>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BountyGoldMin</t>
    <phoneticPr fontId="44" type="noConversion"/>
  </si>
  <si>
    <t>BountyGoldMax</t>
    <phoneticPr fontId="44" type="noConversion"/>
  </si>
  <si>
    <t>Creature[{]</t>
    <phoneticPr fontId="44" type="noConversion"/>
  </si>
  <si>
    <t>npc_kv_generator_test</t>
    <phoneticPr fontId="44" type="noConversion"/>
  </si>
  <si>
    <t>1 1 1 1</t>
    <phoneticPr fontId="44" type="noConversion"/>
  </si>
  <si>
    <t>1000 2000 30000 40000</t>
    <phoneticPr fontId="44" type="noConversion"/>
  </si>
  <si>
    <t>1 1 2 3 4</t>
    <phoneticPr fontId="44" type="noConversion"/>
  </si>
  <si>
    <t>damage 0.1 0.2 0.3 0.4</t>
    <phoneticPr fontId="44" type="noConversion"/>
  </si>
  <si>
    <t>item_lua</t>
    <phoneticPr fontId="44" type="noConversion"/>
  </si>
  <si>
    <t>item_kv_generator_test1</t>
    <phoneticPr fontId="44" type="noConversion"/>
  </si>
  <si>
    <t>SpellImmunityType</t>
  </si>
  <si>
    <t>AbilityUnitTargetFlags</t>
  </si>
  <si>
    <t>AbilityUnitTargetType</t>
  </si>
  <si>
    <t>AbilityUnitTargetTeam</t>
  </si>
  <si>
    <t>AbilityBehavior</t>
  </si>
  <si>
    <t>AbilityTextureName</t>
  </si>
  <si>
    <t>AbilityManaCost</t>
  </si>
  <si>
    <t>AbilityCooldown</t>
  </si>
  <si>
    <t>MaxLevel</t>
  </si>
  <si>
    <t>Effect</t>
    <phoneticPr fontId="44" type="noConversion"/>
  </si>
  <si>
    <t>Model</t>
    <phoneticPr fontId="44" type="noConversion"/>
  </si>
  <si>
    <t>ItemStackable</t>
    <phoneticPr fontId="44" type="noConversion"/>
  </si>
  <si>
    <t>ItemInitialCharges</t>
    <phoneticPr fontId="44" type="noConversion"/>
  </si>
  <si>
    <t>ItemPermanent</t>
    <phoneticPr fontId="44" type="noConversion"/>
  </si>
  <si>
    <t>ItemPurchasable</t>
    <phoneticPr fontId="44" type="noConversion"/>
  </si>
  <si>
    <t>ItemShareability</t>
    <phoneticPr fontId="44" type="noConversion"/>
  </si>
  <si>
    <t>ItemCost</t>
    <phoneticPr fontId="44" type="noConversion"/>
  </si>
  <si>
    <t>[}]</t>
    <phoneticPr fontId="44" type="noConversion"/>
  </si>
  <si>
    <t>9</t>
  </si>
  <si>
    <t>8</t>
  </si>
  <si>
    <t>7</t>
  </si>
  <si>
    <t>6</t>
  </si>
  <si>
    <t>5</t>
  </si>
  <si>
    <t>4</t>
  </si>
  <si>
    <t>3</t>
  </si>
  <si>
    <t>2</t>
    <phoneticPr fontId="44" type="noConversion"/>
  </si>
  <si>
    <t>1</t>
    <phoneticPr fontId="44" type="noConversion"/>
  </si>
  <si>
    <t>AbilityValues[{]</t>
    <phoneticPr fontId="44" type="noConversion"/>
  </si>
  <si>
    <t>ScriptFile</t>
    <phoneticPr fontId="44" type="noConversion"/>
  </si>
  <si>
    <t>BaseClass</t>
    <phoneticPr fontId="44" type="noConversion"/>
  </si>
  <si>
    <t>name</t>
    <phoneticPr fontId="44" type="noConversion"/>
  </si>
  <si>
    <t>其他键需要自己加了</t>
    <phoneticPr fontId="44" type="noConversion"/>
  </si>
  <si>
    <t>无视魔免</t>
    <phoneticPr fontId="44" type="noConversion"/>
  </si>
  <si>
    <t>目标标签</t>
    <phoneticPr fontId="44" type="noConversion"/>
  </si>
  <si>
    <t>目标类型</t>
    <phoneticPr fontId="44" type="noConversion"/>
  </si>
  <si>
    <t>队伍</t>
    <phoneticPr fontId="44" type="noConversion"/>
  </si>
  <si>
    <t>类型</t>
    <phoneticPr fontId="44" type="noConversion"/>
  </si>
  <si>
    <t>图标</t>
    <phoneticPr fontId="44" type="noConversion"/>
  </si>
  <si>
    <t>魔法消耗</t>
    <phoneticPr fontId="44" type="noConversion"/>
  </si>
  <si>
    <t>冷却时间</t>
    <phoneticPr fontId="44" type="noConversion"/>
  </si>
  <si>
    <t>最大等级</t>
    <phoneticPr fontId="44" type="noConversion"/>
  </si>
  <si>
    <t>特效</t>
    <phoneticPr fontId="44" type="noConversion"/>
  </si>
  <si>
    <t>模型</t>
    <phoneticPr fontId="44" type="noConversion"/>
  </si>
  <si>
    <t>可否叠加</t>
    <phoneticPr fontId="44" type="noConversion"/>
  </si>
  <si>
    <t>初始点数</t>
    <phoneticPr fontId="44" type="noConversion"/>
  </si>
  <si>
    <t>永久物品</t>
    <phoneticPr fontId="44" type="noConversion"/>
  </si>
  <si>
    <t>可否购买</t>
    <phoneticPr fontId="44" type="noConversion"/>
  </si>
  <si>
    <t>共享</t>
    <phoneticPr fontId="44" type="noConversion"/>
  </si>
  <si>
    <t>价格</t>
    <phoneticPr fontId="44" type="noConversion"/>
  </si>
  <si>
    <t>技能键值</t>
    <phoneticPr fontId="44" type="noConversion"/>
  </si>
  <si>
    <t>脚本路径</t>
    <phoneticPr fontId="44" type="noConversion"/>
  </si>
  <si>
    <t>基类</t>
    <phoneticPr fontId="44" type="noConversion"/>
  </si>
  <si>
    <t>名字</t>
    <phoneticPr fontId="44" type="noConversion"/>
  </si>
  <si>
    <t>item_kv_generator_test2</t>
    <phoneticPr fontId="44" type="noConversion"/>
  </si>
  <si>
    <t>npc_dota_hero_lycan</t>
  </si>
  <si>
    <t>是否激活</t>
    <phoneticPr fontId="44" type="noConversion"/>
  </si>
  <si>
    <t>英雄名字</t>
    <phoneticPr fontId="44" type="noConversion"/>
  </si>
  <si>
    <t>another_test 10.5 2.3 3.3 1.1</t>
    <phoneticPr fontId="44" type="noConversion"/>
  </si>
  <si>
    <t>test 1</t>
    <phoneticPr fontId="44" type="noConversion"/>
  </si>
  <si>
    <t>radius 1 2 3 4</t>
    <phoneticPr fontId="44" type="noConversion"/>
  </si>
  <si>
    <t>ability_lua</t>
    <phoneticPr fontId="44" type="noConversion"/>
  </si>
  <si>
    <t>ability_test</t>
    <phoneticPr fontId="44" type="noConversion"/>
  </si>
  <si>
    <t>value</t>
    <phoneticPr fontId="46" type="noConversion"/>
  </si>
  <si>
    <t>HeroNames</t>
    <phoneticPr fontId="44" type="noConversion"/>
  </si>
  <si>
    <t>npc_dota_hero_ancient_apparition</t>
    <phoneticPr fontId="46" type="noConversion"/>
  </si>
  <si>
    <t>这种只有两列的表，会直接转成 "npc_dota_hero_ancient_apparition" "1"的形式</t>
    <phoneticPr fontId="46" type="noConversion"/>
  </si>
  <si>
    <t>target_damage {
"value" "110 120 130"
"special_bonus_unique_abaddon_2" "+30"
}</t>
    <phoneticPr fontId="44" type="noConversion"/>
  </si>
  <si>
    <t>PlainKV</t>
    <phoneticPr fontId="44" type="noConversion"/>
  </si>
  <si>
    <t>{
"test" "this is test of plain kv"
}</t>
    <phoneticPr fontId="44" type="noConversion"/>
  </si>
  <si>
    <t>#Loc{}</t>
    <phoneticPr fontId="44" type="noConversion"/>
  </si>
  <si>
    <t>#Loc{}_Description</t>
    <phoneticPr fontId="44" type="noConversion"/>
  </si>
  <si>
    <t>测试技能</t>
    <phoneticPr fontId="44" type="noConversion"/>
  </si>
  <si>
    <t>测试技能的描述</t>
    <phoneticPr fontId="44" type="noConversion"/>
  </si>
  <si>
    <t>1 2 3 4</t>
    <phoneticPr fontId="44" type="noConversion"/>
  </si>
  <si>
    <t>注释</t>
    <phoneticPr fontId="44" type="noConversion"/>
  </si>
  <si>
    <t>因为第二行的key没有写东西，因此这一行的内容不会被输出到kv文件中，可以自己任意写其他内容</t>
    <phoneticPr fontId="44" type="noConversion"/>
  </si>
  <si>
    <t>npc_dota_hero_windrunner</t>
    <phoneticPr fontId="44" type="noConversion"/>
  </si>
  <si>
    <t>npc_dota_hero_tiny</t>
    <phoneticPr fontId="44" type="noConversion"/>
  </si>
  <si>
    <t>SPELL_IMMUNITY_ENEMIES_YES</t>
  </si>
  <si>
    <t>AbilityUnitDamageType</t>
    <phoneticPr fontId="44" type="noConversion"/>
  </si>
  <si>
    <t>伤害类型</t>
    <phoneticPr fontId="44" type="noConversion"/>
  </si>
  <si>
    <t>npc_dota_hero_muerta</t>
  </si>
  <si>
    <t>npc_dota_hero_primal_beast</t>
  </si>
  <si>
    <t>npc_dota_hero_marci</t>
  </si>
  <si>
    <t>npc_dota_hero_dawnbreaker</t>
  </si>
  <si>
    <t>npc_dota_hero_hoodwink</t>
  </si>
  <si>
    <t>bz_pa_1</t>
    <phoneticPr fontId="44" type="noConversion"/>
  </si>
  <si>
    <t>npc_dota_hero_phantom_assassin</t>
    <phoneticPr fontId="44" type="noConversion"/>
  </si>
  <si>
    <t>phantom_assassin</t>
  </si>
  <si>
    <t>npc_dota_creature</t>
    <phoneticPr fontId="44" type="noConversion"/>
  </si>
  <si>
    <t>models/heroes/phantom_assassin/phantom_assassin.vmdl</t>
    <phoneticPr fontId="44" type="noConversion"/>
  </si>
  <si>
    <t>Hero_PhantomAssassin</t>
    <phoneticPr fontId="44" type="noConversion"/>
  </si>
  <si>
    <t>-1</t>
    <phoneticPr fontId="44" type="noConversion"/>
  </si>
  <si>
    <t>DOTA_UNIT_CAP_MOVE_NONE</t>
    <phoneticPr fontId="44" type="noConversion"/>
  </si>
  <si>
    <t>AttackCapabilities</t>
    <phoneticPr fontId="44" type="noConversion"/>
  </si>
  <si>
    <t>bz_pa_11</t>
    <phoneticPr fontId="44" type="noConversion"/>
  </si>
  <si>
    <t>HealthBarOffset</t>
    <phoneticPr fontId="44" type="noConversion"/>
  </si>
  <si>
    <t>bz_pa_111</t>
    <phoneticPr fontId="44" type="noConversion"/>
  </si>
  <si>
    <t>AttributePrimary</t>
    <phoneticPr fontId="44" type="noConversion"/>
  </si>
  <si>
    <t>主属性</t>
    <phoneticPr fontId="44" type="noConversion"/>
  </si>
  <si>
    <t>DOTA_ATTRIBUTE_AGILITY</t>
    <phoneticPr fontId="44" type="noConversion"/>
  </si>
  <si>
    <t>AttributeBaseStrength</t>
    <phoneticPr fontId="44" type="noConversion"/>
  </si>
  <si>
    <t>AttributeStrengthGain</t>
    <phoneticPr fontId="44" type="noConversion"/>
  </si>
  <si>
    <t>AttributeBaseAgility</t>
    <phoneticPr fontId="44" type="noConversion"/>
  </si>
  <si>
    <t>AttributeAgilityGain</t>
    <phoneticPr fontId="44" type="noConversion"/>
  </si>
  <si>
    <t>AttributeBaseIntelligence</t>
    <phoneticPr fontId="44" type="noConversion"/>
  </si>
  <si>
    <t>AttributeIntelligenceGain</t>
    <phoneticPr fontId="44" type="noConversion"/>
  </si>
  <si>
    <t>基础力量</t>
    <phoneticPr fontId="44" type="noConversion"/>
  </si>
  <si>
    <t>力量成长</t>
    <phoneticPr fontId="44" type="noConversion"/>
  </si>
  <si>
    <t>基础敏捷</t>
    <phoneticPr fontId="44" type="noConversion"/>
  </si>
  <si>
    <t>敏捷成长</t>
    <phoneticPr fontId="44" type="noConversion"/>
  </si>
  <si>
    <t>基础智力</t>
    <phoneticPr fontId="44" type="noConversion"/>
  </si>
  <si>
    <t>智力成长</t>
    <phoneticPr fontId="44" type="noConversion"/>
  </si>
  <si>
    <t>skeleton_king_reincarnation</t>
    <phoneticPr fontId="44" type="noConversion"/>
  </si>
  <si>
    <t>Hero_Disruptor</t>
    <phoneticPr fontId="44" type="noConversion"/>
  </si>
  <si>
    <r>
      <t>d</t>
    </r>
    <r>
      <rPr>
        <sz val="11"/>
        <color theme="1"/>
        <rFont val="等线"/>
        <family val="2"/>
        <scheme val="minor"/>
      </rPr>
      <t>uration 160</t>
    </r>
    <phoneticPr fontId="44" type="noConversion"/>
  </si>
  <si>
    <t>DOTA_ABILITY_BEHAVIOR_PASSIVE</t>
  </si>
  <si>
    <t>学习要求等级</t>
    <phoneticPr fontId="44" type="noConversion"/>
  </si>
  <si>
    <t>RequiredLevel</t>
  </si>
  <si>
    <t>升级间隔等级</t>
    <phoneticPr fontId="44" type="noConversion"/>
  </si>
  <si>
    <t>LevelsBetweenUpgrades</t>
  </si>
  <si>
    <t>ID</t>
    <phoneticPr fontId="44" type="noConversion"/>
  </si>
  <si>
    <t>phantom_assassin_phantom_strike</t>
    <phoneticPr fontId="44" type="noConversion"/>
  </si>
  <si>
    <t>目标队伍</t>
    <phoneticPr fontId="44" type="noConversion"/>
  </si>
  <si>
    <t>AbilitySound</t>
  </si>
  <si>
    <t>施法音效</t>
    <phoneticPr fontId="44" type="noConversion"/>
  </si>
  <si>
    <t>Hero_PhantomAssassin.Strike.Start</t>
  </si>
  <si>
    <t>施法范围</t>
    <phoneticPr fontId="44" type="noConversion"/>
  </si>
  <si>
    <t>AbilityCastRange</t>
  </si>
  <si>
    <t>AbilityCastPoint</t>
  </si>
  <si>
    <t>施法前摇</t>
    <phoneticPr fontId="44" type="noConversion"/>
  </si>
  <si>
    <t>施法动画</t>
    <phoneticPr fontId="44" type="noConversion"/>
  </si>
  <si>
    <t>AbilityCastAnimation</t>
  </si>
  <si>
    <t>ACT_DOTA_CAST_ABILITY_2</t>
  </si>
  <si>
    <t>AbilityType</t>
  </si>
  <si>
    <t>技能类型</t>
    <phoneticPr fontId="44" type="noConversion"/>
  </si>
  <si>
    <t>DOTA_ABILITY_TYPE_BASIC</t>
  </si>
  <si>
    <t>Hero_PhantomAssassin.CoupDeGrace</t>
  </si>
  <si>
    <t>ACT_DOTA_CAST_ABILITY_4</t>
  </si>
  <si>
    <t>UnitRelationshipClass</t>
  </si>
  <si>
    <t>单位相关类型</t>
    <phoneticPr fontId="44" type="noConversion"/>
  </si>
  <si>
    <t>DOTA_NPC_UNIT_RELATIONSHIP_TYPE_BUILDING</t>
  </si>
  <si>
    <t>等级</t>
    <phoneticPr fontId="44" type="noConversion"/>
  </si>
  <si>
    <t>Level</t>
    <phoneticPr fontId="44" type="noConversion"/>
  </si>
  <si>
    <r>
      <t>9</t>
    </r>
    <r>
      <rPr>
        <sz val="11"/>
        <color theme="1"/>
        <rFont val="等线"/>
        <family val="2"/>
        <scheme val="minor"/>
      </rPr>
      <t>00 1600 2000</t>
    </r>
    <phoneticPr fontId="44" type="noConversion"/>
  </si>
  <si>
    <t>AbilityUnitTargetTeam</t>
    <phoneticPr fontId="44" type="noConversion"/>
  </si>
  <si>
    <r>
      <t>ability/phantom_assassin/</t>
    </r>
    <r>
      <rPr>
        <sz val="11"/>
        <color theme="1"/>
        <rFont val="等线"/>
        <family val="2"/>
        <scheme val="minor"/>
      </rPr>
      <t>Ability_phantom_strike</t>
    </r>
    <phoneticPr fontId="44" type="noConversion"/>
  </si>
  <si>
    <t>DOTA_ABILITY_BEHAVIOR_UNIT_TARGET</t>
    <phoneticPr fontId="44" type="noConversion"/>
  </si>
  <si>
    <t>attack_times 1 2 3</t>
    <phoneticPr fontId="44" type="noConversion"/>
  </si>
  <si>
    <t>Ability_meepo_poof</t>
  </si>
  <si>
    <t>Ability_phantom_strike</t>
    <phoneticPr fontId="44" type="noConversion"/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</si>
  <si>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Ability_meepo_poof</t>
    </r>
    <phoneticPr fontId="44" type="noConversion"/>
  </si>
  <si>
    <r>
      <t>range</t>
    </r>
    <r>
      <rPr>
        <sz val="11"/>
        <color theme="1"/>
        <rFont val="等线"/>
        <family val="2"/>
        <scheme val="minor"/>
      </rPr>
      <t xml:space="preserve"> 3</t>
    </r>
    <phoneticPr fontId="44" type="noConversion"/>
  </si>
  <si>
    <t>DOTA_ABILITY_BEHAVIOR_UNIT_TARGET</t>
  </si>
  <si>
    <t>DAMAGE_TYPE_MAGICAL</t>
  </si>
  <si>
    <t>DOTA_UNIT_TARGET_HERO</t>
  </si>
  <si>
    <t>Hero_Meepo.Poof</t>
  </si>
  <si>
    <t>持续施法时间</t>
  </si>
  <si>
    <t>AbilityChannelTime</t>
  </si>
  <si>
    <t>Ability_meepo_ransack</t>
  </si>
  <si>
    <r>
      <t>ability/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/Ability_meepo_ransack</t>
    </r>
    <phoneticPr fontId="44" type="noConversion"/>
  </si>
  <si>
    <r>
      <t>a</t>
    </r>
    <r>
      <rPr>
        <sz val="11"/>
        <color theme="1"/>
        <rFont val="等线"/>
        <family val="2"/>
        <scheme val="minor"/>
      </rPr>
      <t>ddsh 1 2 3</t>
    </r>
    <phoneticPr fontId="44" type="noConversion"/>
  </si>
  <si>
    <t>Hero_Meepo.Geostrike</t>
  </si>
  <si>
    <t>ACT_DOTA_CAST_ABILITY_3</t>
  </si>
  <si>
    <t>poof_damage 100 150 200</t>
    <phoneticPr fontId="44" type="noConversion"/>
  </si>
  <si>
    <r>
      <t>bz</t>
    </r>
    <r>
      <rPr>
        <sz val="11"/>
        <color theme="1"/>
        <rFont val="等线"/>
        <family val="3"/>
        <charset val="134"/>
        <scheme val="minor"/>
      </rPr>
      <t>_meepo_1</t>
    </r>
    <phoneticPr fontId="44" type="noConversion"/>
  </si>
  <si>
    <t>bz_meepo_11</t>
    <phoneticPr fontId="44" type="noConversion"/>
  </si>
  <si>
    <t>bz_meepo_111</t>
    <phoneticPr fontId="44" type="noConversion"/>
  </si>
  <si>
    <t>MovementSpeed</t>
    <phoneticPr fontId="44" type="noConversion"/>
  </si>
  <si>
    <t>AttackDamageMin</t>
    <phoneticPr fontId="44" type="noConversion"/>
  </si>
  <si>
    <t>DOTA_ATTRIBUTE_AGILITY</t>
  </si>
  <si>
    <t>meepo</t>
    <phoneticPr fontId="44" type="noConversion"/>
  </si>
  <si>
    <t>Ability_pudge_rot</t>
  </si>
  <si>
    <t>Ability_pudge_meat_hook</t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</si>
  <si>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Ability_pudge_meat_hook</t>
    </r>
    <phoneticPr fontId="44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</si>
  <si>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</t>
    </r>
    <r>
      <rPr>
        <sz val="11"/>
        <color theme="1"/>
        <rFont val="等线"/>
        <family val="2"/>
        <scheme val="minor"/>
      </rPr>
      <t>rot</t>
    </r>
    <phoneticPr fontId="44" type="noConversion"/>
  </si>
  <si>
    <r>
      <t>d</t>
    </r>
    <r>
      <rPr>
        <sz val="11"/>
        <color theme="1"/>
        <rFont val="等线"/>
        <family val="2"/>
        <scheme val="minor"/>
      </rPr>
      <t>amage 100 200 300</t>
    </r>
    <phoneticPr fontId="44" type="noConversion"/>
  </si>
  <si>
    <r>
      <t>r</t>
    </r>
    <r>
      <rPr>
        <sz val="11"/>
        <color theme="1"/>
        <rFont val="等线"/>
        <family val="2"/>
        <scheme val="minor"/>
      </rPr>
      <t>ange 200 250 300</t>
    </r>
    <phoneticPr fontId="44" type="noConversion"/>
  </si>
  <si>
    <r>
      <t>d</t>
    </r>
    <r>
      <rPr>
        <sz val="11"/>
        <color theme="1"/>
        <rFont val="等线"/>
        <family val="2"/>
        <scheme val="minor"/>
      </rPr>
      <t>amage 30 50 70</t>
    </r>
    <phoneticPr fontId="44" type="noConversion"/>
  </si>
  <si>
    <r>
      <t>t</t>
    </r>
    <r>
      <rPr>
        <sz val="11"/>
        <color theme="1"/>
        <rFont val="等线"/>
        <family val="2"/>
        <scheme val="minor"/>
      </rPr>
      <t>ime_damage 0.5</t>
    </r>
    <phoneticPr fontId="44" type="noConversion"/>
  </si>
  <si>
    <r>
      <t>r</t>
    </r>
    <r>
      <rPr>
        <sz val="11"/>
        <color theme="1"/>
        <rFont val="等线"/>
        <family val="2"/>
        <scheme val="minor"/>
      </rPr>
      <t>ot_slow -25 -35- 50</t>
    </r>
    <phoneticPr fontId="44" type="noConversion"/>
  </si>
  <si>
    <t>DOTA_UNIT_TARGET_FLAG_PLAYER_CONTROLLED | DOTA_UNIT_TARGET_FLAG_NOT_ILLUSIONS</t>
  </si>
  <si>
    <t>SPELL_IMMUNITY_ENEMIES_NO</t>
  </si>
  <si>
    <t>Hero_Pudge.AttackHookExtend</t>
  </si>
  <si>
    <t>ACT_DOTA_CAST_ABILITY_1</t>
  </si>
  <si>
    <t>Hero_Pudge.Rot</t>
  </si>
  <si>
    <t>SPELL_IMMUNITY_ENEMIES_NO</t>
    <phoneticPr fontId="44" type="noConversion"/>
  </si>
  <si>
    <r>
      <t>b</t>
    </r>
    <r>
      <rPr>
        <sz val="11"/>
        <color theme="1"/>
        <rFont val="等线"/>
        <family val="3"/>
        <charset val="134"/>
        <scheme val="minor"/>
      </rPr>
      <t>z_pudge_1</t>
    </r>
    <phoneticPr fontId="44" type="noConversion"/>
  </si>
  <si>
    <t>bz_pudge_11</t>
    <phoneticPr fontId="44" type="noConversion"/>
  </si>
  <si>
    <t>bz_pudge_111</t>
    <phoneticPr fontId="44" type="noConversion"/>
  </si>
  <si>
    <r>
      <t>p</t>
    </r>
    <r>
      <rPr>
        <sz val="11"/>
        <color theme="1"/>
        <rFont val="等线"/>
        <family val="3"/>
        <charset val="134"/>
        <scheme val="minor"/>
      </rPr>
      <t>udge</t>
    </r>
    <phoneticPr fontId="44" type="noConversion"/>
  </si>
  <si>
    <t>pudge</t>
    <phoneticPr fontId="44" type="noConversion"/>
  </si>
  <si>
    <t>Ability_BZ_pudge_rot</t>
  </si>
  <si>
    <r>
      <t>-</t>
    </r>
    <r>
      <rPr>
        <sz val="11"/>
        <color theme="1"/>
        <rFont val="等线"/>
        <family val="3"/>
        <charset val="134"/>
        <scheme val="minor"/>
      </rPr>
      <t>1</t>
    </r>
    <phoneticPr fontId="44" type="noConversion"/>
  </si>
  <si>
    <t>DOTA_UNIT_CAP_MOVE_NONE</t>
  </si>
  <si>
    <t>攻击警戒范围</t>
    <phoneticPr fontId="44" type="noConversion"/>
  </si>
  <si>
    <t>AttackAcquisitionRange</t>
  </si>
  <si>
    <t>DOTA_ATTRIBUTE_STRENGTH</t>
    <phoneticPr fontId="44" type="noConversion"/>
  </si>
  <si>
    <r>
      <t>ra</t>
    </r>
    <r>
      <rPr>
        <sz val="11"/>
        <color theme="1"/>
        <rFont val="等线"/>
        <family val="2"/>
        <scheme val="minor"/>
      </rPr>
      <t>nge 300 400 500</t>
    </r>
    <phoneticPr fontId="44" type="noConversion"/>
  </si>
  <si>
    <r>
      <t>d</t>
    </r>
    <r>
      <rPr>
        <sz val="11"/>
        <color theme="1"/>
        <rFont val="等线"/>
        <family val="2"/>
        <scheme val="minor"/>
      </rPr>
      <t>amage 50 75 100</t>
    </r>
    <phoneticPr fontId="44" type="noConversion"/>
  </si>
  <si>
    <t>time_damage 0.5</t>
    <phoneticPr fontId="44" type="noConversion"/>
  </si>
  <si>
    <t>Ability_BZ_pudge_rot</t>
    <phoneticPr fontId="44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</si>
  <si>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</t>
    </r>
    <r>
      <rPr>
        <sz val="11"/>
        <color theme="1"/>
        <rFont val="等线"/>
        <family val="2"/>
        <scheme val="minor"/>
      </rPr>
      <t>_BZ</t>
    </r>
    <r>
      <rPr>
        <sz val="11"/>
        <color theme="1"/>
        <rFont val="等线"/>
        <family val="2"/>
        <scheme val="minor"/>
      </rPr>
      <t>_pudge_</t>
    </r>
    <r>
      <rPr>
        <sz val="11"/>
        <color theme="1"/>
        <rFont val="等线"/>
        <family val="2"/>
        <scheme val="minor"/>
      </rPr>
      <t>rot</t>
    </r>
    <phoneticPr fontId="44" type="noConversion"/>
  </si>
  <si>
    <t>DOTA_ABILITY_BEHAVIOR_NO_TARGET</t>
  </si>
  <si>
    <t>Ability_lina_light_strike_array</t>
  </si>
  <si>
    <r>
      <t>a</t>
    </r>
    <r>
      <rPr>
        <sz val="11"/>
        <color theme="1"/>
        <rFont val="等线"/>
        <family val="2"/>
        <scheme val="minor"/>
      </rPr>
      <t>bility/lina/Ability_lina_dragon_slave</t>
    </r>
    <phoneticPr fontId="44" type="noConversion"/>
  </si>
  <si>
    <t>ability/lina/Ability_lina_light_strike_array</t>
    <phoneticPr fontId="44" type="noConversion"/>
  </si>
  <si>
    <r>
      <t>d</t>
    </r>
    <r>
      <rPr>
        <sz val="11"/>
        <color theme="1"/>
        <rFont val="等线"/>
        <family val="2"/>
        <scheme val="minor"/>
      </rPr>
      <t>ragon_slave_speed 1200</t>
    </r>
    <phoneticPr fontId="44" type="noConversion"/>
  </si>
  <si>
    <r>
      <t>r</t>
    </r>
    <r>
      <rPr>
        <sz val="11"/>
        <color theme="1"/>
        <rFont val="等线"/>
        <family val="2"/>
        <scheme val="minor"/>
      </rPr>
      <t>ange 3</t>
    </r>
    <phoneticPr fontId="44" type="noConversion"/>
  </si>
  <si>
    <r>
      <t>d</t>
    </r>
    <r>
      <rPr>
        <sz val="11"/>
        <color theme="1"/>
        <rFont val="等线"/>
        <family val="2"/>
        <scheme val="minor"/>
      </rPr>
      <t>ragon_slave_damage 200 250 300</t>
    </r>
    <phoneticPr fontId="44" type="noConversion"/>
  </si>
  <si>
    <r>
      <t>l</t>
    </r>
    <r>
      <rPr>
        <sz val="11"/>
        <color theme="1"/>
        <rFont val="等线"/>
        <family val="2"/>
        <scheme val="minor"/>
      </rPr>
      <t>ight_strike_array_damage 150 200 250</t>
    </r>
    <phoneticPr fontId="44" type="noConversion"/>
  </si>
  <si>
    <r>
      <t>l</t>
    </r>
    <r>
      <rPr>
        <sz val="11"/>
        <color theme="1"/>
        <rFont val="等线"/>
        <family val="2"/>
        <scheme val="minor"/>
      </rPr>
      <t>ight_strike_array_stun_duration 1</t>
    </r>
    <phoneticPr fontId="44" type="noConversion"/>
  </si>
  <si>
    <t>DOTA_ABILITY_BEHAVIOR_POINT</t>
  </si>
  <si>
    <t>Hero_Lina.DragonSlave</t>
  </si>
  <si>
    <t>Ability.LightStrikeArray</t>
  </si>
  <si>
    <r>
      <t>Ability_</t>
    </r>
    <r>
      <rPr>
        <sz val="11"/>
        <color theme="1"/>
        <rFont val="等线"/>
        <family val="2"/>
        <scheme val="minor"/>
      </rPr>
      <t>BZ_</t>
    </r>
    <r>
      <rPr>
        <sz val="11"/>
        <color theme="1"/>
        <rFont val="等线"/>
        <family val="2"/>
        <scheme val="minor"/>
      </rPr>
      <t>lina_dragon_slave</t>
    </r>
    <phoneticPr fontId="44" type="noConversion"/>
  </si>
  <si>
    <t>ability/lina/Ability_BZ_lina_dragon_slave</t>
    <phoneticPr fontId="44" type="noConversion"/>
  </si>
  <si>
    <t>bz_lina_1</t>
    <phoneticPr fontId="44" type="noConversion"/>
  </si>
  <si>
    <t>bz_lina_11</t>
    <phoneticPr fontId="44" type="noConversion"/>
  </si>
  <si>
    <t>bz_lina_111</t>
    <phoneticPr fontId="44" type="noConversion"/>
  </si>
  <si>
    <t>npc_dota_hero_lina</t>
    <phoneticPr fontId="44" type="noConversion"/>
  </si>
  <si>
    <t>lina</t>
    <phoneticPr fontId="44" type="noConversion"/>
  </si>
  <si>
    <t>models/heroes/lina/lina.vmdl</t>
    <phoneticPr fontId="44" type="noConversion"/>
  </si>
  <si>
    <t>Ability_BZ_lina_dragon_slave</t>
  </si>
  <si>
    <t>DOTA_ATTRIBUTE_INTELLECT</t>
  </si>
  <si>
    <t>Ability_zuus_arc_lightning</t>
  </si>
  <si>
    <r>
      <t>a</t>
    </r>
    <r>
      <rPr>
        <sz val="11"/>
        <color theme="1"/>
        <rFont val="等线"/>
        <family val="2"/>
        <scheme val="minor"/>
      </rPr>
      <t>bility/zuus/Ability_zuus_arc_lightning</t>
    </r>
    <phoneticPr fontId="44" type="noConversion"/>
  </si>
  <si>
    <t>Ability_zuus_lightning_bolt</t>
  </si>
  <si>
    <r>
      <t>a</t>
    </r>
    <r>
      <rPr>
        <sz val="11"/>
        <color theme="1"/>
        <rFont val="等线"/>
        <family val="2"/>
        <scheme val="minor"/>
      </rPr>
      <t>rc_damage 75 95 115</t>
    </r>
    <phoneticPr fontId="44" type="noConversion"/>
  </si>
  <si>
    <r>
      <t>r</t>
    </r>
    <r>
      <rPr>
        <sz val="11"/>
        <color theme="1"/>
        <rFont val="等线"/>
        <family val="2"/>
        <scheme val="minor"/>
      </rPr>
      <t>ange 5</t>
    </r>
    <phoneticPr fontId="44" type="noConversion"/>
  </si>
  <si>
    <r>
      <t>j</t>
    </r>
    <r>
      <rPr>
        <sz val="11"/>
        <color theme="1"/>
        <rFont val="等线"/>
        <family val="2"/>
        <scheme val="minor"/>
      </rPr>
      <t>ump_count 3 4 5</t>
    </r>
    <phoneticPr fontId="44" type="noConversion"/>
  </si>
  <si>
    <r>
      <t>j</t>
    </r>
    <r>
      <rPr>
        <sz val="11"/>
        <color theme="1"/>
        <rFont val="等线"/>
        <family val="2"/>
        <scheme val="minor"/>
      </rPr>
      <t>ump_delay 0.3</t>
    </r>
    <phoneticPr fontId="44" type="noConversion"/>
  </si>
  <si>
    <r>
      <t>d</t>
    </r>
    <r>
      <rPr>
        <sz val="11"/>
        <color theme="1"/>
        <rFont val="等线"/>
        <family val="2"/>
        <scheme val="minor"/>
      </rPr>
      <t>amage 200 250 300</t>
    </r>
    <phoneticPr fontId="44" type="noConversion"/>
  </si>
  <si>
    <t>DOTA_UNIT_TARGET_TEAM_BOTH</t>
  </si>
  <si>
    <t>DOTA_UNIT_TARGET_HERO | DOTA_UNIT_TARGET_BASIC</t>
  </si>
  <si>
    <t>Hero_Zuus.ArcLightning.Cast</t>
  </si>
  <si>
    <t>ability/zuus/Ability_zuus_lightning_bolt</t>
    <phoneticPr fontId="44" type="noConversion"/>
  </si>
  <si>
    <t>Hero_Zuus.LightningBolt</t>
  </si>
  <si>
    <t>bz_zuus_1</t>
  </si>
  <si>
    <r>
      <t>bz_zuus_1</t>
    </r>
    <r>
      <rPr>
        <sz val="11"/>
        <color theme="1"/>
        <rFont val="等线"/>
        <family val="3"/>
        <charset val="134"/>
        <scheme val="minor"/>
      </rPr>
      <t>1</t>
    </r>
    <phoneticPr fontId="44" type="noConversion"/>
  </si>
  <si>
    <r>
      <t>bz_zuus_1</t>
    </r>
    <r>
      <rPr>
        <sz val="11"/>
        <color theme="1"/>
        <rFont val="等线"/>
        <family val="3"/>
        <charset val="134"/>
        <scheme val="minor"/>
      </rPr>
      <t>11</t>
    </r>
    <phoneticPr fontId="44" type="noConversion"/>
  </si>
  <si>
    <r>
      <t>npc_dota_hero_</t>
    </r>
    <r>
      <rPr>
        <sz val="11"/>
        <color theme="1"/>
        <rFont val="等线"/>
        <family val="3"/>
        <charset val="134"/>
        <scheme val="minor"/>
      </rPr>
      <t>zuus</t>
    </r>
    <phoneticPr fontId="44" type="noConversion"/>
  </si>
  <si>
    <r>
      <t>z</t>
    </r>
    <r>
      <rPr>
        <sz val="11"/>
        <color theme="1"/>
        <rFont val="等线"/>
        <family val="3"/>
        <charset val="134"/>
        <scheme val="minor"/>
      </rPr>
      <t>uus</t>
    </r>
    <phoneticPr fontId="44" type="noConversion"/>
  </si>
  <si>
    <t>zuus</t>
    <phoneticPr fontId="44" type="noConversion"/>
  </si>
  <si>
    <t>Ability_BZ_zuus_lightning_bolt</t>
  </si>
  <si>
    <r>
      <t>d</t>
    </r>
    <r>
      <rPr>
        <sz val="11"/>
        <color theme="1"/>
        <rFont val="等线"/>
        <family val="2"/>
        <scheme val="minor"/>
      </rPr>
      <t>uration 1 2 3</t>
    </r>
    <phoneticPr fontId="44" type="noConversion"/>
  </si>
  <si>
    <r>
      <t>d</t>
    </r>
    <r>
      <rPr>
        <sz val="11"/>
        <color theme="1"/>
        <rFont val="等线"/>
        <family val="2"/>
        <scheme val="minor"/>
      </rPr>
      <t>amage 100 125 150</t>
    </r>
    <phoneticPr fontId="44" type="noConversion"/>
  </si>
  <si>
    <r>
      <t>b</t>
    </r>
    <r>
      <rPr>
        <sz val="11"/>
        <color theme="1"/>
        <rFont val="等线"/>
        <family val="2"/>
        <scheme val="minor"/>
      </rPr>
      <t>onus_atk -20 -30 -40</t>
    </r>
    <phoneticPr fontId="44" type="noConversion"/>
  </si>
  <si>
    <t>Hero_Axe.Battle_Hunger</t>
  </si>
  <si>
    <t>ACT_DOTA_OVERRIDE_ABILITY_2</t>
  </si>
  <si>
    <t>技能修饰器辅助值</t>
  </si>
  <si>
    <r>
      <t>r</t>
    </r>
    <r>
      <rPr>
        <sz val="11"/>
        <color theme="1"/>
        <rFont val="等线"/>
        <family val="2"/>
        <scheme val="minor"/>
      </rPr>
      <t>adius 300</t>
    </r>
    <phoneticPr fontId="44" type="noConversion"/>
  </si>
  <si>
    <r>
      <t>c</t>
    </r>
    <r>
      <rPr>
        <sz val="11"/>
        <color theme="1"/>
        <rFont val="等线"/>
        <family val="2"/>
        <scheme val="minor"/>
      </rPr>
      <t>hance 15 20 25</t>
    </r>
    <phoneticPr fontId="44" type="noConversion"/>
  </si>
  <si>
    <r>
      <t>d</t>
    </r>
    <r>
      <rPr>
        <sz val="11"/>
        <color theme="1"/>
        <rFont val="等线"/>
        <family val="2"/>
        <scheme val="minor"/>
      </rPr>
      <t>amage 100 120 140</t>
    </r>
    <phoneticPr fontId="44" type="noConversion"/>
  </si>
  <si>
    <t>DAMAGE_TYPE_PURE</t>
  </si>
  <si>
    <t>Hero_Axe.CounterHelix</t>
  </si>
  <si>
    <t>trigger_attacks 7 6 5</t>
    <phoneticPr fontId="44" type="noConversion"/>
  </si>
  <si>
    <t>bz_axe_1</t>
    <phoneticPr fontId="44" type="noConversion"/>
  </si>
  <si>
    <t>bz_axe_11</t>
    <phoneticPr fontId="44" type="noConversion"/>
  </si>
  <si>
    <t>bz_axe_111</t>
    <phoneticPr fontId="44" type="noConversion"/>
  </si>
  <si>
    <t>npc_dota_hero_axe</t>
    <phoneticPr fontId="44" type="noConversion"/>
  </si>
  <si>
    <t>axe</t>
    <phoneticPr fontId="44" type="noConversion"/>
  </si>
  <si>
    <t>DOTA_ATTRIBUTE_STRENGTH</t>
  </si>
  <si>
    <t>Ability_axe_helix_counter</t>
    <phoneticPr fontId="44" type="noConversion"/>
  </si>
  <si>
    <t>ability/axe/Ability_axe_helix_counter</t>
    <phoneticPr fontId="44" type="noConversion"/>
  </si>
  <si>
    <r>
      <t>Ability_axe_</t>
    </r>
    <r>
      <rPr>
        <sz val="11"/>
        <color theme="1"/>
        <rFont val="等线"/>
        <family val="3"/>
        <charset val="134"/>
        <scheme val="minor"/>
      </rPr>
      <t>helix_counter</t>
    </r>
    <phoneticPr fontId="44" type="noConversion"/>
  </si>
  <si>
    <t>axe_battle_hunger</t>
    <phoneticPr fontId="44" type="noConversion"/>
  </si>
  <si>
    <t>AbilityModifierSupportValue</t>
    <phoneticPr fontId="44" type="noConversion"/>
  </si>
  <si>
    <t>Ability_axe_battle_hunger</t>
    <phoneticPr fontId="44" type="noConversion"/>
  </si>
  <si>
    <t>ability/axe/Ability_axe_battle_hunger</t>
    <phoneticPr fontId="44" type="noConversion"/>
  </si>
  <si>
    <r>
      <t>path</t>
    </r>
    <r>
      <rPr>
        <sz val="11"/>
        <color theme="1"/>
        <rFont val="等线"/>
        <family val="2"/>
        <scheme val="minor"/>
      </rPr>
      <t>_12</t>
    </r>
    <phoneticPr fontId="44" type="noConversion"/>
  </si>
  <si>
    <r>
      <t>a</t>
    </r>
    <r>
      <rPr>
        <sz val="11"/>
        <color theme="1"/>
        <rFont val="等线"/>
        <family val="2"/>
        <scheme val="minor"/>
      </rPr>
      <t>bility/path/path_12</t>
    </r>
    <phoneticPr fontId="44" type="noConversion"/>
  </si>
  <si>
    <r>
      <t>p</t>
    </r>
    <r>
      <rPr>
        <sz val="11"/>
        <color theme="1"/>
        <rFont val="等线"/>
        <family val="2"/>
        <scheme val="minor"/>
      </rPr>
      <t>ath_12</t>
    </r>
    <phoneticPr fontId="44" type="noConversion"/>
  </si>
  <si>
    <t>DOTA_ABILITY_BEHAVIOR_HIDDEN | DOTA_ABILITY_BEHAVIOR_PASSIVE</t>
  </si>
  <si>
    <t>path_13_hujia</t>
    <phoneticPr fontId="44" type="noConversion"/>
  </si>
  <si>
    <t>path_13_mokang</t>
    <phoneticPr fontId="44" type="noConversion"/>
  </si>
  <si>
    <r>
      <t>ignore_armor</t>
    </r>
    <r>
      <rPr>
        <sz val="11"/>
        <color theme="1"/>
        <rFont val="等线"/>
        <family val="2"/>
        <scheme val="minor"/>
      </rPr>
      <t xml:space="preserve"> 15 25 35</t>
    </r>
    <phoneticPr fontId="44" type="noConversion"/>
  </si>
  <si>
    <t>path_13</t>
    <phoneticPr fontId="44" type="noConversion"/>
  </si>
  <si>
    <r>
      <t>ignore_resistance</t>
    </r>
    <r>
      <rPr>
        <sz val="11"/>
        <color theme="1"/>
        <rFont val="等线"/>
        <family val="2"/>
        <scheme val="minor"/>
      </rPr>
      <t xml:space="preserve"> 15 25 35</t>
    </r>
    <phoneticPr fontId="44" type="noConversion"/>
  </si>
  <si>
    <t>ability/path/path_13_mokang</t>
    <phoneticPr fontId="44" type="noConversion"/>
  </si>
  <si>
    <r>
      <t>p</t>
    </r>
    <r>
      <rPr>
        <sz val="11"/>
        <color theme="1"/>
        <rFont val="等线"/>
        <family val="2"/>
        <scheme val="minor"/>
      </rPr>
      <t>ath_14</t>
    </r>
    <phoneticPr fontId="44" type="noConversion"/>
  </si>
  <si>
    <t>ability/path/path_14</t>
    <phoneticPr fontId="44" type="noConversion"/>
  </si>
  <si>
    <r>
      <t>t</t>
    </r>
    <r>
      <rPr>
        <sz val="11"/>
        <color theme="1"/>
        <rFont val="等线"/>
        <family val="2"/>
        <scheme val="minor"/>
      </rPr>
      <t>ime 1 1.5 2</t>
    </r>
    <phoneticPr fontId="44" type="noConversion"/>
  </si>
  <si>
    <t>path_14</t>
    <phoneticPr fontId="44" type="noConversion"/>
  </si>
  <si>
    <t>path_15</t>
    <phoneticPr fontId="44" type="noConversion"/>
  </si>
  <si>
    <t>ability/path/path_15</t>
    <phoneticPr fontId="44" type="noConversion"/>
  </si>
  <si>
    <r>
      <t>gongsu</t>
    </r>
    <r>
      <rPr>
        <sz val="11"/>
        <color theme="1"/>
        <rFont val="等线"/>
        <family val="2"/>
        <scheme val="minor"/>
      </rPr>
      <t xml:space="preserve"> 20 50 100</t>
    </r>
    <phoneticPr fontId="44" type="noConversion"/>
  </si>
  <si>
    <r>
      <t>y</t>
    </r>
    <r>
      <rPr>
        <sz val="11"/>
        <color theme="1"/>
        <rFont val="等线"/>
        <family val="2"/>
        <scheme val="minor"/>
      </rPr>
      <t>isu 10 20 40</t>
    </r>
    <phoneticPr fontId="44" type="noConversion"/>
  </si>
  <si>
    <r>
      <t>p</t>
    </r>
    <r>
      <rPr>
        <sz val="11"/>
        <color theme="1"/>
        <rFont val="等线"/>
        <family val="2"/>
        <scheme val="minor"/>
      </rPr>
      <t>ath_16</t>
    </r>
    <phoneticPr fontId="44" type="noConversion"/>
  </si>
  <si>
    <t>ability/path/path_16</t>
    <phoneticPr fontId="44" type="noConversion"/>
  </si>
  <si>
    <r>
      <t>s</t>
    </r>
    <r>
      <rPr>
        <sz val="11"/>
        <color theme="1"/>
        <rFont val="等线"/>
        <family val="2"/>
        <scheme val="minor"/>
      </rPr>
      <t>hangxian 1 2 4</t>
    </r>
    <phoneticPr fontId="44" type="noConversion"/>
  </si>
  <si>
    <t>huimo 1</t>
    <phoneticPr fontId="44" type="noConversion"/>
  </si>
  <si>
    <r>
      <t>h</t>
    </r>
    <r>
      <rPr>
        <sz val="11"/>
        <color theme="1"/>
        <rFont val="等线"/>
        <family val="2"/>
        <scheme val="minor"/>
      </rPr>
      <t>uimo_bz 10 20 40</t>
    </r>
    <phoneticPr fontId="44" type="noConversion"/>
  </si>
  <si>
    <r>
      <t>no_mana_chance</t>
    </r>
    <r>
      <rPr>
        <sz val="11"/>
        <color theme="1"/>
        <rFont val="等线"/>
        <family val="2"/>
        <scheme val="minor"/>
      </rPr>
      <t xml:space="preserve"> 15 25 40</t>
    </r>
    <phoneticPr fontId="44" type="noConversion"/>
  </si>
  <si>
    <t>spell_amp 10 20 30</t>
    <phoneticPr fontId="44" type="noConversion"/>
  </si>
  <si>
    <t>no_cd_chance 0 20 40</t>
    <phoneticPr fontId="44" type="noConversion"/>
  </si>
  <si>
    <t>path_16</t>
    <phoneticPr fontId="44" type="noConversion"/>
  </si>
  <si>
    <t>path_17</t>
    <phoneticPr fontId="44" type="noConversion"/>
  </si>
  <si>
    <t>ability/path/path_17</t>
    <phoneticPr fontId="44" type="noConversion"/>
  </si>
  <si>
    <r>
      <t>d</t>
    </r>
    <r>
      <rPr>
        <sz val="11"/>
        <color theme="1"/>
        <rFont val="等线"/>
        <family val="2"/>
        <scheme val="minor"/>
      </rPr>
      <t>amage 30</t>
    </r>
    <phoneticPr fontId="44" type="noConversion"/>
  </si>
  <si>
    <t>jiansu -10 -20 -40</t>
    <phoneticPr fontId="44" type="noConversion"/>
  </si>
  <si>
    <r>
      <t>path_1</t>
    </r>
    <r>
      <rPr>
        <sz val="11"/>
        <color theme="1"/>
        <rFont val="等线"/>
        <family val="2"/>
        <scheme val="minor"/>
      </rPr>
      <t>8</t>
    </r>
    <phoneticPr fontId="44" type="noConversion"/>
  </si>
  <si>
    <r>
      <t>ability/path/path_1</t>
    </r>
    <r>
      <rPr>
        <sz val="11"/>
        <color theme="1"/>
        <rFont val="等线"/>
        <family val="2"/>
        <scheme val="minor"/>
      </rPr>
      <t>8</t>
    </r>
    <phoneticPr fontId="44" type="noConversion"/>
  </si>
  <si>
    <r>
      <t>damage</t>
    </r>
    <r>
      <rPr>
        <sz val="11"/>
        <color theme="1"/>
        <rFont val="等线"/>
        <family val="2"/>
        <scheme val="minor"/>
      </rPr>
      <t xml:space="preserve"> 1000 2000 4000</t>
    </r>
    <phoneticPr fontId="44" type="noConversion"/>
  </si>
  <si>
    <t>ability/path/path_13_hujia</t>
    <phoneticPr fontId="44" type="noConversion"/>
  </si>
  <si>
    <t>ability/zuus/Ability_BZ_zuus_lightning_bolt</t>
    <phoneticPr fontId="44" type="noConversion"/>
  </si>
  <si>
    <r>
      <t>d</t>
    </r>
    <r>
      <rPr>
        <sz val="11"/>
        <color theme="1"/>
        <rFont val="等线"/>
        <family val="2"/>
        <scheme val="minor"/>
      </rPr>
      <t>amage 175 225 275</t>
    </r>
    <phoneticPr fontId="44" type="noConversion"/>
  </si>
  <si>
    <t>DOTA_UNIT_TARGET_TEAM_ENEMY</t>
  </si>
  <si>
    <t>DOTA_UNIT_TARGET_FLAG_PLAYER_CONTROLLED | DOTA_UNIT_TARGET_FLAG_NOT_ILLUSIONS</t>
    <phoneticPr fontId="44" type="noConversion"/>
  </si>
  <si>
    <t>DOTA_UNIT_TARGET_HERO</t>
    <phoneticPr fontId="44" type="noConversion"/>
  </si>
  <si>
    <t>Hero_Zuus.LightningBolt</t>
    <phoneticPr fontId="44" type="noConversion"/>
  </si>
  <si>
    <t>ACT_DOTA_CAST_ABILITY_2</t>
    <phoneticPr fontId="44" type="noConversion"/>
  </si>
  <si>
    <t>Ability_lina_dragon_slave</t>
    <phoneticPr fontId="44" type="noConversion"/>
  </si>
  <si>
    <r>
      <t>c</t>
    </r>
    <r>
      <rPr>
        <sz val="11"/>
        <color theme="1"/>
        <rFont val="等线"/>
        <family val="2"/>
        <scheme val="minor"/>
      </rPr>
      <t>hance 25</t>
    </r>
    <phoneticPr fontId="44" type="noConversion"/>
  </si>
  <si>
    <t>DOTA_UNIT_TARGET_HERO | DOTA_UNIT_TARGET_BASIC</t>
    <phoneticPr fontId="44" type="noConversion"/>
  </si>
  <si>
    <r>
      <t>range 1</t>
    </r>
    <r>
      <rPr>
        <sz val="11"/>
        <color theme="1"/>
        <rFont val="等线"/>
        <family val="2"/>
        <scheme val="minor"/>
      </rPr>
      <t>2</t>
    </r>
    <r>
      <rPr>
        <sz val="11"/>
        <color theme="1"/>
        <rFont val="等线"/>
        <family val="2"/>
        <scheme val="minor"/>
      </rPr>
      <t>00 1600 2000</t>
    </r>
    <phoneticPr fontId="44" type="noConversion"/>
  </si>
  <si>
    <t>models/heroes/pudge/pudge.vmdl</t>
    <phoneticPr fontId="44" type="noConversion"/>
  </si>
  <si>
    <t>models/heroes/zeus/zeus.vmdl</t>
    <phoneticPr fontId="44" type="noConversion"/>
  </si>
  <si>
    <t>models/heroes/axe/axe.vmdl</t>
    <phoneticPr fontId="44" type="noConversion"/>
  </si>
  <si>
    <t>particles/units/heroes/hero_lina/lina_base_attack.vpcf</t>
    <phoneticPr fontId="44" type="noConversion"/>
  </si>
  <si>
    <r>
      <t xml:space="preserve">hujia </t>
    </r>
    <r>
      <rPr>
        <sz val="11"/>
        <color theme="1"/>
        <rFont val="等线"/>
        <family val="2"/>
        <scheme val="minor"/>
      </rPr>
      <t>5</t>
    </r>
    <r>
      <rPr>
        <sz val="11"/>
        <color theme="1"/>
        <rFont val="等线"/>
        <family val="2"/>
        <scheme val="minor"/>
      </rPr>
      <t xml:space="preserve"> 1</t>
    </r>
    <r>
      <rPr>
        <sz val="11"/>
        <color theme="1"/>
        <rFont val="等线"/>
        <family val="2"/>
        <scheme val="minor"/>
      </rPr>
      <t>0</t>
    </r>
    <r>
      <rPr>
        <sz val="11"/>
        <color theme="1"/>
        <rFont val="等线"/>
        <family val="2"/>
        <scheme val="minor"/>
      </rPr>
      <t xml:space="preserve"> 20</t>
    </r>
    <phoneticPr fontId="44" type="noConversion"/>
  </si>
  <si>
    <r>
      <t>m</t>
    </r>
    <r>
      <rPr>
        <sz val="11"/>
        <color theme="1"/>
        <rFont val="等线"/>
        <family val="2"/>
        <scheme val="minor"/>
      </rPr>
      <t>okang 10 15 25</t>
    </r>
    <phoneticPr fontId="44" type="noConversion"/>
  </si>
  <si>
    <t>rune_0</t>
  </si>
  <si>
    <r>
      <t>rune_</t>
    </r>
    <r>
      <rPr>
        <sz val="11"/>
        <color theme="1"/>
        <rFont val="等线"/>
        <family val="2"/>
        <scheme val="minor"/>
      </rPr>
      <t>1</t>
    </r>
    <phoneticPr fontId="44" type="noConversion"/>
  </si>
  <si>
    <r>
      <t>rune_</t>
    </r>
    <r>
      <rPr>
        <sz val="11"/>
        <color theme="1"/>
        <rFont val="等线"/>
        <family val="2"/>
        <scheme val="minor"/>
      </rPr>
      <t>3</t>
    </r>
  </si>
  <si>
    <t>rune_4</t>
  </si>
  <si>
    <r>
      <t>rune_</t>
    </r>
    <r>
      <rPr>
        <sz val="11"/>
        <color theme="1"/>
        <rFont val="等线"/>
        <family val="2"/>
        <scheme val="minor"/>
      </rPr>
      <t>5</t>
    </r>
  </si>
  <si>
    <t>rune_6</t>
  </si>
  <si>
    <t>rune_8</t>
  </si>
  <si>
    <r>
      <t>rune_</t>
    </r>
    <r>
      <rPr>
        <sz val="11"/>
        <color theme="1"/>
        <rFont val="等线"/>
        <family val="2"/>
        <scheme val="minor"/>
      </rPr>
      <t>9</t>
    </r>
  </si>
  <si>
    <r>
      <t>ability/</t>
    </r>
    <r>
      <rPr>
        <sz val="11"/>
        <color theme="1"/>
        <rFont val="等线"/>
        <family val="2"/>
        <scheme val="minor"/>
      </rPr>
      <t>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rune_0</t>
    </r>
    <phoneticPr fontId="44" type="noConversion"/>
  </si>
  <si>
    <r>
      <t>d</t>
    </r>
    <r>
      <rPr>
        <sz val="11"/>
        <color theme="1"/>
        <rFont val="等线"/>
        <family val="2"/>
        <scheme val="minor"/>
      </rPr>
      <t>uration 2</t>
    </r>
    <phoneticPr fontId="44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</si>
  <si>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rune_1</t>
    </r>
    <phoneticPr fontId="44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</si>
  <si>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rune_3</t>
    </r>
    <phoneticPr fontId="44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</si>
  <si>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rune_4</t>
    </r>
    <phoneticPr fontId="44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</si>
  <si>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rune_5</t>
    </r>
    <phoneticPr fontId="44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</si>
  <si>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rune_6</t>
    </r>
    <phoneticPr fontId="44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</si>
  <si>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rune_9</t>
    </r>
    <phoneticPr fontId="44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</si>
  <si>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rune_8</t>
    </r>
    <phoneticPr fontId="44" type="noConversion"/>
  </si>
  <si>
    <t>gold 500</t>
    <phoneticPr fontId="44" type="noConversion"/>
  </si>
  <si>
    <r>
      <t>c</t>
    </r>
    <r>
      <rPr>
        <sz val="11"/>
        <color theme="1"/>
        <rFont val="等线"/>
        <family val="2"/>
        <scheme val="minor"/>
      </rPr>
      <t>dsub 1</t>
    </r>
    <phoneticPr fontId="44" type="noConversion"/>
  </si>
  <si>
    <r>
      <t>m</t>
    </r>
    <r>
      <rPr>
        <sz val="11"/>
        <color theme="1"/>
        <rFont val="等线"/>
        <family val="2"/>
        <scheme val="minor"/>
      </rPr>
      <t>anasub 1</t>
    </r>
    <phoneticPr fontId="44" type="noConversion"/>
  </si>
  <si>
    <t>exp 5</t>
    <phoneticPr fontId="44" type="noConversion"/>
  </si>
  <si>
    <t>shield 50</t>
    <phoneticPr fontId="44" type="noConversion"/>
  </si>
  <si>
    <t>item_tpscroll</t>
  </si>
  <si>
    <t>ITEM_FULLY_SHAREABLE</t>
  </si>
  <si>
    <t>models/props_gameplay/tpscroll01.vmdl</t>
  </si>
  <si>
    <t>ItemSellable</t>
  </si>
  <si>
    <t>可否出售</t>
    <phoneticPr fontId="46" type="noConversion"/>
  </si>
  <si>
    <t>ItemDisplayCharges</t>
  </si>
  <si>
    <t>显示充能</t>
  </si>
  <si>
    <t>ItemQuality</t>
    <phoneticPr fontId="46" type="noConversion"/>
  </si>
  <si>
    <t>质量</t>
  </si>
  <si>
    <t>consumable</t>
    <phoneticPr fontId="46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</si>
  <si>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blink</t>
    </r>
    <phoneticPr fontId="46" type="noConversion"/>
  </si>
  <si>
    <r>
      <t>i</t>
    </r>
    <r>
      <rPr>
        <sz val="11"/>
        <color theme="1"/>
        <rFont val="等线"/>
        <family val="2"/>
        <scheme val="minor"/>
      </rPr>
      <t>tem_blink</t>
    </r>
    <phoneticPr fontId="46" type="noConversion"/>
  </si>
  <si>
    <t>component</t>
  </si>
  <si>
    <t>item/items/item_qtg_blink</t>
    <phoneticPr fontId="44" type="noConversion"/>
  </si>
  <si>
    <r>
      <t>r</t>
    </r>
    <r>
      <rPr>
        <sz val="11"/>
        <color theme="1"/>
        <rFont val="等线"/>
        <family val="2"/>
        <scheme val="minor"/>
      </rPr>
      <t>are</t>
    </r>
    <phoneticPr fontId="46" type="noConversion"/>
  </si>
  <si>
    <t>item_qtg_arcane_boots</t>
    <phoneticPr fontId="46" type="noConversion"/>
  </si>
  <si>
    <t>item/items/item_qtg_arcane_boots</t>
    <phoneticPr fontId="46" type="noConversion"/>
  </si>
  <si>
    <r>
      <t>b</t>
    </r>
    <r>
      <rPr>
        <sz val="11"/>
        <color theme="1"/>
        <rFont val="等线"/>
        <family val="2"/>
        <scheme val="minor"/>
      </rPr>
      <t>onus_movement 20</t>
    </r>
    <phoneticPr fontId="46" type="noConversion"/>
  </si>
  <si>
    <r>
      <t>b</t>
    </r>
    <r>
      <rPr>
        <sz val="11"/>
        <color theme="1"/>
        <rFont val="等线"/>
        <family val="2"/>
        <scheme val="minor"/>
      </rPr>
      <t>onus_mana 2</t>
    </r>
    <phoneticPr fontId="46" type="noConversion"/>
  </si>
  <si>
    <t>item_arcane_boots</t>
  </si>
  <si>
    <t>replenish_hero 4</t>
    <phoneticPr fontId="46" type="noConversion"/>
  </si>
  <si>
    <t>replenish_bz 40</t>
    <phoneticPr fontId="46" type="noConversion"/>
  </si>
  <si>
    <t>DOTA_ABILITY_BEHAVIOR_NO_TARGET | DOTA_ABILITY_BEHAVIOR_IMMEDIATE</t>
    <phoneticPr fontId="46" type="noConversion"/>
  </si>
  <si>
    <t>item_faerie_fire</t>
  </si>
  <si>
    <r>
      <t>bonus_damage</t>
    </r>
    <r>
      <rPr>
        <sz val="11"/>
        <color theme="1"/>
        <rFont val="等线"/>
        <family val="2"/>
        <scheme val="minor"/>
      </rPr>
      <t xml:space="preserve"> 5</t>
    </r>
    <phoneticPr fontId="46" type="noConversion"/>
  </si>
  <si>
    <r>
      <t>hp_restore</t>
    </r>
    <r>
      <rPr>
        <sz val="11"/>
        <color theme="1"/>
        <rFont val="等线"/>
        <family val="2"/>
        <scheme val="minor"/>
      </rPr>
      <t xml:space="preserve"> 100</t>
    </r>
    <phoneticPr fontId="46" type="noConversion"/>
  </si>
  <si>
    <t>replenish_amount 2</t>
    <phoneticPr fontId="46" type="noConversion"/>
  </si>
  <si>
    <t>item_famango</t>
  </si>
  <si>
    <t>item_qtg_tpscroll</t>
    <phoneticPr fontId="46" type="noConversion"/>
  </si>
  <si>
    <t>item/items/item_qtg_tpscroll</t>
    <phoneticPr fontId="46" type="noConversion"/>
  </si>
  <si>
    <t>item_belt_of_strength</t>
  </si>
  <si>
    <t>item_boots_of_elves</t>
  </si>
  <si>
    <t>item_robe</t>
  </si>
  <si>
    <t>item_crown</t>
  </si>
  <si>
    <r>
      <t>i</t>
    </r>
    <r>
      <rPr>
        <sz val="11"/>
        <color theme="1"/>
        <rFont val="等线"/>
        <family val="2"/>
        <scheme val="minor"/>
      </rPr>
      <t>tem_lua</t>
    </r>
    <phoneticPr fontId="46" type="noConversion"/>
  </si>
  <si>
    <t>item_qtg_iron_talon</t>
    <phoneticPr fontId="46" type="noConversion"/>
  </si>
  <si>
    <t>item/items/item_qtg_iron_talon</t>
    <phoneticPr fontId="46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</si>
  <si>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10</t>
    </r>
    <phoneticPr fontId="46" type="noConversion"/>
  </si>
  <si>
    <t>component</t>
    <phoneticPr fontId="46" type="noConversion"/>
  </si>
  <si>
    <t>models/props_gameplay/quelling_blade.vmdl</t>
    <phoneticPr fontId="46" type="noConversion"/>
  </si>
  <si>
    <t>item_iron_talon</t>
    <phoneticPr fontId="46" type="noConversion"/>
  </si>
  <si>
    <r>
      <t>poison_movement_speed_range</t>
    </r>
    <r>
      <rPr>
        <sz val="11"/>
        <color theme="1"/>
        <rFont val="等线"/>
        <family val="2"/>
        <scheme val="minor"/>
      </rPr>
      <t xml:space="preserve"> -5</t>
    </r>
    <phoneticPr fontId="46" type="noConversion"/>
  </si>
  <si>
    <t>item_blades_of_attack</t>
  </si>
  <si>
    <r>
      <t>bonus_damage</t>
    </r>
    <r>
      <rPr>
        <sz val="11"/>
        <color theme="1"/>
        <rFont val="等线"/>
        <family val="2"/>
        <scheme val="minor"/>
      </rPr>
      <t xml:space="preserve"> 10</t>
    </r>
    <phoneticPr fontId="46" type="noConversion"/>
  </si>
  <si>
    <t>item_gloves</t>
  </si>
  <si>
    <t>item_chainmail</t>
  </si>
  <si>
    <t>item_quarterstaff</t>
  </si>
  <si>
    <r>
      <t>bonus_attack_speed</t>
    </r>
    <r>
      <rPr>
        <sz val="11"/>
        <color theme="1"/>
        <rFont val="等线"/>
        <family val="2"/>
        <scheme val="minor"/>
      </rPr>
      <t xml:space="preserve"> 20</t>
    </r>
    <phoneticPr fontId="46" type="noConversion"/>
  </si>
  <si>
    <r>
      <t>bonus_armor</t>
    </r>
    <r>
      <rPr>
        <sz val="11"/>
        <color theme="1"/>
        <rFont val="等线"/>
        <family val="2"/>
        <scheme val="minor"/>
      </rPr>
      <t xml:space="preserve"> 4</t>
    </r>
    <phoneticPr fontId="46" type="noConversion"/>
  </si>
  <si>
    <r>
      <t>bonus_speed</t>
    </r>
    <r>
      <rPr>
        <sz val="11"/>
        <color theme="1"/>
        <rFont val="等线"/>
        <family val="2"/>
        <scheme val="minor"/>
      </rPr>
      <t xml:space="preserve"> 10</t>
    </r>
    <phoneticPr fontId="46" type="noConversion"/>
  </si>
  <si>
    <t>item_helm_of_iron_will</t>
  </si>
  <si>
    <r>
      <t>bonus_armor</t>
    </r>
    <r>
      <rPr>
        <sz val="11"/>
        <color theme="1"/>
        <rFont val="等线"/>
        <family val="2"/>
        <scheme val="minor"/>
      </rPr>
      <t xml:space="preserve"> 5</t>
    </r>
    <phoneticPr fontId="46" type="noConversion"/>
  </si>
  <si>
    <t>item_claymore</t>
  </si>
  <si>
    <t>bonus_damage 20</t>
    <phoneticPr fontId="46" type="noConversion"/>
  </si>
  <si>
    <r>
      <t>bonus_health_regen</t>
    </r>
    <r>
      <rPr>
        <sz val="11"/>
        <color theme="1"/>
        <rFont val="等线"/>
        <family val="2"/>
        <scheme val="minor"/>
      </rPr>
      <t xml:space="preserve"> 0</t>
    </r>
    <phoneticPr fontId="46" type="noConversion"/>
  </si>
  <si>
    <r>
      <t>bonus_mana_regen</t>
    </r>
    <r>
      <rPr>
        <sz val="11"/>
        <color theme="1"/>
        <rFont val="等线"/>
        <family val="2"/>
        <scheme val="minor"/>
      </rPr>
      <t xml:space="preserve"> 0</t>
    </r>
    <phoneticPr fontId="46" type="noConversion"/>
  </si>
  <si>
    <t>mana_regen_hero 1</t>
    <phoneticPr fontId="46" type="noConversion"/>
  </si>
  <si>
    <r>
      <t>m</t>
    </r>
    <r>
      <rPr>
        <sz val="11"/>
        <color theme="1"/>
        <rFont val="等线"/>
        <family val="2"/>
        <scheme val="minor"/>
      </rPr>
      <t>ana_regen_bz 10</t>
    </r>
    <phoneticPr fontId="46" type="noConversion"/>
  </si>
  <si>
    <t>item_sobi_mask</t>
    <phoneticPr fontId="46" type="noConversion"/>
  </si>
  <si>
    <t>item_fluffy_hat</t>
  </si>
  <si>
    <t>item_cloak</t>
  </si>
  <si>
    <r>
      <t>bonus_magical_armor</t>
    </r>
    <r>
      <rPr>
        <sz val="11"/>
        <color theme="1"/>
        <rFont val="等线"/>
        <family val="2"/>
        <scheme val="minor"/>
      </rPr>
      <t xml:space="preserve"> 20</t>
    </r>
    <phoneticPr fontId="46" type="noConversion"/>
  </si>
  <si>
    <t>item_boots</t>
  </si>
  <si>
    <t>item_lifesteal</t>
  </si>
  <si>
    <r>
      <t>lifesteal_percent</t>
    </r>
    <r>
      <rPr>
        <sz val="11"/>
        <color theme="1"/>
        <rFont val="等线"/>
        <family val="2"/>
        <scheme val="minor"/>
      </rPr>
      <t xml:space="preserve"> 20</t>
    </r>
    <phoneticPr fontId="46" type="noConversion"/>
  </si>
  <si>
    <r>
      <t>creep_lifesteal_reduction_pct</t>
    </r>
    <r>
      <rPr>
        <sz val="11"/>
        <color theme="1"/>
        <rFont val="等线"/>
        <family val="2"/>
        <scheme val="minor"/>
      </rPr>
      <t xml:space="preserve"> 40</t>
    </r>
    <phoneticPr fontId="46" type="noConversion"/>
  </si>
  <si>
    <t>item_voodoo_mask</t>
  </si>
  <si>
    <r>
      <t>spell_lifesteal</t>
    </r>
    <r>
      <rPr>
        <sz val="11"/>
        <color theme="1"/>
        <rFont val="等线"/>
        <family val="2"/>
        <scheme val="minor"/>
      </rPr>
      <t xml:space="preserve"> 10</t>
    </r>
    <phoneticPr fontId="46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</si>
  <si>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ghost</t>
    </r>
    <phoneticPr fontId="46" type="noConversion"/>
  </si>
  <si>
    <r>
      <t>armor</t>
    </r>
    <r>
      <rPr>
        <sz val="11"/>
        <color theme="1"/>
        <rFont val="等线"/>
        <family val="2"/>
        <scheme val="minor"/>
      </rPr>
      <t xml:space="preserve"> -4</t>
    </r>
    <phoneticPr fontId="46" type="noConversion"/>
  </si>
  <si>
    <r>
      <t>slow_melee</t>
    </r>
    <r>
      <rPr>
        <sz val="11"/>
        <color theme="1"/>
        <rFont val="等线"/>
        <family val="2"/>
        <scheme val="minor"/>
      </rPr>
      <t xml:space="preserve"> 15</t>
    </r>
    <phoneticPr fontId="46" type="noConversion"/>
  </si>
  <si>
    <r>
      <t>health_bonus</t>
    </r>
    <r>
      <rPr>
        <sz val="11"/>
        <color theme="1"/>
        <rFont val="等线"/>
        <family val="2"/>
        <scheme val="minor"/>
      </rPr>
      <t xml:space="preserve"> 250</t>
    </r>
    <phoneticPr fontId="46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</si>
  <si>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15</t>
    </r>
    <phoneticPr fontId="46" type="noConversion"/>
  </si>
  <si>
    <t>bonus_health 200</t>
    <phoneticPr fontId="46" type="noConversion"/>
  </si>
  <si>
    <t>bonus_health 300</t>
    <phoneticPr fontId="46" type="noConversion"/>
  </si>
  <si>
    <t>ItemRecipe</t>
  </si>
  <si>
    <t>是否合成卷轴</t>
    <phoneticPr fontId="46" type="noConversion"/>
  </si>
  <si>
    <t>ItemResult</t>
  </si>
  <si>
    <t>合成结果</t>
  </si>
  <si>
    <t>合成配方</t>
    <phoneticPr fontId="46" type="noConversion"/>
  </si>
  <si>
    <r>
      <t>ItemRequirements</t>
    </r>
    <r>
      <rPr>
        <sz val="11"/>
        <color theme="1"/>
        <rFont val="等线"/>
        <family val="2"/>
        <scheme val="minor"/>
      </rPr>
      <t>[{]</t>
    </r>
    <phoneticPr fontId="46" type="noConversion"/>
  </si>
  <si>
    <r>
      <t>0</t>
    </r>
    <r>
      <rPr>
        <sz val="11"/>
        <color theme="1"/>
        <rFont val="等线"/>
        <family val="2"/>
        <scheme val="minor"/>
      </rPr>
      <t>1</t>
    </r>
    <phoneticPr fontId="46" type="noConversion"/>
  </si>
  <si>
    <r>
      <t>0</t>
    </r>
    <r>
      <rPr>
        <sz val="11"/>
        <color theme="1"/>
        <rFont val="等线"/>
        <family val="2"/>
        <scheme val="minor"/>
      </rPr>
      <t>4</t>
    </r>
    <phoneticPr fontId="46" type="noConversion"/>
  </si>
  <si>
    <r>
      <t>0</t>
    </r>
    <r>
      <rPr>
        <sz val="11"/>
        <color theme="1"/>
        <rFont val="等线"/>
        <family val="2"/>
        <scheme val="minor"/>
      </rPr>
      <t>6</t>
    </r>
    <phoneticPr fontId="46" type="noConversion"/>
  </si>
  <si>
    <r>
      <t>[</t>
    </r>
    <r>
      <rPr>
        <sz val="11"/>
        <color theme="1"/>
        <rFont val="等线"/>
        <family val="2"/>
        <scheme val="minor"/>
      </rPr>
      <t>}]</t>
    </r>
    <phoneticPr fontId="46" type="noConversion"/>
  </si>
  <si>
    <t>models/props_gameplay/recipe.vmdl</t>
  </si>
  <si>
    <t>item_power_treads</t>
    <phoneticPr fontId="46" type="noConversion"/>
  </si>
  <si>
    <r>
      <t>bonus_stat</t>
    </r>
    <r>
      <rPr>
        <sz val="11"/>
        <color theme="1"/>
        <rFont val="等线"/>
        <family val="2"/>
        <scheme val="minor"/>
      </rPr>
      <t xml:space="preserve"> 10</t>
    </r>
    <phoneticPr fontId="46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</si>
  <si>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25</t>
    </r>
    <phoneticPr fontId="46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</si>
  <si>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0</t>
    </r>
    <phoneticPr fontId="46" type="noConversion"/>
  </si>
  <si>
    <t>item_phase_boots</t>
  </si>
  <si>
    <t>bonus_movement_speed 20</t>
    <phoneticPr fontId="46" type="noConversion"/>
  </si>
  <si>
    <t>bonus_movement_speed_ranged 20</t>
    <phoneticPr fontId="46" type="noConversion"/>
  </si>
  <si>
    <t>bonus_movement_speed_melee 30</t>
    <phoneticPr fontId="46" type="noConversion"/>
  </si>
  <si>
    <t>bonus_movement_speed 25</t>
    <phoneticPr fontId="46" type="noConversion"/>
  </si>
  <si>
    <r>
      <t>phase_duration</t>
    </r>
    <r>
      <rPr>
        <sz val="11"/>
        <color theme="1"/>
        <rFont val="等线"/>
        <family val="2"/>
        <scheme val="minor"/>
      </rPr>
      <t xml:space="preserve"> 10.0</t>
    </r>
    <phoneticPr fontId="46" type="noConversion"/>
  </si>
  <si>
    <t>item_quarterstaff;item_robe</t>
    <phoneticPr fontId="46" type="noConversion"/>
  </si>
  <si>
    <r>
      <t>bonus_intellect</t>
    </r>
    <r>
      <rPr>
        <sz val="11"/>
        <color theme="1"/>
        <rFont val="等线"/>
        <family val="2"/>
        <scheme val="minor"/>
      </rPr>
      <t xml:space="preserve"> 10</t>
    </r>
    <phoneticPr fontId="46" type="noConversion"/>
  </si>
  <si>
    <t>item_qtg_mask_of_madness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</si>
  <si>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qtg_mask_of_madness</t>
    </r>
    <phoneticPr fontId="46" type="noConversion"/>
  </si>
  <si>
    <t>item_lifesteal;item_quarterstaff</t>
  </si>
  <si>
    <t>item_moon_shard</t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</si>
  <si>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tranquil_boots</t>
    </r>
    <phoneticPr fontId="46" type="noConversion"/>
  </si>
  <si>
    <r>
      <t>item_</t>
    </r>
    <r>
      <rPr>
        <sz val="11"/>
        <color theme="1"/>
        <rFont val="等线"/>
        <family val="2"/>
        <scheme val="minor"/>
      </rPr>
      <t>recipe_qtg_</t>
    </r>
    <r>
      <rPr>
        <sz val="11"/>
        <color theme="1"/>
        <rFont val="等线"/>
        <family val="2"/>
        <scheme val="minor"/>
      </rPr>
      <t>tranquil_boots</t>
    </r>
    <phoneticPr fontId="46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</si>
  <si>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medallion_of_courage</t>
    </r>
    <phoneticPr fontId="46" type="noConversion"/>
  </si>
  <si>
    <r>
      <t>item_recipe_qtg_</t>
    </r>
    <r>
      <rPr>
        <sz val="11"/>
        <color theme="1"/>
        <rFont val="等线"/>
        <family val="2"/>
        <scheme val="minor"/>
      </rPr>
      <t>medallion_of_courage</t>
    </r>
    <phoneticPr fontId="46" type="noConversion"/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</si>
  <si>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qtg_arcane_boots</t>
    </r>
    <phoneticPr fontId="46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</si>
  <si>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pipe</t>
    </r>
    <phoneticPr fontId="46" type="noConversion"/>
  </si>
  <si>
    <r>
      <t>item_recipe_qtg_</t>
    </r>
    <r>
      <rPr>
        <sz val="11"/>
        <color theme="1"/>
        <rFont val="等线"/>
        <family val="2"/>
        <scheme val="minor"/>
      </rPr>
      <t>pipe</t>
    </r>
    <phoneticPr fontId="46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</si>
  <si>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witch_blade</t>
    </r>
    <phoneticPr fontId="46" type="noConversion"/>
  </si>
  <si>
    <r>
      <t>item_recipe_qtg_</t>
    </r>
    <r>
      <rPr>
        <sz val="11"/>
        <color theme="1"/>
        <rFont val="等线"/>
        <family val="2"/>
        <scheme val="minor"/>
      </rPr>
      <t>witch_blade</t>
    </r>
    <phoneticPr fontId="46" type="noConversion"/>
  </si>
  <si>
    <t>item_qtg_orchid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</si>
  <si>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qtg_orchid</t>
    </r>
    <phoneticPr fontId="46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</si>
  <si>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solar_crest</t>
    </r>
    <phoneticPr fontId="46" type="noConversion"/>
  </si>
  <si>
    <r>
      <t>item_recipe_qtg_</t>
    </r>
    <r>
      <rPr>
        <sz val="11"/>
        <color theme="1"/>
        <rFont val="等线"/>
        <family val="2"/>
        <scheme val="minor"/>
      </rPr>
      <t>solar_crest</t>
    </r>
    <phoneticPr fontId="46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</si>
  <si>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refresher</t>
    </r>
    <phoneticPr fontId="46" type="noConversion"/>
  </si>
  <si>
    <r>
      <t>item_recipe_qtg_</t>
    </r>
    <r>
      <rPr>
        <sz val="11"/>
        <color theme="1"/>
        <rFont val="等线"/>
        <family val="2"/>
        <scheme val="minor"/>
      </rPr>
      <t>refresher</t>
    </r>
  </si>
  <si>
    <t>item_qtg_rod_of_atos</t>
    <phoneticPr fontId="46" type="noConversion"/>
  </si>
  <si>
    <t>item_recipe_qtg_rod_of_atos</t>
    <phoneticPr fontId="46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</si>
  <si>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octarine_core</t>
    </r>
    <phoneticPr fontId="46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</si>
  <si>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sheepstick</t>
    </r>
    <phoneticPr fontId="46" type="noConversion"/>
  </si>
  <si>
    <r>
      <t>item_recipe_qtg_</t>
    </r>
    <r>
      <rPr>
        <sz val="11"/>
        <color theme="1"/>
        <rFont val="等线"/>
        <family val="2"/>
        <scheme val="minor"/>
      </rPr>
      <t>sheepstick</t>
    </r>
    <phoneticPr fontId="46" type="noConversion"/>
  </si>
  <si>
    <t>item_vanguard</t>
  </si>
  <si>
    <r>
      <t>bonus_health</t>
    </r>
    <r>
      <rPr>
        <sz val="11"/>
        <color theme="1"/>
        <rFont val="等线"/>
        <family val="2"/>
        <scheme val="minor"/>
      </rPr>
      <t xml:space="preserve"> 300</t>
    </r>
    <phoneticPr fontId="46" type="noConversion"/>
  </si>
  <si>
    <r>
      <t>h</t>
    </r>
    <r>
      <rPr>
        <sz val="11"/>
        <color theme="1"/>
        <rFont val="等线"/>
        <family val="2"/>
        <scheme val="minor"/>
      </rPr>
      <t>ealth_regen 10</t>
    </r>
    <phoneticPr fontId="46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</si>
  <si>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blade_mail</t>
    </r>
    <phoneticPr fontId="46" type="noConversion"/>
  </si>
  <si>
    <r>
      <t>item_recipe_qtg_</t>
    </r>
    <r>
      <rPr>
        <sz val="11"/>
        <color theme="1"/>
        <rFont val="等线"/>
        <family val="2"/>
        <scheme val="minor"/>
      </rPr>
      <t>blade_mail</t>
    </r>
    <phoneticPr fontId="46" type="noConversion"/>
  </si>
  <si>
    <t>item_qtg_crimson_guard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</si>
  <si>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qtg_crimson_guard</t>
    </r>
    <phoneticPr fontId="46" type="noConversion"/>
  </si>
  <si>
    <t>item_shivas_guard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</si>
  <si>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shivas_guard</t>
    </r>
    <phoneticPr fontId="46" type="noConversion"/>
  </si>
  <si>
    <t>item_platemail</t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</si>
  <si>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heart</t>
    </r>
    <phoneticPr fontId="46" type="noConversion"/>
  </si>
  <si>
    <r>
      <t>item_recipe_qtg_</t>
    </r>
    <r>
      <rPr>
        <sz val="11"/>
        <color theme="1"/>
        <rFont val="等线"/>
        <family val="2"/>
        <scheme val="minor"/>
      </rPr>
      <t>heart</t>
    </r>
    <phoneticPr fontId="46" type="noConversion"/>
  </si>
  <si>
    <r>
      <t>item_</t>
    </r>
    <r>
      <rPr>
        <sz val="11"/>
        <color theme="1"/>
        <rFont val="等线"/>
        <family val="2"/>
        <scheme val="minor"/>
      </rPr>
      <t>heart</t>
    </r>
    <phoneticPr fontId="46" type="noConversion"/>
  </si>
  <si>
    <r>
      <t>bonus_strength</t>
    </r>
    <r>
      <rPr>
        <sz val="11"/>
        <color theme="1"/>
        <rFont val="等线"/>
        <family val="2"/>
        <scheme val="minor"/>
      </rPr>
      <t xml:space="preserve"> 40</t>
    </r>
    <phoneticPr fontId="46" type="noConversion"/>
  </si>
  <si>
    <r>
      <t>health_regen_pct</t>
    </r>
    <r>
      <rPr>
        <sz val="11"/>
        <color theme="1"/>
        <rFont val="等线"/>
        <family val="2"/>
        <scheme val="minor"/>
      </rPr>
      <t xml:space="preserve"> 0</t>
    </r>
    <phoneticPr fontId="46" type="noConversion"/>
  </si>
  <si>
    <t>health_regen 20</t>
    <phoneticPr fontId="46" type="noConversion"/>
  </si>
  <si>
    <t>item_assault</t>
  </si>
  <si>
    <t>item_recipe_assault</t>
  </si>
  <si>
    <r>
      <t>bonus_attack_speed</t>
    </r>
    <r>
      <rPr>
        <sz val="11"/>
        <color theme="1"/>
        <rFont val="等线"/>
        <family val="2"/>
        <scheme val="minor"/>
      </rPr>
      <t xml:space="preserve"> 60</t>
    </r>
    <phoneticPr fontId="46" type="noConversion"/>
  </si>
  <si>
    <r>
      <t>bonus_armor</t>
    </r>
    <r>
      <rPr>
        <sz val="11"/>
        <color theme="1"/>
        <rFont val="等线"/>
        <family val="2"/>
        <scheme val="minor"/>
      </rPr>
      <t xml:space="preserve"> 25</t>
    </r>
    <phoneticPr fontId="46" type="noConversion"/>
  </si>
  <si>
    <t>aura_radius 800</t>
    <phoneticPr fontId="46" type="noConversion"/>
  </si>
  <si>
    <r>
      <t>aura_positive_armor</t>
    </r>
    <r>
      <rPr>
        <sz val="11"/>
        <color theme="1"/>
        <rFont val="等线"/>
        <family val="2"/>
        <scheme val="minor"/>
      </rPr>
      <t xml:space="preserve"> 0</t>
    </r>
    <phoneticPr fontId="46" type="noConversion"/>
  </si>
  <si>
    <r>
      <t>aura_negative_armor</t>
    </r>
    <r>
      <rPr>
        <sz val="11"/>
        <color theme="1"/>
        <rFont val="等线"/>
        <family val="2"/>
        <scheme val="minor"/>
      </rPr>
      <t xml:space="preserve"> -10</t>
    </r>
    <phoneticPr fontId="46" type="noConversion"/>
  </si>
  <si>
    <t>item_lesser_crit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</si>
  <si>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lesser_crit</t>
    </r>
    <phoneticPr fontId="46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</si>
  <si>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40</t>
    </r>
    <phoneticPr fontId="46" type="noConversion"/>
  </si>
  <si>
    <t>item_claymore;item_blades_of_attack;item_blades_of_attack</t>
    <phoneticPr fontId="46" type="noConversion"/>
  </si>
  <si>
    <t>item_desolator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</si>
  <si>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desolator</t>
    </r>
    <phoneticPr fontId="46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</si>
  <si>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50</t>
    </r>
    <phoneticPr fontId="46" type="noConversion"/>
  </si>
  <si>
    <t>item_ethereal_blade</t>
  </si>
  <si>
    <t>item_recipe_ethereal_blade</t>
  </si>
  <si>
    <t>item_butterfly</t>
  </si>
  <si>
    <t>item_recipe_butterfly</t>
  </si>
  <si>
    <t>item_eagle;item_quarterstaff</t>
    <phoneticPr fontId="46" type="noConversion"/>
  </si>
  <si>
    <r>
      <t>item_platemail</t>
    </r>
    <r>
      <rPr>
        <sz val="11"/>
        <color theme="1"/>
        <rFont val="等线"/>
        <family val="2"/>
        <scheme val="minor"/>
      </rPr>
      <t>;item_platemail;item_hyperstone</t>
    </r>
    <phoneticPr fontId="46" type="noConversion"/>
  </si>
  <si>
    <r>
      <t>item_vitality_booster</t>
    </r>
    <r>
      <rPr>
        <sz val="11"/>
        <color theme="1"/>
        <rFont val="等线"/>
        <family val="2"/>
        <scheme val="minor"/>
      </rPr>
      <t>;item_reaver</t>
    </r>
    <phoneticPr fontId="46" type="noConversion"/>
  </si>
  <si>
    <r>
      <t>item_platemail</t>
    </r>
    <r>
      <rPr>
        <sz val="11"/>
        <color theme="1"/>
        <rFont val="等线"/>
        <family val="2"/>
        <scheme val="minor"/>
      </rPr>
      <t>;item_mystic_staff</t>
    </r>
    <phoneticPr fontId="46" type="noConversion"/>
  </si>
  <si>
    <t>item_claymore;item_platemail</t>
    <phoneticPr fontId="46" type="noConversion"/>
  </si>
  <si>
    <r>
      <t>bonus_evasion</t>
    </r>
    <r>
      <rPr>
        <sz val="11"/>
        <color theme="1"/>
        <rFont val="等线"/>
        <family val="2"/>
        <scheme val="minor"/>
      </rPr>
      <t xml:space="preserve"> 0</t>
    </r>
    <phoneticPr fontId="46" type="noConversion"/>
  </si>
  <si>
    <t>item_recipe_radiance</t>
  </si>
  <si>
    <t>item_radiance</t>
  </si>
  <si>
    <t>item_relic;item_claymore</t>
    <phoneticPr fontId="46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</si>
  <si>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80</t>
    </r>
    <phoneticPr fontId="46" type="noConversion"/>
  </si>
  <si>
    <r>
      <t>evasion</t>
    </r>
    <r>
      <rPr>
        <sz val="11"/>
        <color theme="1"/>
        <rFont val="等线"/>
        <family val="2"/>
        <scheme val="minor"/>
      </rPr>
      <t xml:space="preserve"> 0</t>
    </r>
    <phoneticPr fontId="46" type="noConversion"/>
  </si>
  <si>
    <r>
      <t>blind_pct</t>
    </r>
    <r>
      <rPr>
        <sz val="11"/>
        <color theme="1"/>
        <rFont val="等线"/>
        <family val="2"/>
        <scheme val="minor"/>
      </rPr>
      <t xml:space="preserve"> 0</t>
    </r>
    <phoneticPr fontId="46" type="noConversion"/>
  </si>
  <si>
    <t>item_greater_crit</t>
  </si>
  <si>
    <t>item_recipe_greater_crit</t>
  </si>
  <si>
    <t>item_lesser_crit;item_demon_edge</t>
  </si>
  <si>
    <t>item_rapier</t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</si>
  <si>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bloodthorn</t>
    </r>
    <phoneticPr fontId="46" type="noConversion"/>
  </si>
  <si>
    <r>
      <t>item_recipe_qtg_</t>
    </r>
    <r>
      <rPr>
        <sz val="11"/>
        <color theme="1"/>
        <rFont val="等线"/>
        <family val="2"/>
        <scheme val="minor"/>
      </rPr>
      <t>bloodthorn</t>
    </r>
    <phoneticPr fontId="46" type="noConversion"/>
  </si>
  <si>
    <r>
      <t>item_qtg_orchid</t>
    </r>
    <r>
      <rPr>
        <sz val="11"/>
        <color theme="1"/>
        <rFont val="等线"/>
        <family val="2"/>
        <scheme val="minor"/>
      </rPr>
      <t>;item_mage_slayer</t>
    </r>
    <phoneticPr fontId="46" type="noConversion"/>
  </si>
  <si>
    <t>item_qtg_revenants_brooch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</si>
  <si>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qtg_revenants_brooch</t>
    </r>
    <phoneticPr fontId="46" type="noConversion"/>
  </si>
  <si>
    <r>
      <t>item_qtg_</t>
    </r>
    <r>
      <rPr>
        <sz val="11"/>
        <color theme="1"/>
        <rFont val="等线"/>
        <family val="2"/>
        <scheme val="minor"/>
      </rPr>
      <t>witch_blade</t>
    </r>
    <r>
      <rPr>
        <sz val="11"/>
        <color theme="1"/>
        <rFont val="等线"/>
        <family val="2"/>
        <scheme val="minor"/>
      </rPr>
      <t>;item_mystic_staff</t>
    </r>
    <phoneticPr fontId="46" type="noConversion"/>
  </si>
  <si>
    <t>item_sange</t>
  </si>
  <si>
    <t>item_recipe_sange</t>
  </si>
  <si>
    <r>
      <t>status_resistance</t>
    </r>
    <r>
      <rPr>
        <sz val="11"/>
        <color theme="1"/>
        <rFont val="等线"/>
        <family val="2"/>
        <scheme val="minor"/>
      </rPr>
      <t xml:space="preserve"> 0</t>
    </r>
    <phoneticPr fontId="46" type="noConversion"/>
  </si>
  <si>
    <r>
      <t>hp_regen_amp</t>
    </r>
    <r>
      <rPr>
        <sz val="11"/>
        <color theme="1"/>
        <rFont val="等线"/>
        <family val="2"/>
        <scheme val="minor"/>
      </rPr>
      <t xml:space="preserve"> 0</t>
    </r>
    <phoneticPr fontId="46" type="noConversion"/>
  </si>
  <si>
    <t>item_yasha</t>
  </si>
  <si>
    <t>item_recipe_yasha</t>
  </si>
  <si>
    <r>
      <t>movement_speed_percent_bonus</t>
    </r>
    <r>
      <rPr>
        <sz val="11"/>
        <color theme="1"/>
        <rFont val="等线"/>
        <family val="2"/>
        <scheme val="minor"/>
      </rPr>
      <t xml:space="preserve"> 0</t>
    </r>
    <phoneticPr fontId="46" type="noConversion"/>
  </si>
  <si>
    <t>item_kaya</t>
  </si>
  <si>
    <t>item_recipe_kaya</t>
    <phoneticPr fontId="46" type="noConversion"/>
  </si>
  <si>
    <t>mana_regen_multiplier 0</t>
    <phoneticPr fontId="46" type="noConversion"/>
  </si>
  <si>
    <t>item_mage_slayer</t>
  </si>
  <si>
    <t>item_recipe_mage_slayer</t>
  </si>
  <si>
    <r>
      <t>bonus_attack_speed</t>
    </r>
    <r>
      <rPr>
        <sz val="11"/>
        <color theme="1"/>
        <rFont val="等线"/>
        <family val="2"/>
        <scheme val="minor"/>
      </rPr>
      <t xml:space="preserve"> 15</t>
    </r>
    <phoneticPr fontId="46" type="noConversion"/>
  </si>
  <si>
    <r>
      <t>duration</t>
    </r>
    <r>
      <rPr>
        <sz val="11"/>
        <color theme="1"/>
        <rFont val="等线"/>
        <family val="2"/>
        <scheme val="minor"/>
      </rPr>
      <t xml:space="preserve"> 3</t>
    </r>
    <phoneticPr fontId="46" type="noConversion"/>
  </si>
  <si>
    <t>item_kaya_and_sange</t>
  </si>
  <si>
    <t>item_recipe_kaya_and_sange</t>
  </si>
  <si>
    <r>
      <t>mana_regen_multiplier</t>
    </r>
    <r>
      <rPr>
        <sz val="11"/>
        <color theme="1"/>
        <rFont val="等线"/>
        <family val="2"/>
        <scheme val="minor"/>
      </rPr>
      <t xml:space="preserve"> 0</t>
    </r>
    <phoneticPr fontId="46" type="noConversion"/>
  </si>
  <si>
    <t>item_sange_and_yasha</t>
  </si>
  <si>
    <t>movement_speed_percent_bonus 0</t>
    <phoneticPr fontId="46" type="noConversion"/>
  </si>
  <si>
    <t>item_yasha_and_kaya</t>
  </si>
  <si>
    <t>item_recipe_yasha_and_kaya</t>
  </si>
  <si>
    <t>item_satanic</t>
  </si>
  <si>
    <t>item_skadi</t>
  </si>
  <si>
    <t>item_recipe_skadi</t>
  </si>
  <si>
    <r>
      <t>bonus_mana</t>
    </r>
    <r>
      <rPr>
        <sz val="11"/>
        <color theme="1"/>
        <rFont val="等线"/>
        <family val="2"/>
        <scheme val="minor"/>
      </rPr>
      <t xml:space="preserve"> 0</t>
    </r>
    <phoneticPr fontId="46" type="noConversion"/>
  </si>
  <si>
    <r>
      <t>item_ultimate_orb;item_ultimate_orb;</t>
    </r>
    <r>
      <rPr>
        <sz val="11"/>
        <color theme="1"/>
        <rFont val="等线"/>
        <family val="2"/>
        <scheme val="minor"/>
      </rPr>
      <t>item_vitality_booster</t>
    </r>
    <phoneticPr fontId="46" type="noConversion"/>
  </si>
  <si>
    <t>item_overwhelming_blink</t>
  </si>
  <si>
    <t>item_swift_blink</t>
  </si>
  <si>
    <t>item_arcane_blink</t>
  </si>
  <si>
    <t>item_vitality_booster</t>
  </si>
  <si>
    <t>item_hyperstone</t>
  </si>
  <si>
    <t>item_hyperstone</t>
    <phoneticPr fontId="46" type="noConversion"/>
  </si>
  <si>
    <t>item_ultimate_orb</t>
  </si>
  <si>
    <t>item_demon_edge</t>
  </si>
  <si>
    <t>item_mystic_staff</t>
  </si>
  <si>
    <t>item_reaver</t>
  </si>
  <si>
    <t>item_eagle</t>
  </si>
  <si>
    <t>item_relic</t>
  </si>
  <si>
    <r>
      <t>bonus_armor</t>
    </r>
    <r>
      <rPr>
        <sz val="11"/>
        <color theme="1"/>
        <rFont val="等线"/>
        <family val="2"/>
        <scheme val="minor"/>
      </rPr>
      <t xml:space="preserve"> 10</t>
    </r>
    <phoneticPr fontId="46" type="noConversion"/>
  </si>
  <si>
    <r>
      <t>bonus_all_stats</t>
    </r>
    <r>
      <rPr>
        <sz val="11"/>
        <color theme="1"/>
        <rFont val="等线"/>
        <family val="2"/>
        <scheme val="minor"/>
      </rPr>
      <t xml:space="preserve"> 10</t>
    </r>
    <phoneticPr fontId="46" type="noConversion"/>
  </si>
  <si>
    <t>item_demon_edge</t>
    <phoneticPr fontId="46" type="noConversion"/>
  </si>
  <si>
    <r>
      <t>bonus_intellect</t>
    </r>
    <r>
      <rPr>
        <sz val="11"/>
        <color theme="1"/>
        <rFont val="等线"/>
        <family val="2"/>
        <scheme val="minor"/>
      </rPr>
      <t xml:space="preserve"> 25</t>
    </r>
    <phoneticPr fontId="46" type="noConversion"/>
  </si>
  <si>
    <r>
      <t>bonus_agility</t>
    </r>
    <r>
      <rPr>
        <sz val="11"/>
        <color theme="1"/>
        <rFont val="等线"/>
        <family val="2"/>
        <scheme val="minor"/>
      </rPr>
      <t xml:space="preserve"> 25</t>
    </r>
    <phoneticPr fontId="46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</si>
  <si>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60</t>
    </r>
    <phoneticPr fontId="46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</si>
  <si>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blink;item_reaver</t>
    </r>
    <phoneticPr fontId="46" type="noConversion"/>
  </si>
  <si>
    <r>
      <t>item_qtg_</t>
    </r>
    <r>
      <rPr>
        <sz val="11"/>
        <color theme="1"/>
        <rFont val="等线"/>
        <family val="2"/>
        <scheme val="minor"/>
      </rPr>
      <t>blink;</t>
    </r>
    <r>
      <rPr>
        <sz val="11"/>
        <color theme="1"/>
        <rFont val="等线"/>
        <family val="2"/>
        <scheme val="minor"/>
      </rPr>
      <t>item_eagle</t>
    </r>
    <phoneticPr fontId="46" type="noConversion"/>
  </si>
  <si>
    <r>
      <t>item_qtg_</t>
    </r>
    <r>
      <rPr>
        <sz val="11"/>
        <color theme="1"/>
        <rFont val="等线"/>
        <family val="2"/>
        <scheme val="minor"/>
      </rPr>
      <t>blink;</t>
    </r>
    <r>
      <rPr>
        <sz val="11"/>
        <color theme="1"/>
        <rFont val="等线"/>
        <family val="2"/>
        <scheme val="minor"/>
      </rPr>
      <t>item_mystic_staff</t>
    </r>
    <phoneticPr fontId="46" type="noConversion"/>
  </si>
  <si>
    <t>1</t>
    <phoneticPr fontId="46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</si>
  <si>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overwhelming_blink</t>
    </r>
    <phoneticPr fontId="46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</si>
  <si>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swift_blink</t>
    </r>
    <phoneticPr fontId="46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</si>
  <si>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arcane_blink</t>
    </r>
    <phoneticPr fontId="46" type="noConversion"/>
  </si>
  <si>
    <r>
      <t>item_</t>
    </r>
    <r>
      <rPr>
        <sz val="11"/>
        <color theme="1"/>
        <rFont val="等线"/>
        <family val="2"/>
        <scheme val="minor"/>
      </rPr>
      <t>ghost</t>
    </r>
    <phoneticPr fontId="46" type="noConversion"/>
  </si>
  <si>
    <t>item_mask_of_madness</t>
    <phoneticPr fontId="46" type="noConversion"/>
  </si>
  <si>
    <r>
      <t>item_</t>
    </r>
    <r>
      <rPr>
        <sz val="11"/>
        <color theme="1"/>
        <rFont val="等线"/>
        <family val="2"/>
        <scheme val="minor"/>
      </rPr>
      <t>tranquil_boots</t>
    </r>
    <phoneticPr fontId="46" type="noConversion"/>
  </si>
  <si>
    <r>
      <t>item_</t>
    </r>
    <r>
      <rPr>
        <sz val="11"/>
        <color theme="1"/>
        <rFont val="等线"/>
        <family val="2"/>
        <scheme val="minor"/>
      </rPr>
      <t>medallion_of_courage</t>
    </r>
    <phoneticPr fontId="46" type="noConversion"/>
  </si>
  <si>
    <r>
      <t>item_</t>
    </r>
    <r>
      <rPr>
        <sz val="11"/>
        <color theme="1"/>
        <rFont val="等线"/>
        <family val="2"/>
        <scheme val="minor"/>
      </rPr>
      <t>pipe</t>
    </r>
    <phoneticPr fontId="46" type="noConversion"/>
  </si>
  <si>
    <r>
      <t>item_</t>
    </r>
    <r>
      <rPr>
        <sz val="11"/>
        <color theme="1"/>
        <rFont val="等线"/>
        <family val="2"/>
        <scheme val="minor"/>
      </rPr>
      <t>witch_blade</t>
    </r>
    <phoneticPr fontId="46" type="noConversion"/>
  </si>
  <si>
    <t>item_orchid</t>
    <phoneticPr fontId="46" type="noConversion"/>
  </si>
  <si>
    <r>
      <t>item_</t>
    </r>
    <r>
      <rPr>
        <sz val="11"/>
        <color theme="1"/>
        <rFont val="等线"/>
        <family val="2"/>
        <scheme val="minor"/>
      </rPr>
      <t>solar_crest</t>
    </r>
    <phoneticPr fontId="46" type="noConversion"/>
  </si>
  <si>
    <t>item_rod_of_atos</t>
    <phoneticPr fontId="46" type="noConversion"/>
  </si>
  <si>
    <r>
      <t>item_</t>
    </r>
    <r>
      <rPr>
        <sz val="11"/>
        <color theme="1"/>
        <rFont val="等线"/>
        <family val="2"/>
        <scheme val="minor"/>
      </rPr>
      <t>refresher</t>
    </r>
    <phoneticPr fontId="46" type="noConversion"/>
  </si>
  <si>
    <r>
      <t>item_</t>
    </r>
    <r>
      <rPr>
        <sz val="11"/>
        <color theme="1"/>
        <rFont val="等线"/>
        <family val="2"/>
        <scheme val="minor"/>
      </rPr>
      <t>octarine_core</t>
    </r>
    <phoneticPr fontId="46" type="noConversion"/>
  </si>
  <si>
    <r>
      <t>item_</t>
    </r>
    <r>
      <rPr>
        <sz val="11"/>
        <color theme="1"/>
        <rFont val="等线"/>
        <family val="2"/>
        <scheme val="minor"/>
      </rPr>
      <t>sheepstick</t>
    </r>
    <phoneticPr fontId="46" type="noConversion"/>
  </si>
  <si>
    <t>item_blade_mail</t>
    <phoneticPr fontId="46" type="noConversion"/>
  </si>
  <si>
    <t>item_crimson_guard</t>
    <phoneticPr fontId="46" type="noConversion"/>
  </si>
  <si>
    <r>
      <t>item_</t>
    </r>
    <r>
      <rPr>
        <sz val="11"/>
        <color theme="1"/>
        <rFont val="等线"/>
        <family val="2"/>
        <scheme val="minor"/>
      </rPr>
      <t>bloodthorn</t>
    </r>
    <phoneticPr fontId="46" type="noConversion"/>
  </si>
  <si>
    <t>item_revenants_brooch</t>
    <phoneticPr fontId="46" type="noConversion"/>
  </si>
  <si>
    <t>item_overwhelming_blink</t>
    <phoneticPr fontId="46" type="noConversion"/>
  </si>
  <si>
    <r>
      <t>item_</t>
    </r>
    <r>
      <rPr>
        <sz val="11"/>
        <color theme="1"/>
        <rFont val="等线"/>
        <family val="2"/>
        <scheme val="minor"/>
      </rPr>
      <t>swift_blink</t>
    </r>
    <phoneticPr fontId="46" type="noConversion"/>
  </si>
  <si>
    <r>
      <t>item_</t>
    </r>
    <r>
      <rPr>
        <sz val="11"/>
        <color theme="1"/>
        <rFont val="等线"/>
        <family val="2"/>
        <scheme val="minor"/>
      </rPr>
      <t>arcane_blink</t>
    </r>
    <phoneticPr fontId="46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</si>
  <si>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swift_blink</t>
    </r>
    <phoneticPr fontId="46" type="noConversion"/>
  </si>
  <si>
    <r>
      <t>item_recipe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_arcane_blink</t>
    </r>
    <phoneticPr fontId="46" type="noConversion"/>
  </si>
  <si>
    <r>
      <t>I</t>
    </r>
    <r>
      <rPr>
        <sz val="11"/>
        <color theme="1"/>
        <rFont val="等线"/>
        <family val="2"/>
        <scheme val="minor"/>
      </rPr>
      <t>D</t>
    </r>
    <phoneticPr fontId="46" type="noConversion"/>
  </si>
  <si>
    <t>item_datadriven</t>
  </si>
  <si>
    <t>item_gloves;item_staff_of_wizardry;item_chainmail;item_quarterstaff</t>
    <phoneticPr fontId="46" type="noConversion"/>
  </si>
  <si>
    <t>item_qtg_medallion_of_courage;item_crown;item_quarterstaff</t>
    <phoneticPr fontId="46" type="noConversion"/>
  </si>
  <si>
    <r>
      <t>item_staff_of_wizardry;</t>
    </r>
    <r>
      <rPr>
        <sz val="11"/>
        <color theme="1"/>
        <rFont val="等线"/>
        <family val="2"/>
        <scheme val="minor"/>
      </rPr>
      <t>item_vitality_booster;item_robe</t>
    </r>
    <phoneticPr fontId="46" type="noConversion"/>
  </si>
  <si>
    <r>
      <t>item_recipe_qtg_</t>
    </r>
    <r>
      <rPr>
        <sz val="11"/>
        <color theme="1"/>
        <rFont val="等线"/>
        <family val="2"/>
        <scheme val="minor"/>
      </rPr>
      <t>octarine_core</t>
    </r>
    <phoneticPr fontId="46" type="noConversion"/>
  </si>
  <si>
    <t>item_recipe_qtg_overwhelming_blink</t>
  </si>
  <si>
    <r>
      <t>item_kaya</t>
    </r>
    <r>
      <rPr>
        <sz val="11"/>
        <color theme="1"/>
        <rFont val="等线"/>
        <family val="2"/>
        <scheme val="minor"/>
      </rPr>
      <t>;item_qtg_ghost</t>
    </r>
    <phoneticPr fontId="46" type="noConversion"/>
  </si>
  <si>
    <t>item_datadriven</t>
    <phoneticPr fontId="46" type="noConversion"/>
  </si>
  <si>
    <r>
      <t>item</t>
    </r>
    <r>
      <rPr>
        <sz val="11"/>
        <color theme="1"/>
        <rFont val="等线"/>
        <family val="2"/>
        <scheme val="minor"/>
      </rPr>
      <t>_recipe</t>
    </r>
    <r>
      <rPr>
        <sz val="11"/>
        <color theme="1"/>
        <rFont val="等线"/>
        <family val="2"/>
        <scheme val="minor"/>
      </rPr>
      <t>_</t>
    </r>
    <r>
      <rPr>
        <sz val="11"/>
        <color theme="1"/>
        <rFont val="等线"/>
        <family val="2"/>
        <scheme val="minor"/>
      </rPr>
      <t>pipe</t>
    </r>
    <phoneticPr fontId="46" type="noConversion"/>
  </si>
  <si>
    <r>
      <t>item_</t>
    </r>
    <r>
      <rPr>
        <sz val="11"/>
        <color theme="1"/>
        <rFont val="等线"/>
        <family val="2"/>
        <scheme val="minor"/>
      </rPr>
      <t>recipe_heart</t>
    </r>
    <phoneticPr fontId="46" type="noConversion"/>
  </si>
  <si>
    <r>
      <t>aura_attack_speed</t>
    </r>
    <r>
      <rPr>
        <sz val="11"/>
        <color theme="1"/>
        <rFont val="等线"/>
        <family val="2"/>
        <scheme val="minor"/>
      </rPr>
      <t xml:space="preserve"> 0</t>
    </r>
  </si>
  <si>
    <r>
      <t>bonus_strength</t>
    </r>
    <r>
      <rPr>
        <sz val="11"/>
        <color theme="1"/>
        <rFont val="等线"/>
        <family val="2"/>
        <scheme val="minor"/>
      </rPr>
      <t xml:space="preserve"> 16</t>
    </r>
    <phoneticPr fontId="46" type="noConversion"/>
  </si>
  <si>
    <t>bonus_health 350</t>
    <phoneticPr fontId="46" type="noConversion"/>
  </si>
  <si>
    <t>item_recipe_overwhelming_blink</t>
    <phoneticPr fontId="46" type="noConversion"/>
  </si>
  <si>
    <r>
      <t>item_</t>
    </r>
    <r>
      <rPr>
        <sz val="11"/>
        <color theme="1"/>
        <rFont val="等线"/>
        <family val="2"/>
        <scheme val="minor"/>
      </rPr>
      <t>recipe_swift_blink</t>
    </r>
    <phoneticPr fontId="46" type="noConversion"/>
  </si>
  <si>
    <r>
      <t>item_</t>
    </r>
    <r>
      <rPr>
        <sz val="11"/>
        <color theme="1"/>
        <rFont val="等线"/>
        <family val="2"/>
        <scheme val="minor"/>
      </rPr>
      <t>recipe_arcane_blink</t>
    </r>
    <phoneticPr fontId="46" type="noConversion"/>
  </si>
  <si>
    <r>
      <t>cd_getcard</t>
    </r>
    <r>
      <rPr>
        <sz val="11"/>
        <color theme="1"/>
        <rFont val="等线"/>
        <family val="2"/>
        <scheme val="minor"/>
      </rPr>
      <t xml:space="preserve"> 5</t>
    </r>
    <phoneticPr fontId="46" type="noConversion"/>
  </si>
  <si>
    <t>DOTA_ABILITY_BEHAVIOR_PASSIVE</t>
    <phoneticPr fontId="46" type="noConversion"/>
  </si>
  <si>
    <t>bonus_armor 4</t>
    <phoneticPr fontId="46" type="noConversion"/>
  </si>
  <si>
    <r>
      <t>item_vanguard</t>
    </r>
    <r>
      <rPr>
        <sz val="11"/>
        <color theme="1"/>
        <rFont val="等线"/>
        <family val="2"/>
        <scheme val="minor"/>
      </rPr>
      <t>;item_qtg_helm_of_iron_will</t>
    </r>
    <phoneticPr fontId="46" type="noConversion"/>
  </si>
  <si>
    <t>health_regen_bz 5</t>
    <phoneticPr fontId="46" type="noConversion"/>
  </si>
  <si>
    <t>item_qtg_helm_of_iron_will</t>
    <phoneticPr fontId="46" type="noConversion"/>
  </si>
  <si>
    <r>
      <t>item/items/</t>
    </r>
    <r>
      <rPr>
        <sz val="11"/>
        <color theme="1"/>
        <rFont val="等线"/>
        <family val="2"/>
        <scheme val="minor"/>
      </rPr>
      <t>item_qtg_helm_of_iron_will</t>
    </r>
    <phoneticPr fontId="46" type="noConversion"/>
  </si>
  <si>
    <t>health_regen_hero 5</t>
    <phoneticPr fontId="46" type="noConversion"/>
  </si>
  <si>
    <r>
      <t>item_boots;</t>
    </r>
    <r>
      <rPr>
        <sz val="11"/>
        <color theme="1"/>
        <rFont val="等线"/>
        <family val="2"/>
        <scheme val="minor"/>
      </rPr>
      <t>item_qtg_ring_of_regen</t>
    </r>
    <phoneticPr fontId="46" type="noConversion"/>
  </si>
  <si>
    <t>item_qtg_ring_of_regen</t>
    <phoneticPr fontId="46" type="noConversion"/>
  </si>
  <si>
    <t>item/items/item_qtg_ring_of_regen</t>
    <phoneticPr fontId="46" type="noConversion"/>
  </si>
  <si>
    <t>item_ring_of_regen</t>
    <phoneticPr fontId="46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</si>
  <si>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sobi_mask</t>
    </r>
    <phoneticPr fontId="46" type="noConversion"/>
  </si>
  <si>
    <t>item/items/item_qtg_sobi_mask</t>
    <phoneticPr fontId="46" type="noConversion"/>
  </si>
  <si>
    <r>
      <t>item/items/</t>
    </r>
    <r>
      <rPr>
        <sz val="11"/>
        <color theme="1"/>
        <rFont val="等线"/>
        <family val="2"/>
        <scheme val="minor"/>
      </rPr>
      <t>item_qtg_ghost</t>
    </r>
    <phoneticPr fontId="44" type="noConversion"/>
  </si>
  <si>
    <r>
      <t>bonus_all_stats</t>
    </r>
    <r>
      <rPr>
        <sz val="11"/>
        <color theme="1"/>
        <rFont val="等线"/>
        <family val="2"/>
        <scheme val="minor"/>
      </rPr>
      <t xml:space="preserve"> 5</t>
    </r>
    <phoneticPr fontId="46" type="noConversion"/>
  </si>
  <si>
    <t>extra_spell_damage_percent -30</t>
    <phoneticPr fontId="46" type="noConversion"/>
  </si>
  <si>
    <t>duration 1</t>
    <phoneticPr fontId="46" type="noConversion"/>
  </si>
  <si>
    <t>item_qtg_ring_of_health</t>
    <phoneticPr fontId="46" type="noConversion"/>
  </si>
  <si>
    <t>item/items/item_qtg_ring_of_health</t>
    <phoneticPr fontId="44" type="noConversion"/>
  </si>
  <si>
    <r>
      <t>health_regen_hero</t>
    </r>
    <r>
      <rPr>
        <sz val="11"/>
        <color theme="1"/>
        <rFont val="等线"/>
        <family val="2"/>
        <scheme val="minor"/>
      </rPr>
      <t xml:space="preserve"> 10</t>
    </r>
    <phoneticPr fontId="46" type="noConversion"/>
  </si>
  <si>
    <r>
      <t>health_regen_bz</t>
    </r>
    <r>
      <rPr>
        <sz val="11"/>
        <color theme="1"/>
        <rFont val="等线"/>
        <family val="2"/>
        <scheme val="minor"/>
      </rPr>
      <t xml:space="preserve"> 10</t>
    </r>
    <phoneticPr fontId="46" type="noConversion"/>
  </si>
  <si>
    <r>
      <t>item_cloak;item_qtg_ring_of_regen</t>
    </r>
    <r>
      <rPr>
        <sz val="11"/>
        <color theme="1"/>
        <rFont val="等线"/>
        <family val="2"/>
        <scheme val="minor"/>
      </rPr>
      <t>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ring_of_health</t>
    </r>
    <phoneticPr fontId="46" type="noConversion"/>
  </si>
  <si>
    <r>
      <t>i</t>
    </r>
    <r>
      <rPr>
        <sz val="11"/>
        <color theme="1"/>
        <rFont val="等线"/>
        <family val="2"/>
        <scheme val="minor"/>
      </rPr>
      <t>tem_vanguard</t>
    </r>
    <phoneticPr fontId="46" type="noConversion"/>
  </si>
  <si>
    <r>
      <t>i</t>
    </r>
    <r>
      <rPr>
        <sz val="11"/>
        <color theme="1"/>
        <rFont val="等线"/>
        <family val="2"/>
        <scheme val="minor"/>
      </rPr>
      <t>tem_qtg_ring_of_health;item_vitality_booster</t>
    </r>
    <phoneticPr fontId="46" type="noConversion"/>
  </si>
  <si>
    <r>
      <t>i</t>
    </r>
    <r>
      <rPr>
        <sz val="11"/>
        <color theme="1"/>
        <rFont val="等线"/>
        <family val="2"/>
        <scheme val="minor"/>
      </rPr>
      <t>tem_ring_of_health</t>
    </r>
    <phoneticPr fontId="46" type="noConversion"/>
  </si>
  <si>
    <t>SecretShop</t>
  </si>
  <si>
    <t>神秘商店</t>
    <phoneticPr fontId="46" type="noConversion"/>
  </si>
  <si>
    <t>item_recipe_vanguard</t>
    <phoneticPr fontId="46" type="noConversion"/>
  </si>
  <si>
    <r>
      <t>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_void_stone</t>
    </r>
    <phoneticPr fontId="46" type="noConversion"/>
  </si>
  <si>
    <t>item/items/item_qtg_void_stone</t>
    <phoneticPr fontId="44" type="noConversion"/>
  </si>
  <si>
    <r>
      <t>item_staff_of_wizardry;item_quarterstaff;item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_void_stone</t>
    </r>
    <phoneticPr fontId="46" type="noConversion"/>
  </si>
  <si>
    <r>
      <t>item_mystic_staff;item_ultimate_orb;item_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void_stone</t>
    </r>
    <phoneticPr fontId="46" type="noConversion"/>
  </si>
  <si>
    <r>
      <t>mana_regen_hero</t>
    </r>
    <r>
      <rPr>
        <sz val="11"/>
        <color theme="1"/>
        <rFont val="等线"/>
        <family val="2"/>
        <scheme val="minor"/>
      </rPr>
      <t xml:space="preserve"> 1</t>
    </r>
    <phoneticPr fontId="46" type="noConversion"/>
  </si>
  <si>
    <r>
      <t>mana_regen_bz</t>
    </r>
    <r>
      <rPr>
        <sz val="11"/>
        <color theme="1"/>
        <rFont val="等线"/>
        <family val="2"/>
        <scheme val="minor"/>
      </rPr>
      <t xml:space="preserve"> 20</t>
    </r>
    <phoneticPr fontId="46" type="noConversion"/>
  </si>
  <si>
    <r>
      <t>i</t>
    </r>
    <r>
      <rPr>
        <sz val="11"/>
        <color theme="1"/>
        <rFont val="等线"/>
        <family val="2"/>
        <scheme val="minor"/>
      </rPr>
      <t>tem_void_stone</t>
    </r>
    <phoneticPr fontId="46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</si>
  <si>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cornucopia</t>
    </r>
    <phoneticPr fontId="46" type="noConversion"/>
  </si>
  <si>
    <t>item/items/item_qtg_cornucopia</t>
    <phoneticPr fontId="44" type="noConversion"/>
  </si>
  <si>
    <t>item_cornucopia</t>
    <phoneticPr fontId="46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</si>
  <si>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cornucopia</t>
    </r>
    <r>
      <rPr>
        <sz val="11"/>
        <color theme="1"/>
        <rFont val="等线"/>
        <family val="2"/>
        <scheme val="minor"/>
      </rPr>
      <t>;item_qtg_cornucopia</t>
    </r>
    <phoneticPr fontId="46" type="noConversion"/>
  </si>
  <si>
    <r>
      <t>health_regen_hero</t>
    </r>
    <r>
      <rPr>
        <sz val="11"/>
        <color theme="1"/>
        <rFont val="等线"/>
        <family val="2"/>
        <scheme val="minor"/>
      </rPr>
      <t xml:space="preserve"> 12</t>
    </r>
    <phoneticPr fontId="46" type="noConversion"/>
  </si>
  <si>
    <r>
      <t>health_regen_bz</t>
    </r>
    <r>
      <rPr>
        <sz val="11"/>
        <color theme="1"/>
        <rFont val="等线"/>
        <family val="2"/>
        <scheme val="minor"/>
      </rPr>
      <t xml:space="preserve"> 12</t>
    </r>
    <phoneticPr fontId="46" type="noConversion"/>
  </si>
  <si>
    <r>
      <t>c</t>
    </r>
    <r>
      <rPr>
        <sz val="11"/>
        <color theme="1"/>
        <rFont val="等线"/>
        <family val="2"/>
        <scheme val="minor"/>
      </rPr>
      <t>ommon</t>
    </r>
    <phoneticPr fontId="46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</si>
  <si>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energy_booster</t>
    </r>
    <phoneticPr fontId="46" type="noConversion"/>
  </si>
  <si>
    <r>
      <t>item/items/</t>
    </r>
    <r>
      <rPr>
        <sz val="11"/>
        <color theme="1"/>
        <rFont val="等线"/>
        <family val="2"/>
        <scheme val="minor"/>
      </rPr>
      <t>item_qtg_energy_booster</t>
    </r>
    <phoneticPr fontId="44" type="noConversion"/>
  </si>
  <si>
    <t>secret_shop</t>
  </si>
  <si>
    <t>item_energy_booster</t>
    <phoneticPr fontId="46" type="noConversion"/>
  </si>
  <si>
    <r>
      <t>item_boots;</t>
    </r>
    <r>
      <rPr>
        <sz val="11"/>
        <color theme="1"/>
        <rFont val="等线"/>
        <family val="2"/>
        <scheme val="minor"/>
      </rPr>
      <t>item_qtg_energy_booster</t>
    </r>
    <phoneticPr fontId="46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</si>
  <si>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void_stone</t>
    </r>
    <r>
      <rPr>
        <sz val="11"/>
        <color theme="1"/>
        <rFont val="等线"/>
        <family val="2"/>
        <scheme val="minor"/>
      </rPr>
      <t>;item_qtg_void_stone;item_vitality_booster;item_qtg_energy_booster</t>
    </r>
    <phoneticPr fontId="46" type="noConversion"/>
  </si>
  <si>
    <r>
      <t>i</t>
    </r>
    <r>
      <rPr>
        <sz val="11"/>
        <color theme="1"/>
        <rFont val="等线"/>
        <family val="2"/>
        <scheme val="minor"/>
      </rPr>
      <t>tem_recipe_qtg_soul_booster</t>
    </r>
    <phoneticPr fontId="46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</si>
  <si>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soul_booster</t>
    </r>
    <phoneticPr fontId="46" type="noConversion"/>
  </si>
  <si>
    <r>
      <t>i</t>
    </r>
    <r>
      <rPr>
        <sz val="11"/>
        <color theme="1"/>
        <rFont val="等线"/>
        <family val="2"/>
        <scheme val="minor"/>
      </rPr>
      <t>tem_soul_booster</t>
    </r>
    <phoneticPr fontId="46" type="noConversion"/>
  </si>
  <si>
    <r>
      <t>i</t>
    </r>
    <r>
      <rPr>
        <sz val="11"/>
        <color theme="1"/>
        <rFont val="等线"/>
        <family val="2"/>
        <scheme val="minor"/>
      </rPr>
      <t>tem_qtg_soul_booster</t>
    </r>
    <phoneticPr fontId="46" type="noConversion"/>
  </si>
  <si>
    <r>
      <t>item_vitality_booster</t>
    </r>
    <r>
      <rPr>
        <sz val="11"/>
        <color theme="1"/>
        <rFont val="等线"/>
        <family val="2"/>
        <scheme val="minor"/>
      </rPr>
      <t>;item_qtg_energy_booster;item_qtg_ring_of_health</t>
    </r>
    <phoneticPr fontId="46" type="noConversion"/>
  </si>
  <si>
    <r>
      <t>bonus_strength</t>
    </r>
    <r>
      <rPr>
        <sz val="11"/>
        <color theme="1"/>
        <rFont val="等线"/>
        <family val="2"/>
        <scheme val="minor"/>
      </rPr>
      <t xml:space="preserve"> 25</t>
    </r>
    <phoneticPr fontId="46" type="noConversion"/>
  </si>
  <si>
    <r>
      <t>corruption_duration</t>
    </r>
    <r>
      <rPr>
        <sz val="11"/>
        <color theme="1"/>
        <rFont val="等线"/>
        <family val="2"/>
        <scheme val="minor"/>
      </rPr>
      <t xml:space="preserve"> 2.0</t>
    </r>
    <phoneticPr fontId="46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</si>
  <si>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orb_of_venom</t>
    </r>
    <phoneticPr fontId="46" type="noConversion"/>
  </si>
  <si>
    <r>
      <t>item/items/</t>
    </r>
    <r>
      <rPr>
        <sz val="11"/>
        <color theme="1"/>
        <rFont val="等线"/>
        <family val="2"/>
        <scheme val="minor"/>
      </rPr>
      <t>item_qtg_orb_of_venom</t>
    </r>
    <phoneticPr fontId="46" type="noConversion"/>
  </si>
  <si>
    <t>poison_movement_speed_melee -10</t>
    <phoneticPr fontId="46" type="noConversion"/>
  </si>
  <si>
    <r>
      <t>item_</t>
    </r>
    <r>
      <rPr>
        <sz val="11"/>
        <color theme="1"/>
        <rFont val="等线"/>
        <family val="2"/>
        <scheme val="minor"/>
      </rPr>
      <t>orb_of_venom</t>
    </r>
    <phoneticPr fontId="46" type="noConversion"/>
  </si>
  <si>
    <t>poison_duration 2.0</t>
    <phoneticPr fontId="46" type="noConversion"/>
  </si>
  <si>
    <t>DOTA_UNIT_CAP_RANGED_ATTACK</t>
    <phoneticPr fontId="44" type="noConversion"/>
  </si>
  <si>
    <t>item_qtg_blight_stone</t>
    <phoneticPr fontId="46" type="noConversion"/>
  </si>
  <si>
    <t>item/items/item_qtg_blight_stone</t>
    <phoneticPr fontId="46" type="noConversion"/>
  </si>
  <si>
    <r>
      <t>i</t>
    </r>
    <r>
      <rPr>
        <sz val="11"/>
        <color theme="1"/>
        <rFont val="等线"/>
        <family val="2"/>
        <scheme val="minor"/>
      </rPr>
      <t>tem_blight_stone</t>
    </r>
  </si>
  <si>
    <t>item_qtg_orb_of_venom;item_qtg_blight_stone;item_fluffy_hat</t>
    <phoneticPr fontId="46" type="noConversion"/>
  </si>
  <si>
    <r>
      <t>item_claymore;item_blades_of_attack;item_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blight_stone</t>
    </r>
    <phoneticPr fontId="46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</si>
  <si>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orb_of_corrosion</t>
    </r>
    <phoneticPr fontId="46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</si>
  <si>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orb_of_corrosion</t>
    </r>
    <phoneticPr fontId="46" type="noConversion"/>
  </si>
  <si>
    <r>
      <t>duration</t>
    </r>
    <r>
      <rPr>
        <sz val="11"/>
        <color theme="1"/>
        <rFont val="等线"/>
        <family val="2"/>
        <scheme val="minor"/>
      </rPr>
      <t xml:space="preserve"> 2</t>
    </r>
    <phoneticPr fontId="46" type="noConversion"/>
  </si>
  <si>
    <r>
      <t>slow_range</t>
    </r>
    <r>
      <rPr>
        <sz val="11"/>
        <color theme="1"/>
        <rFont val="等线"/>
        <family val="2"/>
        <scheme val="minor"/>
      </rPr>
      <t xml:space="preserve"> 10</t>
    </r>
    <phoneticPr fontId="46" type="noConversion"/>
  </si>
  <si>
    <t>rare</t>
  </si>
  <si>
    <r>
      <t>i</t>
    </r>
    <r>
      <rPr>
        <sz val="11"/>
        <color theme="1"/>
        <rFont val="等线"/>
        <family val="2"/>
        <scheme val="minor"/>
      </rPr>
      <t>tem_orb_of_corrosion</t>
    </r>
    <phoneticPr fontId="46" type="noConversion"/>
  </si>
  <si>
    <t>item_qtg_orb_of_corrosion</t>
    <phoneticPr fontId="46" type="noConversion"/>
  </si>
  <si>
    <r>
      <t>item/items/</t>
    </r>
    <r>
      <rPr>
        <sz val="11"/>
        <color theme="1"/>
        <rFont val="等线"/>
        <family val="2"/>
        <scheme val="minor"/>
      </rPr>
      <t>item_qtg_orb_of_corrosion</t>
    </r>
    <phoneticPr fontId="44" type="noConversion"/>
  </si>
  <si>
    <t>item/items/item_qtg_mask_of_madness</t>
  </si>
  <si>
    <t>corruption_armor -3</t>
    <phoneticPr fontId="46" type="noConversion"/>
  </si>
  <si>
    <r>
      <t>i</t>
    </r>
    <r>
      <rPr>
        <sz val="11"/>
        <color theme="1"/>
        <rFont val="等线"/>
        <family val="2"/>
        <scheme val="minor"/>
      </rPr>
      <t>tem_falcon_blade</t>
    </r>
    <phoneticPr fontId="46" type="noConversion"/>
  </si>
  <si>
    <r>
      <t>item_fluffy_hat</t>
    </r>
    <r>
      <rPr>
        <sz val="11"/>
        <color theme="1"/>
        <rFont val="等线"/>
        <family val="2"/>
        <scheme val="minor"/>
      </rPr>
      <t>;item_qtg_sobi_mask;item_blades_of_attack</t>
    </r>
    <phoneticPr fontId="46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</si>
  <si>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falcon_blade</t>
    </r>
    <phoneticPr fontId="46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</si>
  <si>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falcon_blade</t>
    </r>
    <phoneticPr fontId="46" type="noConversion"/>
  </si>
  <si>
    <t>item/items/item_qtg_falcon_blade</t>
    <phoneticPr fontId="44" type="noConversion"/>
  </si>
  <si>
    <t>item_qtg_falcon_blade</t>
    <phoneticPr fontId="46" type="noConversion"/>
  </si>
  <si>
    <r>
      <t>mana_regen_bz</t>
    </r>
    <r>
      <rPr>
        <sz val="11"/>
        <color theme="1"/>
        <rFont val="等线"/>
        <family val="2"/>
        <scheme val="minor"/>
      </rPr>
      <t xml:space="preserve"> 10</t>
    </r>
    <phoneticPr fontId="46" type="noConversion"/>
  </si>
  <si>
    <t>bonus_damage 12</t>
    <phoneticPr fontId="46" type="noConversion"/>
  </si>
  <si>
    <r>
      <t>item_chainmail;item_qtg_sobi_mask;item_qtg_</t>
    </r>
    <r>
      <rPr>
        <sz val="11"/>
        <color theme="1"/>
        <rFont val="等线"/>
        <family val="2"/>
        <scheme val="minor"/>
      </rPr>
      <t>blight_stone</t>
    </r>
    <phoneticPr fontId="46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</si>
  <si>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oblivion_staff</t>
    </r>
    <phoneticPr fontId="46" type="noConversion"/>
  </si>
  <si>
    <t>common</t>
    <phoneticPr fontId="46" type="noConversion"/>
  </si>
  <si>
    <r>
      <t>i</t>
    </r>
    <r>
      <rPr>
        <sz val="11"/>
        <color theme="1"/>
        <rFont val="等线"/>
        <family val="2"/>
        <scheme val="minor"/>
      </rPr>
      <t>tem_</t>
    </r>
    <r>
      <rPr>
        <sz val="11"/>
        <color theme="1"/>
        <rFont val="等线"/>
        <family val="2"/>
        <scheme val="minor"/>
      </rPr>
      <t>oblivion_staff</t>
    </r>
  </si>
  <si>
    <t>item/items/item_qtg_oblivion_staff</t>
    <phoneticPr fontId="44" type="noConversion"/>
  </si>
  <si>
    <r>
      <t>item_</t>
    </r>
    <r>
      <rPr>
        <sz val="11"/>
        <color theme="1"/>
        <rFont val="等线"/>
        <family val="2"/>
        <scheme val="minor"/>
      </rPr>
      <t>recipe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_oblivion_staff</t>
    </r>
    <phoneticPr fontId="46" type="noConversion"/>
  </si>
  <si>
    <t>item_qtg_mask_of_madness</t>
    <phoneticPr fontId="46" type="noConversion"/>
  </si>
  <si>
    <r>
      <t>b</t>
    </r>
    <r>
      <rPr>
        <sz val="11"/>
        <color theme="1"/>
        <rFont val="等线"/>
        <family val="2"/>
        <scheme val="minor"/>
      </rPr>
      <t>onus_damage 10</t>
    </r>
    <phoneticPr fontId="46" type="noConversion"/>
  </si>
  <si>
    <r>
      <t>b</t>
    </r>
    <r>
      <rPr>
        <sz val="11"/>
        <color theme="1"/>
        <rFont val="等线"/>
        <family val="2"/>
        <scheme val="minor"/>
      </rPr>
      <t>onus_attack_speed 10</t>
    </r>
    <phoneticPr fontId="46" type="noConversion"/>
  </si>
  <si>
    <r>
      <t>berserk_bonus_movement_speed</t>
    </r>
    <r>
      <rPr>
        <sz val="11"/>
        <color theme="1"/>
        <rFont val="等线"/>
        <family val="2"/>
        <scheme val="minor"/>
      </rPr>
      <t xml:space="preserve"> 20</t>
    </r>
    <phoneticPr fontId="46" type="noConversion"/>
  </si>
  <si>
    <r>
      <t>berserk_armor_reduction</t>
    </r>
    <r>
      <rPr>
        <sz val="11"/>
        <color theme="1"/>
        <rFont val="等线"/>
        <family val="2"/>
        <scheme val="minor"/>
      </rPr>
      <t xml:space="preserve"> 8</t>
    </r>
    <phoneticPr fontId="46" type="noConversion"/>
  </si>
  <si>
    <t>artifact</t>
  </si>
  <si>
    <t>lifesteal_percent 25</t>
    <phoneticPr fontId="46" type="noConversion"/>
  </si>
  <si>
    <t>berserk_bonus_attack_speed 100</t>
    <phoneticPr fontId="46" type="noConversion"/>
  </si>
  <si>
    <t>ItemDisassembleRule</t>
  </si>
  <si>
    <t>分解规则</t>
  </si>
  <si>
    <r>
      <t>item/items/</t>
    </r>
    <r>
      <rPr>
        <sz val="11"/>
        <color theme="1"/>
        <rFont val="等线"/>
        <family val="2"/>
        <scheme val="minor"/>
      </rPr>
      <t>item_qtg_tranquil_boots</t>
    </r>
    <phoneticPr fontId="46" type="noConversion"/>
  </si>
  <si>
    <t>bonus_regen 10</t>
  </si>
  <si>
    <t>rare</t>
    <phoneticPr fontId="46" type="noConversion"/>
  </si>
  <si>
    <r>
      <t>bonus_movement_speed</t>
    </r>
    <r>
      <rPr>
        <sz val="11"/>
        <color theme="1"/>
        <rFont val="等线"/>
        <family val="2"/>
        <scheme val="minor"/>
      </rPr>
      <t xml:space="preserve"> 30</t>
    </r>
    <phoneticPr fontId="46" type="noConversion"/>
  </si>
  <si>
    <r>
      <t>mana_regen_hero</t>
    </r>
    <r>
      <rPr>
        <sz val="11"/>
        <color theme="1"/>
        <rFont val="等线"/>
        <family val="2"/>
        <scheme val="minor"/>
      </rPr>
      <t>_cd 3</t>
    </r>
    <phoneticPr fontId="46" type="noConversion"/>
  </si>
  <si>
    <r>
      <t>duration</t>
    </r>
    <r>
      <rPr>
        <sz val="11"/>
        <color theme="1"/>
        <rFont val="等线"/>
        <family val="2"/>
        <scheme val="minor"/>
      </rPr>
      <t xml:space="preserve"> 1</t>
    </r>
    <phoneticPr fontId="46" type="noConversion"/>
  </si>
  <si>
    <t>item/items/item_qtg_medallion_of_courage</t>
    <phoneticPr fontId="46" type="noConversion"/>
  </si>
  <si>
    <r>
      <t>item/items/</t>
    </r>
    <r>
      <rPr>
        <sz val="11"/>
        <color theme="1"/>
        <rFont val="等线"/>
        <family val="2"/>
        <scheme val="minor"/>
      </rPr>
      <t>item_qtg_pipe</t>
    </r>
    <phoneticPr fontId="46" type="noConversion"/>
  </si>
  <si>
    <t>DOTA_ABILITY_BEHAVIOR_NO_TARGET | DOTA_ABILITY_BEHAVIOR_IGNORE_CHANNEL | DOTA_ABILITY_BEHAVIOR_IGNORE_BACKSWING</t>
    <phoneticPr fontId="44" type="noConversion"/>
  </si>
  <si>
    <r>
      <t>bonus_magical_armor</t>
    </r>
    <r>
      <rPr>
        <sz val="11"/>
        <color theme="1"/>
        <rFont val="等线"/>
        <family val="2"/>
        <scheme val="minor"/>
      </rPr>
      <t xml:space="preserve"> 30</t>
    </r>
    <phoneticPr fontId="46" type="noConversion"/>
  </si>
  <si>
    <t>resist_perct 35</t>
    <phoneticPr fontId="46" type="noConversion"/>
  </si>
  <si>
    <t>health_regen_hero 18</t>
    <phoneticPr fontId="46" type="noConversion"/>
  </si>
  <si>
    <t>health_regen_bz 18</t>
    <phoneticPr fontId="46" type="noConversion"/>
  </si>
  <si>
    <r>
      <t>item_cloak;item_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oblivion_staff</t>
    </r>
    <phoneticPr fontId="46" type="noConversion"/>
  </si>
  <si>
    <r>
      <t>r</t>
    </r>
    <r>
      <rPr>
        <sz val="11"/>
        <color theme="1"/>
        <rFont val="等线"/>
        <family val="2"/>
        <scheme val="minor"/>
      </rPr>
      <t>esisit_mana 1</t>
    </r>
    <phoneticPr fontId="46" type="noConversion"/>
  </si>
  <si>
    <t>item_qtg_orchid</t>
    <phoneticPr fontId="46" type="noConversion"/>
  </si>
  <si>
    <t>item/items/item_qtg_orchid</t>
    <phoneticPr fontId="46" type="noConversion"/>
  </si>
  <si>
    <t>bonus_attack_speed 20</t>
    <phoneticPr fontId="46" type="noConversion"/>
  </si>
  <si>
    <t>bonus_damage 15</t>
    <phoneticPr fontId="46" type="noConversion"/>
  </si>
  <si>
    <t>bonus_intellect 12</t>
    <phoneticPr fontId="46" type="noConversion"/>
  </si>
  <si>
    <t>mana_regen_hero_cd 2</t>
    <phoneticPr fontId="46" type="noConversion"/>
  </si>
  <si>
    <r>
      <t>s</t>
    </r>
    <r>
      <rPr>
        <sz val="11"/>
        <color theme="1"/>
        <rFont val="等线"/>
        <family val="2"/>
        <scheme val="minor"/>
      </rPr>
      <t>ilence_duration 1</t>
    </r>
    <phoneticPr fontId="46" type="noConversion"/>
  </si>
  <si>
    <t>mana_regen_bz 20</t>
    <phoneticPr fontId="46" type="noConversion"/>
  </si>
  <si>
    <r>
      <t>b</t>
    </r>
    <r>
      <rPr>
        <sz val="11"/>
        <color theme="1"/>
        <rFont val="等线"/>
        <family val="2"/>
        <scheme val="minor"/>
      </rPr>
      <t>onus_armor 6</t>
    </r>
    <phoneticPr fontId="46" type="noConversion"/>
  </si>
  <si>
    <r>
      <t>mana</t>
    </r>
    <r>
      <rPr>
        <sz val="11"/>
        <color theme="1"/>
        <rFont val="等线"/>
        <family val="2"/>
        <scheme val="minor"/>
      </rPr>
      <t>_regen_bz 12</t>
    </r>
    <phoneticPr fontId="46" type="noConversion"/>
  </si>
  <si>
    <r>
      <t>b</t>
    </r>
    <r>
      <rPr>
        <sz val="11"/>
        <color theme="1"/>
        <rFont val="等线"/>
        <family val="2"/>
        <scheme val="minor"/>
      </rPr>
      <t>onus_all_stats 6</t>
    </r>
    <phoneticPr fontId="46" type="noConversion"/>
  </si>
  <si>
    <r>
      <t>b</t>
    </r>
    <r>
      <rPr>
        <sz val="11"/>
        <color theme="1"/>
        <rFont val="等线"/>
        <family val="2"/>
        <scheme val="minor"/>
      </rPr>
      <t>onus_attack_speed 12</t>
    </r>
    <phoneticPr fontId="46" type="noConversion"/>
  </si>
  <si>
    <r>
      <t>b</t>
    </r>
    <r>
      <rPr>
        <sz val="11"/>
        <color theme="1"/>
        <rFont val="等线"/>
        <family val="2"/>
        <scheme val="minor"/>
      </rPr>
      <t>onus_damage 12</t>
    </r>
    <phoneticPr fontId="46" type="noConversion"/>
  </si>
  <si>
    <r>
      <t>m</t>
    </r>
    <r>
      <rPr>
        <sz val="11"/>
        <color theme="1"/>
        <rFont val="等线"/>
        <family val="2"/>
        <scheme val="minor"/>
      </rPr>
      <t>ana_regen_hero 1</t>
    </r>
    <phoneticPr fontId="46" type="noConversion"/>
  </si>
  <si>
    <r>
      <t>m</t>
    </r>
    <r>
      <rPr>
        <sz val="11"/>
        <color theme="1"/>
        <rFont val="等线"/>
        <family val="2"/>
        <scheme val="minor"/>
      </rPr>
      <t>ana_regen_hero_cd 3</t>
    </r>
    <phoneticPr fontId="46" type="noConversion"/>
  </si>
  <si>
    <r>
      <t>d</t>
    </r>
    <r>
      <rPr>
        <sz val="11"/>
        <color theme="1"/>
        <rFont val="等线"/>
        <family val="2"/>
        <scheme val="minor"/>
      </rPr>
      <t>uration 1</t>
    </r>
    <phoneticPr fontId="46" type="noConversion"/>
  </si>
  <si>
    <t>10</t>
  </si>
  <si>
    <r>
      <t>1</t>
    </r>
    <r>
      <rPr>
        <sz val="11"/>
        <color theme="1"/>
        <rFont val="等线"/>
        <family val="2"/>
        <scheme val="minor"/>
      </rPr>
      <t>1</t>
    </r>
    <phoneticPr fontId="46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</si>
  <si>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50</t>
    </r>
    <phoneticPr fontId="46" type="noConversion"/>
  </si>
  <si>
    <r>
      <t>bonus_speed_percent</t>
    </r>
    <r>
      <rPr>
        <sz val="11"/>
        <color theme="1"/>
        <rFont val="等线"/>
        <family val="2"/>
        <scheme val="minor"/>
      </rPr>
      <t xml:space="preserve"> 10</t>
    </r>
    <phoneticPr fontId="46" type="noConversion"/>
  </si>
  <si>
    <t>armor_reduction -6</t>
    <phoneticPr fontId="46" type="noConversion"/>
  </si>
  <si>
    <t>DOTA_ABILITY_BEHAVIOR_UNIT_TARGET</t>
    <phoneticPr fontId="46" type="noConversion"/>
  </si>
  <si>
    <t>target_movement_speed 15</t>
    <phoneticPr fontId="46" type="noConversion"/>
  </si>
  <si>
    <t>target_armor 8</t>
    <phoneticPr fontId="46" type="noConversion"/>
  </si>
  <si>
    <t>target_attack_speed 60</t>
    <phoneticPr fontId="46" type="noConversion"/>
  </si>
  <si>
    <t>item/items/item_qtg_solar_crest</t>
    <phoneticPr fontId="46" type="noConversion"/>
  </si>
  <si>
    <t>item/items/item_qtg_rod_of_atos</t>
    <phoneticPr fontId="46" type="noConversion"/>
  </si>
  <si>
    <r>
      <t>bonus_intellect</t>
    </r>
    <r>
      <rPr>
        <sz val="11"/>
        <color theme="1"/>
        <rFont val="等线"/>
        <family val="2"/>
        <scheme val="minor"/>
      </rPr>
      <t xml:space="preserve"> 20</t>
    </r>
    <phoneticPr fontId="46" type="noConversion"/>
  </si>
  <si>
    <t>item_qtg_dagon</t>
    <phoneticPr fontId="46" type="noConversion"/>
  </si>
  <si>
    <r>
      <t>bonus_damage 1</t>
    </r>
    <r>
      <rPr>
        <sz val="11"/>
        <color theme="1"/>
        <rFont val="等线"/>
        <family val="2"/>
        <scheme val="minor"/>
      </rPr>
      <t>5</t>
    </r>
    <phoneticPr fontId="46" type="noConversion"/>
  </si>
  <si>
    <t>item/items/item_qtg_refresher</t>
    <phoneticPr fontId="46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</si>
  <si>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30</t>
    </r>
    <phoneticPr fontId="46" type="noConversion"/>
  </si>
  <si>
    <r>
      <t>mana_regen_bz</t>
    </r>
    <r>
      <rPr>
        <sz val="11"/>
        <color theme="1"/>
        <rFont val="等线"/>
        <family val="2"/>
        <scheme val="minor"/>
      </rPr>
      <t xml:space="preserve"> 40</t>
    </r>
    <phoneticPr fontId="46" type="noConversion"/>
  </si>
  <si>
    <r>
      <t>mana_regen_hero</t>
    </r>
    <r>
      <rPr>
        <sz val="11"/>
        <color theme="1"/>
        <rFont val="等线"/>
        <family val="2"/>
        <scheme val="minor"/>
      </rPr>
      <t xml:space="preserve"> 2</t>
    </r>
    <phoneticPr fontId="46" type="noConversion"/>
  </si>
  <si>
    <r>
      <t>mana_regen_hero_cd</t>
    </r>
    <r>
      <rPr>
        <sz val="11"/>
        <color theme="1"/>
        <rFont val="等线"/>
        <family val="2"/>
        <scheme val="minor"/>
      </rPr>
      <t xml:space="preserve"> 2</t>
    </r>
    <phoneticPr fontId="46" type="noConversion"/>
  </si>
  <si>
    <t>health_regen_hero 24</t>
    <phoneticPr fontId="46" type="noConversion"/>
  </si>
  <si>
    <r>
      <t>health_regen_bz</t>
    </r>
    <r>
      <rPr>
        <sz val="11"/>
        <color theme="1"/>
        <rFont val="等线"/>
        <family val="2"/>
        <scheme val="minor"/>
      </rPr>
      <t xml:space="preserve"> 24</t>
    </r>
    <phoneticPr fontId="46" type="noConversion"/>
  </si>
  <si>
    <t>item_relic</t>
    <phoneticPr fontId="46" type="noConversion"/>
  </si>
  <si>
    <t>DOTA_ITEM_DISASSEMBLE_NEVER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</si>
</sst>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51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1C1E21"/>
      <name val="Segoe UI"/>
      <family val="2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8290963469344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4">
    <xf numFmtId="0" fontId="0" fillId="0" borderId="0"/>
    <xf numFmtId="0" fontId="43" fillId="0" borderId="0"/>
    <xf numFmtId="0" fontId="38" fillId="0" borderId="0"/>
    <xf numFmtId="0" fontId="37" fillId="0" borderId="0"/>
  </cellStyleXfs>
  <cellXfs count="120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 wrapText="1"/>
    </xf>
    <xf numFmtId="0" fontId="39" fillId="0" borderId="1" xfId="0" applyFont="1" applyBorder="1"/>
    <xf numFmtId="0" fontId="39" fillId="0" borderId="2" xfId="0" applyFont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40" fillId="3" borderId="3" xfId="0" applyFont="1" applyFill="1" applyBorder="1" applyAlignment="1">
      <alignment horizontal="left" vertical="center" wrapText="1"/>
    </xf>
    <xf numFmtId="0" fontId="41" fillId="4" borderId="3" xfId="0" applyFont="1" applyFill="1" applyBorder="1" applyAlignment="1">
      <alignment horizontal="center" vertical="center" wrapText="1"/>
    </xf>
    <xf numFmtId="0" fontId="40" fillId="5" borderId="3" xfId="0" applyFont="1" applyFill="1" applyBorder="1" applyAlignment="1">
      <alignment horizontal="center" vertical="center" wrapText="1"/>
    </xf>
    <xf numFmtId="0" fontId="40" fillId="6" borderId="3" xfId="0" applyFont="1" applyFill="1" applyBorder="1" applyAlignment="1">
      <alignment horizontal="left" vertical="center" wrapText="1"/>
    </xf>
    <xf numFmtId="0" fontId="39" fillId="0" borderId="3" xfId="0" applyFont="1" applyBorder="1" applyAlignment="1">
      <alignment horizontal="left" vertical="center"/>
    </xf>
    <xf numFmtId="0" fontId="3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40" fillId="6" borderId="3" xfId="0" applyFont="1" applyFill="1" applyBorder="1" applyAlignment="1">
      <alignment horizontal="center" vertical="center" wrapText="1"/>
    </xf>
    <xf numFmtId="0" fontId="40" fillId="6" borderId="3" xfId="0" applyFont="1" applyFill="1" applyBorder="1" applyAlignment="1">
      <alignment horizontal="right" vertical="center" wrapText="1"/>
    </xf>
    <xf numFmtId="0" fontId="39" fillId="0" borderId="3" xfId="0" applyFont="1" applyBorder="1" applyAlignment="1">
      <alignment horizontal="right" vertical="center"/>
    </xf>
    <xf numFmtId="0" fontId="41" fillId="7" borderId="3" xfId="0" applyFont="1" applyFill="1" applyBorder="1" applyAlignment="1">
      <alignment horizontal="center" vertical="center" wrapText="1"/>
    </xf>
    <xf numFmtId="0" fontId="42" fillId="8" borderId="3" xfId="0" applyFont="1" applyFill="1" applyBorder="1" applyAlignment="1">
      <alignment horizontal="center" vertical="center" wrapText="1"/>
    </xf>
    <xf numFmtId="0" fontId="42" fillId="5" borderId="3" xfId="0" applyFont="1" applyFill="1" applyBorder="1" applyAlignment="1">
      <alignment horizontal="center" vertical="center" wrapText="1"/>
    </xf>
    <xf numFmtId="0" fontId="40" fillId="4" borderId="3" xfId="0" applyFont="1" applyFill="1" applyBorder="1" applyAlignment="1">
      <alignment horizontal="center" vertical="center" wrapText="1"/>
    </xf>
    <xf numFmtId="0" fontId="40" fillId="8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49" fontId="0" fillId="0" borderId="0" xfId="0" applyNumberFormat="1" applyAlignment="1">
      <alignment horizontal="center"/>
    </xf>
    <xf numFmtId="0" fontId="39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0" fillId="5" borderId="3" xfId="0" applyNumberFormat="1" applyFont="1" applyFill="1" applyBorder="1" applyAlignment="1">
      <alignment horizontal="center" vertical="center" wrapText="1"/>
    </xf>
    <xf numFmtId="49" fontId="39" fillId="0" borderId="3" xfId="0" applyNumberFormat="1" applyFont="1" applyBorder="1" applyAlignment="1">
      <alignment horizontal="right" vertical="center"/>
    </xf>
    <xf numFmtId="49" fontId="39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177" fontId="42" fillId="8" borderId="3" xfId="0" applyNumberFormat="1" applyFont="1" applyFill="1" applyBorder="1" applyAlignment="1">
      <alignment horizontal="center" vertical="center" wrapText="1"/>
    </xf>
    <xf numFmtId="177" fontId="39" fillId="0" borderId="3" xfId="0" applyNumberFormat="1" applyFont="1" applyBorder="1" applyAlignment="1">
      <alignment horizontal="right" vertical="center"/>
    </xf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45" fillId="5" borderId="3" xfId="0" applyFont="1" applyFill="1" applyBorder="1" applyAlignment="1">
      <alignment horizontal="center" vertical="center" wrapText="1"/>
    </xf>
    <xf numFmtId="0" fontId="38" fillId="0" borderId="0" xfId="2"/>
    <xf numFmtId="49" fontId="38" fillId="0" borderId="0" xfId="2" applyNumberFormat="1"/>
    <xf numFmtId="0" fontId="36" fillId="0" borderId="0" xfId="2" applyFont="1"/>
    <xf numFmtId="0" fontId="35" fillId="0" borderId="0" xfId="3" applyFont="1" applyAlignment="1">
      <alignment wrapText="1"/>
    </xf>
    <xf numFmtId="0" fontId="32" fillId="0" borderId="0" xfId="2" applyFont="1"/>
    <xf numFmtId="0" fontId="29" fillId="0" borderId="0" xfId="2" applyFont="1"/>
    <xf numFmtId="0" fontId="43" fillId="0" borderId="0" xfId="0" applyFont="1" applyAlignment="1">
      <alignment vertical="center" wrapText="1"/>
    </xf>
    <xf numFmtId="0" fontId="43" fillId="0" borderId="3" xfId="0" applyFont="1" applyBorder="1"/>
    <xf numFmtId="0" fontId="31" fillId="0" borderId="0" xfId="3" applyFont="1" applyAlignment="1">
      <alignment wrapText="1"/>
    </xf>
    <xf numFmtId="0" fontId="37" fillId="0" borderId="0" xfId="3" applyAlignment="1">
      <alignment wrapText="1"/>
    </xf>
    <xf numFmtId="0" fontId="34" fillId="0" borderId="0" xfId="3" applyFont="1" applyAlignment="1">
      <alignment wrapText="1"/>
    </xf>
    <xf numFmtId="0" fontId="27" fillId="0" borderId="0" xfId="3" applyFont="1" applyAlignment="1">
      <alignment wrapText="1"/>
    </xf>
    <xf numFmtId="0" fontId="30" fillId="0" borderId="0" xfId="3" applyFont="1" applyAlignment="1">
      <alignment wrapText="1"/>
    </xf>
    <xf numFmtId="49" fontId="37" fillId="0" borderId="0" xfId="3" applyNumberFormat="1" applyAlignment="1">
      <alignment wrapText="1"/>
    </xf>
    <xf numFmtId="0" fontId="33" fillId="0" borderId="0" xfId="3" applyFont="1" applyAlignment="1">
      <alignment wrapText="1"/>
    </xf>
    <xf numFmtId="0" fontId="28" fillId="0" borderId="0" xfId="3" applyFont="1" applyAlignment="1">
      <alignment wrapText="1"/>
    </xf>
    <xf numFmtId="0" fontId="26" fillId="0" borderId="0" xfId="3" applyFont="1" applyAlignment="1">
      <alignment wrapText="1"/>
    </xf>
    <xf numFmtId="0" fontId="49" fillId="0" borderId="0" xfId="0" applyFont="1" applyAlignment="1">
      <alignment wrapText="1"/>
    </xf>
    <xf numFmtId="0" fontId="48" fillId="0" borderId="0" xfId="0" applyFont="1" applyAlignment="1">
      <alignment wrapText="1"/>
    </xf>
    <xf numFmtId="0" fontId="47" fillId="0" borderId="0" xfId="0" applyFont="1" applyAlignment="1">
      <alignment wrapText="1"/>
    </xf>
    <xf numFmtId="0" fontId="25" fillId="0" borderId="0" xfId="3" applyFont="1" applyAlignment="1">
      <alignment wrapText="1"/>
    </xf>
    <xf numFmtId="0" fontId="24" fillId="0" borderId="0" xfId="3" applyFont="1" applyAlignment="1">
      <alignment wrapText="1"/>
    </xf>
    <xf numFmtId="0" fontId="50" fillId="0" borderId="4" xfId="0" applyFont="1" applyBorder="1" applyAlignment="1">
      <alignment horizontal="center" vertical="center" wrapText="1"/>
    </xf>
    <xf numFmtId="0" fontId="23" fillId="0" borderId="0" xfId="3" applyFont="1" applyAlignment="1">
      <alignment wrapText="1"/>
    </xf>
    <xf numFmtId="0" fontId="43" fillId="0" borderId="3" xfId="0" applyFont="1" applyBorder="1" applyAlignment="1">
      <alignment horizontal="left"/>
    </xf>
    <xf numFmtId="49" fontId="43" fillId="0" borderId="3" xfId="0" applyNumberFormat="1" applyFont="1" applyBorder="1" applyAlignment="1">
      <alignment horizontal="center"/>
    </xf>
    <xf numFmtId="0" fontId="37" fillId="0" borderId="0" xfId="3"/>
    <xf numFmtId="49" fontId="37" fillId="0" borderId="0" xfId="3" applyNumberFormat="1"/>
    <xf numFmtId="0" fontId="33" fillId="0" borderId="0" xfId="3" applyFont="1"/>
    <xf numFmtId="0" fontId="23" fillId="0" borderId="0" xfId="3" applyFont="1"/>
    <xf numFmtId="0" fontId="22" fillId="0" borderId="0" xfId="3" applyFont="1" applyAlignment="1">
      <alignment wrapText="1"/>
    </xf>
    <xf numFmtId="0" fontId="22" fillId="0" borderId="0" xfId="3" applyFont="1"/>
    <xf numFmtId="0" fontId="21" fillId="0" borderId="0" xfId="3" applyFont="1" applyAlignment="1">
      <alignment wrapText="1"/>
    </xf>
    <xf numFmtId="0" fontId="21" fillId="0" borderId="0" xfId="3" applyFont="1"/>
    <xf numFmtId="0" fontId="0" fillId="0" borderId="2" xfId="0" applyBorder="1"/>
    <xf numFmtId="0" fontId="20" fillId="0" borderId="0" xfId="3" applyFont="1" applyAlignment="1">
      <alignment wrapText="1"/>
    </xf>
    <xf numFmtId="0" fontId="19" fillId="0" borderId="0" xfId="3" applyFont="1" applyAlignment="1">
      <alignment wrapText="1"/>
    </xf>
    <xf numFmtId="0" fontId="19" fillId="0" borderId="0" xfId="3" applyFont="1"/>
    <xf numFmtId="0" fontId="18" fillId="0" borderId="0" xfId="3" applyFont="1" applyAlignment="1">
      <alignment wrapText="1"/>
    </xf>
    <xf numFmtId="0" fontId="17" fillId="0" borderId="0" xfId="3" applyFont="1" applyAlignment="1">
      <alignment wrapText="1"/>
    </xf>
    <xf numFmtId="0" fontId="16" fillId="0" borderId="0" xfId="3" applyFont="1" applyAlignment="1">
      <alignment wrapText="1"/>
    </xf>
    <xf numFmtId="0" fontId="15" fillId="0" borderId="0" xfId="3" applyFont="1" applyAlignment="1">
      <alignment wrapText="1"/>
    </xf>
    <xf numFmtId="0" fontId="14" fillId="0" borderId="0" xfId="3" applyFont="1" applyAlignment="1">
      <alignment wrapText="1"/>
    </xf>
    <xf numFmtId="0" fontId="13" fillId="0" borderId="0" xfId="3" applyFont="1" applyAlignment="1">
      <alignment wrapText="1"/>
    </xf>
    <xf numFmtId="0" fontId="12" fillId="0" borderId="0" xfId="3" applyFont="1" applyAlignment="1">
      <alignment wrapText="1"/>
    </xf>
    <xf numFmtId="0" fontId="12" fillId="0" borderId="0" xfId="3" applyFont="1"/>
    <xf numFmtId="0" fontId="11" fillId="0" borderId="0" xfId="2" applyFont="1"/>
    <xf numFmtId="0" fontId="11" fillId="0" borderId="0" xfId="2" applyFont="1" applyAlignment="1">
      <alignment wrapText="1"/>
    </xf>
    <xf numFmtId="49" fontId="11" fillId="0" borderId="0" xfId="2" applyNumberFormat="1" applyFont="1"/>
    <xf numFmtId="0" fontId="50" fillId="0" borderId="4" xfId="0" applyFont="1" applyBorder="1" applyAlignment="1">
      <alignment horizontal="center" vertical="center"/>
    </xf>
    <xf numFmtId="0" fontId="50" fillId="0" borderId="4" xfId="0" applyFont="1" applyBorder="1" applyAlignment="1">
      <alignment wrapText="1"/>
    </xf>
    <xf numFmtId="0" fontId="10" fillId="0" borderId="0" xfId="2" applyFont="1"/>
    <xf numFmtId="0" fontId="10" fillId="0" borderId="0" xfId="3" applyFont="1" applyAlignment="1">
      <alignment wrapText="1"/>
    </xf>
    <xf numFmtId="0" fontId="38" fillId="0" borderId="0" xfId="2" applyAlignment="1">
      <alignment wrapText="1"/>
    </xf>
    <xf numFmtId="0" fontId="10" fillId="0" borderId="0" xfId="2" applyFont="1" applyAlignment="1">
      <alignment wrapText="1"/>
    </xf>
    <xf numFmtId="0" fontId="9" fillId="0" borderId="0" xfId="2" applyFont="1"/>
    <xf numFmtId="0" fontId="9" fillId="0" borderId="0" xfId="3" applyFont="1" applyAlignment="1">
      <alignment wrapText="1"/>
    </xf>
    <xf numFmtId="0" fontId="8" fillId="0" borderId="0" xfId="2" applyFont="1"/>
    <xf numFmtId="49" fontId="8" fillId="0" borderId="0" xfId="2" applyNumberFormat="1" applyFont="1"/>
    <xf numFmtId="0" fontId="47" fillId="0" borderId="0" xfId="0" applyFont="1"/>
    <xf numFmtId="0" fontId="7" fillId="0" borderId="0" xfId="3" applyFont="1" applyAlignment="1">
      <alignment wrapText="1"/>
    </xf>
    <xf numFmtId="0" fontId="7" fillId="0" borderId="0" xfId="2" applyFont="1"/>
    <xf numFmtId="49" fontId="7" fillId="0" borderId="0" xfId="2" applyNumberFormat="1" applyFont="1"/>
    <xf numFmtId="0" fontId="6" fillId="0" borderId="0" xfId="2" applyFont="1"/>
    <xf numFmtId="0" fontId="5" fillId="0" borderId="0" xfId="2" applyFont="1"/>
    <xf numFmtId="49" fontId="5" fillId="0" borderId="0" xfId="2" applyNumberFormat="1" applyFont="1"/>
    <xf numFmtId="0" fontId="5" fillId="0" borderId="0" xfId="3" applyFont="1" applyAlignment="1">
      <alignment wrapText="1"/>
    </xf>
    <xf numFmtId="0" fontId="50" fillId="0" borderId="0" xfId="0" applyFont="1" applyAlignment="1">
      <alignment wrapText="1"/>
    </xf>
    <xf numFmtId="0" fontId="4" fillId="0" borderId="0" xfId="2" applyFont="1"/>
    <xf numFmtId="0" fontId="4" fillId="0" borderId="0" xfId="3" applyFont="1" applyAlignment="1">
      <alignment wrapText="1"/>
    </xf>
    <xf numFmtId="49" fontId="4" fillId="0" borderId="0" xfId="2" applyNumberFormat="1" applyFont="1"/>
    <xf numFmtId="0" fontId="43" fillId="0" borderId="3" xfId="0" applyFont="1" applyBorder="1" applyAlignment="1">
      <alignment horizontal="center"/>
    </xf>
    <xf numFmtId="0" fontId="50" fillId="0" borderId="4" xfId="0" applyFont="1" applyBorder="1"/>
    <xf numFmtId="0" fontId="3" fillId="0" borderId="0" xfId="2" applyFont="1"/>
    <xf numFmtId="0" fontId="3" fillId="0" borderId="0" xfId="3" applyFont="1" applyAlignment="1">
      <alignment wrapText="1"/>
    </xf>
    <xf numFmtId="0" fontId="3" fillId="0" borderId="0" xfId="2" applyFont="1" applyAlignment="1">
      <alignment wrapText="1"/>
    </xf>
    <xf numFmtId="49" fontId="3" fillId="0" borderId="0" xfId="2" applyNumberFormat="1" applyFont="1"/>
    <xf numFmtId="0" fontId="2" fillId="0" borderId="0" xfId="2" applyFont="1"/>
    <xf numFmtId="0" fontId="2" fillId="0" borderId="0" xfId="2" applyFont="1" applyAlignment="1">
      <alignment wrapText="1"/>
    </xf>
    <xf numFmtId="49" fontId="2" fillId="0" borderId="0" xfId="2" applyNumberFormat="1" applyFont="1"/>
    <xf numFmtId="0" fontId="2" fillId="0" borderId="0" xfId="3" applyFont="1" applyAlignment="1">
      <alignment wrapText="1"/>
    </xf>
    <xf numFmtId="0" fontId="1" fillId="0" borderId="0" xfId="2" applyFont="1"/>
  </cellXfs>
  <cellStyles count="4">
    <cellStyle name="常规" xfId="0" builtinId="0"/>
    <cellStyle name="常规 2" xfId="1" xr:uid="{00000000-0005-0000-0000-000031000000}"/>
    <cellStyle name="常规 3" xfId="2" xr:uid="{943AF081-FC7B-4297-9F9D-14246B980CB4}"/>
    <cellStyle name="常规 4" xfId="3" xr:uid="{6A4EF323-2DB5-43F4-8F7C-802CED3DA6D0}"/>
  </cellStyles>
  <dxfs count="34"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FFFF00"/>
      <color rgb="FFFF66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7AE1-1213-469D-856F-83D4B90AB9D9}">
  <dimension ref="A1:C126"/>
  <sheetViews>
    <sheetView workbookViewId="0">
      <selection activeCell="B25" sqref="B25"/>
    </sheetView>
  </sheetViews>
  <sheetFormatPr defaultColWidth="8.77734375" defaultRowHeight="13.8" x14ac:dyDescent="0.25"/>
  <cols>
    <col min="1" max="1" width="33" style="38" bestFit="1" customWidth="1"/>
    <col min="2" max="16384" width="8.77734375" style="38"/>
  </cols>
  <sheetData>
    <row r="1" spans="1:3" x14ac:dyDescent="0.25">
      <c r="A1" s="38" t="s">
        <v>1461</v>
      </c>
      <c r="B1" s="38" t="s">
        <v>1460</v>
      </c>
      <c r="C1" s="40" t="s">
        <v>1470</v>
      </c>
    </row>
    <row r="2" spans="1:3" x14ac:dyDescent="0.25">
      <c r="A2" s="40" t="s">
        <v>1468</v>
      </c>
      <c r="B2" s="40" t="s">
        <v>1467</v>
      </c>
    </row>
    <row r="3" spans="1:3" x14ac:dyDescent="0.25">
      <c r="A3" s="40" t="s">
        <v>1469</v>
      </c>
      <c r="B3" s="38">
        <v>0</v>
      </c>
    </row>
    <row r="4" spans="1:3" x14ac:dyDescent="0.25">
      <c r="A4" s="38" t="s">
        <v>150</v>
      </c>
      <c r="B4" s="38">
        <v>0</v>
      </c>
    </row>
    <row r="5" spans="1:3" x14ac:dyDescent="0.25">
      <c r="A5" s="38" t="s">
        <v>160</v>
      </c>
      <c r="B5" s="38">
        <v>1</v>
      </c>
    </row>
    <row r="6" spans="1:3" x14ac:dyDescent="0.25">
      <c r="A6" s="38" t="s">
        <v>156</v>
      </c>
      <c r="B6" s="38">
        <v>0</v>
      </c>
    </row>
    <row r="7" spans="1:3" x14ac:dyDescent="0.25">
      <c r="A7" s="38" t="s">
        <v>120</v>
      </c>
      <c r="B7" s="38">
        <v>0</v>
      </c>
    </row>
    <row r="8" spans="1:3" x14ac:dyDescent="0.25">
      <c r="A8" s="38" t="s">
        <v>161</v>
      </c>
      <c r="B8" s="38">
        <v>1</v>
      </c>
    </row>
    <row r="9" spans="1:3" x14ac:dyDescent="0.25">
      <c r="A9" s="38" t="s">
        <v>183</v>
      </c>
      <c r="B9" s="38">
        <v>0</v>
      </c>
    </row>
    <row r="10" spans="1:3" x14ac:dyDescent="0.25">
      <c r="A10" s="38" t="s">
        <v>101</v>
      </c>
      <c r="B10" s="38">
        <v>0</v>
      </c>
    </row>
    <row r="11" spans="1:3" x14ac:dyDescent="0.25">
      <c r="A11" s="38" t="s">
        <v>178</v>
      </c>
      <c r="B11" s="38">
        <v>0</v>
      </c>
    </row>
    <row r="12" spans="1:3" x14ac:dyDescent="0.25">
      <c r="A12" s="38" t="s">
        <v>175</v>
      </c>
      <c r="B12" s="38">
        <v>0</v>
      </c>
    </row>
    <row r="13" spans="1:3" x14ac:dyDescent="0.25">
      <c r="A13" s="38" t="s">
        <v>127</v>
      </c>
      <c r="B13" s="38">
        <v>1</v>
      </c>
    </row>
    <row r="14" spans="1:3" x14ac:dyDescent="0.25">
      <c r="A14" s="38" t="s">
        <v>137</v>
      </c>
      <c r="B14" s="38">
        <v>0</v>
      </c>
    </row>
    <row r="15" spans="1:3" x14ac:dyDescent="0.25">
      <c r="A15" s="38" t="s">
        <v>159</v>
      </c>
      <c r="B15" s="38">
        <v>0</v>
      </c>
    </row>
    <row r="16" spans="1:3" x14ac:dyDescent="0.25">
      <c r="A16" s="38" t="s">
        <v>86</v>
      </c>
      <c r="B16" s="38">
        <v>0</v>
      </c>
    </row>
    <row r="17" spans="1:2" x14ac:dyDescent="0.25">
      <c r="A17" s="38" t="s">
        <v>141</v>
      </c>
      <c r="B17" s="38">
        <v>0</v>
      </c>
    </row>
    <row r="18" spans="1:2" x14ac:dyDescent="0.25">
      <c r="A18" s="38" t="s">
        <v>125</v>
      </c>
      <c r="B18" s="38">
        <v>0</v>
      </c>
    </row>
    <row r="19" spans="1:2" x14ac:dyDescent="0.25">
      <c r="A19" s="38" t="s">
        <v>170</v>
      </c>
      <c r="B19" s="38">
        <v>0</v>
      </c>
    </row>
    <row r="20" spans="1:2" x14ac:dyDescent="0.25">
      <c r="A20" s="38" t="s">
        <v>105</v>
      </c>
      <c r="B20" s="38">
        <v>0</v>
      </c>
    </row>
    <row r="21" spans="1:2" x14ac:dyDescent="0.25">
      <c r="A21" s="38" t="s">
        <v>143</v>
      </c>
      <c r="B21" s="38">
        <v>0</v>
      </c>
    </row>
    <row r="22" spans="1:2" x14ac:dyDescent="0.25">
      <c r="A22" s="38" t="s">
        <v>139</v>
      </c>
      <c r="B22" s="38">
        <v>0</v>
      </c>
    </row>
    <row r="23" spans="1:2" x14ac:dyDescent="0.25">
      <c r="A23" s="38" t="s">
        <v>176</v>
      </c>
      <c r="B23" s="38">
        <v>0</v>
      </c>
    </row>
    <row r="24" spans="1:2" x14ac:dyDescent="0.25">
      <c r="A24" s="38" t="s">
        <v>164</v>
      </c>
      <c r="B24" s="38">
        <v>0</v>
      </c>
    </row>
    <row r="25" spans="1:2" x14ac:dyDescent="0.25">
      <c r="A25" s="38" t="s">
        <v>177</v>
      </c>
      <c r="B25" s="38">
        <v>1</v>
      </c>
    </row>
    <row r="26" spans="1:2" x14ac:dyDescent="0.25">
      <c r="A26" s="38" t="s">
        <v>93</v>
      </c>
      <c r="B26" s="38">
        <v>1</v>
      </c>
    </row>
    <row r="27" spans="1:2" x14ac:dyDescent="0.25">
      <c r="A27" s="38" t="s">
        <v>152</v>
      </c>
      <c r="B27" s="38">
        <v>0</v>
      </c>
    </row>
    <row r="28" spans="1:2" x14ac:dyDescent="0.25">
      <c r="A28" s="38" t="s">
        <v>151</v>
      </c>
      <c r="B28" s="38">
        <v>0</v>
      </c>
    </row>
    <row r="29" spans="1:2" x14ac:dyDescent="0.25">
      <c r="A29" s="38" t="s">
        <v>130</v>
      </c>
      <c r="B29" s="38">
        <v>0</v>
      </c>
    </row>
    <row r="30" spans="1:2" x14ac:dyDescent="0.25">
      <c r="A30" s="38" t="s">
        <v>168</v>
      </c>
      <c r="B30" s="38">
        <v>0</v>
      </c>
    </row>
    <row r="31" spans="1:2" x14ac:dyDescent="0.25">
      <c r="A31" s="38" t="s">
        <v>112</v>
      </c>
      <c r="B31" s="38">
        <v>0</v>
      </c>
    </row>
    <row r="32" spans="1:2" x14ac:dyDescent="0.25">
      <c r="A32" s="38" t="s">
        <v>181</v>
      </c>
      <c r="B32" s="38">
        <v>0</v>
      </c>
    </row>
    <row r="33" spans="1:2" x14ac:dyDescent="0.25">
      <c r="A33" s="38" t="s">
        <v>179</v>
      </c>
      <c r="B33" s="38">
        <v>0</v>
      </c>
    </row>
    <row r="34" spans="1:2" x14ac:dyDescent="0.25">
      <c r="A34" s="38" t="s">
        <v>163</v>
      </c>
      <c r="B34" s="38">
        <v>0</v>
      </c>
    </row>
    <row r="35" spans="1:2" x14ac:dyDescent="0.25">
      <c r="A35" s="38" t="s">
        <v>146</v>
      </c>
      <c r="B35" s="38">
        <v>1</v>
      </c>
    </row>
    <row r="36" spans="1:2" x14ac:dyDescent="0.25">
      <c r="A36" s="38" t="s">
        <v>172</v>
      </c>
      <c r="B36" s="38">
        <v>0</v>
      </c>
    </row>
    <row r="37" spans="1:2" x14ac:dyDescent="0.25">
      <c r="A37" s="38" t="s">
        <v>98</v>
      </c>
      <c r="B37" s="38">
        <v>0</v>
      </c>
    </row>
    <row r="38" spans="1:2" x14ac:dyDescent="0.25">
      <c r="A38" s="38" t="s">
        <v>114</v>
      </c>
      <c r="B38" s="38">
        <v>0</v>
      </c>
    </row>
    <row r="39" spans="1:2" x14ac:dyDescent="0.25">
      <c r="A39" s="38" t="s">
        <v>166</v>
      </c>
      <c r="B39" s="38">
        <v>0</v>
      </c>
    </row>
    <row r="40" spans="1:2" x14ac:dyDescent="0.25">
      <c r="A40" s="38" t="s">
        <v>90</v>
      </c>
      <c r="B40" s="38">
        <v>0</v>
      </c>
    </row>
    <row r="41" spans="1:2" x14ac:dyDescent="0.25">
      <c r="A41" s="38" t="s">
        <v>165</v>
      </c>
      <c r="B41" s="38">
        <v>0</v>
      </c>
    </row>
    <row r="42" spans="1:2" x14ac:dyDescent="0.25">
      <c r="A42" s="38" t="s">
        <v>140</v>
      </c>
      <c r="B42" s="38">
        <v>0</v>
      </c>
    </row>
    <row r="43" spans="1:2" x14ac:dyDescent="0.25">
      <c r="A43" s="38" t="s">
        <v>167</v>
      </c>
      <c r="B43" s="38">
        <v>0</v>
      </c>
    </row>
    <row r="44" spans="1:2" x14ac:dyDescent="0.25">
      <c r="A44" s="38" t="s">
        <v>184</v>
      </c>
      <c r="B44" s="38">
        <v>0</v>
      </c>
    </row>
    <row r="45" spans="1:2" x14ac:dyDescent="0.25">
      <c r="A45" s="38" t="s">
        <v>158</v>
      </c>
      <c r="B45" s="38">
        <v>0</v>
      </c>
    </row>
    <row r="46" spans="1:2" x14ac:dyDescent="0.25">
      <c r="A46" s="38" t="s">
        <v>128</v>
      </c>
      <c r="B46" s="38">
        <v>0</v>
      </c>
    </row>
    <row r="47" spans="1:2" x14ac:dyDescent="0.25">
      <c r="A47" s="38" t="s">
        <v>117</v>
      </c>
      <c r="B47" s="38">
        <v>0</v>
      </c>
    </row>
    <row r="48" spans="1:2" x14ac:dyDescent="0.25">
      <c r="A48" s="38" t="s">
        <v>97</v>
      </c>
      <c r="B48" s="38">
        <v>0</v>
      </c>
    </row>
    <row r="49" spans="1:2" x14ac:dyDescent="0.25">
      <c r="A49" s="38" t="s">
        <v>153</v>
      </c>
      <c r="B49" s="38">
        <v>0</v>
      </c>
    </row>
    <row r="50" spans="1:2" x14ac:dyDescent="0.25">
      <c r="A50" s="38" t="s">
        <v>155</v>
      </c>
      <c r="B50" s="38">
        <v>0</v>
      </c>
    </row>
    <row r="51" spans="1:2" x14ac:dyDescent="0.25">
      <c r="A51" s="38" t="s">
        <v>169</v>
      </c>
      <c r="B51" s="38">
        <v>0</v>
      </c>
    </row>
    <row r="52" spans="1:2" x14ac:dyDescent="0.25">
      <c r="A52" s="38" t="s">
        <v>174</v>
      </c>
      <c r="B52" s="38">
        <v>0</v>
      </c>
    </row>
    <row r="53" spans="1:2" x14ac:dyDescent="0.25">
      <c r="A53" s="38" t="s">
        <v>121</v>
      </c>
      <c r="B53" s="38">
        <v>0</v>
      </c>
    </row>
    <row r="54" spans="1:2" x14ac:dyDescent="0.25">
      <c r="A54" s="38" t="s">
        <v>144</v>
      </c>
      <c r="B54" s="38">
        <v>0</v>
      </c>
    </row>
    <row r="55" spans="1:2" x14ac:dyDescent="0.25">
      <c r="A55" s="38" t="s">
        <v>154</v>
      </c>
      <c r="B55" s="38">
        <v>0</v>
      </c>
    </row>
    <row r="56" spans="1:2" x14ac:dyDescent="0.25">
      <c r="A56" s="38" t="s">
        <v>129</v>
      </c>
      <c r="B56" s="38">
        <v>1</v>
      </c>
    </row>
    <row r="57" spans="1:2" x14ac:dyDescent="0.25">
      <c r="A57" s="38" t="s">
        <v>142</v>
      </c>
      <c r="B57" s="38">
        <v>0</v>
      </c>
    </row>
    <row r="58" spans="1:2" x14ac:dyDescent="0.25">
      <c r="A58" s="38" t="s">
        <v>157</v>
      </c>
      <c r="B58" s="38">
        <v>0</v>
      </c>
    </row>
    <row r="59" spans="1:2" x14ac:dyDescent="0.25">
      <c r="A59" s="38" t="s">
        <v>149</v>
      </c>
      <c r="B59" s="38">
        <v>0</v>
      </c>
    </row>
    <row r="60" spans="1:2" x14ac:dyDescent="0.25">
      <c r="A60" s="38" t="s">
        <v>180</v>
      </c>
      <c r="B60" s="38">
        <v>0</v>
      </c>
    </row>
    <row r="61" spans="1:2" x14ac:dyDescent="0.25">
      <c r="A61" s="38" t="s">
        <v>182</v>
      </c>
      <c r="B61" s="38">
        <v>0</v>
      </c>
    </row>
    <row r="62" spans="1:2" x14ac:dyDescent="0.25">
      <c r="A62" s="38" t="s">
        <v>95</v>
      </c>
      <c r="B62" s="38">
        <v>0</v>
      </c>
    </row>
    <row r="63" spans="1:2" x14ac:dyDescent="0.25">
      <c r="A63" s="38" t="s">
        <v>136</v>
      </c>
      <c r="B63" s="38">
        <v>0</v>
      </c>
    </row>
    <row r="64" spans="1:2" x14ac:dyDescent="0.25">
      <c r="A64" s="38" t="s">
        <v>100</v>
      </c>
      <c r="B64" s="38">
        <v>0</v>
      </c>
    </row>
    <row r="65" spans="1:2" x14ac:dyDescent="0.25">
      <c r="A65" s="38" t="s">
        <v>171</v>
      </c>
      <c r="B65" s="38">
        <v>0</v>
      </c>
    </row>
    <row r="66" spans="1:2" x14ac:dyDescent="0.25">
      <c r="A66" s="38" t="s">
        <v>133</v>
      </c>
      <c r="B66" s="38">
        <v>0</v>
      </c>
    </row>
    <row r="67" spans="1:2" x14ac:dyDescent="0.25">
      <c r="A67" s="38" t="s">
        <v>99</v>
      </c>
      <c r="B67" s="38">
        <v>0</v>
      </c>
    </row>
    <row r="68" spans="1:2" x14ac:dyDescent="0.25">
      <c r="A68" s="38" t="s">
        <v>187</v>
      </c>
      <c r="B68" s="38">
        <v>0</v>
      </c>
    </row>
    <row r="69" spans="1:2" x14ac:dyDescent="0.25">
      <c r="A69" s="38" t="s">
        <v>185</v>
      </c>
      <c r="B69" s="38">
        <v>0</v>
      </c>
    </row>
    <row r="70" spans="1:2" x14ac:dyDescent="0.25">
      <c r="A70" s="38" t="s">
        <v>186</v>
      </c>
      <c r="B70" s="38">
        <v>0</v>
      </c>
    </row>
    <row r="71" spans="1:2" x14ac:dyDescent="0.25">
      <c r="A71" s="38" t="s">
        <v>94</v>
      </c>
      <c r="B71" s="38">
        <v>0</v>
      </c>
    </row>
    <row r="72" spans="1:2" x14ac:dyDescent="0.25">
      <c r="A72" s="38" t="s">
        <v>188</v>
      </c>
      <c r="B72" s="38">
        <v>0</v>
      </c>
    </row>
    <row r="73" spans="1:2" x14ac:dyDescent="0.25">
      <c r="A73" s="38" t="s">
        <v>189</v>
      </c>
      <c r="B73" s="38">
        <v>0</v>
      </c>
    </row>
    <row r="74" spans="1:2" x14ac:dyDescent="0.25">
      <c r="A74" s="38" t="s">
        <v>1459</v>
      </c>
      <c r="B74" s="38">
        <v>0</v>
      </c>
    </row>
    <row r="75" spans="1:2" x14ac:dyDescent="0.25">
      <c r="A75" s="38" t="s">
        <v>122</v>
      </c>
      <c r="B75" s="38">
        <v>0</v>
      </c>
    </row>
    <row r="76" spans="1:2" x14ac:dyDescent="0.25">
      <c r="A76" s="38" t="s">
        <v>109</v>
      </c>
      <c r="B76" s="38">
        <v>0</v>
      </c>
    </row>
    <row r="77" spans="1:2" x14ac:dyDescent="0.25">
      <c r="A77" s="38" t="s">
        <v>162</v>
      </c>
      <c r="B77" s="38">
        <v>0</v>
      </c>
    </row>
    <row r="78" spans="1:2" x14ac:dyDescent="0.25">
      <c r="A78" s="38" t="s">
        <v>108</v>
      </c>
      <c r="B78" s="38">
        <v>0</v>
      </c>
    </row>
    <row r="79" spans="1:2" x14ac:dyDescent="0.25">
      <c r="A79" s="38" t="s">
        <v>96</v>
      </c>
      <c r="B79" s="38">
        <v>0</v>
      </c>
    </row>
    <row r="80" spans="1:2" x14ac:dyDescent="0.25">
      <c r="A80" s="38" t="s">
        <v>113</v>
      </c>
      <c r="B80" s="38">
        <v>0</v>
      </c>
    </row>
    <row r="81" spans="1:2" x14ac:dyDescent="0.25">
      <c r="A81" s="38" t="s">
        <v>145</v>
      </c>
      <c r="B81" s="38">
        <v>1</v>
      </c>
    </row>
    <row r="82" spans="1:2" x14ac:dyDescent="0.25">
      <c r="A82" s="38" t="s">
        <v>115</v>
      </c>
      <c r="B82" s="38">
        <v>0</v>
      </c>
    </row>
    <row r="83" spans="1:2" x14ac:dyDescent="0.25">
      <c r="A83" s="38" t="s">
        <v>191</v>
      </c>
      <c r="B83" s="38">
        <v>0</v>
      </c>
    </row>
    <row r="84" spans="1:2" x14ac:dyDescent="0.25">
      <c r="A84" s="38" t="s">
        <v>148</v>
      </c>
      <c r="B84" s="38">
        <v>0</v>
      </c>
    </row>
    <row r="85" spans="1:2" x14ac:dyDescent="0.25">
      <c r="A85" s="38" t="s">
        <v>195</v>
      </c>
      <c r="B85" s="38">
        <v>0</v>
      </c>
    </row>
    <row r="86" spans="1:2" x14ac:dyDescent="0.25">
      <c r="A86" s="38" t="s">
        <v>192</v>
      </c>
      <c r="B86" s="38">
        <v>0</v>
      </c>
    </row>
    <row r="87" spans="1:2" x14ac:dyDescent="0.25">
      <c r="A87" s="38" t="s">
        <v>190</v>
      </c>
      <c r="B87" s="38">
        <v>1</v>
      </c>
    </row>
    <row r="88" spans="1:2" x14ac:dyDescent="0.25">
      <c r="A88" s="38" t="s">
        <v>173</v>
      </c>
      <c r="B88" s="38">
        <v>0</v>
      </c>
    </row>
    <row r="89" spans="1:2" x14ac:dyDescent="0.25">
      <c r="A89" s="38" t="s">
        <v>118</v>
      </c>
      <c r="B89" s="38">
        <v>0</v>
      </c>
    </row>
    <row r="90" spans="1:2" x14ac:dyDescent="0.25">
      <c r="A90" s="38" t="s">
        <v>134</v>
      </c>
      <c r="B90" s="38">
        <v>0</v>
      </c>
    </row>
    <row r="91" spans="1:2" x14ac:dyDescent="0.25">
      <c r="A91" s="38" t="s">
        <v>193</v>
      </c>
      <c r="B91" s="38">
        <v>0</v>
      </c>
    </row>
    <row r="92" spans="1:2" x14ac:dyDescent="0.25">
      <c r="A92" s="38" t="s">
        <v>194</v>
      </c>
      <c r="B92" s="38">
        <v>0</v>
      </c>
    </row>
    <row r="93" spans="1:2" x14ac:dyDescent="0.25">
      <c r="A93" s="38" t="s">
        <v>126</v>
      </c>
      <c r="B93" s="38">
        <v>1</v>
      </c>
    </row>
    <row r="94" spans="1:2" x14ac:dyDescent="0.25">
      <c r="A94" s="38" t="s">
        <v>135</v>
      </c>
      <c r="B94" s="38">
        <v>0</v>
      </c>
    </row>
    <row r="95" spans="1:2" x14ac:dyDescent="0.25">
      <c r="A95" s="38" t="s">
        <v>110</v>
      </c>
      <c r="B95" s="38">
        <v>0</v>
      </c>
    </row>
    <row r="96" spans="1:2" x14ac:dyDescent="0.25">
      <c r="A96" s="38" t="s">
        <v>132</v>
      </c>
      <c r="B96" s="38">
        <v>0</v>
      </c>
    </row>
    <row r="97" spans="1:2" x14ac:dyDescent="0.25">
      <c r="A97" s="38" t="s">
        <v>116</v>
      </c>
      <c r="B97" s="38">
        <v>0</v>
      </c>
    </row>
    <row r="98" spans="1:2" x14ac:dyDescent="0.25">
      <c r="A98" s="38" t="s">
        <v>119</v>
      </c>
      <c r="B98" s="38">
        <v>0</v>
      </c>
    </row>
    <row r="99" spans="1:2" x14ac:dyDescent="0.25">
      <c r="A99" s="38" t="s">
        <v>196</v>
      </c>
      <c r="B99" s="38">
        <v>0</v>
      </c>
    </row>
    <row r="100" spans="1:2" x14ac:dyDescent="0.25">
      <c r="A100" s="38" t="s">
        <v>104</v>
      </c>
      <c r="B100" s="38">
        <v>0</v>
      </c>
    </row>
    <row r="101" spans="1:2" x14ac:dyDescent="0.25">
      <c r="A101" s="38" t="s">
        <v>106</v>
      </c>
      <c r="B101" s="38">
        <v>0</v>
      </c>
    </row>
    <row r="102" spans="1:2" x14ac:dyDescent="0.25">
      <c r="A102" s="38" t="s">
        <v>197</v>
      </c>
      <c r="B102" s="38">
        <v>0</v>
      </c>
    </row>
    <row r="103" spans="1:2" x14ac:dyDescent="0.25">
      <c r="A103" s="38" t="s">
        <v>111</v>
      </c>
      <c r="B103" s="38">
        <v>0</v>
      </c>
    </row>
    <row r="104" spans="1:2" x14ac:dyDescent="0.25">
      <c r="A104" s="38" t="s">
        <v>198</v>
      </c>
      <c r="B104" s="38">
        <v>0</v>
      </c>
    </row>
    <row r="105" spans="1:2" x14ac:dyDescent="0.25">
      <c r="A105" s="38" t="s">
        <v>91</v>
      </c>
      <c r="B105" s="38">
        <v>0</v>
      </c>
    </row>
    <row r="106" spans="1:2" x14ac:dyDescent="0.25">
      <c r="A106" s="38" t="s">
        <v>147</v>
      </c>
      <c r="B106" s="38">
        <v>0</v>
      </c>
    </row>
    <row r="107" spans="1:2" x14ac:dyDescent="0.25">
      <c r="A107" s="38" t="s">
        <v>199</v>
      </c>
      <c r="B107" s="38">
        <v>0</v>
      </c>
    </row>
    <row r="108" spans="1:2" x14ac:dyDescent="0.25">
      <c r="A108" s="38" t="s">
        <v>124</v>
      </c>
      <c r="B108" s="38">
        <v>0</v>
      </c>
    </row>
    <row r="109" spans="1:2" x14ac:dyDescent="0.25">
      <c r="A109" s="38" t="s">
        <v>138</v>
      </c>
      <c r="B109" s="38">
        <v>0</v>
      </c>
    </row>
    <row r="110" spans="1:2" x14ac:dyDescent="0.25">
      <c r="A110" s="38" t="s">
        <v>201</v>
      </c>
      <c r="B110" s="38">
        <v>1</v>
      </c>
    </row>
    <row r="111" spans="1:2" x14ac:dyDescent="0.25">
      <c r="A111" s="38" t="s">
        <v>200</v>
      </c>
      <c r="B111" s="38">
        <v>0</v>
      </c>
    </row>
    <row r="112" spans="1:2" x14ac:dyDescent="0.25">
      <c r="A112" s="38" t="s">
        <v>103</v>
      </c>
      <c r="B112" s="38">
        <v>0</v>
      </c>
    </row>
    <row r="113" spans="1:2" x14ac:dyDescent="0.25">
      <c r="A113" s="38" t="s">
        <v>202</v>
      </c>
      <c r="B113" s="38">
        <v>0</v>
      </c>
    </row>
    <row r="114" spans="1:2" x14ac:dyDescent="0.25">
      <c r="A114" s="38" t="s">
        <v>123</v>
      </c>
      <c r="B114" s="38">
        <v>0</v>
      </c>
    </row>
    <row r="115" spans="1:2" x14ac:dyDescent="0.25">
      <c r="A115" s="38" t="s">
        <v>203</v>
      </c>
      <c r="B115" s="38">
        <v>0</v>
      </c>
    </row>
    <row r="116" spans="1:2" x14ac:dyDescent="0.25">
      <c r="A116" s="38" t="s">
        <v>107</v>
      </c>
      <c r="B116" s="38">
        <v>0</v>
      </c>
    </row>
    <row r="117" spans="1:2" x14ac:dyDescent="0.25">
      <c r="A117" s="38" t="s">
        <v>92</v>
      </c>
      <c r="B117" s="38">
        <v>0</v>
      </c>
    </row>
    <row r="118" spans="1:2" x14ac:dyDescent="0.25">
      <c r="A118" s="38" t="s">
        <v>204</v>
      </c>
      <c r="B118" s="38">
        <v>0</v>
      </c>
    </row>
    <row r="119" spans="1:2" x14ac:dyDescent="0.25">
      <c r="A119" s="38" t="s">
        <v>205</v>
      </c>
      <c r="B119" s="38">
        <v>0</v>
      </c>
    </row>
    <row r="120" spans="1:2" x14ac:dyDescent="0.25">
      <c r="A120" s="38" t="s">
        <v>385</v>
      </c>
      <c r="B120" s="43">
        <v>0</v>
      </c>
    </row>
    <row r="121" spans="1:2" x14ac:dyDescent="0.25">
      <c r="A121" s="38" t="s">
        <v>435</v>
      </c>
      <c r="B121" s="38">
        <v>0</v>
      </c>
    </row>
    <row r="122" spans="1:2" x14ac:dyDescent="0.25">
      <c r="A122" s="38" t="s">
        <v>1490</v>
      </c>
      <c r="B122" s="38">
        <v>0</v>
      </c>
    </row>
    <row r="123" spans="1:2" x14ac:dyDescent="0.25">
      <c r="A123" s="38" t="s">
        <v>1489</v>
      </c>
      <c r="B123" s="38">
        <v>0</v>
      </c>
    </row>
    <row r="124" spans="1:2" x14ac:dyDescent="0.25">
      <c r="A124" s="38" t="s">
        <v>1488</v>
      </c>
      <c r="B124" s="38">
        <v>0</v>
      </c>
    </row>
    <row r="125" spans="1:2" x14ac:dyDescent="0.25">
      <c r="A125" s="38" t="s">
        <v>1487</v>
      </c>
      <c r="B125" s="38">
        <v>0</v>
      </c>
    </row>
    <row r="126" spans="1:2" x14ac:dyDescent="0.25">
      <c r="A126" s="38" t="s">
        <v>1486</v>
      </c>
      <c r="B126" s="38">
        <v>0</v>
      </c>
    </row>
  </sheetData>
  <phoneticPr fontId="4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ADCA-711D-4661-996E-F67A2551611D}">
  <dimension ref="A1:AL34"/>
  <sheetViews>
    <sheetView zoomScale="70" zoomScaleNormal="70" workbookViewId="0">
      <pane ySplit="1" topLeftCell="A17" activePane="bottomLeft" state="frozen"/>
      <selection activeCell="D1" sqref="D1"/>
      <selection pane="bottomLeft" activeCell="H24" sqref="H24"/>
    </sheetView>
  </sheetViews>
  <sheetFormatPr defaultColWidth="8.77734375" defaultRowHeight="13.8" x14ac:dyDescent="0.25"/>
  <cols>
    <col min="1" max="1" width="32" style="47" bestFit="1" customWidth="1"/>
    <col min="2" max="2" width="9.5546875" style="47" bestFit="1" customWidth="1"/>
    <col min="3" max="3" width="35" style="47" customWidth="1"/>
    <col min="4" max="4" width="32" style="47" bestFit="1" customWidth="1"/>
    <col min="5" max="5" width="7.21875" style="47" customWidth="1"/>
    <col min="6" max="6" width="42.5546875" style="47" bestFit="1" customWidth="1"/>
    <col min="7" max="7" width="14.33203125" style="47" bestFit="1" customWidth="1"/>
    <col min="8" max="8" width="21.44140625" style="47" bestFit="1" customWidth="1"/>
    <col min="9" max="9" width="14.21875" style="47" bestFit="1" customWidth="1"/>
    <col min="10" max="10" width="19.33203125" style="64" customWidth="1"/>
    <col min="11" max="11" width="26.5546875" style="47" bestFit="1" customWidth="1"/>
    <col min="12" max="12" width="18.5546875" style="47" customWidth="1"/>
    <col min="13" max="13" width="17" style="47" customWidth="1"/>
    <col min="14" max="14" width="8.77734375" style="47"/>
    <col min="15" max="16" width="2.5546875" style="47" bestFit="1" customWidth="1"/>
    <col min="17" max="17" width="3.21875" style="47" bestFit="1" customWidth="1"/>
    <col min="18" max="18" width="9.5546875" style="47" bestFit="1" customWidth="1"/>
    <col min="19" max="19" width="13.5546875" style="47" customWidth="1"/>
    <col min="20" max="20" width="13.77734375" style="47" customWidth="1"/>
    <col min="21" max="22" width="16" style="47" bestFit="1" customWidth="1"/>
    <col min="23" max="23" width="5.5546875" style="47" bestFit="1" customWidth="1"/>
    <col min="24" max="24" width="38.44140625" style="47" bestFit="1" customWidth="1"/>
    <col min="25" max="25" width="32.5546875" style="47" bestFit="1" customWidth="1"/>
    <col min="26" max="27" width="37" style="47" customWidth="1"/>
    <col min="28" max="28" width="24" style="47" customWidth="1"/>
    <col min="29" max="29" width="26.21875" style="47" bestFit="1" customWidth="1"/>
    <col min="30" max="30" width="21.109375" style="47" bestFit="1" customWidth="1"/>
    <col min="31" max="31" width="30.6640625" style="47" bestFit="1" customWidth="1"/>
    <col min="32" max="32" width="35.5546875" style="47" bestFit="1" customWidth="1"/>
    <col min="33" max="33" width="16.33203125" style="47" bestFit="1" customWidth="1"/>
    <col min="34" max="34" width="15.33203125" style="47" bestFit="1" customWidth="1"/>
    <col min="35" max="35" width="15.33203125" style="47" customWidth="1"/>
    <col min="36" max="36" width="26.33203125" style="47" bestFit="1" customWidth="1"/>
    <col min="37" max="37" width="26.33203125" style="47" customWidth="1"/>
    <col min="38" max="38" width="20.44140625" style="47" bestFit="1" customWidth="1"/>
    <col min="39" max="16384" width="8.77734375" style="47"/>
  </cols>
  <sheetData>
    <row r="1" spans="1:38" x14ac:dyDescent="0.25">
      <c r="A1" s="47" t="s">
        <v>1457</v>
      </c>
      <c r="D1" s="47" t="s">
        <v>1456</v>
      </c>
      <c r="E1" s="46" t="s">
        <v>1479</v>
      </c>
      <c r="F1" s="47" t="s">
        <v>1455</v>
      </c>
      <c r="G1" s="47" t="s">
        <v>1454</v>
      </c>
      <c r="R1" s="47" t="s">
        <v>1445</v>
      </c>
      <c r="S1" s="49" t="s">
        <v>1522</v>
      </c>
      <c r="T1" s="49" t="s">
        <v>1524</v>
      </c>
      <c r="U1" s="47" t="s">
        <v>1444</v>
      </c>
      <c r="V1" s="47" t="s">
        <v>1443</v>
      </c>
      <c r="W1" s="49" t="s">
        <v>1526</v>
      </c>
      <c r="X1" s="47" t="s">
        <v>1441</v>
      </c>
      <c r="Y1" s="47" t="s">
        <v>1442</v>
      </c>
      <c r="Z1" s="49" t="s">
        <v>1540</v>
      </c>
      <c r="AA1" s="54" t="s">
        <v>1528</v>
      </c>
      <c r="AB1" s="50" t="s">
        <v>1485</v>
      </c>
      <c r="AC1" s="47" t="s">
        <v>1439</v>
      </c>
      <c r="AD1" s="47" t="s">
        <v>1438</v>
      </c>
      <c r="AE1" s="47" t="s">
        <v>1437</v>
      </c>
      <c r="AF1" s="49" t="s">
        <v>1530</v>
      </c>
      <c r="AG1" s="49" t="s">
        <v>1532</v>
      </c>
      <c r="AH1" s="49" t="s">
        <v>1535</v>
      </c>
      <c r="AI1" s="60" t="s">
        <v>1562</v>
      </c>
      <c r="AJ1" s="49" t="s">
        <v>1536</v>
      </c>
      <c r="AK1" s="60" t="s">
        <v>1655</v>
      </c>
      <c r="AL1" s="47" t="s">
        <v>1436</v>
      </c>
    </row>
    <row r="2" spans="1:38" ht="27.6" x14ac:dyDescent="0.25">
      <c r="A2" s="47" t="s">
        <v>1435</v>
      </c>
      <c r="B2" s="48" t="s">
        <v>1474</v>
      </c>
      <c r="C2" s="48" t="s">
        <v>1475</v>
      </c>
      <c r="D2" s="47" t="s">
        <v>1434</v>
      </c>
      <c r="F2" s="47" t="s">
        <v>1433</v>
      </c>
      <c r="G2" s="47" t="s">
        <v>1432</v>
      </c>
      <c r="H2" s="51" t="s">
        <v>1431</v>
      </c>
      <c r="I2" s="51" t="s">
        <v>1430</v>
      </c>
      <c r="J2" s="65" t="s">
        <v>1429</v>
      </c>
      <c r="K2" s="51" t="s">
        <v>1428</v>
      </c>
      <c r="L2" s="51" t="s">
        <v>1427</v>
      </c>
      <c r="M2" s="51" t="s">
        <v>1426</v>
      </c>
      <c r="N2" s="51" t="s">
        <v>1425</v>
      </c>
      <c r="O2" s="51" t="s">
        <v>1424</v>
      </c>
      <c r="P2" s="51" t="s">
        <v>1423</v>
      </c>
      <c r="Q2" s="47" t="s">
        <v>1422</v>
      </c>
      <c r="R2" s="47" t="s">
        <v>1413</v>
      </c>
      <c r="S2" s="47" t="s">
        <v>1523</v>
      </c>
      <c r="T2" s="47" t="s">
        <v>1525</v>
      </c>
      <c r="U2" s="47" t="s">
        <v>1412</v>
      </c>
      <c r="V2" s="47" t="s">
        <v>1411</v>
      </c>
      <c r="W2" s="49" t="s">
        <v>1526</v>
      </c>
      <c r="X2" s="47" t="s">
        <v>1409</v>
      </c>
      <c r="Y2" s="47" t="s">
        <v>1410</v>
      </c>
      <c r="Z2" s="47" t="s">
        <v>1539</v>
      </c>
      <c r="AA2" s="54" t="s">
        <v>1550</v>
      </c>
      <c r="AB2" s="50" t="s">
        <v>1484</v>
      </c>
      <c r="AC2" s="47" t="s">
        <v>1407</v>
      </c>
      <c r="AD2" s="47" t="s">
        <v>1406</v>
      </c>
      <c r="AE2" s="47" t="s">
        <v>1405</v>
      </c>
      <c r="AF2" s="47" t="s">
        <v>1529</v>
      </c>
      <c r="AG2" s="47" t="s">
        <v>1533</v>
      </c>
      <c r="AH2" s="49" t="s">
        <v>1534</v>
      </c>
      <c r="AI2" s="49" t="s">
        <v>1563</v>
      </c>
      <c r="AJ2" s="49" t="s">
        <v>1537</v>
      </c>
      <c r="AK2" s="73" t="s">
        <v>1672</v>
      </c>
      <c r="AL2" s="41" t="s">
        <v>1472</v>
      </c>
    </row>
    <row r="3" spans="1:38" ht="27.6" customHeight="1" x14ac:dyDescent="0.25">
      <c r="A3" s="47" t="s">
        <v>1466</v>
      </c>
      <c r="B3" s="48" t="s">
        <v>1476</v>
      </c>
      <c r="C3" s="48" t="s">
        <v>1477</v>
      </c>
      <c r="D3" s="52" t="s">
        <v>1465</v>
      </c>
      <c r="E3" s="46" t="s">
        <v>1480</v>
      </c>
      <c r="H3" s="47" t="s">
        <v>1402</v>
      </c>
      <c r="I3" s="52" t="s">
        <v>1464</v>
      </c>
      <c r="J3" s="66" t="s">
        <v>1463</v>
      </c>
      <c r="K3" s="47" t="s">
        <v>1462</v>
      </c>
      <c r="N3" s="41" t="s">
        <v>1471</v>
      </c>
      <c r="R3" s="47">
        <v>2</v>
      </c>
      <c r="U3" s="52" t="s">
        <v>1478</v>
      </c>
      <c r="V3" s="47" t="s">
        <v>1399</v>
      </c>
      <c r="AL3" s="41" t="s">
        <v>1473</v>
      </c>
    </row>
    <row r="4" spans="1:38" ht="27.6" x14ac:dyDescent="0.25">
      <c r="A4" s="59" t="s">
        <v>1555</v>
      </c>
      <c r="B4" s="49"/>
      <c r="C4" s="49"/>
      <c r="D4" s="52" t="s">
        <v>1465</v>
      </c>
      <c r="F4" s="54" t="s">
        <v>1551</v>
      </c>
      <c r="H4" s="58" t="s">
        <v>1553</v>
      </c>
      <c r="I4" s="80" t="s">
        <v>1720</v>
      </c>
      <c r="R4" s="47">
        <v>3</v>
      </c>
      <c r="S4" s="47">
        <v>0</v>
      </c>
      <c r="T4" s="47">
        <v>10</v>
      </c>
      <c r="U4" s="54">
        <v>3</v>
      </c>
      <c r="V4" s="54">
        <v>2</v>
      </c>
      <c r="W4" s="47">
        <v>5191</v>
      </c>
      <c r="X4" s="58" t="s">
        <v>1552</v>
      </c>
      <c r="Y4" s="55" t="s">
        <v>1527</v>
      </c>
      <c r="Z4" s="50"/>
      <c r="AA4" s="47" t="s">
        <v>1638</v>
      </c>
      <c r="AC4" s="47" t="s">
        <v>1560</v>
      </c>
      <c r="AD4" s="50"/>
      <c r="AE4" s="47" t="s">
        <v>1483</v>
      </c>
      <c r="AF4" s="47" t="s">
        <v>1531</v>
      </c>
      <c r="AG4" s="49" t="s">
        <v>1549</v>
      </c>
      <c r="AH4" s="47">
        <v>0.25</v>
      </c>
      <c r="AJ4" s="47" t="s">
        <v>1538</v>
      </c>
    </row>
    <row r="5" spans="1:38" ht="15" x14ac:dyDescent="0.35">
      <c r="A5" s="53" t="s">
        <v>965</v>
      </c>
      <c r="F5" s="50"/>
      <c r="H5" s="49" t="s">
        <v>1520</v>
      </c>
      <c r="R5" s="47">
        <v>3</v>
      </c>
      <c r="S5" s="47">
        <v>0</v>
      </c>
      <c r="T5" s="47">
        <v>10</v>
      </c>
      <c r="W5" s="47">
        <v>5193</v>
      </c>
      <c r="X5" s="50" t="s">
        <v>1521</v>
      </c>
      <c r="Y5" s="57" t="s">
        <v>965</v>
      </c>
      <c r="Z5" s="50" t="s">
        <v>1541</v>
      </c>
      <c r="AA5" s="50"/>
      <c r="AC5" s="56"/>
      <c r="AD5" s="56"/>
      <c r="AE5" s="47" t="s">
        <v>1483</v>
      </c>
      <c r="AF5" s="47" t="s">
        <v>1542</v>
      </c>
      <c r="AJ5" s="47" t="s">
        <v>1543</v>
      </c>
    </row>
    <row r="6" spans="1:38" ht="27.6" x14ac:dyDescent="0.25">
      <c r="A6" s="47" t="s">
        <v>1554</v>
      </c>
      <c r="D6" s="52" t="s">
        <v>1465</v>
      </c>
      <c r="F6" s="59" t="s">
        <v>1556</v>
      </c>
      <c r="H6" s="59" t="s">
        <v>1557</v>
      </c>
      <c r="I6" s="59" t="s">
        <v>1569</v>
      </c>
      <c r="R6" s="47">
        <v>3</v>
      </c>
      <c r="S6" s="47">
        <v>0</v>
      </c>
      <c r="T6" s="47">
        <v>10</v>
      </c>
      <c r="U6" s="47">
        <v>3</v>
      </c>
      <c r="V6" s="47">
        <v>2</v>
      </c>
      <c r="W6" s="47">
        <v>5431</v>
      </c>
      <c r="X6" s="47" t="s">
        <v>1558</v>
      </c>
      <c r="Y6" s="47" t="s">
        <v>954</v>
      </c>
      <c r="AB6" s="47" t="s">
        <v>1559</v>
      </c>
      <c r="AC6" s="79" t="s">
        <v>1719</v>
      </c>
      <c r="AE6" s="61" t="s">
        <v>1591</v>
      </c>
      <c r="AF6" s="47" t="s">
        <v>1561</v>
      </c>
      <c r="AH6" s="47">
        <v>1.5</v>
      </c>
      <c r="AI6" s="47">
        <v>0</v>
      </c>
      <c r="AJ6" s="47" t="s">
        <v>1538</v>
      </c>
    </row>
    <row r="7" spans="1:38" x14ac:dyDescent="0.25">
      <c r="A7" s="47" t="s">
        <v>1564</v>
      </c>
      <c r="D7" s="52" t="s">
        <v>1465</v>
      </c>
      <c r="F7" s="59" t="s">
        <v>1565</v>
      </c>
      <c r="H7" s="59" t="s">
        <v>1566</v>
      </c>
      <c r="R7" s="47">
        <v>3</v>
      </c>
      <c r="S7" s="47">
        <v>0</v>
      </c>
      <c r="T7" s="47">
        <v>10</v>
      </c>
      <c r="W7" s="47">
        <v>7318</v>
      </c>
      <c r="X7" s="47" t="s">
        <v>1521</v>
      </c>
      <c r="Y7" s="47" t="s">
        <v>955</v>
      </c>
      <c r="Z7" s="47" t="s">
        <v>1541</v>
      </c>
      <c r="AE7" s="47" t="s">
        <v>1483</v>
      </c>
      <c r="AF7" s="47" t="s">
        <v>1567</v>
      </c>
      <c r="AJ7" s="47" t="s">
        <v>1568</v>
      </c>
    </row>
    <row r="8" spans="1:38" ht="69" x14ac:dyDescent="0.25">
      <c r="A8" s="47" t="s">
        <v>1578</v>
      </c>
      <c r="D8" s="52" t="s">
        <v>1465</v>
      </c>
      <c r="F8" s="61" t="s">
        <v>1579</v>
      </c>
      <c r="H8" s="61" t="s">
        <v>1581</v>
      </c>
      <c r="R8" s="47">
        <v>3</v>
      </c>
      <c r="S8" s="47">
        <v>0</v>
      </c>
      <c r="T8" s="47">
        <v>10</v>
      </c>
      <c r="U8" s="47">
        <v>3</v>
      </c>
      <c r="V8" s="47">
        <v>2</v>
      </c>
      <c r="W8" s="47">
        <v>5075</v>
      </c>
      <c r="X8" s="47" t="s">
        <v>1558</v>
      </c>
      <c r="Y8" s="47" t="s">
        <v>622</v>
      </c>
      <c r="AB8" s="47" t="s">
        <v>1559</v>
      </c>
      <c r="AC8" s="47" t="s">
        <v>1560</v>
      </c>
      <c r="AD8" s="47" t="s">
        <v>1586</v>
      </c>
      <c r="AE8" s="61" t="s">
        <v>1591</v>
      </c>
      <c r="AF8" s="47" t="s">
        <v>1588</v>
      </c>
      <c r="AG8" s="47">
        <v>0</v>
      </c>
      <c r="AH8" s="47">
        <v>0.3</v>
      </c>
      <c r="AJ8" s="47" t="s">
        <v>1589</v>
      </c>
    </row>
    <row r="9" spans="1:38" ht="69" x14ac:dyDescent="0.25">
      <c r="A9" s="47" t="s">
        <v>1577</v>
      </c>
      <c r="D9" s="52" t="s">
        <v>1465</v>
      </c>
      <c r="F9" s="61" t="s">
        <v>1580</v>
      </c>
      <c r="H9" s="61" t="s">
        <v>1582</v>
      </c>
      <c r="I9" s="61" t="s">
        <v>1583</v>
      </c>
      <c r="J9" s="67" t="s">
        <v>1584</v>
      </c>
      <c r="K9" s="61" t="s">
        <v>1585</v>
      </c>
      <c r="R9" s="47">
        <v>3</v>
      </c>
      <c r="S9" s="47">
        <v>0</v>
      </c>
      <c r="T9" s="47">
        <v>10</v>
      </c>
      <c r="U9" s="47">
        <v>0.2</v>
      </c>
      <c r="V9" s="47">
        <v>0</v>
      </c>
      <c r="W9" s="47">
        <v>5076</v>
      </c>
      <c r="X9" s="112" t="s">
        <v>2125</v>
      </c>
      <c r="Y9" s="47" t="s">
        <v>623</v>
      </c>
      <c r="AB9" s="47" t="s">
        <v>1559</v>
      </c>
      <c r="AC9" s="47" t="s">
        <v>1560</v>
      </c>
      <c r="AE9" s="47" t="s">
        <v>1587</v>
      </c>
      <c r="AF9" s="47" t="s">
        <v>1590</v>
      </c>
      <c r="AG9" s="47">
        <v>0</v>
      </c>
      <c r="AH9" s="47">
        <v>0.2</v>
      </c>
      <c r="AJ9" s="47" t="s">
        <v>1538</v>
      </c>
    </row>
    <row r="10" spans="1:38" ht="27.6" x14ac:dyDescent="0.25">
      <c r="A10" s="61" t="s">
        <v>1606</v>
      </c>
      <c r="D10" s="52" t="s">
        <v>1465</v>
      </c>
      <c r="F10" s="61" t="s">
        <v>1607</v>
      </c>
      <c r="H10" s="61" t="s">
        <v>1603</v>
      </c>
      <c r="I10" s="61" t="s">
        <v>1604</v>
      </c>
      <c r="J10" s="67" t="s">
        <v>1605</v>
      </c>
      <c r="K10" s="61" t="s">
        <v>1585</v>
      </c>
      <c r="R10" s="47">
        <v>3</v>
      </c>
      <c r="S10" s="47">
        <v>0</v>
      </c>
      <c r="T10" s="47">
        <v>10</v>
      </c>
      <c r="U10" s="47">
        <v>1</v>
      </c>
      <c r="V10" s="47">
        <v>100</v>
      </c>
      <c r="W10" s="47">
        <v>5076</v>
      </c>
      <c r="X10" s="47" t="s">
        <v>1608</v>
      </c>
      <c r="Y10" s="47" t="s">
        <v>623</v>
      </c>
      <c r="AB10" s="47" t="s">
        <v>1559</v>
      </c>
      <c r="AC10" s="47" t="s">
        <v>1560</v>
      </c>
      <c r="AE10" s="47" t="s">
        <v>1587</v>
      </c>
      <c r="AF10" s="47" t="s">
        <v>1590</v>
      </c>
      <c r="AG10" s="47">
        <v>0</v>
      </c>
      <c r="AH10" s="61">
        <v>0.2</v>
      </c>
      <c r="AJ10" s="47" t="s">
        <v>1538</v>
      </c>
    </row>
    <row r="11" spans="1:38" ht="27.6" x14ac:dyDescent="0.25">
      <c r="A11" s="78" t="s">
        <v>1717</v>
      </c>
      <c r="D11" s="52" t="s">
        <v>1465</v>
      </c>
      <c r="F11" s="61" t="s">
        <v>1610</v>
      </c>
      <c r="H11" s="61" t="s">
        <v>1612</v>
      </c>
      <c r="I11" s="67" t="s">
        <v>1614</v>
      </c>
      <c r="K11" s="61"/>
      <c r="R11" s="47">
        <v>3</v>
      </c>
      <c r="S11" s="47">
        <v>0</v>
      </c>
      <c r="T11" s="47">
        <v>10</v>
      </c>
      <c r="U11" s="47">
        <v>2</v>
      </c>
      <c r="V11" s="47">
        <v>2</v>
      </c>
      <c r="W11" s="47">
        <v>5040</v>
      </c>
      <c r="X11" s="47" t="s">
        <v>1608</v>
      </c>
      <c r="Y11" s="47" t="s">
        <v>462</v>
      </c>
      <c r="AB11" s="47" t="s">
        <v>1559</v>
      </c>
      <c r="AC11" s="47" t="s">
        <v>1560</v>
      </c>
      <c r="AE11" s="47" t="s">
        <v>1587</v>
      </c>
      <c r="AF11" s="47" t="s">
        <v>1618</v>
      </c>
      <c r="AG11" s="47">
        <v>0</v>
      </c>
      <c r="AH11" s="47">
        <v>0.45</v>
      </c>
      <c r="AJ11" s="47" t="s">
        <v>1589</v>
      </c>
    </row>
    <row r="12" spans="1:38" ht="27.6" x14ac:dyDescent="0.25">
      <c r="A12" s="47" t="s">
        <v>1609</v>
      </c>
      <c r="D12" s="52" t="s">
        <v>1465</v>
      </c>
      <c r="F12" s="61" t="s">
        <v>1611</v>
      </c>
      <c r="H12" s="61" t="s">
        <v>1615</v>
      </c>
      <c r="I12" s="61" t="s">
        <v>1613</v>
      </c>
      <c r="J12" s="67" t="s">
        <v>1616</v>
      </c>
      <c r="R12" s="47">
        <v>3</v>
      </c>
      <c r="S12" s="47">
        <v>0</v>
      </c>
      <c r="T12" s="47">
        <v>10</v>
      </c>
      <c r="U12" s="47">
        <v>3</v>
      </c>
      <c r="V12" s="47">
        <v>2</v>
      </c>
      <c r="W12" s="47">
        <v>5041</v>
      </c>
      <c r="X12" s="47" t="s">
        <v>1617</v>
      </c>
      <c r="Y12" s="47" t="s">
        <v>463</v>
      </c>
      <c r="AB12" s="47" t="s">
        <v>1559</v>
      </c>
      <c r="AC12" s="47" t="s">
        <v>1560</v>
      </c>
      <c r="AE12" s="47" t="s">
        <v>1587</v>
      </c>
      <c r="AF12" s="47" t="s">
        <v>1619</v>
      </c>
      <c r="AG12" s="47">
        <v>625</v>
      </c>
      <c r="AH12" s="47">
        <v>0.45</v>
      </c>
      <c r="AJ12" s="47" t="s">
        <v>1538</v>
      </c>
    </row>
    <row r="13" spans="1:38" ht="27.6" x14ac:dyDescent="0.25">
      <c r="A13" s="61" t="s">
        <v>1620</v>
      </c>
      <c r="D13" s="52" t="s">
        <v>1465</v>
      </c>
      <c r="F13" s="61" t="s">
        <v>1621</v>
      </c>
      <c r="H13" s="61" t="s">
        <v>1612</v>
      </c>
      <c r="I13" s="67" t="s">
        <v>1614</v>
      </c>
      <c r="R13" s="47">
        <v>3</v>
      </c>
      <c r="S13" s="47">
        <v>0</v>
      </c>
      <c r="T13" s="47">
        <v>10</v>
      </c>
      <c r="U13" s="47">
        <v>1</v>
      </c>
      <c r="V13" s="47">
        <v>100</v>
      </c>
      <c r="W13" s="47">
        <v>5040</v>
      </c>
      <c r="X13" s="47" t="s">
        <v>1608</v>
      </c>
      <c r="Y13" s="47" t="s">
        <v>462</v>
      </c>
      <c r="AB13" s="47" t="s">
        <v>1559</v>
      </c>
      <c r="AC13" s="47" t="s">
        <v>1560</v>
      </c>
      <c r="AE13" s="47" t="s">
        <v>1587</v>
      </c>
      <c r="AF13" s="47" t="s">
        <v>1618</v>
      </c>
      <c r="AG13" s="47">
        <v>0</v>
      </c>
      <c r="AH13" s="47">
        <v>0.45</v>
      </c>
      <c r="AJ13" s="47" t="s">
        <v>1589</v>
      </c>
    </row>
    <row r="14" spans="1:38" ht="69" x14ac:dyDescent="0.25">
      <c r="A14" s="47" t="s">
        <v>1630</v>
      </c>
      <c r="D14" s="52" t="s">
        <v>1465</v>
      </c>
      <c r="F14" s="68" t="s">
        <v>1631</v>
      </c>
      <c r="H14" s="68" t="s">
        <v>1633</v>
      </c>
      <c r="I14" s="68" t="s">
        <v>1634</v>
      </c>
      <c r="J14" s="69" t="s">
        <v>1635</v>
      </c>
      <c r="K14" s="68" t="s">
        <v>1636</v>
      </c>
      <c r="R14" s="47">
        <v>3</v>
      </c>
      <c r="S14" s="47">
        <v>0</v>
      </c>
      <c r="T14" s="47">
        <v>10</v>
      </c>
      <c r="U14" s="47">
        <v>2</v>
      </c>
      <c r="V14" s="47">
        <v>2</v>
      </c>
      <c r="W14" s="47">
        <v>5110</v>
      </c>
      <c r="X14" s="47" t="s">
        <v>1558</v>
      </c>
      <c r="Y14" s="47" t="s">
        <v>1100</v>
      </c>
      <c r="AA14" s="47" t="s">
        <v>1638</v>
      </c>
      <c r="AB14" s="47" t="s">
        <v>1559</v>
      </c>
      <c r="AC14" s="47" t="s">
        <v>1639</v>
      </c>
      <c r="AD14" s="98" t="s">
        <v>1713</v>
      </c>
      <c r="AE14" s="47" t="s">
        <v>1587</v>
      </c>
      <c r="AF14" s="47" t="s">
        <v>1640</v>
      </c>
      <c r="AH14" s="47">
        <v>0.2</v>
      </c>
      <c r="AJ14" s="47" t="s">
        <v>1589</v>
      </c>
    </row>
    <row r="15" spans="1:38" ht="69" x14ac:dyDescent="0.25">
      <c r="A15" s="47" t="s">
        <v>1632</v>
      </c>
      <c r="D15" s="52" t="s">
        <v>1465</v>
      </c>
      <c r="F15" s="77" t="s">
        <v>1641</v>
      </c>
      <c r="H15" s="68" t="s">
        <v>1637</v>
      </c>
      <c r="R15" s="47">
        <v>3</v>
      </c>
      <c r="S15" s="47">
        <v>0</v>
      </c>
      <c r="T15" s="47">
        <v>10</v>
      </c>
      <c r="U15" s="47">
        <v>3</v>
      </c>
      <c r="V15" s="47">
        <v>2</v>
      </c>
      <c r="W15" s="47">
        <v>5111</v>
      </c>
      <c r="X15" s="47" t="s">
        <v>1558</v>
      </c>
      <c r="Y15" s="47" t="s">
        <v>1101</v>
      </c>
      <c r="AA15" s="47" t="s">
        <v>1638</v>
      </c>
      <c r="AB15" s="47" t="s">
        <v>1559</v>
      </c>
      <c r="AC15" s="47" t="s">
        <v>1639</v>
      </c>
      <c r="AD15" s="47" t="s">
        <v>1586</v>
      </c>
      <c r="AE15" s="47" t="s">
        <v>1587</v>
      </c>
      <c r="AF15" s="47" t="s">
        <v>1642</v>
      </c>
      <c r="AH15" s="47">
        <v>0.4</v>
      </c>
      <c r="AJ15" s="47" t="s">
        <v>1538</v>
      </c>
    </row>
    <row r="16" spans="1:38" ht="69" x14ac:dyDescent="0.25">
      <c r="A16" s="5" t="s">
        <v>1649</v>
      </c>
      <c r="D16" s="52" t="s">
        <v>1465</v>
      </c>
      <c r="F16" s="77" t="s">
        <v>1710</v>
      </c>
      <c r="H16" s="77" t="s">
        <v>1711</v>
      </c>
      <c r="R16" s="47">
        <v>3</v>
      </c>
      <c r="S16" s="47">
        <v>0</v>
      </c>
      <c r="T16" s="47">
        <v>10</v>
      </c>
      <c r="U16" s="47">
        <v>1</v>
      </c>
      <c r="V16" s="47">
        <v>100</v>
      </c>
      <c r="W16" s="47">
        <v>5111</v>
      </c>
      <c r="X16" s="47" t="s">
        <v>1608</v>
      </c>
      <c r="Y16" s="47" t="s">
        <v>1101</v>
      </c>
      <c r="AA16" s="47" t="s">
        <v>1712</v>
      </c>
      <c r="AB16" s="47" t="s">
        <v>1559</v>
      </c>
      <c r="AC16" s="77" t="s">
        <v>1714</v>
      </c>
      <c r="AD16" s="77" t="s">
        <v>1713</v>
      </c>
      <c r="AE16" s="47" t="s">
        <v>1587</v>
      </c>
      <c r="AF16" s="77" t="s">
        <v>1715</v>
      </c>
      <c r="AH16" s="47">
        <v>0.4</v>
      </c>
      <c r="AJ16" s="77" t="s">
        <v>1716</v>
      </c>
      <c r="AK16" s="47">
        <v>0.1</v>
      </c>
    </row>
    <row r="17" spans="1:37" ht="69" x14ac:dyDescent="0.25">
      <c r="A17" s="78" t="s">
        <v>1673</v>
      </c>
      <c r="D17" s="52" t="s">
        <v>1465</v>
      </c>
      <c r="F17" s="73" t="s">
        <v>1674</v>
      </c>
      <c r="H17" s="70" t="s">
        <v>1650</v>
      </c>
      <c r="I17" s="70" t="s">
        <v>1651</v>
      </c>
      <c r="J17" s="71" t="s">
        <v>1652</v>
      </c>
      <c r="R17" s="47">
        <v>3</v>
      </c>
      <c r="S17" s="47">
        <v>0</v>
      </c>
      <c r="T17" s="47">
        <v>10</v>
      </c>
      <c r="U17" s="47">
        <v>2</v>
      </c>
      <c r="V17" s="47">
        <v>2</v>
      </c>
      <c r="W17" s="47">
        <v>5008</v>
      </c>
      <c r="X17" s="47" t="s">
        <v>1558</v>
      </c>
      <c r="Y17" s="73" t="s">
        <v>1671</v>
      </c>
      <c r="AA17" s="47" t="s">
        <v>1638</v>
      </c>
      <c r="AB17" s="47" t="s">
        <v>1559</v>
      </c>
      <c r="AC17" s="47" t="s">
        <v>1639</v>
      </c>
      <c r="AD17" s="47" t="s">
        <v>1586</v>
      </c>
      <c r="AE17" s="47" t="s">
        <v>1587</v>
      </c>
      <c r="AF17" s="47" t="s">
        <v>1653</v>
      </c>
      <c r="AG17" s="47">
        <v>0</v>
      </c>
      <c r="AH17" s="47">
        <v>0.3</v>
      </c>
      <c r="AJ17" s="47" t="s">
        <v>1654</v>
      </c>
      <c r="AK17" s="47">
        <v>0.1</v>
      </c>
    </row>
    <row r="18" spans="1:37" ht="69" x14ac:dyDescent="0.25">
      <c r="A18" s="70" t="s">
        <v>1668</v>
      </c>
      <c r="D18" s="70" t="s">
        <v>1465</v>
      </c>
      <c r="F18" s="70" t="s">
        <v>1669</v>
      </c>
      <c r="H18" s="70" t="s">
        <v>1656</v>
      </c>
      <c r="I18" s="70" t="s">
        <v>1657</v>
      </c>
      <c r="J18" s="71" t="s">
        <v>1661</v>
      </c>
      <c r="K18" s="70" t="s">
        <v>1658</v>
      </c>
      <c r="R18" s="47">
        <v>3</v>
      </c>
      <c r="S18" s="47">
        <v>0</v>
      </c>
      <c r="T18" s="47">
        <v>10</v>
      </c>
      <c r="U18" s="47">
        <v>0.3</v>
      </c>
      <c r="W18" s="47">
        <v>5009</v>
      </c>
      <c r="X18" s="47" t="s">
        <v>1521</v>
      </c>
      <c r="Y18" s="47" t="s">
        <v>1031</v>
      </c>
      <c r="AA18" s="47" t="s">
        <v>1638</v>
      </c>
      <c r="AB18" s="47" t="s">
        <v>1659</v>
      </c>
      <c r="AC18" s="47" t="s">
        <v>1639</v>
      </c>
      <c r="AD18" s="47" t="s">
        <v>1586</v>
      </c>
      <c r="AE18" s="47" t="s">
        <v>1483</v>
      </c>
      <c r="AF18" s="47" t="s">
        <v>1660</v>
      </c>
      <c r="AG18" s="47">
        <v>300</v>
      </c>
      <c r="AJ18" s="47" t="s">
        <v>1568</v>
      </c>
    </row>
    <row r="19" spans="1:37" ht="27.6" x14ac:dyDescent="0.25">
      <c r="A19" s="74" t="s">
        <v>1675</v>
      </c>
      <c r="D19" s="70" t="s">
        <v>1465</v>
      </c>
      <c r="F19" s="74" t="s">
        <v>1676</v>
      </c>
      <c r="H19" s="81" t="s">
        <v>1725</v>
      </c>
      <c r="I19" s="81" t="s">
        <v>1726</v>
      </c>
      <c r="R19" s="47">
        <v>3</v>
      </c>
      <c r="X19" s="47" t="s">
        <v>1678</v>
      </c>
      <c r="Y19" s="74" t="s">
        <v>1677</v>
      </c>
      <c r="AE19" s="47" t="s">
        <v>1483</v>
      </c>
    </row>
    <row r="20" spans="1:37" ht="27.6" x14ac:dyDescent="0.25">
      <c r="A20" s="74" t="s">
        <v>1679</v>
      </c>
      <c r="D20" s="70" t="s">
        <v>1465</v>
      </c>
      <c r="F20" s="77" t="s">
        <v>1709</v>
      </c>
      <c r="H20" s="74" t="s">
        <v>1681</v>
      </c>
      <c r="R20" s="47">
        <v>3</v>
      </c>
      <c r="X20" s="47" t="s">
        <v>1678</v>
      </c>
      <c r="Y20" s="74" t="s">
        <v>1682</v>
      </c>
      <c r="AE20" s="47" t="s">
        <v>1483</v>
      </c>
    </row>
    <row r="21" spans="1:37" ht="27.6" x14ac:dyDescent="0.25">
      <c r="A21" s="74" t="s">
        <v>1680</v>
      </c>
      <c r="D21" s="70" t="s">
        <v>1465</v>
      </c>
      <c r="F21" s="74" t="s">
        <v>1684</v>
      </c>
      <c r="H21" s="74" t="s">
        <v>1683</v>
      </c>
      <c r="R21" s="47">
        <v>3</v>
      </c>
      <c r="X21" s="47" t="s">
        <v>1678</v>
      </c>
      <c r="Y21" s="74" t="s">
        <v>1682</v>
      </c>
      <c r="AE21" s="47" t="s">
        <v>1483</v>
      </c>
    </row>
    <row r="22" spans="1:37" ht="27.6" x14ac:dyDescent="0.25">
      <c r="A22" s="74" t="s">
        <v>1685</v>
      </c>
      <c r="D22" s="70" t="s">
        <v>1465</v>
      </c>
      <c r="F22" s="74" t="s">
        <v>1686</v>
      </c>
      <c r="H22" s="74" t="s">
        <v>1687</v>
      </c>
      <c r="I22" s="79" t="s">
        <v>1718</v>
      </c>
      <c r="R22" s="47">
        <v>3</v>
      </c>
      <c r="X22" s="47" t="s">
        <v>1678</v>
      </c>
      <c r="Y22" s="74" t="s">
        <v>1688</v>
      </c>
      <c r="AE22" s="47" t="s">
        <v>1483</v>
      </c>
    </row>
    <row r="23" spans="1:37" ht="27.6" x14ac:dyDescent="0.25">
      <c r="A23" s="74" t="s">
        <v>1689</v>
      </c>
      <c r="D23" s="70" t="s">
        <v>1465</v>
      </c>
      <c r="F23" s="74" t="s">
        <v>1690</v>
      </c>
      <c r="H23" s="74" t="s">
        <v>1691</v>
      </c>
      <c r="I23" s="74" t="s">
        <v>1692</v>
      </c>
      <c r="R23" s="47">
        <v>3</v>
      </c>
      <c r="X23" s="47" t="s">
        <v>1678</v>
      </c>
      <c r="Y23" s="74" t="s">
        <v>1689</v>
      </c>
      <c r="AE23" s="47" t="s">
        <v>1483</v>
      </c>
    </row>
    <row r="24" spans="1:37" ht="27.6" x14ac:dyDescent="0.25">
      <c r="A24" s="74" t="s">
        <v>1693</v>
      </c>
      <c r="D24" s="70" t="s">
        <v>1465</v>
      </c>
      <c r="F24" s="74" t="s">
        <v>1694</v>
      </c>
      <c r="H24" s="74" t="s">
        <v>1695</v>
      </c>
      <c r="I24" s="74" t="s">
        <v>1696</v>
      </c>
      <c r="J24" s="75" t="s">
        <v>1697</v>
      </c>
      <c r="K24" s="74" t="s">
        <v>1698</v>
      </c>
      <c r="L24" s="74" t="s">
        <v>1700</v>
      </c>
      <c r="M24" s="74" t="s">
        <v>1699</v>
      </c>
      <c r="R24" s="47">
        <v>3</v>
      </c>
      <c r="X24" s="47" t="s">
        <v>1678</v>
      </c>
      <c r="Y24" s="74" t="s">
        <v>1701</v>
      </c>
      <c r="AE24" s="47" t="s">
        <v>1483</v>
      </c>
    </row>
    <row r="25" spans="1:37" ht="27.6" x14ac:dyDescent="0.25">
      <c r="A25" s="74" t="s">
        <v>1702</v>
      </c>
      <c r="D25" s="70" t="s">
        <v>1465</v>
      </c>
      <c r="F25" s="74" t="s">
        <v>1703</v>
      </c>
      <c r="H25" s="74" t="s">
        <v>1705</v>
      </c>
      <c r="I25" s="74" t="s">
        <v>1704</v>
      </c>
      <c r="R25" s="47">
        <v>3</v>
      </c>
      <c r="X25" s="47" t="s">
        <v>1678</v>
      </c>
      <c r="Y25" s="74" t="s">
        <v>1702</v>
      </c>
      <c r="AE25" s="47" t="s">
        <v>1483</v>
      </c>
    </row>
    <row r="26" spans="1:37" ht="27.6" x14ac:dyDescent="0.25">
      <c r="A26" s="76" t="s">
        <v>1706</v>
      </c>
      <c r="D26" s="70" t="s">
        <v>1465</v>
      </c>
      <c r="F26" s="76" t="s">
        <v>1707</v>
      </c>
      <c r="H26" s="76" t="s">
        <v>1708</v>
      </c>
      <c r="R26" s="47">
        <v>3</v>
      </c>
      <c r="X26" s="47" t="s">
        <v>1678</v>
      </c>
      <c r="Y26" s="76" t="s">
        <v>1706</v>
      </c>
      <c r="AE26" s="47" t="s">
        <v>1483</v>
      </c>
    </row>
    <row r="27" spans="1:37" ht="27.6" x14ac:dyDescent="0.25">
      <c r="A27" s="47" t="s">
        <v>1727</v>
      </c>
      <c r="D27" s="70" t="s">
        <v>1465</v>
      </c>
      <c r="F27" s="82" t="s">
        <v>1735</v>
      </c>
      <c r="H27" s="82" t="s">
        <v>1736</v>
      </c>
      <c r="R27" s="47">
        <v>1</v>
      </c>
      <c r="X27" s="47" t="s">
        <v>1678</v>
      </c>
    </row>
    <row r="28" spans="1:37" ht="27.6" x14ac:dyDescent="0.25">
      <c r="A28" s="82" t="s">
        <v>1728</v>
      </c>
      <c r="D28" s="70" t="s">
        <v>1465</v>
      </c>
      <c r="F28" s="82" t="s">
        <v>1737</v>
      </c>
      <c r="H28" s="82" t="s">
        <v>1736</v>
      </c>
      <c r="R28" s="47">
        <v>1</v>
      </c>
      <c r="X28" s="47" t="s">
        <v>1678</v>
      </c>
    </row>
    <row r="29" spans="1:37" ht="27.6" x14ac:dyDescent="0.25">
      <c r="A29" s="82" t="s">
        <v>1729</v>
      </c>
      <c r="D29" s="70" t="s">
        <v>1465</v>
      </c>
      <c r="F29" s="82" t="s">
        <v>1738</v>
      </c>
      <c r="H29" s="82" t="s">
        <v>1736</v>
      </c>
      <c r="R29" s="47">
        <v>1</v>
      </c>
      <c r="X29" s="47" t="s">
        <v>1678</v>
      </c>
    </row>
    <row r="30" spans="1:37" ht="27.6" x14ac:dyDescent="0.25">
      <c r="A30" s="47" t="s">
        <v>1730</v>
      </c>
      <c r="D30" s="70" t="s">
        <v>1465</v>
      </c>
      <c r="F30" s="82" t="s">
        <v>1739</v>
      </c>
      <c r="H30" s="82" t="s">
        <v>1736</v>
      </c>
      <c r="R30" s="47">
        <v>1</v>
      </c>
      <c r="X30" s="47" t="s">
        <v>1678</v>
      </c>
    </row>
    <row r="31" spans="1:37" ht="27.6" x14ac:dyDescent="0.25">
      <c r="A31" s="82" t="s">
        <v>1731</v>
      </c>
      <c r="D31" s="70" t="s">
        <v>1465</v>
      </c>
      <c r="F31" s="82" t="s">
        <v>1740</v>
      </c>
      <c r="H31" s="82" t="s">
        <v>1744</v>
      </c>
      <c r="R31" s="47">
        <v>1</v>
      </c>
      <c r="X31" s="47" t="s">
        <v>1678</v>
      </c>
    </row>
    <row r="32" spans="1:37" ht="27.6" x14ac:dyDescent="0.25">
      <c r="A32" s="47" t="s">
        <v>1732</v>
      </c>
      <c r="D32" s="70" t="s">
        <v>1465</v>
      </c>
      <c r="F32" s="82" t="s">
        <v>1741</v>
      </c>
      <c r="H32" s="82" t="s">
        <v>1736</v>
      </c>
      <c r="I32" s="82" t="s">
        <v>1745</v>
      </c>
      <c r="J32" s="83" t="s">
        <v>1746</v>
      </c>
      <c r="R32" s="47">
        <v>1</v>
      </c>
      <c r="X32" s="47" t="s">
        <v>1678</v>
      </c>
    </row>
    <row r="33" spans="1:24" ht="27.6" x14ac:dyDescent="0.25">
      <c r="A33" s="47" t="s">
        <v>1733</v>
      </c>
      <c r="D33" s="70" t="s">
        <v>1465</v>
      </c>
      <c r="F33" s="82" t="s">
        <v>1743</v>
      </c>
      <c r="H33" s="82" t="s">
        <v>1747</v>
      </c>
      <c r="R33" s="47">
        <v>1</v>
      </c>
      <c r="X33" s="47" t="s">
        <v>1678</v>
      </c>
    </row>
    <row r="34" spans="1:24" ht="27.6" x14ac:dyDescent="0.25">
      <c r="A34" s="82" t="s">
        <v>1734</v>
      </c>
      <c r="D34" s="70" t="s">
        <v>1465</v>
      </c>
      <c r="F34" s="82" t="s">
        <v>1742</v>
      </c>
      <c r="H34" s="82" t="s">
        <v>1748</v>
      </c>
      <c r="R34" s="47">
        <v>1</v>
      </c>
      <c r="X34" s="47" t="s">
        <v>1678</v>
      </c>
    </row>
  </sheetData>
  <phoneticPr fontId="4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3AB9-1417-4C41-848B-F3B8563F927C}">
  <dimension ref="A1:AT129"/>
  <sheetViews>
    <sheetView tabSelected="1" topLeftCell="A95" workbookViewId="0">
      <pane xSplit="1" topLeftCell="T1" activePane="topRight" state="frozen"/>
      <selection pane="topRight" activeCell="X116" sqref="X116"/>
    </sheetView>
  </sheetViews>
  <sheetFormatPr defaultColWidth="8.77734375" defaultRowHeight="13.8" x14ac:dyDescent="0.25"/>
  <cols>
    <col min="1" max="1" width="23" style="38" bestFit="1" customWidth="1"/>
    <col min="2" max="2" width="15.44140625" style="38" customWidth="1"/>
    <col min="3" max="3" width="15.44140625" style="91" customWidth="1"/>
    <col min="4" max="4" width="8.77734375" style="38" customWidth="1"/>
    <col min="5" max="5" width="11.109375" style="38" customWidth="1"/>
    <col min="6" max="16" width="8.77734375" style="38" customWidth="1"/>
    <col min="17" max="18" width="9.109375" style="38" customWidth="1"/>
    <col min="19" max="19" width="15.5546875" style="38" customWidth="1"/>
    <col min="20" max="21" width="16.109375" style="38" customWidth="1"/>
    <col min="22" max="25" width="15.109375" style="38" customWidth="1"/>
    <col min="26" max="27" width="17.44140625" style="38" customWidth="1"/>
    <col min="28" max="28" width="13.6640625" style="38" customWidth="1"/>
    <col min="29" max="30" width="8.77734375" style="38" customWidth="1"/>
    <col min="31" max="31" width="9.5546875" style="38" customWidth="1"/>
    <col min="32" max="33" width="16" style="38" customWidth="1"/>
    <col min="34" max="34" width="19" style="38" customWidth="1"/>
    <col min="35" max="35" width="14.44140625" style="38" customWidth="1"/>
    <col min="36" max="36" width="21.44140625" style="38" customWidth="1"/>
    <col min="37" max="37" width="20.6640625" style="38" customWidth="1"/>
    <col min="38" max="38" width="21.109375" style="38" customWidth="1"/>
    <col min="39" max="39" width="18.33203125" style="38" customWidth="1"/>
    <col min="40" max="40" width="20.44140625" style="38" bestFit="1" customWidth="1"/>
    <col min="41" max="41" width="10.44140625" style="39" bestFit="1" customWidth="1"/>
    <col min="42" max="45" width="8.77734375" style="39"/>
    <col min="46" max="16384" width="8.77734375" style="38"/>
  </cols>
  <sheetData>
    <row r="1" spans="1:46" x14ac:dyDescent="0.25">
      <c r="A1" s="38" t="s">
        <v>1457</v>
      </c>
      <c r="B1" s="38" t="s">
        <v>1456</v>
      </c>
      <c r="C1" s="91" t="s">
        <v>1455</v>
      </c>
      <c r="D1" s="38" t="s">
        <v>1454</v>
      </c>
      <c r="Q1" s="38" t="s">
        <v>1453</v>
      </c>
      <c r="R1" s="95" t="s">
        <v>1999</v>
      </c>
      <c r="S1" s="38" t="s">
        <v>1452</v>
      </c>
      <c r="T1" s="38" t="s">
        <v>1451</v>
      </c>
      <c r="U1" s="84" t="s">
        <v>1753</v>
      </c>
      <c r="V1" s="38" t="s">
        <v>1450</v>
      </c>
      <c r="W1" s="88" t="s">
        <v>1757</v>
      </c>
      <c r="X1" s="88" t="s">
        <v>2116</v>
      </c>
      <c r="Y1" s="105" t="s">
        <v>2043</v>
      </c>
      <c r="Z1" s="38" t="s">
        <v>1449</v>
      </c>
      <c r="AA1" s="60" t="s">
        <v>1755</v>
      </c>
      <c r="AB1" s="38" t="s">
        <v>1448</v>
      </c>
      <c r="AC1" s="38" t="s">
        <v>1447</v>
      </c>
      <c r="AD1" s="38" t="s">
        <v>1446</v>
      </c>
      <c r="AE1" s="38" t="s">
        <v>1445</v>
      </c>
      <c r="AF1" s="38" t="s">
        <v>1444</v>
      </c>
      <c r="AG1" s="38" t="s">
        <v>1443</v>
      </c>
      <c r="AH1" s="38" t="s">
        <v>1442</v>
      </c>
      <c r="AI1" s="38" t="s">
        <v>1441</v>
      </c>
      <c r="AJ1" s="38" t="s">
        <v>1440</v>
      </c>
      <c r="AK1" s="38" t="s">
        <v>1439</v>
      </c>
      <c r="AL1" s="38" t="s">
        <v>1438</v>
      </c>
      <c r="AM1" s="38" t="s">
        <v>1437</v>
      </c>
      <c r="AN1" s="95" t="s">
        <v>1825</v>
      </c>
      <c r="AO1" s="96" t="s">
        <v>1827</v>
      </c>
      <c r="AP1" s="96" t="s">
        <v>1828</v>
      </c>
    </row>
    <row r="2" spans="1:46" x14ac:dyDescent="0.25">
      <c r="A2" s="38" t="s">
        <v>1435</v>
      </c>
      <c r="B2" s="38" t="s">
        <v>1434</v>
      </c>
      <c r="C2" s="91" t="s">
        <v>1433</v>
      </c>
      <c r="D2" s="95" t="s">
        <v>1432</v>
      </c>
      <c r="E2" s="39" t="s">
        <v>1431</v>
      </c>
      <c r="F2" s="39" t="s">
        <v>1430</v>
      </c>
      <c r="G2" s="39" t="s">
        <v>1429</v>
      </c>
      <c r="H2" s="39" t="s">
        <v>1428</v>
      </c>
      <c r="I2" s="39" t="s">
        <v>1427</v>
      </c>
      <c r="J2" s="39" t="s">
        <v>1426</v>
      </c>
      <c r="K2" s="39" t="s">
        <v>1425</v>
      </c>
      <c r="L2" s="39" t="s">
        <v>1424</v>
      </c>
      <c r="M2" s="39" t="s">
        <v>1423</v>
      </c>
      <c r="N2" s="39" t="s">
        <v>2148</v>
      </c>
      <c r="O2" s="117" t="s">
        <v>2149</v>
      </c>
      <c r="P2" s="38" t="s">
        <v>1422</v>
      </c>
      <c r="Q2" s="39" t="s">
        <v>1421</v>
      </c>
      <c r="R2" s="96" t="s">
        <v>1999</v>
      </c>
      <c r="S2" s="39" t="s">
        <v>1420</v>
      </c>
      <c r="T2" s="39" t="s">
        <v>1419</v>
      </c>
      <c r="U2" s="86" t="s">
        <v>1752</v>
      </c>
      <c r="V2" s="39" t="s">
        <v>1418</v>
      </c>
      <c r="W2" s="86" t="s">
        <v>1756</v>
      </c>
      <c r="X2" s="110" t="s">
        <v>2115</v>
      </c>
      <c r="Y2" s="86" t="s">
        <v>2042</v>
      </c>
      <c r="Z2" s="39" t="s">
        <v>1417</v>
      </c>
      <c r="AA2" s="87" t="s">
        <v>1754</v>
      </c>
      <c r="AB2" s="39" t="s">
        <v>1416</v>
      </c>
      <c r="AC2" s="39" t="s">
        <v>1415</v>
      </c>
      <c r="AD2" s="39" t="s">
        <v>1414</v>
      </c>
      <c r="AE2" s="38" t="s">
        <v>1413</v>
      </c>
      <c r="AF2" s="38" t="s">
        <v>1412</v>
      </c>
      <c r="AG2" s="38" t="s">
        <v>1411</v>
      </c>
      <c r="AH2" s="38" t="s">
        <v>1410</v>
      </c>
      <c r="AI2" s="38" t="s">
        <v>1409</v>
      </c>
      <c r="AJ2" s="38" t="s">
        <v>1408</v>
      </c>
      <c r="AK2" s="38" t="s">
        <v>1407</v>
      </c>
      <c r="AL2" s="38" t="s">
        <v>1406</v>
      </c>
      <c r="AM2" s="38" t="s">
        <v>1405</v>
      </c>
      <c r="AN2" s="38" t="s">
        <v>1824</v>
      </c>
      <c r="AO2" s="39" t="s">
        <v>1826</v>
      </c>
      <c r="AP2" s="96" t="s">
        <v>1829</v>
      </c>
      <c r="AQ2" s="96" t="s">
        <v>1830</v>
      </c>
      <c r="AR2" s="96" t="s">
        <v>1831</v>
      </c>
      <c r="AS2" s="96" t="s">
        <v>1832</v>
      </c>
      <c r="AT2" s="95" t="s">
        <v>1833</v>
      </c>
    </row>
    <row r="3" spans="1:46" x14ac:dyDescent="0.25">
      <c r="A3" s="38" t="s">
        <v>1404</v>
      </c>
      <c r="B3" s="38" t="s">
        <v>1403</v>
      </c>
      <c r="E3" s="38" t="s">
        <v>1402</v>
      </c>
      <c r="F3" s="42" t="s">
        <v>1401</v>
      </c>
      <c r="G3" s="38" t="s">
        <v>1400</v>
      </c>
      <c r="AE3" s="38">
        <v>2</v>
      </c>
      <c r="AF3" s="42" t="s">
        <v>1478</v>
      </c>
      <c r="AG3" s="38" t="s">
        <v>1399</v>
      </c>
    </row>
    <row r="4" spans="1:46" ht="41.4" x14ac:dyDescent="0.25">
      <c r="A4" s="93" t="s">
        <v>1777</v>
      </c>
      <c r="B4" s="38" t="s">
        <v>1403</v>
      </c>
      <c r="C4" s="94" t="s">
        <v>1778</v>
      </c>
      <c r="R4" s="38">
        <v>1600</v>
      </c>
      <c r="S4" s="38" t="s">
        <v>1750</v>
      </c>
      <c r="V4" s="38">
        <v>0</v>
      </c>
      <c r="W4" s="84" t="s">
        <v>1758</v>
      </c>
      <c r="X4" s="84"/>
      <c r="Y4" s="84"/>
      <c r="Z4" s="38">
        <v>1</v>
      </c>
      <c r="AA4" s="38">
        <v>1</v>
      </c>
      <c r="AB4" s="38">
        <v>1</v>
      </c>
      <c r="AC4" s="38" t="s">
        <v>1751</v>
      </c>
      <c r="AF4" s="38">
        <v>1</v>
      </c>
      <c r="AG4" s="38">
        <v>0</v>
      </c>
      <c r="AH4" s="85" t="s">
        <v>1749</v>
      </c>
      <c r="AI4" s="47" t="s">
        <v>1617</v>
      </c>
    </row>
    <row r="5" spans="1:46" x14ac:dyDescent="0.25">
      <c r="A5" s="89" t="s">
        <v>1772</v>
      </c>
      <c r="B5" s="38" t="s">
        <v>1772</v>
      </c>
      <c r="C5" s="90"/>
      <c r="E5" s="93" t="s">
        <v>1773</v>
      </c>
      <c r="F5" s="93" t="s">
        <v>1774</v>
      </c>
      <c r="Q5" s="38">
        <v>100</v>
      </c>
      <c r="W5" s="84"/>
      <c r="X5" s="84"/>
      <c r="Y5" s="84"/>
      <c r="AH5" s="85"/>
      <c r="AI5" s="47"/>
    </row>
    <row r="6" spans="1:46" x14ac:dyDescent="0.25">
      <c r="A6" s="89" t="s">
        <v>1776</v>
      </c>
      <c r="B6" s="38" t="s">
        <v>1776</v>
      </c>
      <c r="C6" s="90"/>
      <c r="E6" s="93" t="s">
        <v>1775</v>
      </c>
      <c r="Q6" s="38">
        <v>100</v>
      </c>
      <c r="W6" s="84"/>
      <c r="X6" s="84"/>
      <c r="Y6" s="84"/>
      <c r="AH6" s="85"/>
      <c r="AI6" s="47"/>
    </row>
    <row r="7" spans="1:46" x14ac:dyDescent="0.25">
      <c r="A7" s="38" t="s">
        <v>1779</v>
      </c>
      <c r="B7" s="38" t="s">
        <v>1779</v>
      </c>
      <c r="Q7" s="38">
        <v>500</v>
      </c>
    </row>
    <row r="8" spans="1:46" x14ac:dyDescent="0.25">
      <c r="A8" s="38" t="s">
        <v>1780</v>
      </c>
      <c r="B8" s="38" t="s">
        <v>1780</v>
      </c>
      <c r="Q8" s="38">
        <v>500</v>
      </c>
    </row>
    <row r="9" spans="1:46" x14ac:dyDescent="0.25">
      <c r="A9" s="38" t="s">
        <v>1781</v>
      </c>
      <c r="B9" s="38" t="s">
        <v>1781</v>
      </c>
      <c r="Q9" s="38">
        <v>500</v>
      </c>
    </row>
    <row r="10" spans="1:46" x14ac:dyDescent="0.25">
      <c r="A10" s="38" t="s">
        <v>1782</v>
      </c>
      <c r="B10" s="38" t="s">
        <v>1782</v>
      </c>
      <c r="Q10" s="38">
        <v>500</v>
      </c>
    </row>
    <row r="11" spans="1:46" ht="27.6" x14ac:dyDescent="0.25">
      <c r="A11" s="93" t="s">
        <v>1784</v>
      </c>
      <c r="B11" s="93" t="s">
        <v>1783</v>
      </c>
      <c r="C11" s="94" t="s">
        <v>1785</v>
      </c>
      <c r="E11" s="101" t="s">
        <v>1786</v>
      </c>
      <c r="F11" s="101" t="s">
        <v>2018</v>
      </c>
      <c r="G11" s="101" t="s">
        <v>2016</v>
      </c>
      <c r="Q11" s="38">
        <v>1000</v>
      </c>
      <c r="R11" s="38">
        <v>1607</v>
      </c>
      <c r="W11" s="93" t="s">
        <v>1787</v>
      </c>
      <c r="X11" s="93"/>
      <c r="Y11" s="93"/>
      <c r="AC11" s="93" t="s">
        <v>1788</v>
      </c>
      <c r="AF11" s="38">
        <v>5</v>
      </c>
      <c r="AH11" s="93" t="s">
        <v>1789</v>
      </c>
      <c r="AI11" s="101" t="s">
        <v>2017</v>
      </c>
    </row>
    <row r="12" spans="1:46" ht="41.4" x14ac:dyDescent="0.25">
      <c r="A12" s="106" t="s">
        <v>2072</v>
      </c>
      <c r="B12" s="106" t="s">
        <v>1783</v>
      </c>
      <c r="C12" s="107" t="s">
        <v>2073</v>
      </c>
      <c r="E12" s="106" t="s">
        <v>2074</v>
      </c>
      <c r="F12" s="106" t="s">
        <v>1790</v>
      </c>
      <c r="G12" s="106" t="s">
        <v>2076</v>
      </c>
      <c r="Q12" s="38">
        <v>500</v>
      </c>
      <c r="R12" s="38">
        <v>1608</v>
      </c>
      <c r="W12" s="38" t="s">
        <v>1761</v>
      </c>
      <c r="AH12" s="106" t="s">
        <v>2075</v>
      </c>
      <c r="AI12" s="101" t="s">
        <v>2017</v>
      </c>
    </row>
    <row r="13" spans="1:46" ht="27.6" x14ac:dyDescent="0.25">
      <c r="A13" s="106" t="s">
        <v>2078</v>
      </c>
      <c r="B13" s="106" t="s">
        <v>1783</v>
      </c>
      <c r="C13" s="107" t="s">
        <v>2079</v>
      </c>
      <c r="E13" s="106" t="s">
        <v>2092</v>
      </c>
      <c r="F13" s="106" t="s">
        <v>2071</v>
      </c>
      <c r="Q13" s="38">
        <v>500</v>
      </c>
      <c r="R13" s="38">
        <v>1609</v>
      </c>
      <c r="W13" s="38" t="s">
        <v>1761</v>
      </c>
      <c r="AH13" s="106" t="s">
        <v>2080</v>
      </c>
      <c r="AI13" s="101" t="s">
        <v>2017</v>
      </c>
    </row>
    <row r="14" spans="1:46" x14ac:dyDescent="0.25">
      <c r="A14" s="38" t="s">
        <v>1791</v>
      </c>
      <c r="B14" s="38" t="s">
        <v>1791</v>
      </c>
      <c r="E14" s="95" t="s">
        <v>1792</v>
      </c>
      <c r="Q14" s="38">
        <v>500</v>
      </c>
    </row>
    <row r="15" spans="1:46" x14ac:dyDescent="0.25">
      <c r="A15" s="38" t="s">
        <v>1793</v>
      </c>
      <c r="B15" s="38" t="s">
        <v>1793</v>
      </c>
      <c r="E15" s="95" t="s">
        <v>1796</v>
      </c>
      <c r="Q15" s="38">
        <v>500</v>
      </c>
    </row>
    <row r="16" spans="1:46" x14ac:dyDescent="0.25">
      <c r="A16" s="38" t="s">
        <v>1794</v>
      </c>
      <c r="B16" s="38" t="s">
        <v>1794</v>
      </c>
      <c r="E16" s="95" t="s">
        <v>1797</v>
      </c>
      <c r="Q16" s="38">
        <v>500</v>
      </c>
    </row>
    <row r="17" spans="1:46" x14ac:dyDescent="0.25">
      <c r="A17" s="38" t="s">
        <v>1795</v>
      </c>
      <c r="B17" s="38" t="s">
        <v>1795</v>
      </c>
      <c r="E17" s="95" t="s">
        <v>1798</v>
      </c>
      <c r="F17" s="95" t="s">
        <v>1792</v>
      </c>
      <c r="Q17" s="38">
        <v>1000</v>
      </c>
    </row>
    <row r="18" spans="1:46" ht="41.4" x14ac:dyDescent="0.25">
      <c r="A18" s="102" t="s">
        <v>2021</v>
      </c>
      <c r="B18" s="102" t="s">
        <v>1783</v>
      </c>
      <c r="C18" s="104" t="s">
        <v>2022</v>
      </c>
      <c r="E18" s="95" t="s">
        <v>1800</v>
      </c>
      <c r="F18" s="102" t="s">
        <v>2023</v>
      </c>
      <c r="G18" s="102" t="s">
        <v>2020</v>
      </c>
      <c r="Q18" s="38">
        <v>1000</v>
      </c>
      <c r="R18" s="38">
        <v>1614</v>
      </c>
      <c r="W18" s="38" t="s">
        <v>1761</v>
      </c>
      <c r="AH18" s="38" t="s">
        <v>1799</v>
      </c>
      <c r="AI18" s="101" t="s">
        <v>2017</v>
      </c>
    </row>
    <row r="19" spans="1:46" x14ac:dyDescent="0.25">
      <c r="A19" s="38" t="s">
        <v>1801</v>
      </c>
      <c r="B19" s="38" t="s">
        <v>1801</v>
      </c>
      <c r="E19" s="95" t="s">
        <v>1802</v>
      </c>
      <c r="Q19" s="38">
        <v>1500</v>
      </c>
    </row>
    <row r="20" spans="1:46" ht="41.4" x14ac:dyDescent="0.25">
      <c r="A20" s="102" t="s">
        <v>2025</v>
      </c>
      <c r="B20" s="102" t="s">
        <v>1783</v>
      </c>
      <c r="C20" s="104" t="s">
        <v>2026</v>
      </c>
      <c r="E20" s="102" t="s">
        <v>2023</v>
      </c>
      <c r="F20" s="102" t="s">
        <v>2020</v>
      </c>
      <c r="Q20" s="38">
        <v>500</v>
      </c>
      <c r="R20" s="38">
        <v>1616</v>
      </c>
      <c r="W20" s="38" t="s">
        <v>1761</v>
      </c>
      <c r="AH20" s="102" t="s">
        <v>2027</v>
      </c>
      <c r="AI20" s="101" t="s">
        <v>2017</v>
      </c>
    </row>
    <row r="21" spans="1:46" ht="27.6" x14ac:dyDescent="0.25">
      <c r="A21" s="102" t="s">
        <v>2028</v>
      </c>
      <c r="B21" s="102" t="s">
        <v>1783</v>
      </c>
      <c r="C21" s="104" t="s">
        <v>2029</v>
      </c>
      <c r="E21" s="102" t="s">
        <v>1805</v>
      </c>
      <c r="F21" s="102" t="s">
        <v>1806</v>
      </c>
      <c r="Q21" s="38">
        <v>500</v>
      </c>
      <c r="R21" s="38">
        <v>1617</v>
      </c>
      <c r="W21" s="38" t="s">
        <v>1761</v>
      </c>
      <c r="AF21" s="38">
        <v>4</v>
      </c>
      <c r="AH21" s="102" t="s">
        <v>1807</v>
      </c>
      <c r="AI21" s="101" t="s">
        <v>2017</v>
      </c>
    </row>
    <row r="22" spans="1:46" x14ac:dyDescent="0.25">
      <c r="A22" s="38" t="s">
        <v>1808</v>
      </c>
      <c r="B22" s="38" t="s">
        <v>1808</v>
      </c>
      <c r="E22" s="95" t="s">
        <v>1822</v>
      </c>
      <c r="Q22" s="38">
        <v>500</v>
      </c>
    </row>
    <row r="23" spans="1:46" x14ac:dyDescent="0.25">
      <c r="A23" s="38" t="s">
        <v>1809</v>
      </c>
      <c r="B23" s="38" t="s">
        <v>1809</v>
      </c>
      <c r="E23" s="95" t="s">
        <v>1810</v>
      </c>
      <c r="Q23" s="38">
        <v>1000</v>
      </c>
    </row>
    <row r="24" spans="1:46" x14ac:dyDescent="0.25">
      <c r="A24" s="38" t="s">
        <v>1811</v>
      </c>
      <c r="B24" s="38" t="s">
        <v>1811</v>
      </c>
      <c r="E24" s="95" t="s">
        <v>1840</v>
      </c>
      <c r="Q24" s="38">
        <v>500</v>
      </c>
    </row>
    <row r="25" spans="1:46" x14ac:dyDescent="0.25">
      <c r="A25" s="38" t="s">
        <v>1812</v>
      </c>
      <c r="B25" s="38" t="s">
        <v>1812</v>
      </c>
      <c r="E25" s="95" t="s">
        <v>1813</v>
      </c>
      <c r="F25" s="95" t="s">
        <v>1814</v>
      </c>
      <c r="Q25" s="38">
        <v>1000</v>
      </c>
    </row>
    <row r="26" spans="1:46" x14ac:dyDescent="0.25">
      <c r="A26" s="38" t="s">
        <v>1815</v>
      </c>
      <c r="B26" s="38" t="s">
        <v>1815</v>
      </c>
      <c r="E26" s="95" t="s">
        <v>1816</v>
      </c>
      <c r="Q26" s="38">
        <v>1000</v>
      </c>
    </row>
    <row r="27" spans="1:46" ht="27.6" x14ac:dyDescent="0.25">
      <c r="A27" s="102" t="s">
        <v>1817</v>
      </c>
      <c r="B27" s="102" t="s">
        <v>1783</v>
      </c>
      <c r="C27" s="104" t="s">
        <v>2030</v>
      </c>
      <c r="E27" s="102" t="s">
        <v>2031</v>
      </c>
      <c r="F27" s="102" t="s">
        <v>2032</v>
      </c>
      <c r="G27" s="102" t="s">
        <v>2033</v>
      </c>
      <c r="Q27" s="38">
        <v>1500</v>
      </c>
      <c r="R27" s="38">
        <v>1623</v>
      </c>
      <c r="W27" s="38" t="s">
        <v>1761</v>
      </c>
      <c r="AF27" s="38">
        <v>5</v>
      </c>
      <c r="AH27" s="95" t="s">
        <v>1978</v>
      </c>
      <c r="AI27" s="89" t="s">
        <v>1771</v>
      </c>
    </row>
    <row r="28" spans="1:46" ht="13.8" customHeight="1" x14ac:dyDescent="0.25">
      <c r="A28" s="89" t="s">
        <v>1759</v>
      </c>
      <c r="B28" s="89" t="s">
        <v>1403</v>
      </c>
      <c r="C28" s="90" t="s">
        <v>1762</v>
      </c>
      <c r="Q28" s="38">
        <v>2000</v>
      </c>
      <c r="R28" s="38">
        <v>1624</v>
      </c>
      <c r="W28" s="38" t="s">
        <v>1761</v>
      </c>
      <c r="AF28" s="38">
        <v>1</v>
      </c>
      <c r="AH28" s="89" t="s">
        <v>1760</v>
      </c>
      <c r="AI28" s="47" t="s">
        <v>1617</v>
      </c>
    </row>
    <row r="29" spans="1:46" x14ac:dyDescent="0.25">
      <c r="A29" s="106" t="s">
        <v>2083</v>
      </c>
      <c r="B29" s="106" t="s">
        <v>2007</v>
      </c>
      <c r="Q29" s="38">
        <v>0</v>
      </c>
      <c r="AC29" s="38" t="s">
        <v>1834</v>
      </c>
      <c r="AN29" s="38">
        <v>1</v>
      </c>
      <c r="AO29" s="108" t="s">
        <v>2089</v>
      </c>
      <c r="AQ29" s="108" t="s">
        <v>2081</v>
      </c>
      <c r="AT29" s="39"/>
    </row>
    <row r="30" spans="1:46" ht="41.4" x14ac:dyDescent="0.25">
      <c r="A30" s="106" t="s">
        <v>2084</v>
      </c>
      <c r="B30" s="106" t="s">
        <v>1783</v>
      </c>
      <c r="C30" s="107" t="s">
        <v>2090</v>
      </c>
      <c r="E30" s="95" t="s">
        <v>1818</v>
      </c>
      <c r="F30" s="95" t="s">
        <v>1819</v>
      </c>
      <c r="G30" s="106" t="s">
        <v>2086</v>
      </c>
      <c r="H30" s="106" t="s">
        <v>2085</v>
      </c>
      <c r="I30" s="95" t="s">
        <v>1820</v>
      </c>
      <c r="Q30" s="38">
        <v>1500</v>
      </c>
      <c r="R30" s="38">
        <v>1626</v>
      </c>
      <c r="W30" s="38" t="s">
        <v>2087</v>
      </c>
      <c r="X30" s="38" t="s">
        <v>2170</v>
      </c>
      <c r="AH30" s="106" t="s">
        <v>2088</v>
      </c>
      <c r="AI30" s="101" t="s">
        <v>2017</v>
      </c>
      <c r="AT30" s="39"/>
    </row>
    <row r="31" spans="1:46" x14ac:dyDescent="0.25">
      <c r="A31" s="106" t="s">
        <v>2096</v>
      </c>
      <c r="B31" s="106" t="s">
        <v>2007</v>
      </c>
      <c r="Q31" s="38">
        <v>0</v>
      </c>
      <c r="AC31" s="38" t="s">
        <v>1834</v>
      </c>
      <c r="AN31" s="38">
        <v>1</v>
      </c>
      <c r="AO31" s="106" t="s">
        <v>2098</v>
      </c>
      <c r="AQ31" s="108" t="s">
        <v>2094</v>
      </c>
      <c r="AT31" s="39"/>
    </row>
    <row r="32" spans="1:46" ht="27.6" x14ac:dyDescent="0.25">
      <c r="A32" s="106" t="s">
        <v>2095</v>
      </c>
      <c r="B32" s="106" t="s">
        <v>1783</v>
      </c>
      <c r="C32" s="107" t="s">
        <v>2097</v>
      </c>
      <c r="E32" s="106" t="s">
        <v>1823</v>
      </c>
      <c r="F32" s="106" t="s">
        <v>2049</v>
      </c>
      <c r="G32" s="106" t="s">
        <v>2099</v>
      </c>
      <c r="H32" s="106" t="s">
        <v>2100</v>
      </c>
      <c r="I32" s="95"/>
      <c r="J32" s="95"/>
      <c r="Q32" s="38">
        <v>1500</v>
      </c>
      <c r="R32" s="38">
        <v>1628</v>
      </c>
      <c r="W32" s="38" t="s">
        <v>2087</v>
      </c>
      <c r="X32" s="38" t="s">
        <v>2170</v>
      </c>
      <c r="AF32" s="38">
        <v>3</v>
      </c>
      <c r="AH32" s="106" t="s">
        <v>2093</v>
      </c>
      <c r="AI32" s="101" t="s">
        <v>2017</v>
      </c>
      <c r="AT32" s="39"/>
    </row>
    <row r="33" spans="1:46" x14ac:dyDescent="0.25">
      <c r="A33" s="106" t="s">
        <v>1835</v>
      </c>
      <c r="B33" s="106" t="s">
        <v>1835</v>
      </c>
      <c r="E33" s="95" t="s">
        <v>1841</v>
      </c>
      <c r="F33" s="95" t="s">
        <v>1842</v>
      </c>
      <c r="G33" s="95" t="s">
        <v>1836</v>
      </c>
      <c r="H33" s="95" t="s">
        <v>1837</v>
      </c>
      <c r="I33" s="95" t="s">
        <v>1838</v>
      </c>
      <c r="Q33" s="38">
        <v>1500</v>
      </c>
      <c r="X33" s="38" t="s">
        <v>2170</v>
      </c>
      <c r="AH33" s="95"/>
      <c r="AT33" s="39"/>
    </row>
    <row r="34" spans="1:46" x14ac:dyDescent="0.25">
      <c r="A34" s="38" t="s">
        <v>1839</v>
      </c>
      <c r="B34" s="38" t="s">
        <v>1839</v>
      </c>
      <c r="E34" s="95" t="s">
        <v>1843</v>
      </c>
      <c r="F34" s="95" t="s">
        <v>1844</v>
      </c>
      <c r="Q34" s="38">
        <v>1500</v>
      </c>
      <c r="X34" s="38" t="s">
        <v>2170</v>
      </c>
      <c r="AF34" s="38">
        <v>3</v>
      </c>
      <c r="AT34" s="39"/>
    </row>
    <row r="35" spans="1:46" x14ac:dyDescent="0.25">
      <c r="A35" s="106" t="s">
        <v>2106</v>
      </c>
      <c r="B35" s="38" t="s">
        <v>2000</v>
      </c>
      <c r="E35" s="95"/>
      <c r="F35" s="95"/>
      <c r="Q35" s="38">
        <v>0</v>
      </c>
      <c r="AC35" s="38" t="s">
        <v>1834</v>
      </c>
      <c r="AN35" s="38">
        <v>1</v>
      </c>
      <c r="AO35" s="106" t="s">
        <v>2102</v>
      </c>
      <c r="AQ35" s="96" t="s">
        <v>1845</v>
      </c>
      <c r="AT35" s="39"/>
    </row>
    <row r="36" spans="1:46" ht="27.6" x14ac:dyDescent="0.25">
      <c r="A36" s="106" t="s">
        <v>2102</v>
      </c>
      <c r="B36" s="106" t="s">
        <v>1783</v>
      </c>
      <c r="C36" s="107" t="s">
        <v>2105</v>
      </c>
      <c r="E36" s="106" t="s">
        <v>1821</v>
      </c>
      <c r="F36" s="106" t="s">
        <v>1846</v>
      </c>
      <c r="G36" s="106" t="s">
        <v>1786</v>
      </c>
      <c r="Q36" s="38">
        <v>1500</v>
      </c>
      <c r="R36" s="38">
        <v>1633</v>
      </c>
      <c r="W36" s="106" t="s">
        <v>2103</v>
      </c>
      <c r="X36" s="38" t="s">
        <v>2170</v>
      </c>
      <c r="AH36" s="106" t="s">
        <v>2104</v>
      </c>
      <c r="AI36" s="101" t="s">
        <v>2017</v>
      </c>
      <c r="AT36" s="39"/>
    </row>
    <row r="37" spans="1:46" x14ac:dyDescent="0.25">
      <c r="A37" s="95" t="s">
        <v>1848</v>
      </c>
      <c r="B37" s="38" t="s">
        <v>2000</v>
      </c>
      <c r="Q37" s="38">
        <v>0</v>
      </c>
      <c r="R37" s="38">
        <v>1634</v>
      </c>
      <c r="AC37" s="38" t="s">
        <v>1834</v>
      </c>
      <c r="AN37" s="38">
        <v>1</v>
      </c>
      <c r="AO37" s="38" t="s">
        <v>1847</v>
      </c>
      <c r="AQ37" s="39" t="s">
        <v>1849</v>
      </c>
      <c r="AT37" s="39"/>
    </row>
    <row r="38" spans="1:46" ht="41.4" x14ac:dyDescent="0.25">
      <c r="A38" s="106" t="s">
        <v>2107</v>
      </c>
      <c r="B38" s="106" t="s">
        <v>1783</v>
      </c>
      <c r="C38" s="107" t="s">
        <v>2091</v>
      </c>
      <c r="E38" s="106" t="s">
        <v>2108</v>
      </c>
      <c r="F38" s="106" t="s">
        <v>2109</v>
      </c>
      <c r="G38" s="106" t="s">
        <v>2113</v>
      </c>
      <c r="H38" s="106" t="s">
        <v>1814</v>
      </c>
      <c r="I38" s="106" t="s">
        <v>2114</v>
      </c>
      <c r="J38" s="106" t="s">
        <v>2110</v>
      </c>
      <c r="K38" s="106" t="s">
        <v>2111</v>
      </c>
      <c r="L38" s="106" t="s">
        <v>2033</v>
      </c>
      <c r="M38" s="115" t="s">
        <v>2150</v>
      </c>
      <c r="N38" s="115" t="s">
        <v>2151</v>
      </c>
      <c r="Q38" s="38">
        <v>2000</v>
      </c>
      <c r="R38" s="38">
        <v>1635</v>
      </c>
      <c r="W38" s="38" t="s">
        <v>2112</v>
      </c>
      <c r="X38" s="38" t="s">
        <v>2170</v>
      </c>
      <c r="AF38" s="38">
        <v>5</v>
      </c>
      <c r="AG38" s="38">
        <v>1</v>
      </c>
      <c r="AH38" s="95" t="s">
        <v>1979</v>
      </c>
      <c r="AI38" s="89" t="s">
        <v>1771</v>
      </c>
      <c r="AT38" s="39"/>
    </row>
    <row r="39" spans="1:46" x14ac:dyDescent="0.25">
      <c r="A39" s="38" t="s">
        <v>1850</v>
      </c>
      <c r="B39" s="38" t="s">
        <v>1850</v>
      </c>
      <c r="Q39" s="38">
        <v>4000</v>
      </c>
      <c r="X39" s="38" t="s">
        <v>2170</v>
      </c>
      <c r="AT39" s="39"/>
    </row>
    <row r="40" spans="1:46" x14ac:dyDescent="0.25">
      <c r="A40" s="95" t="s">
        <v>1852</v>
      </c>
      <c r="B40" s="38" t="s">
        <v>2000</v>
      </c>
      <c r="Q40" s="38">
        <v>0</v>
      </c>
      <c r="R40" s="38">
        <v>1637</v>
      </c>
      <c r="AC40" s="38" t="s">
        <v>1834</v>
      </c>
      <c r="AN40" s="38">
        <v>1</v>
      </c>
      <c r="AO40" s="95" t="s">
        <v>1851</v>
      </c>
      <c r="AQ40" s="103" t="s">
        <v>2024</v>
      </c>
      <c r="AT40" s="39"/>
    </row>
    <row r="41" spans="1:46" ht="41.4" x14ac:dyDescent="0.25">
      <c r="A41" s="111" t="s">
        <v>1851</v>
      </c>
      <c r="B41" s="111" t="s">
        <v>1783</v>
      </c>
      <c r="C41" s="112" t="s">
        <v>2117</v>
      </c>
      <c r="E41" s="111" t="s">
        <v>2023</v>
      </c>
      <c r="F41" s="111" t="s">
        <v>2020</v>
      </c>
      <c r="G41" s="111" t="s">
        <v>2118</v>
      </c>
      <c r="H41" s="111" t="s">
        <v>2120</v>
      </c>
      <c r="Q41" s="38">
        <v>1000</v>
      </c>
      <c r="R41" s="38">
        <v>1638</v>
      </c>
      <c r="W41" s="111" t="s">
        <v>2119</v>
      </c>
      <c r="X41" s="38" t="s">
        <v>2170</v>
      </c>
      <c r="AH41" s="95" t="s">
        <v>1980</v>
      </c>
      <c r="AI41" s="101" t="s">
        <v>2017</v>
      </c>
      <c r="AT41" s="39"/>
    </row>
    <row r="42" spans="1:46" x14ac:dyDescent="0.25">
      <c r="A42" s="95" t="s">
        <v>1854</v>
      </c>
      <c r="B42" s="38" t="s">
        <v>2000</v>
      </c>
      <c r="Q42" s="38">
        <v>0</v>
      </c>
      <c r="R42" s="38">
        <v>1639</v>
      </c>
      <c r="AC42" s="38" t="s">
        <v>1834</v>
      </c>
      <c r="AN42" s="38">
        <v>1</v>
      </c>
      <c r="AO42" s="95" t="s">
        <v>1853</v>
      </c>
      <c r="AQ42" s="108" t="s">
        <v>2101</v>
      </c>
      <c r="AT42" s="39"/>
    </row>
    <row r="43" spans="1:46" ht="41.4" x14ac:dyDescent="0.25">
      <c r="A43" s="111" t="s">
        <v>1853</v>
      </c>
      <c r="B43" s="111" t="s">
        <v>1783</v>
      </c>
      <c r="C43" s="112" t="s">
        <v>2123</v>
      </c>
      <c r="E43" s="111" t="s">
        <v>1800</v>
      </c>
      <c r="F43" s="106" t="s">
        <v>2049</v>
      </c>
      <c r="G43" s="111" t="s">
        <v>2121</v>
      </c>
      <c r="H43" s="106" t="s">
        <v>2099</v>
      </c>
      <c r="I43" s="115" t="s">
        <v>2152</v>
      </c>
      <c r="J43" s="111" t="s">
        <v>2122</v>
      </c>
      <c r="Q43" s="38">
        <v>1500</v>
      </c>
      <c r="R43" s="38">
        <v>1640</v>
      </c>
      <c r="W43" s="38" t="s">
        <v>2087</v>
      </c>
      <c r="X43" s="38" t="s">
        <v>2170</v>
      </c>
      <c r="AF43" s="38">
        <v>3</v>
      </c>
      <c r="AH43" s="95" t="s">
        <v>1981</v>
      </c>
      <c r="AI43" s="112" t="s">
        <v>1558</v>
      </c>
      <c r="AJ43" s="38" t="s">
        <v>1638</v>
      </c>
      <c r="AK43" s="38" t="s">
        <v>1639</v>
      </c>
      <c r="AM43" s="38" t="s">
        <v>1587</v>
      </c>
      <c r="AT43" s="39"/>
    </row>
    <row r="44" spans="1:46" ht="13.8" customHeight="1" x14ac:dyDescent="0.25">
      <c r="A44" s="95" t="s">
        <v>1855</v>
      </c>
      <c r="B44" s="38" t="s">
        <v>2000</v>
      </c>
      <c r="Q44" s="38">
        <v>0</v>
      </c>
      <c r="R44" s="38">
        <v>1641</v>
      </c>
      <c r="AC44" s="38" t="s">
        <v>1834</v>
      </c>
      <c r="AN44" s="38">
        <v>1</v>
      </c>
      <c r="AO44" s="95" t="s">
        <v>1764</v>
      </c>
      <c r="AQ44" s="108" t="s">
        <v>2063</v>
      </c>
      <c r="AT44" s="39"/>
    </row>
    <row r="45" spans="1:46" ht="13.8" customHeight="1" x14ac:dyDescent="0.25">
      <c r="A45" s="95" t="s">
        <v>1764</v>
      </c>
      <c r="B45" s="89" t="s">
        <v>1403</v>
      </c>
      <c r="C45" s="92" t="s">
        <v>1765</v>
      </c>
      <c r="E45" s="111" t="s">
        <v>1766</v>
      </c>
      <c r="F45" s="111" t="s">
        <v>1767</v>
      </c>
      <c r="G45" s="111" t="s">
        <v>1769</v>
      </c>
      <c r="H45" s="111" t="s">
        <v>1770</v>
      </c>
      <c r="Q45" s="38">
        <v>1500</v>
      </c>
      <c r="R45" s="38">
        <v>1642</v>
      </c>
      <c r="W45" s="89" t="s">
        <v>1763</v>
      </c>
      <c r="X45" s="38" t="s">
        <v>2170</v>
      </c>
      <c r="Y45" s="89"/>
      <c r="AF45" s="38">
        <v>4</v>
      </c>
      <c r="AH45" s="89" t="s">
        <v>1768</v>
      </c>
      <c r="AI45" s="111" t="s">
        <v>1771</v>
      </c>
      <c r="AT45" s="39"/>
    </row>
    <row r="46" spans="1:46" x14ac:dyDescent="0.25">
      <c r="A46" s="95" t="s">
        <v>1857</v>
      </c>
      <c r="B46" s="38" t="s">
        <v>2000</v>
      </c>
      <c r="Q46" s="38">
        <v>1000</v>
      </c>
      <c r="R46" s="38">
        <v>1643</v>
      </c>
      <c r="AC46" s="38" t="s">
        <v>1834</v>
      </c>
      <c r="AH46" s="99" t="s">
        <v>2008</v>
      </c>
      <c r="AN46" s="38">
        <v>1</v>
      </c>
      <c r="AO46" s="95" t="s">
        <v>1856</v>
      </c>
      <c r="AQ46" s="103" t="s">
        <v>2038</v>
      </c>
      <c r="AT46" s="39"/>
    </row>
    <row r="47" spans="1:46" ht="27.6" x14ac:dyDescent="0.25">
      <c r="A47" s="111" t="s">
        <v>1856</v>
      </c>
      <c r="B47" s="111" t="s">
        <v>1783</v>
      </c>
      <c r="C47" s="113" t="s">
        <v>2124</v>
      </c>
      <c r="E47" s="111" t="s">
        <v>2126</v>
      </c>
      <c r="F47" s="111" t="s">
        <v>2128</v>
      </c>
      <c r="G47" s="111" t="s">
        <v>2129</v>
      </c>
      <c r="H47" s="111" t="s">
        <v>2127</v>
      </c>
      <c r="I47" s="115" t="s">
        <v>2131</v>
      </c>
      <c r="Q47" s="38">
        <v>3500</v>
      </c>
      <c r="R47" s="38">
        <v>1644</v>
      </c>
      <c r="W47" s="38" t="s">
        <v>2087</v>
      </c>
      <c r="X47" s="38" t="s">
        <v>2170</v>
      </c>
      <c r="AH47" s="95" t="s">
        <v>1982</v>
      </c>
      <c r="AI47" s="111" t="s">
        <v>1771</v>
      </c>
      <c r="AT47" s="39"/>
    </row>
    <row r="48" spans="1:46" x14ac:dyDescent="0.25">
      <c r="A48" s="95" t="s">
        <v>1859</v>
      </c>
      <c r="B48" s="38" t="s">
        <v>2000</v>
      </c>
      <c r="Q48" s="38">
        <v>0</v>
      </c>
      <c r="R48" s="38">
        <v>1645</v>
      </c>
      <c r="AN48" s="38">
        <v>1</v>
      </c>
      <c r="AO48" s="95" t="s">
        <v>1858</v>
      </c>
      <c r="AQ48" s="96" t="s">
        <v>2001</v>
      </c>
      <c r="AT48" s="39"/>
    </row>
    <row r="49" spans="1:46" x14ac:dyDescent="0.25">
      <c r="A49" s="115" t="s">
        <v>1858</v>
      </c>
      <c r="B49" s="111"/>
      <c r="C49" s="116"/>
      <c r="Q49" s="38">
        <v>3000</v>
      </c>
      <c r="R49" s="38">
        <v>1646</v>
      </c>
      <c r="X49" s="38" t="s">
        <v>2170</v>
      </c>
      <c r="AH49" s="95" t="s">
        <v>1983</v>
      </c>
      <c r="AT49" s="39"/>
    </row>
    <row r="50" spans="1:46" x14ac:dyDescent="0.25">
      <c r="A50" s="115" t="s">
        <v>2160</v>
      </c>
      <c r="X50" s="38" t="s">
        <v>2170</v>
      </c>
      <c r="AT50" s="39"/>
    </row>
    <row r="51" spans="1:46" x14ac:dyDescent="0.25">
      <c r="A51" s="95" t="s">
        <v>1861</v>
      </c>
      <c r="B51" s="38" t="s">
        <v>2000</v>
      </c>
      <c r="Q51" s="38">
        <v>0</v>
      </c>
      <c r="R51" s="38">
        <v>1648</v>
      </c>
      <c r="AN51" s="38">
        <v>1</v>
      </c>
      <c r="AO51" s="89" t="s">
        <v>1860</v>
      </c>
      <c r="AQ51" s="103" t="s">
        <v>2047</v>
      </c>
      <c r="AT51" s="39"/>
    </row>
    <row r="52" spans="1:46" ht="41.4" x14ac:dyDescent="0.25">
      <c r="A52" s="115" t="s">
        <v>2132</v>
      </c>
      <c r="B52" s="115" t="s">
        <v>1783</v>
      </c>
      <c r="C52" s="116" t="s">
        <v>2133</v>
      </c>
      <c r="E52" s="115" t="s">
        <v>2134</v>
      </c>
      <c r="F52" s="115" t="s">
        <v>2135</v>
      </c>
      <c r="G52" s="115" t="s">
        <v>2136</v>
      </c>
      <c r="H52" s="115" t="s">
        <v>1805</v>
      </c>
      <c r="I52" s="115" t="s">
        <v>2137</v>
      </c>
      <c r="J52" s="115" t="s">
        <v>2139</v>
      </c>
      <c r="K52" s="115" t="s">
        <v>2138</v>
      </c>
      <c r="Q52" s="38">
        <v>3000</v>
      </c>
      <c r="R52" s="38">
        <v>1649</v>
      </c>
      <c r="W52" s="115" t="s">
        <v>1763</v>
      </c>
      <c r="X52" s="38" t="s">
        <v>2170</v>
      </c>
      <c r="AF52" s="38">
        <v>5</v>
      </c>
      <c r="AG52" s="38">
        <v>2</v>
      </c>
      <c r="AH52" s="95" t="s">
        <v>1984</v>
      </c>
      <c r="AI52" s="112" t="s">
        <v>1558</v>
      </c>
      <c r="AJ52" s="38" t="s">
        <v>1712</v>
      </c>
      <c r="AK52" s="38" t="s">
        <v>1639</v>
      </c>
      <c r="AT52" s="39"/>
    </row>
    <row r="53" spans="1:46" x14ac:dyDescent="0.25">
      <c r="A53" s="95" t="s">
        <v>1863</v>
      </c>
      <c r="B53" s="38" t="s">
        <v>2000</v>
      </c>
      <c r="Q53" s="38">
        <v>0</v>
      </c>
      <c r="R53" s="38">
        <v>1650</v>
      </c>
      <c r="AN53" s="38">
        <v>1</v>
      </c>
      <c r="AO53" s="95" t="s">
        <v>1862</v>
      </c>
      <c r="AQ53" s="96" t="s">
        <v>2002</v>
      </c>
      <c r="AT53" s="39"/>
    </row>
    <row r="54" spans="1:46" ht="41.4" x14ac:dyDescent="0.25">
      <c r="A54" s="115" t="s">
        <v>1862</v>
      </c>
      <c r="B54" s="115" t="s">
        <v>1783</v>
      </c>
      <c r="C54" s="116" t="s">
        <v>2157</v>
      </c>
      <c r="E54" s="115" t="s">
        <v>2140</v>
      </c>
      <c r="F54" s="115" t="s">
        <v>2142</v>
      </c>
      <c r="G54" s="115" t="s">
        <v>2143</v>
      </c>
      <c r="H54" s="115" t="s">
        <v>2144</v>
      </c>
      <c r="I54" s="115" t="s">
        <v>2141</v>
      </c>
      <c r="J54" s="115" t="s">
        <v>2145</v>
      </c>
      <c r="K54" s="115" t="s">
        <v>2146</v>
      </c>
      <c r="L54" s="115" t="s">
        <v>2155</v>
      </c>
      <c r="M54" s="115" t="s">
        <v>2156</v>
      </c>
      <c r="N54" s="115" t="s">
        <v>2154</v>
      </c>
      <c r="O54" s="115" t="s">
        <v>2147</v>
      </c>
      <c r="Q54" s="38">
        <v>3000</v>
      </c>
      <c r="R54" s="38">
        <v>1651</v>
      </c>
      <c r="W54" s="38" t="s">
        <v>2087</v>
      </c>
      <c r="X54" s="38" t="s">
        <v>2170</v>
      </c>
      <c r="AF54" s="38">
        <v>3</v>
      </c>
      <c r="AH54" s="95" t="s">
        <v>1985</v>
      </c>
      <c r="AI54" s="118" t="s">
        <v>2153</v>
      </c>
      <c r="AJ54" s="38" t="s">
        <v>1638</v>
      </c>
      <c r="AK54" s="38" t="s">
        <v>1639</v>
      </c>
      <c r="AM54" s="38" t="s">
        <v>1587</v>
      </c>
      <c r="AT54" s="39"/>
    </row>
    <row r="55" spans="1:46" x14ac:dyDescent="0.25">
      <c r="A55" s="95" t="s">
        <v>1867</v>
      </c>
      <c r="B55" s="38" t="s">
        <v>2000</v>
      </c>
      <c r="Q55" s="38">
        <v>0</v>
      </c>
      <c r="R55" s="38">
        <v>1652</v>
      </c>
      <c r="AN55" s="38">
        <v>1</v>
      </c>
      <c r="AO55" s="95" t="s">
        <v>1866</v>
      </c>
      <c r="AQ55" s="96" t="s">
        <v>2003</v>
      </c>
      <c r="AT55" s="39"/>
    </row>
    <row r="56" spans="1:46" ht="41.4" x14ac:dyDescent="0.25">
      <c r="A56" s="115" t="s">
        <v>1866</v>
      </c>
      <c r="B56" s="115" t="s">
        <v>1783</v>
      </c>
      <c r="C56" s="116" t="s">
        <v>2158</v>
      </c>
      <c r="E56" s="115" t="s">
        <v>2159</v>
      </c>
      <c r="F56" s="115" t="s">
        <v>1872</v>
      </c>
      <c r="G56" s="115" t="s">
        <v>2147</v>
      </c>
      <c r="Q56" s="38">
        <v>2500</v>
      </c>
      <c r="R56" s="38">
        <v>1653</v>
      </c>
      <c r="W56" s="115" t="s">
        <v>1763</v>
      </c>
      <c r="X56" s="38" t="s">
        <v>2170</v>
      </c>
      <c r="AF56" s="38">
        <v>5</v>
      </c>
      <c r="AG56" s="38">
        <v>2</v>
      </c>
      <c r="AH56" s="95" t="s">
        <v>1986</v>
      </c>
      <c r="AI56" s="112" t="s">
        <v>1558</v>
      </c>
      <c r="AJ56" s="38" t="s">
        <v>1712</v>
      </c>
      <c r="AK56" s="38" t="s">
        <v>1639</v>
      </c>
      <c r="AT56" s="39"/>
    </row>
    <row r="57" spans="1:46" x14ac:dyDescent="0.25">
      <c r="A57" s="95" t="s">
        <v>1865</v>
      </c>
      <c r="B57" s="38" t="s">
        <v>2000</v>
      </c>
      <c r="Q57" s="38">
        <v>0</v>
      </c>
      <c r="R57" s="38">
        <v>1654</v>
      </c>
      <c r="AN57" s="38">
        <v>1</v>
      </c>
      <c r="AO57" s="95" t="s">
        <v>1864</v>
      </c>
      <c r="AQ57" s="103" t="s">
        <v>2055</v>
      </c>
      <c r="AT57" s="39"/>
    </row>
    <row r="58" spans="1:46" ht="27.6" x14ac:dyDescent="0.25">
      <c r="A58" s="115" t="s">
        <v>1864</v>
      </c>
      <c r="B58" s="115" t="s">
        <v>1783</v>
      </c>
      <c r="C58" s="116" t="s">
        <v>2162</v>
      </c>
      <c r="E58" s="115" t="s">
        <v>2163</v>
      </c>
      <c r="F58" s="115" t="s">
        <v>2164</v>
      </c>
      <c r="G58" s="115" t="s">
        <v>2165</v>
      </c>
      <c r="H58" s="115" t="s">
        <v>2166</v>
      </c>
      <c r="I58" s="115" t="s">
        <v>2167</v>
      </c>
      <c r="J58" s="115" t="s">
        <v>2168</v>
      </c>
      <c r="Q58" s="38">
        <v>5000</v>
      </c>
      <c r="R58" s="38">
        <v>1655</v>
      </c>
      <c r="W58" s="115" t="s">
        <v>1763</v>
      </c>
      <c r="X58" s="38" t="s">
        <v>2170</v>
      </c>
      <c r="AF58" s="38">
        <v>5</v>
      </c>
      <c r="AG58" s="38">
        <v>3</v>
      </c>
      <c r="AH58" s="95" t="s">
        <v>1987</v>
      </c>
      <c r="AI58" s="111" t="s">
        <v>1771</v>
      </c>
      <c r="AT58" s="39"/>
    </row>
    <row r="59" spans="1:46" x14ac:dyDescent="0.25">
      <c r="A59" s="95" t="s">
        <v>2004</v>
      </c>
      <c r="B59" s="38" t="s">
        <v>2000</v>
      </c>
      <c r="Q59" s="38">
        <v>0</v>
      </c>
      <c r="R59" s="38">
        <v>1656</v>
      </c>
      <c r="AN59" s="38">
        <v>1</v>
      </c>
      <c r="AO59" s="95" t="s">
        <v>1868</v>
      </c>
      <c r="AQ59" s="108" t="s">
        <v>2064</v>
      </c>
      <c r="AT59" s="39"/>
    </row>
    <row r="60" spans="1:46" x14ac:dyDescent="0.25">
      <c r="A60" s="95" t="s">
        <v>1868</v>
      </c>
      <c r="Q60" s="38">
        <v>4000</v>
      </c>
      <c r="R60" s="38">
        <v>1657</v>
      </c>
      <c r="X60" s="38" t="s">
        <v>2170</v>
      </c>
      <c r="AH60" s="95" t="s">
        <v>1988</v>
      </c>
      <c r="AT60" s="39"/>
    </row>
    <row r="61" spans="1:46" x14ac:dyDescent="0.25">
      <c r="A61" s="95" t="s">
        <v>1870</v>
      </c>
      <c r="B61" s="38" t="s">
        <v>2000</v>
      </c>
      <c r="Q61" s="38">
        <v>0</v>
      </c>
      <c r="R61" s="38">
        <v>1658</v>
      </c>
      <c r="AN61" s="38">
        <v>1</v>
      </c>
      <c r="AO61" s="95" t="s">
        <v>1869</v>
      </c>
      <c r="AQ61" s="103" t="s">
        <v>2048</v>
      </c>
      <c r="AT61" s="39"/>
    </row>
    <row r="62" spans="1:46" x14ac:dyDescent="0.25">
      <c r="A62" s="102" t="s">
        <v>1869</v>
      </c>
      <c r="Q62" s="38">
        <v>5500</v>
      </c>
      <c r="R62" s="38">
        <v>1659</v>
      </c>
      <c r="X62" s="38" t="s">
        <v>2170</v>
      </c>
      <c r="AH62" s="95" t="s">
        <v>1989</v>
      </c>
      <c r="AT62" s="39"/>
    </row>
    <row r="63" spans="1:46" x14ac:dyDescent="0.25">
      <c r="A63" s="102" t="s">
        <v>2044</v>
      </c>
      <c r="B63" s="38" t="s">
        <v>2000</v>
      </c>
      <c r="Q63" s="38">
        <v>0</v>
      </c>
      <c r="AC63" s="38" t="s">
        <v>1834</v>
      </c>
      <c r="AH63" s="102"/>
      <c r="AN63" s="38">
        <v>1</v>
      </c>
      <c r="AO63" s="103" t="s">
        <v>2039</v>
      </c>
      <c r="AQ63" s="103" t="s">
        <v>2040</v>
      </c>
      <c r="AT63" s="39"/>
    </row>
    <row r="64" spans="1:46" x14ac:dyDescent="0.25">
      <c r="A64" s="38" t="s">
        <v>1871</v>
      </c>
      <c r="B64" s="38" t="s">
        <v>1871</v>
      </c>
      <c r="E64" s="95" t="s">
        <v>1872</v>
      </c>
      <c r="F64" s="95" t="s">
        <v>1803</v>
      </c>
      <c r="G64" s="95" t="s">
        <v>1873</v>
      </c>
      <c r="Q64" s="38">
        <v>2000</v>
      </c>
      <c r="X64" s="38" t="s">
        <v>2170</v>
      </c>
      <c r="AT64" s="39"/>
    </row>
    <row r="65" spans="1:46" x14ac:dyDescent="0.25">
      <c r="A65" s="95" t="s">
        <v>1875</v>
      </c>
      <c r="B65" s="95" t="s">
        <v>2000</v>
      </c>
      <c r="Q65" s="38">
        <v>0</v>
      </c>
      <c r="R65" s="38">
        <v>1661</v>
      </c>
      <c r="AC65" s="38" t="s">
        <v>1834</v>
      </c>
      <c r="AN65" s="38">
        <v>1</v>
      </c>
      <c r="AO65" s="95" t="s">
        <v>1874</v>
      </c>
      <c r="AQ65" s="96" t="s">
        <v>1909</v>
      </c>
      <c r="AT65" s="39"/>
    </row>
    <row r="66" spans="1:46" x14ac:dyDescent="0.25">
      <c r="A66" s="95" t="s">
        <v>1874</v>
      </c>
      <c r="Q66" s="38">
        <v>3000</v>
      </c>
      <c r="R66" s="38">
        <v>1662</v>
      </c>
      <c r="X66" s="38" t="s">
        <v>2170</v>
      </c>
      <c r="AH66" s="97" t="s">
        <v>1990</v>
      </c>
      <c r="AT66" s="39"/>
    </row>
    <row r="67" spans="1:46" x14ac:dyDescent="0.25">
      <c r="A67" s="106" t="s">
        <v>2065</v>
      </c>
      <c r="B67" s="106" t="s">
        <v>2007</v>
      </c>
      <c r="Q67" s="38">
        <v>0</v>
      </c>
      <c r="AC67" s="38" t="s">
        <v>1834</v>
      </c>
      <c r="AH67" s="97"/>
      <c r="AN67" s="38">
        <v>1</v>
      </c>
      <c r="AO67" s="108" t="s">
        <v>2068</v>
      </c>
      <c r="AQ67" s="108" t="s">
        <v>2069</v>
      </c>
      <c r="AT67" s="39"/>
    </row>
    <row r="68" spans="1:46" x14ac:dyDescent="0.25">
      <c r="A68" s="106" t="s">
        <v>2066</v>
      </c>
      <c r="B68" s="106" t="s">
        <v>1783</v>
      </c>
      <c r="Q68" s="38">
        <v>3000</v>
      </c>
      <c r="R68" s="38">
        <v>1663</v>
      </c>
      <c r="X68" s="38" t="s">
        <v>2170</v>
      </c>
      <c r="AH68" s="106" t="s">
        <v>2067</v>
      </c>
      <c r="AT68" s="39"/>
    </row>
    <row r="69" spans="1:46" x14ac:dyDescent="0.25">
      <c r="A69" s="95" t="s">
        <v>1877</v>
      </c>
      <c r="B69" s="38" t="s">
        <v>2000</v>
      </c>
      <c r="Q69" s="38">
        <v>0</v>
      </c>
      <c r="R69" s="38">
        <v>1664</v>
      </c>
      <c r="AN69" s="38">
        <v>1</v>
      </c>
      <c r="AO69" s="38" t="s">
        <v>1876</v>
      </c>
      <c r="AQ69" s="103" t="s">
        <v>2019</v>
      </c>
      <c r="AT69" s="39"/>
    </row>
    <row r="70" spans="1:46" x14ac:dyDescent="0.25">
      <c r="A70" s="38" t="s">
        <v>1876</v>
      </c>
      <c r="Q70" s="38">
        <v>3000</v>
      </c>
      <c r="R70" s="38">
        <v>1665</v>
      </c>
      <c r="X70" s="38" t="s">
        <v>2170</v>
      </c>
      <c r="AH70" s="95" t="s">
        <v>1991</v>
      </c>
      <c r="AT70" s="39"/>
    </row>
    <row r="71" spans="1:46" x14ac:dyDescent="0.25">
      <c r="A71" s="95" t="s">
        <v>1879</v>
      </c>
      <c r="B71" s="95" t="s">
        <v>1879</v>
      </c>
      <c r="Q71" s="38">
        <v>0</v>
      </c>
      <c r="AQ71" s="96" t="s">
        <v>1908</v>
      </c>
      <c r="AT71" s="39"/>
    </row>
    <row r="72" spans="1:46" x14ac:dyDescent="0.25">
      <c r="A72" s="38" t="s">
        <v>1878</v>
      </c>
      <c r="B72" s="38" t="s">
        <v>1878</v>
      </c>
      <c r="Q72" s="38">
        <v>4000</v>
      </c>
      <c r="X72" s="38" t="s">
        <v>2170</v>
      </c>
      <c r="AT72" s="39"/>
    </row>
    <row r="73" spans="1:46" x14ac:dyDescent="0.25">
      <c r="A73" s="95" t="s">
        <v>1882</v>
      </c>
      <c r="B73" s="38" t="s">
        <v>2000</v>
      </c>
      <c r="Q73" s="38">
        <v>500</v>
      </c>
      <c r="R73" s="38">
        <v>1668</v>
      </c>
      <c r="AC73" s="38" t="s">
        <v>1834</v>
      </c>
      <c r="AH73" s="99" t="s">
        <v>2009</v>
      </c>
      <c r="AN73" s="38">
        <v>1</v>
      </c>
      <c r="AO73" s="95" t="s">
        <v>1881</v>
      </c>
      <c r="AQ73" s="96" t="s">
        <v>1907</v>
      </c>
      <c r="AT73" s="39"/>
    </row>
    <row r="74" spans="1:46" x14ac:dyDescent="0.25">
      <c r="A74" s="95" t="s">
        <v>1881</v>
      </c>
      <c r="B74" s="95" t="s">
        <v>1883</v>
      </c>
      <c r="E74" s="95" t="s">
        <v>1884</v>
      </c>
      <c r="F74" s="95" t="s">
        <v>1872</v>
      </c>
      <c r="G74" s="95" t="s">
        <v>1885</v>
      </c>
      <c r="H74" s="95" t="s">
        <v>1886</v>
      </c>
      <c r="Q74" s="38">
        <v>4000</v>
      </c>
      <c r="R74" s="38">
        <v>1669</v>
      </c>
      <c r="X74" s="38" t="s">
        <v>2170</v>
      </c>
      <c r="AH74" s="95" t="s">
        <v>1883</v>
      </c>
      <c r="AT74" s="39"/>
    </row>
    <row r="75" spans="1:46" x14ac:dyDescent="0.25">
      <c r="A75" s="38" t="s">
        <v>1888</v>
      </c>
      <c r="B75" s="38" t="s">
        <v>1888</v>
      </c>
      <c r="Q75" s="38">
        <v>0</v>
      </c>
      <c r="AQ75" s="96" t="s">
        <v>1906</v>
      </c>
      <c r="AT75" s="39"/>
    </row>
    <row r="76" spans="1:46" x14ac:dyDescent="0.25">
      <c r="A76" s="38" t="s">
        <v>1887</v>
      </c>
      <c r="B76" s="38" t="s">
        <v>1887</v>
      </c>
      <c r="E76" s="95" t="s">
        <v>1889</v>
      </c>
      <c r="F76" s="95" t="s">
        <v>1890</v>
      </c>
      <c r="G76" s="95" t="s">
        <v>1891</v>
      </c>
      <c r="H76" s="95" t="s">
        <v>1892</v>
      </c>
      <c r="I76" s="95" t="s">
        <v>1893</v>
      </c>
      <c r="J76" s="99" t="s">
        <v>2010</v>
      </c>
      <c r="Q76" s="38">
        <v>5000</v>
      </c>
      <c r="X76" s="38" t="s">
        <v>2170</v>
      </c>
      <c r="AT76" s="39"/>
    </row>
    <row r="77" spans="1:46" x14ac:dyDescent="0.25">
      <c r="A77" s="95" t="s">
        <v>1895</v>
      </c>
      <c r="B77" s="95" t="s">
        <v>1895</v>
      </c>
      <c r="Q77" s="38">
        <v>0</v>
      </c>
      <c r="AQ77" s="96" t="s">
        <v>1897</v>
      </c>
      <c r="AT77" s="39"/>
    </row>
    <row r="78" spans="1:46" x14ac:dyDescent="0.25">
      <c r="A78" s="38" t="s">
        <v>1894</v>
      </c>
      <c r="B78" s="38" t="s">
        <v>1894</v>
      </c>
      <c r="E78" s="95" t="s">
        <v>1896</v>
      </c>
      <c r="Q78" s="38">
        <v>2500</v>
      </c>
      <c r="X78" s="38" t="s">
        <v>2170</v>
      </c>
      <c r="AT78" s="39"/>
    </row>
    <row r="79" spans="1:46" x14ac:dyDescent="0.25">
      <c r="A79" s="95" t="s">
        <v>1899</v>
      </c>
      <c r="B79" s="95" t="s">
        <v>1899</v>
      </c>
      <c r="Q79" s="38">
        <v>0</v>
      </c>
      <c r="AQ79" s="108" t="s">
        <v>2082</v>
      </c>
      <c r="AT79" s="39"/>
    </row>
    <row r="80" spans="1:46" x14ac:dyDescent="0.25">
      <c r="A80" s="38" t="s">
        <v>1898</v>
      </c>
      <c r="B80" s="38" t="s">
        <v>1898</v>
      </c>
      <c r="E80" s="95" t="s">
        <v>1900</v>
      </c>
      <c r="Q80" s="38">
        <v>3500</v>
      </c>
      <c r="X80" s="38" t="s">
        <v>2170</v>
      </c>
      <c r="AT80" s="39"/>
    </row>
    <row r="81" spans="1:46" x14ac:dyDescent="0.25">
      <c r="A81" s="38" t="s">
        <v>1902</v>
      </c>
      <c r="B81" s="99" t="s">
        <v>2007</v>
      </c>
      <c r="Q81" s="38">
        <v>0</v>
      </c>
      <c r="AC81" s="38" t="s">
        <v>1834</v>
      </c>
      <c r="AN81" s="38">
        <v>1</v>
      </c>
      <c r="AO81" s="38" t="s">
        <v>1901</v>
      </c>
      <c r="AQ81" s="100" t="s">
        <v>2006</v>
      </c>
      <c r="AT81" s="39"/>
    </row>
    <row r="82" spans="1:46" x14ac:dyDescent="0.25">
      <c r="A82" s="38" t="s">
        <v>1901</v>
      </c>
      <c r="B82" s="38" t="s">
        <v>1901</v>
      </c>
      <c r="E82" s="95" t="s">
        <v>1936</v>
      </c>
      <c r="Q82" s="38">
        <v>3000</v>
      </c>
      <c r="X82" s="38" t="s">
        <v>2170</v>
      </c>
      <c r="AT82" s="39"/>
    </row>
    <row r="83" spans="1:46" x14ac:dyDescent="0.25">
      <c r="A83" s="38" t="s">
        <v>1904</v>
      </c>
      <c r="B83" s="38" t="s">
        <v>1904</v>
      </c>
      <c r="Q83" s="38">
        <v>0</v>
      </c>
      <c r="AQ83" s="96" t="s">
        <v>1905</v>
      </c>
      <c r="AT83" s="39"/>
    </row>
    <row r="84" spans="1:46" x14ac:dyDescent="0.25">
      <c r="A84" s="38" t="s">
        <v>1903</v>
      </c>
      <c r="B84" s="38" t="s">
        <v>1903</v>
      </c>
      <c r="E84" s="95" t="s">
        <v>1910</v>
      </c>
      <c r="Q84" s="38">
        <v>3500</v>
      </c>
      <c r="X84" s="38" t="s">
        <v>2170</v>
      </c>
      <c r="AT84" s="39"/>
    </row>
    <row r="85" spans="1:46" x14ac:dyDescent="0.25">
      <c r="A85" s="38" t="s">
        <v>1911</v>
      </c>
      <c r="B85" s="38" t="s">
        <v>1911</v>
      </c>
      <c r="Q85" s="38">
        <v>0</v>
      </c>
      <c r="AQ85" s="96" t="s">
        <v>1913</v>
      </c>
      <c r="AT85" s="39"/>
    </row>
    <row r="86" spans="1:46" x14ac:dyDescent="0.25">
      <c r="A86" s="38" t="s">
        <v>1912</v>
      </c>
      <c r="B86" s="38" t="s">
        <v>1912</v>
      </c>
      <c r="E86" s="95" t="s">
        <v>1914</v>
      </c>
      <c r="F86" s="95" t="s">
        <v>1915</v>
      </c>
      <c r="G86" s="95" t="s">
        <v>1916</v>
      </c>
      <c r="Q86" s="38">
        <v>5000</v>
      </c>
      <c r="X86" s="38" t="s">
        <v>2170</v>
      </c>
      <c r="AT86" s="39"/>
    </row>
    <row r="87" spans="1:46" x14ac:dyDescent="0.25">
      <c r="A87" s="38" t="s">
        <v>1918</v>
      </c>
      <c r="B87" s="38" t="s">
        <v>1918</v>
      </c>
      <c r="Q87" s="38">
        <v>0</v>
      </c>
      <c r="AQ87" s="39" t="s">
        <v>1919</v>
      </c>
      <c r="AT87" s="39"/>
    </row>
    <row r="88" spans="1:46" x14ac:dyDescent="0.25">
      <c r="A88" s="38" t="s">
        <v>1917</v>
      </c>
      <c r="B88" s="38" t="s">
        <v>1917</v>
      </c>
      <c r="Q88" s="38">
        <v>5000</v>
      </c>
      <c r="X88" s="38" t="s">
        <v>2170</v>
      </c>
      <c r="AT88" s="39"/>
    </row>
    <row r="89" spans="1:46" x14ac:dyDescent="0.25">
      <c r="A89" s="38" t="s">
        <v>1920</v>
      </c>
      <c r="B89" s="38" t="s">
        <v>1920</v>
      </c>
      <c r="Q89" s="38">
        <v>6000</v>
      </c>
      <c r="X89" s="38" t="s">
        <v>2170</v>
      </c>
      <c r="AT89" s="39"/>
    </row>
    <row r="90" spans="1:46" x14ac:dyDescent="0.25">
      <c r="A90" s="95" t="s">
        <v>1922</v>
      </c>
      <c r="B90" s="38" t="s">
        <v>2000</v>
      </c>
      <c r="Q90" s="38">
        <v>0</v>
      </c>
      <c r="R90" s="38">
        <v>1685</v>
      </c>
      <c r="AC90" s="38" t="s">
        <v>1834</v>
      </c>
      <c r="AN90" s="38">
        <v>1</v>
      </c>
      <c r="AO90" s="95" t="s">
        <v>1921</v>
      </c>
      <c r="AQ90" s="96" t="s">
        <v>1923</v>
      </c>
      <c r="AT90" s="39"/>
    </row>
    <row r="91" spans="1:46" x14ac:dyDescent="0.25">
      <c r="A91" s="95" t="s">
        <v>1921</v>
      </c>
      <c r="Q91" s="38">
        <v>5500</v>
      </c>
      <c r="R91" s="38">
        <v>1686</v>
      </c>
      <c r="X91" s="38" t="s">
        <v>2170</v>
      </c>
      <c r="AH91" s="95" t="s">
        <v>1992</v>
      </c>
      <c r="AT91" s="39"/>
    </row>
    <row r="92" spans="1:46" x14ac:dyDescent="0.25">
      <c r="A92" s="95" t="s">
        <v>1925</v>
      </c>
      <c r="B92" s="38" t="s">
        <v>2000</v>
      </c>
      <c r="Q92" s="38">
        <v>0</v>
      </c>
      <c r="R92" s="38">
        <v>1687</v>
      </c>
      <c r="AC92" s="38" t="s">
        <v>1834</v>
      </c>
      <c r="AN92" s="38">
        <v>1</v>
      </c>
      <c r="AO92" s="38" t="s">
        <v>1924</v>
      </c>
      <c r="AQ92" s="96" t="s">
        <v>1926</v>
      </c>
      <c r="AT92" s="39"/>
    </row>
    <row r="93" spans="1:46" x14ac:dyDescent="0.25">
      <c r="A93" s="38" t="s">
        <v>1924</v>
      </c>
      <c r="Q93" s="38">
        <v>5500</v>
      </c>
      <c r="R93" s="38">
        <v>1688</v>
      </c>
      <c r="X93" s="38" t="s">
        <v>2170</v>
      </c>
      <c r="AH93" s="95" t="s">
        <v>1993</v>
      </c>
      <c r="AT93" s="39"/>
    </row>
    <row r="94" spans="1:46" x14ac:dyDescent="0.25">
      <c r="A94" s="38" t="s">
        <v>1928</v>
      </c>
      <c r="B94" s="38" t="s">
        <v>1928</v>
      </c>
      <c r="Q94" s="38">
        <v>0</v>
      </c>
      <c r="AT94" s="39"/>
    </row>
    <row r="95" spans="1:46" x14ac:dyDescent="0.25">
      <c r="A95" s="38" t="s">
        <v>1927</v>
      </c>
      <c r="B95" s="38" t="s">
        <v>1927</v>
      </c>
      <c r="E95" s="99" t="s">
        <v>2011</v>
      </c>
      <c r="F95" s="95" t="s">
        <v>1929</v>
      </c>
      <c r="G95" s="95" t="s">
        <v>1930</v>
      </c>
      <c r="Q95" s="38">
        <v>1500</v>
      </c>
      <c r="X95" s="38" t="s">
        <v>2170</v>
      </c>
      <c r="AT95" s="39"/>
    </row>
    <row r="96" spans="1:46" x14ac:dyDescent="0.25">
      <c r="A96" s="38" t="s">
        <v>1932</v>
      </c>
      <c r="B96" s="38" t="s">
        <v>1932</v>
      </c>
      <c r="Q96" s="38">
        <v>0</v>
      </c>
      <c r="AT96" s="39"/>
    </row>
    <row r="97" spans="1:46" x14ac:dyDescent="0.25">
      <c r="A97" s="38" t="s">
        <v>1931</v>
      </c>
      <c r="B97" s="38" t="s">
        <v>1931</v>
      </c>
      <c r="E97" s="95" t="s">
        <v>1933</v>
      </c>
      <c r="Q97" s="38">
        <v>1500</v>
      </c>
      <c r="X97" s="38" t="s">
        <v>2170</v>
      </c>
      <c r="AT97" s="39"/>
    </row>
    <row r="98" spans="1:46" x14ac:dyDescent="0.25">
      <c r="A98" s="95" t="s">
        <v>1935</v>
      </c>
      <c r="B98" s="95" t="s">
        <v>1935</v>
      </c>
      <c r="Q98" s="38">
        <v>0</v>
      </c>
      <c r="AT98" s="39"/>
    </row>
    <row r="99" spans="1:46" x14ac:dyDescent="0.25">
      <c r="A99" s="38" t="s">
        <v>1934</v>
      </c>
      <c r="B99" s="38" t="s">
        <v>1934</v>
      </c>
      <c r="E99" s="95" t="s">
        <v>1936</v>
      </c>
      <c r="Q99" s="38">
        <v>1500</v>
      </c>
      <c r="X99" s="38" t="s">
        <v>2170</v>
      </c>
      <c r="AT99" s="39"/>
    </row>
    <row r="100" spans="1:46" x14ac:dyDescent="0.25">
      <c r="A100" s="38" t="s">
        <v>1938</v>
      </c>
      <c r="B100" s="99" t="s">
        <v>2007</v>
      </c>
      <c r="Q100" s="38">
        <v>0</v>
      </c>
      <c r="AC100" s="38" t="s">
        <v>1834</v>
      </c>
      <c r="AN100" s="38">
        <v>1</v>
      </c>
      <c r="AO100" s="38" t="s">
        <v>1937</v>
      </c>
      <c r="AQ100" s="114" t="s">
        <v>2130</v>
      </c>
      <c r="AT100" s="39"/>
    </row>
    <row r="101" spans="1:46" x14ac:dyDescent="0.25">
      <c r="A101" s="38" t="s">
        <v>1937</v>
      </c>
      <c r="B101" s="38" t="s">
        <v>1937</v>
      </c>
      <c r="E101" s="95" t="s">
        <v>1810</v>
      </c>
      <c r="F101" s="95" t="s">
        <v>1939</v>
      </c>
      <c r="G101" s="95" t="s">
        <v>1804</v>
      </c>
      <c r="H101" s="95" t="s">
        <v>1940</v>
      </c>
      <c r="Q101" s="38">
        <v>2500</v>
      </c>
      <c r="X101" s="38" t="s">
        <v>2170</v>
      </c>
      <c r="AT101" s="39"/>
    </row>
    <row r="102" spans="1:46" x14ac:dyDescent="0.25">
      <c r="A102" s="38" t="s">
        <v>1942</v>
      </c>
      <c r="B102" s="38" t="s">
        <v>1942</v>
      </c>
      <c r="Q102" s="38">
        <v>0</v>
      </c>
      <c r="AT102" s="39"/>
    </row>
    <row r="103" spans="1:46" x14ac:dyDescent="0.25">
      <c r="A103" s="38" t="s">
        <v>1941</v>
      </c>
      <c r="B103" s="38" t="s">
        <v>1941</v>
      </c>
      <c r="E103" s="95" t="s">
        <v>1930</v>
      </c>
      <c r="F103" s="95" t="s">
        <v>1943</v>
      </c>
      <c r="G103" s="95" t="s">
        <v>1929</v>
      </c>
      <c r="Q103" s="38">
        <v>3000</v>
      </c>
      <c r="X103" s="38" t="s">
        <v>2170</v>
      </c>
      <c r="AT103" s="39"/>
    </row>
    <row r="104" spans="1:46" x14ac:dyDescent="0.25">
      <c r="A104" s="38" t="s">
        <v>1942</v>
      </c>
      <c r="B104" s="38" t="s">
        <v>1942</v>
      </c>
      <c r="Q104" s="38">
        <v>0</v>
      </c>
      <c r="AT104" s="39"/>
    </row>
    <row r="105" spans="1:46" x14ac:dyDescent="0.25">
      <c r="A105" s="38" t="s">
        <v>1944</v>
      </c>
      <c r="B105" s="38" t="s">
        <v>1944</v>
      </c>
      <c r="E105" s="95" t="s">
        <v>1929</v>
      </c>
      <c r="F105" s="95" t="s">
        <v>1945</v>
      </c>
      <c r="G105" s="95" t="s">
        <v>1930</v>
      </c>
      <c r="Q105" s="38">
        <v>3000</v>
      </c>
      <c r="X105" s="38" t="s">
        <v>2170</v>
      </c>
      <c r="AT105" s="39"/>
    </row>
    <row r="106" spans="1:46" x14ac:dyDescent="0.25">
      <c r="A106" s="38" t="s">
        <v>1947</v>
      </c>
      <c r="B106" s="38" t="s">
        <v>1947</v>
      </c>
      <c r="Q106" s="38">
        <v>0</v>
      </c>
      <c r="AT106" s="39"/>
    </row>
    <row r="107" spans="1:46" x14ac:dyDescent="0.25">
      <c r="A107" s="38" t="s">
        <v>1946</v>
      </c>
      <c r="B107" s="38" t="s">
        <v>1946</v>
      </c>
      <c r="E107" s="95" t="s">
        <v>1943</v>
      </c>
      <c r="F107" s="95" t="s">
        <v>1933</v>
      </c>
      <c r="Q107" s="38">
        <v>3000</v>
      </c>
      <c r="X107" s="38" t="s">
        <v>2170</v>
      </c>
      <c r="AT107" s="39"/>
    </row>
    <row r="108" spans="1:46" x14ac:dyDescent="0.25">
      <c r="A108" s="38" t="s">
        <v>1948</v>
      </c>
      <c r="B108" s="38" t="s">
        <v>1948</v>
      </c>
      <c r="Q108" s="38">
        <v>5000</v>
      </c>
      <c r="X108" s="38" t="s">
        <v>2170</v>
      </c>
      <c r="AT108" s="39"/>
    </row>
    <row r="109" spans="1:46" x14ac:dyDescent="0.25">
      <c r="A109" s="38" t="s">
        <v>1950</v>
      </c>
      <c r="B109" s="38" t="s">
        <v>1950</v>
      </c>
      <c r="Q109" s="38">
        <v>0</v>
      </c>
      <c r="AQ109" s="96" t="s">
        <v>1952</v>
      </c>
      <c r="AT109" s="39"/>
    </row>
    <row r="110" spans="1:46" x14ac:dyDescent="0.25">
      <c r="A110" s="38" t="s">
        <v>1949</v>
      </c>
      <c r="B110" s="38" t="s">
        <v>1949</v>
      </c>
      <c r="E110" s="95" t="s">
        <v>1951</v>
      </c>
      <c r="F110" s="99" t="s">
        <v>2012</v>
      </c>
      <c r="Q110" s="38">
        <v>5000</v>
      </c>
      <c r="X110" s="38" t="s">
        <v>2170</v>
      </c>
      <c r="AT110" s="39"/>
    </row>
    <row r="111" spans="1:46" x14ac:dyDescent="0.25">
      <c r="A111" s="99" t="s">
        <v>2005</v>
      </c>
      <c r="B111" s="38" t="s">
        <v>2000</v>
      </c>
      <c r="Q111" s="38">
        <v>500</v>
      </c>
      <c r="R111" s="38">
        <v>1706</v>
      </c>
      <c r="AC111" s="38" t="s">
        <v>1834</v>
      </c>
      <c r="AH111" s="97" t="s">
        <v>2013</v>
      </c>
      <c r="AN111" s="96" t="s">
        <v>1974</v>
      </c>
      <c r="AO111" s="95" t="s">
        <v>1975</v>
      </c>
      <c r="AQ111" s="96" t="s">
        <v>1971</v>
      </c>
      <c r="AT111" s="39"/>
    </row>
    <row r="112" spans="1:46" x14ac:dyDescent="0.25">
      <c r="A112" s="95" t="s">
        <v>1975</v>
      </c>
      <c r="B112" s="38" t="s">
        <v>1953</v>
      </c>
      <c r="Q112" s="38">
        <v>5000</v>
      </c>
      <c r="R112" s="38">
        <v>1707</v>
      </c>
      <c r="X112" s="38" t="s">
        <v>2170</v>
      </c>
      <c r="AH112" s="97" t="s">
        <v>1994</v>
      </c>
      <c r="AN112" s="39"/>
      <c r="AT112" s="39"/>
    </row>
    <row r="113" spans="1:46" x14ac:dyDescent="0.25">
      <c r="A113" s="95" t="s">
        <v>1997</v>
      </c>
      <c r="B113" s="38" t="s">
        <v>2000</v>
      </c>
      <c r="Q113" s="38">
        <v>500</v>
      </c>
      <c r="R113" s="38">
        <v>1708</v>
      </c>
      <c r="AC113" s="38" t="s">
        <v>1834</v>
      </c>
      <c r="AH113" s="99" t="s">
        <v>2014</v>
      </c>
      <c r="AN113" s="96" t="s">
        <v>1974</v>
      </c>
      <c r="AO113" s="95" t="s">
        <v>1976</v>
      </c>
      <c r="AQ113" s="96" t="s">
        <v>1972</v>
      </c>
      <c r="AT113" s="39"/>
    </row>
    <row r="114" spans="1:46" x14ac:dyDescent="0.25">
      <c r="A114" s="95" t="s">
        <v>1976</v>
      </c>
      <c r="B114" s="38" t="s">
        <v>1954</v>
      </c>
      <c r="Q114" s="38">
        <v>5000</v>
      </c>
      <c r="R114" s="38">
        <v>1709</v>
      </c>
      <c r="X114" s="38" t="s">
        <v>2170</v>
      </c>
      <c r="AH114" s="95" t="s">
        <v>1995</v>
      </c>
      <c r="AN114" s="39"/>
      <c r="AT114" s="39"/>
    </row>
    <row r="115" spans="1:46" x14ac:dyDescent="0.25">
      <c r="A115" s="95" t="s">
        <v>1998</v>
      </c>
      <c r="B115" s="38" t="s">
        <v>2000</v>
      </c>
      <c r="Q115" s="38">
        <v>500</v>
      </c>
      <c r="R115" s="38">
        <v>1710</v>
      </c>
      <c r="AC115" s="38" t="s">
        <v>1834</v>
      </c>
      <c r="AH115" s="99" t="s">
        <v>2015</v>
      </c>
      <c r="AN115" s="96" t="s">
        <v>1974</v>
      </c>
      <c r="AO115" s="95" t="s">
        <v>1977</v>
      </c>
      <c r="AQ115" s="96" t="s">
        <v>1973</v>
      </c>
      <c r="AT115" s="39"/>
    </row>
    <row r="116" spans="1:46" x14ac:dyDescent="0.25">
      <c r="A116" s="95" t="s">
        <v>1977</v>
      </c>
      <c r="B116" s="38" t="s">
        <v>1955</v>
      </c>
      <c r="Q116" s="38">
        <v>5000</v>
      </c>
      <c r="R116" s="38">
        <v>1711</v>
      </c>
      <c r="X116" s="38" t="s">
        <v>2170</v>
      </c>
      <c r="AH116" s="95" t="s">
        <v>1996</v>
      </c>
      <c r="AT116" s="39"/>
    </row>
    <row r="117" spans="1:46" ht="41.4" x14ac:dyDescent="0.25">
      <c r="A117" s="102" t="s">
        <v>2034</v>
      </c>
      <c r="B117" s="102" t="s">
        <v>1783</v>
      </c>
      <c r="C117" s="104" t="s">
        <v>2035</v>
      </c>
      <c r="E117" s="102" t="s">
        <v>2036</v>
      </c>
      <c r="F117" s="102" t="s">
        <v>2037</v>
      </c>
      <c r="Q117" s="38">
        <v>1000</v>
      </c>
      <c r="R117" s="38">
        <v>1712</v>
      </c>
      <c r="W117" s="38" t="s">
        <v>1761</v>
      </c>
      <c r="Y117" s="38">
        <v>1</v>
      </c>
      <c r="AH117" s="102" t="s">
        <v>2041</v>
      </c>
      <c r="AI117" s="101" t="s">
        <v>2017</v>
      </c>
      <c r="AT117" s="39"/>
    </row>
    <row r="118" spans="1:46" ht="27.6" x14ac:dyDescent="0.25">
      <c r="A118" s="102" t="s">
        <v>2045</v>
      </c>
      <c r="B118" s="102" t="s">
        <v>1783</v>
      </c>
      <c r="C118" s="104" t="s">
        <v>2046</v>
      </c>
      <c r="E118" s="102" t="s">
        <v>2049</v>
      </c>
      <c r="F118" s="102" t="s">
        <v>2050</v>
      </c>
      <c r="Q118" s="38">
        <v>1000</v>
      </c>
      <c r="R118" s="38">
        <v>1713</v>
      </c>
      <c r="W118" s="38" t="s">
        <v>1761</v>
      </c>
      <c r="Y118" s="38">
        <v>1</v>
      </c>
      <c r="AF118" s="38">
        <v>2</v>
      </c>
      <c r="AH118" s="102" t="s">
        <v>2051</v>
      </c>
      <c r="AI118" s="101" t="s">
        <v>2017</v>
      </c>
      <c r="AT118" s="39"/>
    </row>
    <row r="119" spans="1:46" ht="27.6" x14ac:dyDescent="0.25">
      <c r="A119" s="106" t="s">
        <v>2052</v>
      </c>
      <c r="B119" s="102" t="s">
        <v>1783</v>
      </c>
      <c r="C119" s="104" t="s">
        <v>2053</v>
      </c>
      <c r="E119" s="115" t="s">
        <v>2161</v>
      </c>
      <c r="F119" s="115" t="s">
        <v>2056</v>
      </c>
      <c r="G119" s="102" t="s">
        <v>2057</v>
      </c>
      <c r="H119" s="102" t="s">
        <v>2049</v>
      </c>
      <c r="I119" s="102" t="s">
        <v>2050</v>
      </c>
      <c r="Q119" s="38">
        <v>2500</v>
      </c>
      <c r="R119" s="38">
        <v>1714</v>
      </c>
      <c r="W119" s="102" t="s">
        <v>2058</v>
      </c>
      <c r="X119" s="102"/>
      <c r="Y119" s="38">
        <v>1</v>
      </c>
      <c r="AF119" s="38">
        <v>2</v>
      </c>
      <c r="AH119" s="102" t="s">
        <v>2054</v>
      </c>
      <c r="AI119" s="101" t="s">
        <v>2017</v>
      </c>
      <c r="AT119" s="39"/>
    </row>
    <row r="120" spans="1:46" ht="41.4" x14ac:dyDescent="0.25">
      <c r="A120" s="119" t="s">
        <v>2059</v>
      </c>
      <c r="B120" s="102" t="s">
        <v>1783</v>
      </c>
      <c r="C120" s="107" t="s">
        <v>2060</v>
      </c>
      <c r="E120" s="106" t="s">
        <v>1767</v>
      </c>
      <c r="Q120" s="38">
        <v>1000</v>
      </c>
      <c r="R120" s="38">
        <v>1715</v>
      </c>
      <c r="W120" s="38" t="s">
        <v>2061</v>
      </c>
      <c r="Y120" s="38">
        <v>1</v>
      </c>
      <c r="AH120" s="106" t="s">
        <v>2062</v>
      </c>
      <c r="AI120" s="38" t="s">
        <v>1521</v>
      </c>
      <c r="AT120" s="39"/>
    </row>
    <row r="121" spans="1:46" x14ac:dyDescent="0.25">
      <c r="A121" s="38" t="s">
        <v>1956</v>
      </c>
      <c r="B121" s="38" t="s">
        <v>1956</v>
      </c>
      <c r="E121" s="95" t="s">
        <v>1872</v>
      </c>
      <c r="Q121" s="38">
        <v>1000</v>
      </c>
      <c r="W121" s="38" t="s">
        <v>2061</v>
      </c>
      <c r="Y121" s="38">
        <v>1</v>
      </c>
      <c r="AT121" s="39"/>
    </row>
    <row r="122" spans="1:46" x14ac:dyDescent="0.25">
      <c r="A122" s="38" t="s">
        <v>1880</v>
      </c>
      <c r="B122" s="38" t="s">
        <v>1880</v>
      </c>
      <c r="E122" s="95" t="s">
        <v>1965</v>
      </c>
      <c r="Q122" s="38">
        <v>1500</v>
      </c>
      <c r="W122" s="38" t="s">
        <v>2061</v>
      </c>
      <c r="Y122" s="38">
        <v>1</v>
      </c>
      <c r="AT122" s="39"/>
    </row>
    <row r="123" spans="1:46" x14ac:dyDescent="0.25">
      <c r="A123" s="38" t="s">
        <v>1957</v>
      </c>
      <c r="B123" s="95" t="s">
        <v>1958</v>
      </c>
      <c r="E123" s="95" t="s">
        <v>1889</v>
      </c>
      <c r="Q123" s="38">
        <v>2000</v>
      </c>
      <c r="W123" s="38" t="s">
        <v>2061</v>
      </c>
      <c r="Y123" s="38">
        <v>1</v>
      </c>
      <c r="AT123" s="39"/>
    </row>
    <row r="124" spans="1:46" x14ac:dyDescent="0.25">
      <c r="A124" s="38" t="s">
        <v>1959</v>
      </c>
      <c r="B124" s="38" t="s">
        <v>1959</v>
      </c>
      <c r="E124" s="95" t="s">
        <v>1966</v>
      </c>
      <c r="Q124" s="38">
        <v>2000</v>
      </c>
      <c r="W124" s="38" t="s">
        <v>2061</v>
      </c>
      <c r="Y124" s="38">
        <v>1</v>
      </c>
    </row>
    <row r="125" spans="1:46" x14ac:dyDescent="0.25">
      <c r="A125" s="38" t="s">
        <v>1960</v>
      </c>
      <c r="B125" s="95" t="s">
        <v>1967</v>
      </c>
      <c r="E125" s="95" t="s">
        <v>1896</v>
      </c>
      <c r="Q125" s="38">
        <v>2500</v>
      </c>
      <c r="W125" s="38" t="s">
        <v>2061</v>
      </c>
      <c r="Y125" s="38">
        <v>1</v>
      </c>
    </row>
    <row r="126" spans="1:46" x14ac:dyDescent="0.25">
      <c r="A126" s="38" t="s">
        <v>1961</v>
      </c>
      <c r="B126" s="38" t="s">
        <v>1961</v>
      </c>
      <c r="E126" s="95" t="s">
        <v>1968</v>
      </c>
      <c r="Q126" s="38">
        <v>2500</v>
      </c>
      <c r="W126" s="38" t="s">
        <v>2061</v>
      </c>
      <c r="Y126" s="38">
        <v>1</v>
      </c>
    </row>
    <row r="127" spans="1:46" x14ac:dyDescent="0.25">
      <c r="A127" s="38" t="s">
        <v>1962</v>
      </c>
      <c r="B127" s="38" t="s">
        <v>1962</v>
      </c>
      <c r="E127" s="106" t="s">
        <v>2070</v>
      </c>
      <c r="Q127" s="38">
        <v>2500</v>
      </c>
      <c r="W127" s="38" t="s">
        <v>2061</v>
      </c>
      <c r="Y127" s="38">
        <v>1</v>
      </c>
    </row>
    <row r="128" spans="1:46" x14ac:dyDescent="0.25">
      <c r="A128" s="38" t="s">
        <v>1963</v>
      </c>
      <c r="B128" s="38" t="s">
        <v>1963</v>
      </c>
      <c r="E128" s="95" t="s">
        <v>1969</v>
      </c>
      <c r="Q128" s="38">
        <v>2500</v>
      </c>
      <c r="W128" s="38" t="s">
        <v>2061</v>
      </c>
      <c r="Y128" s="38">
        <v>1</v>
      </c>
    </row>
    <row r="129" spans="1:25" x14ac:dyDescent="0.25">
      <c r="A129" s="119" t="s">
        <v>2169</v>
      </c>
      <c r="B129" s="38" t="s">
        <v>1964</v>
      </c>
      <c r="E129" s="95" t="s">
        <v>1970</v>
      </c>
      <c r="Q129" s="38">
        <v>3500</v>
      </c>
      <c r="W129" s="38" t="s">
        <v>2061</v>
      </c>
      <c r="Y129" s="38">
        <v>1</v>
      </c>
    </row>
  </sheetData>
  <phoneticPr fontId="4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91D0-FA5B-4BE6-A287-BD7237DDD297}">
  <dimension ref="A1:AF3"/>
  <sheetViews>
    <sheetView workbookViewId="0">
      <selection activeCell="V7" sqref="V7"/>
    </sheetView>
  </sheetViews>
  <sheetFormatPr defaultColWidth="8.77734375" defaultRowHeight="13.8" x14ac:dyDescent="0.25"/>
  <cols>
    <col min="1" max="4" width="8.77734375" style="38"/>
    <col min="5" max="5" width="11.109375" style="38" customWidth="1"/>
    <col min="6" max="16384" width="8.77734375" style="38"/>
  </cols>
  <sheetData>
    <row r="1" spans="1:32" x14ac:dyDescent="0.25">
      <c r="A1" s="38" t="s">
        <v>1457</v>
      </c>
      <c r="B1" s="38" t="s">
        <v>1456</v>
      </c>
      <c r="C1" s="38" t="s">
        <v>1455</v>
      </c>
      <c r="D1" s="38" t="s">
        <v>1454</v>
      </c>
      <c r="O1" s="38" t="s">
        <v>1453</v>
      </c>
      <c r="P1" s="38" t="s">
        <v>1452</v>
      </c>
      <c r="Q1" s="38" t="s">
        <v>1451</v>
      </c>
      <c r="R1" s="38" t="s">
        <v>1450</v>
      </c>
      <c r="S1" s="38" t="s">
        <v>1449</v>
      </c>
      <c r="T1" s="38" t="s">
        <v>1448</v>
      </c>
      <c r="U1" s="38" t="s">
        <v>1447</v>
      </c>
      <c r="V1" s="38" t="s">
        <v>1446</v>
      </c>
      <c r="W1" s="38" t="s">
        <v>1445</v>
      </c>
      <c r="X1" s="38" t="s">
        <v>1444</v>
      </c>
      <c r="Y1" s="38" t="s">
        <v>1443</v>
      </c>
      <c r="Z1" s="38" t="s">
        <v>1442</v>
      </c>
      <c r="AA1" s="38" t="s">
        <v>1441</v>
      </c>
      <c r="AB1" s="38" t="s">
        <v>1440</v>
      </c>
      <c r="AC1" s="38" t="s">
        <v>1439</v>
      </c>
      <c r="AD1" s="38" t="s">
        <v>1438</v>
      </c>
      <c r="AE1" s="38" t="s">
        <v>1437</v>
      </c>
      <c r="AF1" s="38" t="s">
        <v>1436</v>
      </c>
    </row>
    <row r="2" spans="1:32" x14ac:dyDescent="0.25">
      <c r="A2" s="38" t="s">
        <v>1435</v>
      </c>
      <c r="B2" s="38" t="s">
        <v>1434</v>
      </c>
      <c r="C2" s="38" t="s">
        <v>1433</v>
      </c>
      <c r="D2" s="38" t="s">
        <v>1432</v>
      </c>
      <c r="E2" s="39" t="s">
        <v>1431</v>
      </c>
      <c r="F2" s="39" t="s">
        <v>1430</v>
      </c>
      <c r="G2" s="39" t="s">
        <v>1429</v>
      </c>
      <c r="H2" s="39" t="s">
        <v>1428</v>
      </c>
      <c r="I2" s="39" t="s">
        <v>1427</v>
      </c>
      <c r="J2" s="39" t="s">
        <v>1426</v>
      </c>
      <c r="K2" s="39" t="s">
        <v>1425</v>
      </c>
      <c r="L2" s="39" t="s">
        <v>1424</v>
      </c>
      <c r="M2" s="39" t="s">
        <v>1423</v>
      </c>
      <c r="N2" s="38" t="s">
        <v>1422</v>
      </c>
      <c r="O2" s="39" t="s">
        <v>1421</v>
      </c>
      <c r="P2" s="39" t="s">
        <v>1420</v>
      </c>
      <c r="Q2" s="39" t="s">
        <v>1419</v>
      </c>
      <c r="R2" s="39" t="s">
        <v>1418</v>
      </c>
      <c r="S2" s="39" t="s">
        <v>1417</v>
      </c>
      <c r="T2" s="39" t="s">
        <v>1416</v>
      </c>
      <c r="U2" s="39" t="s">
        <v>1415</v>
      </c>
      <c r="V2" s="39" t="s">
        <v>1414</v>
      </c>
      <c r="W2" s="38" t="s">
        <v>1413</v>
      </c>
      <c r="X2" s="38" t="s">
        <v>1412</v>
      </c>
      <c r="Y2" s="38" t="s">
        <v>1411</v>
      </c>
      <c r="Z2" s="38" t="s">
        <v>1410</v>
      </c>
      <c r="AA2" s="38" t="s">
        <v>1409</v>
      </c>
      <c r="AB2" s="38" t="s">
        <v>1408</v>
      </c>
      <c r="AC2" s="38" t="s">
        <v>1407</v>
      </c>
      <c r="AD2" s="38" t="s">
        <v>1406</v>
      </c>
      <c r="AE2" s="38" t="s">
        <v>1405</v>
      </c>
    </row>
    <row r="3" spans="1:32" x14ac:dyDescent="0.25">
      <c r="A3" s="38" t="s">
        <v>1458</v>
      </c>
      <c r="B3" s="38" t="s">
        <v>1403</v>
      </c>
      <c r="E3" s="38" t="s">
        <v>1402</v>
      </c>
      <c r="F3" s="42" t="s">
        <v>1401</v>
      </c>
      <c r="G3" s="38" t="s">
        <v>1400</v>
      </c>
      <c r="W3" s="38">
        <v>2</v>
      </c>
      <c r="X3" s="42" t="s">
        <v>1478</v>
      </c>
      <c r="Y3" s="38" t="s">
        <v>1399</v>
      </c>
    </row>
  </sheetData>
  <phoneticPr fontId="46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22"/>
  <sheetViews>
    <sheetView zoomScale="80" zoomScaleNormal="80" workbookViewId="0">
      <pane xSplit="1" ySplit="2" topLeftCell="AT3" activePane="bottomRight" state="frozen"/>
      <selection pane="topRight"/>
      <selection pane="bottomLeft"/>
      <selection pane="bottomRight" activeCell="AV11" sqref="AV11"/>
    </sheetView>
  </sheetViews>
  <sheetFormatPr defaultColWidth="9" defaultRowHeight="13.8" x14ac:dyDescent="0.25"/>
  <cols>
    <col min="1" max="1" width="31.21875" style="6" customWidth="1"/>
    <col min="2" max="2" width="10.77734375" style="6" customWidth="1"/>
    <col min="3" max="3" width="33.21875" style="6" customWidth="1"/>
    <col min="4" max="4" width="17.109375" style="6" customWidth="1"/>
    <col min="5" max="5" width="21.77734375" style="7" customWidth="1"/>
    <col min="6" max="6" width="22.109375" style="7" customWidth="1"/>
    <col min="7" max="7" width="51.109375" style="6" customWidth="1"/>
    <col min="8" max="8" width="5.109375" style="6" customWidth="1"/>
    <col min="9" max="9" width="5.88671875" style="7" customWidth="1"/>
    <col min="10" max="10" width="10" bestFit="1" customWidth="1"/>
    <col min="11" max="11" width="10.88671875" bestFit="1" customWidth="1"/>
    <col min="12" max="12" width="5.6640625" bestFit="1" customWidth="1"/>
    <col min="13" max="17" width="6.6640625" bestFit="1" customWidth="1"/>
    <col min="18" max="23" width="5.33203125" customWidth="1"/>
    <col min="24" max="24" width="23.109375" bestFit="1" customWidth="1"/>
    <col min="25" max="25" width="39" bestFit="1" customWidth="1"/>
    <col min="26" max="26" width="75.77734375" style="8" bestFit="1" customWidth="1"/>
    <col min="27" max="27" width="66.77734375" bestFit="1" customWidth="1"/>
    <col min="28" max="28" width="29.77734375" customWidth="1"/>
    <col min="29" max="29" width="25.21875" customWidth="1"/>
    <col min="30" max="30" width="23" customWidth="1"/>
    <col min="31" max="31" width="27.109375" customWidth="1"/>
    <col min="32" max="32" width="29.6640625" customWidth="1"/>
    <col min="33" max="33" width="28.44140625" customWidth="1"/>
    <col min="34" max="34" width="19.77734375" customWidth="1"/>
    <col min="35" max="35" width="16.33203125" customWidth="1"/>
    <col min="36" max="38" width="19.77734375" customWidth="1"/>
    <col min="39" max="39" width="28.6640625" customWidth="1"/>
    <col min="40" max="40" width="10.33203125" style="7" customWidth="1"/>
    <col min="41" max="41" width="10" style="26" bestFit="1" customWidth="1"/>
    <col min="42" max="42" width="10" style="7" bestFit="1" customWidth="1"/>
    <col min="43" max="43" width="10" style="36" bestFit="1" customWidth="1"/>
    <col min="44" max="44" width="21" style="7" customWidth="1"/>
    <col min="45" max="45" width="33.6640625" style="7" bestFit="1" customWidth="1"/>
    <col min="46" max="47" width="34.77734375" style="7" customWidth="1"/>
    <col min="48" max="55" width="6.77734375" style="7" customWidth="1"/>
    <col min="56" max="56" width="5.109375" style="7" customWidth="1"/>
    <col min="57" max="57" width="5.88671875" style="7" customWidth="1"/>
    <col min="58" max="61" width="6.77734375" style="7" customWidth="1"/>
    <col min="62" max="62" width="22.88671875" style="7" customWidth="1"/>
    <col min="63" max="63" width="6.77734375" style="7" customWidth="1"/>
    <col min="64" max="64" width="24.109375" customWidth="1"/>
    <col min="65" max="65" width="12.109375" customWidth="1"/>
    <col min="66" max="67" width="20.77734375" customWidth="1"/>
    <col min="68" max="68" width="13" customWidth="1"/>
    <col min="69" max="69" width="25.77734375" bestFit="1" customWidth="1"/>
    <col min="70" max="70" width="11.5546875" bestFit="1" customWidth="1"/>
    <col min="71" max="71" width="11.44140625" bestFit="1" customWidth="1"/>
    <col min="72" max="72" width="10.33203125" bestFit="1" customWidth="1"/>
    <col min="73" max="73" width="10.44140625" bestFit="1" customWidth="1"/>
    <col min="74" max="74" width="12.88671875" bestFit="1" customWidth="1"/>
    <col min="75" max="75" width="12.77734375" bestFit="1" customWidth="1"/>
    <col min="76" max="76" width="10.6640625" bestFit="1" customWidth="1"/>
    <col min="77" max="77" width="11" bestFit="1" customWidth="1"/>
  </cols>
  <sheetData>
    <row r="1" spans="1:75" s="2" customFormat="1" ht="31.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1" t="s">
        <v>5</v>
      </c>
      <c r="G1" s="12" t="s">
        <v>6</v>
      </c>
      <c r="H1" s="12" t="s">
        <v>7</v>
      </c>
      <c r="I1" s="17" t="s">
        <v>8</v>
      </c>
      <c r="J1" s="17" t="s">
        <v>9</v>
      </c>
      <c r="K1" s="17" t="s">
        <v>10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 t="s">
        <v>11</v>
      </c>
      <c r="Y1" s="17" t="s">
        <v>12</v>
      </c>
      <c r="Z1" s="18" t="s">
        <v>13</v>
      </c>
      <c r="AA1" s="17" t="s">
        <v>14</v>
      </c>
      <c r="AB1" s="20"/>
      <c r="AC1" s="20"/>
      <c r="AD1" s="20"/>
      <c r="AE1" s="20"/>
      <c r="AF1" s="20"/>
      <c r="AG1" s="20"/>
      <c r="AH1" s="20" t="s">
        <v>15</v>
      </c>
      <c r="AI1" s="20" t="s">
        <v>16</v>
      </c>
      <c r="AJ1" s="20" t="s">
        <v>17</v>
      </c>
      <c r="AK1" s="20" t="s">
        <v>18</v>
      </c>
      <c r="AL1" s="20" t="s">
        <v>19</v>
      </c>
      <c r="AM1" s="20" t="s">
        <v>20</v>
      </c>
      <c r="AN1" s="20" t="s">
        <v>21</v>
      </c>
      <c r="AO1" s="29" t="s">
        <v>22</v>
      </c>
      <c r="AP1" s="11" t="s">
        <v>23</v>
      </c>
      <c r="AQ1" s="33" t="s">
        <v>24</v>
      </c>
      <c r="AR1" s="21" t="s">
        <v>25</v>
      </c>
      <c r="AS1" s="11" t="s">
        <v>26</v>
      </c>
      <c r="AT1" s="10" t="s">
        <v>27</v>
      </c>
      <c r="AU1" s="20" t="s">
        <v>1545</v>
      </c>
      <c r="AV1" s="11" t="s">
        <v>28</v>
      </c>
      <c r="AW1" s="11" t="s">
        <v>29</v>
      </c>
      <c r="AX1" s="11" t="s">
        <v>30</v>
      </c>
      <c r="AY1" s="11" t="s">
        <v>31</v>
      </c>
      <c r="AZ1" s="11" t="s">
        <v>32</v>
      </c>
      <c r="BA1" s="11" t="s">
        <v>33</v>
      </c>
      <c r="BB1" s="11" t="s">
        <v>34</v>
      </c>
      <c r="BC1" s="11" t="s">
        <v>35</v>
      </c>
      <c r="BD1" s="10" t="s">
        <v>36</v>
      </c>
      <c r="BE1" s="10" t="s">
        <v>37</v>
      </c>
      <c r="BF1" s="10" t="s">
        <v>38</v>
      </c>
      <c r="BG1" s="23" t="s">
        <v>39</v>
      </c>
      <c r="BH1" s="23" t="s">
        <v>1600</v>
      </c>
      <c r="BI1" s="10" t="s">
        <v>40</v>
      </c>
      <c r="BJ1" s="10" t="s">
        <v>41</v>
      </c>
      <c r="BK1" s="10" t="s">
        <v>42</v>
      </c>
      <c r="BL1" s="24" t="s">
        <v>43</v>
      </c>
      <c r="BM1" s="24" t="s">
        <v>44</v>
      </c>
      <c r="BN1" s="2" t="s">
        <v>45</v>
      </c>
      <c r="BO1" s="44" t="s">
        <v>1547</v>
      </c>
      <c r="BP1" s="2" t="s">
        <v>46</v>
      </c>
      <c r="BQ1" s="44" t="s">
        <v>1504</v>
      </c>
      <c r="BR1" s="44" t="s">
        <v>1512</v>
      </c>
      <c r="BS1" s="44" t="s">
        <v>1513</v>
      </c>
      <c r="BT1" s="44" t="s">
        <v>1514</v>
      </c>
      <c r="BU1" s="44" t="s">
        <v>1515</v>
      </c>
      <c r="BV1" s="44" t="s">
        <v>1516</v>
      </c>
      <c r="BW1" s="44" t="s">
        <v>1517</v>
      </c>
    </row>
    <row r="2" spans="1:75" s="2" customFormat="1" ht="36.75" customHeight="1" thickBot="1" x14ac:dyDescent="0.3">
      <c r="A2" s="9" t="s">
        <v>47</v>
      </c>
      <c r="B2" s="9" t="s">
        <v>48</v>
      </c>
      <c r="C2" s="9"/>
      <c r="D2" s="9"/>
      <c r="E2" s="10" t="s">
        <v>49</v>
      </c>
      <c r="F2" s="11" t="s">
        <v>50</v>
      </c>
      <c r="G2" s="12" t="s">
        <v>51</v>
      </c>
      <c r="H2" s="12" t="s">
        <v>52</v>
      </c>
      <c r="I2" s="17" t="s">
        <v>53</v>
      </c>
      <c r="J2" s="17" t="s">
        <v>1397</v>
      </c>
      <c r="K2" s="17" t="s">
        <v>54</v>
      </c>
      <c r="L2" s="17">
        <v>1</v>
      </c>
      <c r="M2" s="17">
        <v>2</v>
      </c>
      <c r="N2" s="17">
        <v>3</v>
      </c>
      <c r="O2" s="17">
        <v>4</v>
      </c>
      <c r="P2" s="17">
        <v>5</v>
      </c>
      <c r="Q2" s="17">
        <v>6</v>
      </c>
      <c r="R2" s="17">
        <v>7</v>
      </c>
      <c r="S2" s="17">
        <v>8</v>
      </c>
      <c r="T2" s="17">
        <v>9</v>
      </c>
      <c r="U2" s="17">
        <v>10</v>
      </c>
      <c r="V2" s="17" t="s">
        <v>55</v>
      </c>
      <c r="W2" s="17" t="s">
        <v>55</v>
      </c>
      <c r="X2" s="17" t="s">
        <v>56</v>
      </c>
      <c r="Y2" s="17" t="s">
        <v>57</v>
      </c>
      <c r="Z2" s="18" t="s">
        <v>58</v>
      </c>
      <c r="AA2" s="17" t="s">
        <v>59</v>
      </c>
      <c r="AB2" s="20" t="s">
        <v>60</v>
      </c>
      <c r="AC2" s="20" t="s">
        <v>61</v>
      </c>
      <c r="AD2" s="20" t="s">
        <v>62</v>
      </c>
      <c r="AE2" s="20" t="s">
        <v>63</v>
      </c>
      <c r="AF2" s="20" t="s">
        <v>64</v>
      </c>
      <c r="AG2" s="20" t="s">
        <v>65</v>
      </c>
      <c r="AH2" s="20"/>
      <c r="AI2" s="20"/>
      <c r="AJ2" s="20"/>
      <c r="AK2" s="20"/>
      <c r="AL2" s="20"/>
      <c r="AM2" s="20"/>
      <c r="AN2" s="20" t="s">
        <v>66</v>
      </c>
      <c r="AO2" s="29" t="s">
        <v>1501</v>
      </c>
      <c r="AP2" s="11" t="s">
        <v>1573</v>
      </c>
      <c r="AQ2" s="33" t="s">
        <v>67</v>
      </c>
      <c r="AR2" s="21" t="s">
        <v>68</v>
      </c>
      <c r="AS2" s="11" t="s">
        <v>69</v>
      </c>
      <c r="AT2" s="10" t="s">
        <v>1499</v>
      </c>
      <c r="AU2" s="20" t="s">
        <v>1544</v>
      </c>
      <c r="AV2" s="11" t="s">
        <v>70</v>
      </c>
      <c r="AW2" s="22" t="s">
        <v>71</v>
      </c>
      <c r="AX2" s="11" t="s">
        <v>72</v>
      </c>
      <c r="AY2" s="11" t="s">
        <v>73</v>
      </c>
      <c r="AZ2" s="11" t="s">
        <v>74</v>
      </c>
      <c r="BA2" s="11" t="s">
        <v>75</v>
      </c>
      <c r="BB2" s="37" t="s">
        <v>1395</v>
      </c>
      <c r="BC2" s="37" t="s">
        <v>1396</v>
      </c>
      <c r="BD2" s="10" t="s">
        <v>1574</v>
      </c>
      <c r="BE2" s="10" t="s">
        <v>76</v>
      </c>
      <c r="BF2" s="10" t="s">
        <v>77</v>
      </c>
      <c r="BG2" s="23" t="s">
        <v>78</v>
      </c>
      <c r="BH2" s="23" t="s">
        <v>1601</v>
      </c>
      <c r="BI2" s="10" t="s">
        <v>79</v>
      </c>
      <c r="BJ2" s="10" t="s">
        <v>80</v>
      </c>
      <c r="BK2" s="10" t="s">
        <v>81</v>
      </c>
      <c r="BL2" s="24" t="s">
        <v>82</v>
      </c>
      <c r="BM2" s="24" t="s">
        <v>83</v>
      </c>
      <c r="BN2" s="2" t="s">
        <v>84</v>
      </c>
      <c r="BO2" s="44" t="s">
        <v>1548</v>
      </c>
      <c r="BP2" s="2" t="s">
        <v>85</v>
      </c>
      <c r="BQ2" s="44" t="s">
        <v>1503</v>
      </c>
      <c r="BR2" s="44" t="s">
        <v>1506</v>
      </c>
      <c r="BS2" s="44" t="s">
        <v>1507</v>
      </c>
      <c r="BT2" s="44" t="s">
        <v>1508</v>
      </c>
      <c r="BU2" s="44" t="s">
        <v>1509</v>
      </c>
      <c r="BV2" s="44" t="s">
        <v>1510</v>
      </c>
      <c r="BW2" s="44" t="s">
        <v>1511</v>
      </c>
    </row>
    <row r="3" spans="1:75" s="3" customFormat="1" ht="14.4" thickBot="1" x14ac:dyDescent="0.3">
      <c r="A3" s="13"/>
      <c r="B3" s="13"/>
      <c r="C3" s="13" t="s">
        <v>86</v>
      </c>
      <c r="D3" s="13" t="str">
        <f>SUBSTITUTE(C3,"npc_dota_hero_","")</f>
        <v>earthshaker</v>
      </c>
      <c r="E3" s="14">
        <v>1</v>
      </c>
      <c r="F3" s="14" t="s">
        <v>87</v>
      </c>
      <c r="G3" s="14" t="str">
        <f>VLOOKUP("npc_dota_hero_"&amp;$D3,__OriginalData!$A$2:$W$122,2,FALSE)</f>
        <v>models/heroes/earthshaker/earthshaker.vmdl</v>
      </c>
      <c r="H3" s="13"/>
      <c r="I3" s="14">
        <f>VLOOKUP("npc_dota_hero_"&amp;$D3,__OriginalData!$A$2:$W$122,3,FALSE)</f>
        <v>0.93000000715256004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 t="str">
        <f>VLOOKUP("npc_dota_hero_"&amp;$D3,__OriginalData!$A$2:$W$122,4,FALSE)</f>
        <v>Hero_Earthshaker</v>
      </c>
      <c r="Y3" s="14" t="str">
        <f>VLOOKUP("npc_dota_hero_"&amp;$D3,__OriginalData!$A$2:$W$122,5,FALSE)</f>
        <v>particles/units/heroes/hero_earthshaker</v>
      </c>
      <c r="Z3" s="19" t="str">
        <f>VLOOKUP("npc_dota_hero_"&amp;$D3,__OriginalData!$A$2:$W$122,6,FALSE)</f>
        <v>soundevents/game_sounds_heroes/game_sounds_earthshaker.vsndevts</v>
      </c>
      <c r="AA3" s="19" t="str">
        <f>VLOOKUP("npc_dota_hero_"&amp;$D3,__OriginalData!$A$2:$W$122,7,FALSE)</f>
        <v>soundevents/voscripts/game_sounds_vo_earthshaker.vsndevts</v>
      </c>
      <c r="AB3" s="27"/>
      <c r="AC3" s="19"/>
      <c r="AD3" s="19"/>
      <c r="AE3" s="28"/>
      <c r="AF3" s="19"/>
      <c r="AG3" s="19"/>
      <c r="AH3" s="19" t="str">
        <f>VLOOKUP("npc_dota_hero_"&amp;$D3,__OriginalData!$A$2:$W$122,8,FALSE)</f>
        <v>earthshaker_fissure</v>
      </c>
      <c r="AI3" s="19" t="str">
        <f>VLOOKUP("npc_dota_hero_"&amp;$D3,__OriginalData!$A$2:$W$122,9,FALSE)</f>
        <v>earthshaker_enchant_totem</v>
      </c>
      <c r="AJ3" s="19" t="str">
        <f>VLOOKUP("npc_dota_hero_"&amp;$D3,__OriginalData!$A$2:$W$122,10,FALSE)</f>
        <v>earthshaker_aftershock</v>
      </c>
      <c r="AK3" s="19" t="str">
        <f>VLOOKUP("npc_dota_hero_"&amp;$D3,__OriginalData!$A$2:$W$122,11,FALSE)</f>
        <v>generic_hidden</v>
      </c>
      <c r="AL3" s="19" t="str">
        <f>VLOOKUP("npc_dota_hero_"&amp;$D3,__OriginalData!$A$2:$W$122,12,FALSE)</f>
        <v>generic_hidden</v>
      </c>
      <c r="AM3" s="19" t="str">
        <f>VLOOKUP("npc_dota_hero_"&amp;$D3,__OriginalData!$A$2:$W$122,13,FALSE)</f>
        <v>earthshaker_echo_slam</v>
      </c>
      <c r="AN3" s="14">
        <v>1</v>
      </c>
      <c r="AO3" s="30">
        <v>200</v>
      </c>
      <c r="AP3" s="19">
        <f>VLOOKUP("npc_dota_hero_"&amp;$D3,__OriginalData!$A$2:$W$122,15,FALSE)</f>
        <v>310</v>
      </c>
      <c r="AQ3" s="34">
        <f>VLOOKUP("npc_dota_hero_"&amp;$D3,__OriginalData!$A$2:$W$122,16,FALSE)</f>
        <v>0.89999997615813998</v>
      </c>
      <c r="AR3" s="19" t="str">
        <f>IF(VLOOKUP("npc_dota_hero_"&amp;$D3,__OriginalData!$A$2:$W$122,17,FALSE)="nil","",VLOOKUP("npc_dota_hero_"&amp;$D3,__OriginalData!$A$2:$W$122,17,FALSE))</f>
        <v/>
      </c>
      <c r="AS3" s="14" t="s">
        <v>88</v>
      </c>
      <c r="AT3" s="14" t="str">
        <f>VLOOKUP("npc_dota_hero_"&amp;$D3,__OriginalData!$A$2:$W$122,19,FALSE)</f>
        <v>DOTA_UNIT_CAP_MELEE_ATTACK</v>
      </c>
      <c r="AU3" s="14"/>
      <c r="AV3" s="14">
        <v>5</v>
      </c>
      <c r="AW3" s="14">
        <v>0</v>
      </c>
      <c r="AX3" s="14">
        <v>500</v>
      </c>
      <c r="AY3" s="14">
        <v>0</v>
      </c>
      <c r="AZ3" s="14">
        <v>100</v>
      </c>
      <c r="BA3" s="14">
        <v>0</v>
      </c>
      <c r="BB3" s="14">
        <v>0</v>
      </c>
      <c r="BC3" s="14">
        <v>0</v>
      </c>
      <c r="BD3" s="14">
        <v>50</v>
      </c>
      <c r="BE3" s="14">
        <v>60</v>
      </c>
      <c r="BF3" s="19">
        <v>1.5</v>
      </c>
      <c r="BG3" s="19">
        <f>VLOOKUP("npc_dota_hero_"&amp;$D3,__OriginalData!$A$2:$W$122,20,FALSE)</f>
        <v>0.46700000762938998</v>
      </c>
      <c r="BH3" s="19"/>
      <c r="BI3" s="19">
        <f>VLOOKUP("npc_dota_hero_"&amp;$D3,__OriginalData!$A$2:$W$122,21,FALSE)</f>
        <v>150</v>
      </c>
      <c r="BJ3" s="19" t="s">
        <v>89</v>
      </c>
      <c r="BK3" s="14">
        <v>70</v>
      </c>
      <c r="BL3" s="19" t="str">
        <f>IF(VLOOKUP("npc_dota_hero_"&amp;$D3,__OriginalData!$A$2:$W$122,22,FALSE)="nil","",VLOOKUP("npc_dota_hero_"&amp;$D3,__OriginalData!$A$2:$W$122,22,FALSE))</f>
        <v/>
      </c>
      <c r="BM3" s="19">
        <f>IF(VLOOKUP("npc_dota_hero_"&amp;$D3,__OriginalData!$A$2:$W$122,23,FALSE)="nil","",VLOOKUP("npc_dota_hero_"&amp;$D3,__OriginalData!$A$2:$W$122,23,FALSE))</f>
        <v>0</v>
      </c>
      <c r="BP3" s="3">
        <v>1</v>
      </c>
    </row>
    <row r="4" spans="1:75" s="4" customFormat="1" x14ac:dyDescent="0.25">
      <c r="A4" s="13" t="s">
        <v>1398</v>
      </c>
      <c r="B4" s="13">
        <v>1</v>
      </c>
      <c r="C4" s="13" t="str">
        <f>C3&amp;"_1"</f>
        <v>npc_dota_hero_earthshaker_1</v>
      </c>
      <c r="D4" s="13" t="str">
        <f>D3</f>
        <v>earthshaker</v>
      </c>
      <c r="E4" s="14">
        <v>1</v>
      </c>
      <c r="F4" s="14" t="s">
        <v>87</v>
      </c>
      <c r="G4" s="14" t="str">
        <f>VLOOKUP("npc_dota_hero_"&amp;$D4,__OriginalData!$A$2:$W$122,2,FALSE)</f>
        <v>models/heroes/earthshaker/earthshaker.vmdl</v>
      </c>
      <c r="H4" s="13"/>
      <c r="I4" s="14">
        <v>0.85</v>
      </c>
      <c r="J4" s="14"/>
      <c r="K4" s="14"/>
      <c r="L4" s="5">
        <v>123</v>
      </c>
      <c r="M4" s="5">
        <v>223</v>
      </c>
      <c r="N4" s="5"/>
      <c r="O4" s="5"/>
      <c r="P4" s="5"/>
      <c r="Q4" s="14"/>
      <c r="R4" s="14"/>
      <c r="S4" s="14"/>
      <c r="T4" s="14"/>
      <c r="U4" s="14"/>
      <c r="V4" s="14"/>
      <c r="W4" s="14"/>
      <c r="X4" s="14" t="str">
        <f>VLOOKUP("npc_dota_hero_"&amp;$D4,__OriginalData!$A$2:$W$122,4,FALSE)</f>
        <v>Hero_Earthshaker</v>
      </c>
      <c r="Y4" s="14" t="str">
        <f>VLOOKUP("npc_dota_hero_"&amp;$D4,__OriginalData!$A$2:$W$122,5,FALSE)</f>
        <v>particles/units/heroes/hero_earthshaker</v>
      </c>
      <c r="Z4" s="19" t="str">
        <f>VLOOKUP("npc_dota_hero_"&amp;$D4,__OriginalData!$A$2:$W$122,6,FALSE)</f>
        <v>soundevents/game_sounds_heroes/game_sounds_earthshaker.vsndevts</v>
      </c>
      <c r="AA4" s="19" t="str">
        <f>VLOOKUP("npc_dota_hero_"&amp;$D4,__OriginalData!$A$2:$W$122,7,FALSE)</f>
        <v>soundevents/voscripts/game_sounds_vo_earthshaker.vsndevts</v>
      </c>
      <c r="AB4" s="14"/>
      <c r="AC4" s="19"/>
      <c r="AD4" s="19"/>
      <c r="AE4" s="28"/>
      <c r="AF4" s="19"/>
      <c r="AG4" s="19"/>
      <c r="AH4" s="19" t="str">
        <f>VLOOKUP("npc_dota_hero_"&amp;$D4,__OriginalData!$A$2:$W$122,8,FALSE)</f>
        <v>earthshaker_fissure</v>
      </c>
      <c r="AI4" s="19" t="str">
        <f>VLOOKUP("npc_dota_hero_"&amp;$D4,__OriginalData!$A$2:$W$122,9,FALSE)</f>
        <v>earthshaker_enchant_totem</v>
      </c>
      <c r="AJ4" s="19" t="str">
        <f>VLOOKUP("npc_dota_hero_"&amp;$D4,__OriginalData!$A$2:$W$122,10,FALSE)</f>
        <v>earthshaker_aftershock</v>
      </c>
      <c r="AK4" s="19" t="str">
        <f>VLOOKUP("npc_dota_hero_"&amp;$D4,__OriginalData!$A$2:$W$122,11,FALSE)</f>
        <v>generic_hidden</v>
      </c>
      <c r="AL4" s="19" t="str">
        <f>VLOOKUP("npc_dota_hero_"&amp;$D4,__OriginalData!$A$2:$W$122,12,FALSE)</f>
        <v>generic_hidden</v>
      </c>
      <c r="AM4" s="19" t="str">
        <f>VLOOKUP("npc_dota_hero_"&amp;$D4,__OriginalData!$A$2:$W$122,13,FALSE)</f>
        <v>earthshaker_echo_slam</v>
      </c>
      <c r="AN4" s="14">
        <v>1</v>
      </c>
      <c r="AO4" s="31">
        <f>AO3</f>
        <v>200</v>
      </c>
      <c r="AP4" s="19">
        <f>VLOOKUP("npc_dota_hero_"&amp;$D4,__OriginalData!$A$2:$W$122,15,FALSE)</f>
        <v>310</v>
      </c>
      <c r="AQ4" s="34">
        <f>VLOOKUP("npc_dota_hero_"&amp;$D4,__OriginalData!$A$2:$W$122,16,FALSE)</f>
        <v>0.89999997615813998</v>
      </c>
      <c r="AR4" s="19" t="str">
        <f>IF(VLOOKUP("npc_dota_hero_"&amp;$D4,__OriginalData!$A$2:$W$122,17,FALSE)="nil","",VLOOKUP("npc_dota_hero_"&amp;$D4,__OriginalData!$A$2:$W$122,17,FALSE))</f>
        <v/>
      </c>
      <c r="AS4" s="14" t="s">
        <v>88</v>
      </c>
      <c r="AT4" s="14" t="str">
        <f>VLOOKUP("npc_dota_hero_"&amp;$D4,__OriginalData!$A$2:$W$122,19,FALSE)</f>
        <v>DOTA_UNIT_CAP_MELEE_ATTACK</v>
      </c>
      <c r="AU4" s="14"/>
      <c r="AV4" s="14">
        <v>5</v>
      </c>
      <c r="AW4" s="14">
        <v>0</v>
      </c>
      <c r="AX4" s="14">
        <v>500</v>
      </c>
      <c r="AY4" s="14">
        <v>0</v>
      </c>
      <c r="AZ4" s="14">
        <v>100</v>
      </c>
      <c r="BA4" s="14">
        <v>0</v>
      </c>
      <c r="BB4" s="14">
        <v>0</v>
      </c>
      <c r="BC4" s="14">
        <v>0</v>
      </c>
      <c r="BD4" s="14">
        <f>BD3</f>
        <v>50</v>
      </c>
      <c r="BE4" s="14">
        <f>BE3</f>
        <v>60</v>
      </c>
      <c r="BF4" s="19">
        <v>1.5</v>
      </c>
      <c r="BG4" s="19">
        <f>VLOOKUP("npc_dota_hero_"&amp;$D4,__OriginalData!$A$2:$W$122,20,FALSE)</f>
        <v>0.46700000762938998</v>
      </c>
      <c r="BH4" s="19"/>
      <c r="BI4" s="19">
        <f>VLOOKUP("npc_dota_hero_"&amp;$D4,__OriginalData!$A$2:$W$122,21,FALSE)</f>
        <v>150</v>
      </c>
      <c r="BJ4" s="19" t="s">
        <v>89</v>
      </c>
      <c r="BK4" s="14">
        <v>70</v>
      </c>
      <c r="BL4" s="19" t="str">
        <f>IF(VLOOKUP("npc_dota_hero_"&amp;$D4,__OriginalData!$A$2:$W$122,22,FALSE)="nil","",VLOOKUP("npc_dota_hero_"&amp;$D4,__OriginalData!$A$2:$W$122,22,FALSE))</f>
        <v/>
      </c>
      <c r="BM4" s="19">
        <f>IF(VLOOKUP("npc_dota_hero_"&amp;$D4,__OriginalData!$A$2:$W$122,23,FALSE)="nil","",VLOOKUP("npc_dota_hero_"&amp;$D4,__OriginalData!$A$2:$W$122,23,FALSE))</f>
        <v>0</v>
      </c>
      <c r="BN4" s="3"/>
      <c r="BP4" s="4">
        <v>1</v>
      </c>
    </row>
    <row r="5" spans="1:75" s="5" customFormat="1" x14ac:dyDescent="0.25">
      <c r="A5" s="15" t="s">
        <v>1491</v>
      </c>
      <c r="B5" s="15">
        <v>1</v>
      </c>
      <c r="C5" s="13" t="s">
        <v>1492</v>
      </c>
      <c r="D5" s="15" t="s">
        <v>1493</v>
      </c>
      <c r="E5" s="16">
        <v>1</v>
      </c>
      <c r="F5" s="16" t="s">
        <v>1494</v>
      </c>
      <c r="G5" s="62" t="s">
        <v>1495</v>
      </c>
      <c r="H5" s="15"/>
      <c r="I5" s="16">
        <v>0.7</v>
      </c>
      <c r="L5" s="5">
        <v>137</v>
      </c>
      <c r="M5" s="5">
        <v>138</v>
      </c>
      <c r="N5" s="5">
        <v>139</v>
      </c>
      <c r="O5" s="5">
        <v>140</v>
      </c>
      <c r="P5" s="5">
        <v>141</v>
      </c>
      <c r="X5" s="5" t="s">
        <v>1496</v>
      </c>
      <c r="Z5" s="19" t="str">
        <f>VLOOKUP("npc_dota_hero_"&amp;$D5,__OriginalData!$A$2:$W$122,6,FALSE)</f>
        <v>soundevents/game_sounds_heroes/game_sounds_phantom_assassin.vsndevts</v>
      </c>
      <c r="AA5" s="19" t="str">
        <f>VLOOKUP("npc_dota_hero_"&amp;$D5,__OriginalData!$A$2:$W$122,7,FALSE)</f>
        <v>soundevents/voscripts/game_sounds_vo_phantom_assassin.vsndevts</v>
      </c>
      <c r="AB5" s="5" t="s">
        <v>965</v>
      </c>
      <c r="AN5" s="16">
        <v>1</v>
      </c>
      <c r="AO5" s="32" t="s">
        <v>1497</v>
      </c>
      <c r="AP5" s="16">
        <v>305</v>
      </c>
      <c r="AQ5" s="35">
        <v>0.1</v>
      </c>
      <c r="AR5" s="16"/>
      <c r="AS5" s="16" t="s">
        <v>1498</v>
      </c>
      <c r="AT5" s="16" t="s">
        <v>263</v>
      </c>
      <c r="AU5" s="14" t="s">
        <v>1546</v>
      </c>
      <c r="AV5" s="16">
        <v>1</v>
      </c>
      <c r="AW5" s="16">
        <v>25</v>
      </c>
      <c r="AX5" s="16">
        <v>500</v>
      </c>
      <c r="AY5" s="16">
        <v>0</v>
      </c>
      <c r="AZ5" s="16">
        <v>100</v>
      </c>
      <c r="BA5" s="16">
        <v>0</v>
      </c>
      <c r="BB5" s="14">
        <v>0</v>
      </c>
      <c r="BC5" s="14">
        <v>0</v>
      </c>
      <c r="BD5" s="16">
        <v>24</v>
      </c>
      <c r="BE5" s="16">
        <v>26</v>
      </c>
      <c r="BF5" s="16">
        <v>1.7</v>
      </c>
      <c r="BG5" s="16">
        <v>0.3</v>
      </c>
      <c r="BH5" s="16">
        <v>600</v>
      </c>
      <c r="BI5" s="16">
        <v>300</v>
      </c>
      <c r="BJ5" s="16"/>
      <c r="BK5" s="16">
        <v>60</v>
      </c>
      <c r="BO5" s="5">
        <v>1</v>
      </c>
      <c r="BP5" s="5">
        <v>1</v>
      </c>
      <c r="BQ5" s="45" t="s">
        <v>1505</v>
      </c>
      <c r="BR5" s="5">
        <v>21</v>
      </c>
      <c r="BS5" s="5">
        <v>1.2</v>
      </c>
      <c r="BT5" s="5">
        <v>23</v>
      </c>
      <c r="BU5" s="5">
        <v>2.4</v>
      </c>
      <c r="BV5" s="5">
        <v>15</v>
      </c>
      <c r="BW5" s="5">
        <v>0.4</v>
      </c>
    </row>
    <row r="6" spans="1:75" s="5" customFormat="1" x14ac:dyDescent="0.25">
      <c r="A6" s="15" t="s">
        <v>1500</v>
      </c>
      <c r="B6" s="15">
        <v>1</v>
      </c>
      <c r="C6" s="13" t="s">
        <v>1492</v>
      </c>
      <c r="D6" s="15" t="s">
        <v>1493</v>
      </c>
      <c r="E6" s="16">
        <v>2</v>
      </c>
      <c r="F6" s="16" t="s">
        <v>1494</v>
      </c>
      <c r="G6" s="15" t="s">
        <v>1495</v>
      </c>
      <c r="H6" s="15"/>
      <c r="I6" s="16">
        <v>0.8</v>
      </c>
      <c r="L6" s="5">
        <v>8586</v>
      </c>
      <c r="M6" s="5">
        <v>8587</v>
      </c>
      <c r="N6" s="5">
        <v>8588</v>
      </c>
      <c r="O6" s="5">
        <v>8589</v>
      </c>
      <c r="P6" s="5">
        <v>8590</v>
      </c>
      <c r="X6" s="5" t="s">
        <v>1496</v>
      </c>
      <c r="Z6" s="19" t="str">
        <f>VLOOKUP("npc_dota_hero_"&amp;$D6,__OriginalData!$A$2:$W$122,6,FALSE)</f>
        <v>soundevents/game_sounds_heroes/game_sounds_phantom_assassin.vsndevts</v>
      </c>
      <c r="AA6" s="19" t="str">
        <f>VLOOKUP("npc_dota_hero_"&amp;$D6,__OriginalData!$A$2:$W$122,7,FALSE)</f>
        <v>soundevents/voscripts/game_sounds_vo_phantom_assassin.vsndevts</v>
      </c>
      <c r="AB6" s="5" t="s">
        <v>965</v>
      </c>
      <c r="AN6" s="16">
        <v>1</v>
      </c>
      <c r="AO6" s="32" t="s">
        <v>1497</v>
      </c>
      <c r="AP6" s="16">
        <v>305</v>
      </c>
      <c r="AQ6" s="35">
        <v>0.1</v>
      </c>
      <c r="AR6" s="16"/>
      <c r="AS6" s="16" t="s">
        <v>1498</v>
      </c>
      <c r="AT6" s="16" t="s">
        <v>263</v>
      </c>
      <c r="AU6" s="14" t="s">
        <v>1546</v>
      </c>
      <c r="AV6" s="16">
        <v>1</v>
      </c>
      <c r="AW6" s="16">
        <v>25</v>
      </c>
      <c r="AX6" s="16">
        <v>500</v>
      </c>
      <c r="AY6" s="16">
        <v>0</v>
      </c>
      <c r="AZ6" s="16">
        <v>100</v>
      </c>
      <c r="BA6" s="16">
        <v>0</v>
      </c>
      <c r="BB6" s="14">
        <v>0</v>
      </c>
      <c r="BC6" s="14">
        <v>0</v>
      </c>
      <c r="BD6" s="16">
        <v>24</v>
      </c>
      <c r="BE6" s="16">
        <v>26</v>
      </c>
      <c r="BF6" s="16">
        <v>1.7</v>
      </c>
      <c r="BG6" s="16">
        <v>0.3</v>
      </c>
      <c r="BH6" s="16">
        <v>600</v>
      </c>
      <c r="BI6" s="16">
        <v>300</v>
      </c>
      <c r="BJ6" s="16"/>
      <c r="BK6" s="16">
        <v>60</v>
      </c>
      <c r="BO6" s="5">
        <v>1</v>
      </c>
      <c r="BP6" s="5">
        <v>1</v>
      </c>
      <c r="BQ6" s="45" t="s">
        <v>1505</v>
      </c>
      <c r="BR6" s="5">
        <v>21</v>
      </c>
      <c r="BS6" s="5">
        <v>2.2000000000000002</v>
      </c>
      <c r="BT6" s="5">
        <v>23</v>
      </c>
      <c r="BU6" s="5">
        <v>3.4</v>
      </c>
      <c r="BV6" s="5">
        <v>15</v>
      </c>
      <c r="BW6" s="5">
        <v>1.4</v>
      </c>
    </row>
    <row r="7" spans="1:75" s="5" customFormat="1" x14ac:dyDescent="0.25">
      <c r="A7" s="15" t="s">
        <v>1502</v>
      </c>
      <c r="B7" s="15">
        <v>1</v>
      </c>
      <c r="C7" s="13" t="s">
        <v>1492</v>
      </c>
      <c r="D7" s="15" t="s">
        <v>1493</v>
      </c>
      <c r="E7" s="16">
        <v>3</v>
      </c>
      <c r="F7" s="16" t="s">
        <v>1494</v>
      </c>
      <c r="G7" s="15" t="s">
        <v>1495</v>
      </c>
      <c r="H7" s="15"/>
      <c r="I7" s="16">
        <v>0.9</v>
      </c>
      <c r="L7" s="5">
        <v>6872</v>
      </c>
      <c r="M7" s="5">
        <v>14948</v>
      </c>
      <c r="N7" s="5">
        <v>18450</v>
      </c>
      <c r="O7" s="5">
        <v>18451</v>
      </c>
      <c r="P7" s="5">
        <v>13478</v>
      </c>
      <c r="X7" s="5" t="s">
        <v>1496</v>
      </c>
      <c r="Z7" s="19" t="str">
        <f>VLOOKUP("npc_dota_hero_"&amp;$D7,__OriginalData!$A$2:$W$122,6,FALSE)</f>
        <v>soundevents/game_sounds_heroes/game_sounds_phantom_assassin.vsndevts</v>
      </c>
      <c r="AA7" s="19" t="str">
        <f>VLOOKUP("npc_dota_hero_"&amp;$D7,__OriginalData!$A$2:$W$122,7,FALSE)</f>
        <v>soundevents/voscripts/game_sounds_vo_phantom_assassin.vsndevts</v>
      </c>
      <c r="AB7" s="5" t="s">
        <v>965</v>
      </c>
      <c r="AN7" s="16">
        <v>1</v>
      </c>
      <c r="AO7" s="32" t="s">
        <v>1497</v>
      </c>
      <c r="AP7" s="16">
        <v>305</v>
      </c>
      <c r="AQ7" s="35">
        <v>0.1</v>
      </c>
      <c r="AR7" s="16"/>
      <c r="AS7" s="16" t="s">
        <v>1498</v>
      </c>
      <c r="AT7" s="16" t="s">
        <v>263</v>
      </c>
      <c r="AU7" s="14" t="s">
        <v>1546</v>
      </c>
      <c r="AV7" s="16">
        <v>1</v>
      </c>
      <c r="AW7" s="16">
        <v>25</v>
      </c>
      <c r="AX7" s="16">
        <v>500</v>
      </c>
      <c r="AY7" s="16">
        <v>0</v>
      </c>
      <c r="AZ7" s="16">
        <v>100</v>
      </c>
      <c r="BA7" s="16">
        <v>0</v>
      </c>
      <c r="BB7" s="14">
        <v>0</v>
      </c>
      <c r="BC7" s="14">
        <v>0</v>
      </c>
      <c r="BD7" s="16">
        <v>24</v>
      </c>
      <c r="BE7" s="16">
        <v>26</v>
      </c>
      <c r="BF7" s="16">
        <v>1.7</v>
      </c>
      <c r="BG7" s="16">
        <v>0.3</v>
      </c>
      <c r="BH7" s="16">
        <v>600</v>
      </c>
      <c r="BI7" s="16">
        <v>300</v>
      </c>
      <c r="BJ7" s="16"/>
      <c r="BK7" s="16">
        <v>60</v>
      </c>
      <c r="BO7" s="5">
        <v>1</v>
      </c>
      <c r="BP7" s="5">
        <v>1</v>
      </c>
      <c r="BQ7" s="45" t="s">
        <v>1505</v>
      </c>
      <c r="BR7" s="5">
        <v>21</v>
      </c>
      <c r="BS7" s="5">
        <v>3.2</v>
      </c>
      <c r="BT7" s="5">
        <v>23</v>
      </c>
      <c r="BU7" s="5">
        <v>4.4000000000000004</v>
      </c>
      <c r="BV7" s="5">
        <v>15</v>
      </c>
      <c r="BW7" s="5">
        <v>2.4</v>
      </c>
    </row>
    <row r="8" spans="1:75" s="5" customFormat="1" x14ac:dyDescent="0.25">
      <c r="A8" s="62" t="s">
        <v>1570</v>
      </c>
      <c r="B8" s="15">
        <v>1</v>
      </c>
      <c r="C8" s="15" t="s">
        <v>126</v>
      </c>
      <c r="D8" s="15" t="s">
        <v>1576</v>
      </c>
      <c r="E8" s="16">
        <v>1</v>
      </c>
      <c r="F8" s="16" t="s">
        <v>1494</v>
      </c>
      <c r="G8" s="15" t="s">
        <v>948</v>
      </c>
      <c r="H8" s="15"/>
      <c r="I8" s="16">
        <v>0.7</v>
      </c>
      <c r="L8" s="5">
        <v>296</v>
      </c>
      <c r="M8" s="5">
        <v>104</v>
      </c>
      <c r="N8" s="5">
        <v>298</v>
      </c>
      <c r="O8" s="5">
        <v>297</v>
      </c>
      <c r="P8" s="5">
        <v>299</v>
      </c>
      <c r="X8" s="5" t="s">
        <v>949</v>
      </c>
      <c r="Z8" s="25" t="s">
        <v>951</v>
      </c>
      <c r="AA8" s="5" t="s">
        <v>952</v>
      </c>
      <c r="AB8" s="47" t="s">
        <v>1564</v>
      </c>
      <c r="AN8" s="16">
        <v>1</v>
      </c>
      <c r="AO8" s="32" t="s">
        <v>1497</v>
      </c>
      <c r="AP8" s="16">
        <v>330</v>
      </c>
      <c r="AQ8" s="35">
        <v>0.1</v>
      </c>
      <c r="AR8" s="16"/>
      <c r="AS8" s="16" t="s">
        <v>1498</v>
      </c>
      <c r="AT8" s="16" t="s">
        <v>263</v>
      </c>
      <c r="AU8" s="16" t="s">
        <v>1546</v>
      </c>
      <c r="AV8" s="16">
        <v>3</v>
      </c>
      <c r="AW8" s="16">
        <v>24</v>
      </c>
      <c r="AX8" s="16">
        <v>500</v>
      </c>
      <c r="AY8" s="16">
        <v>0</v>
      </c>
      <c r="AZ8" s="16">
        <v>100</v>
      </c>
      <c r="BA8" s="16">
        <v>0</v>
      </c>
      <c r="BB8" s="14">
        <v>0</v>
      </c>
      <c r="BC8" s="14">
        <v>0</v>
      </c>
      <c r="BD8" s="16">
        <v>22</v>
      </c>
      <c r="BE8" s="16">
        <v>28</v>
      </c>
      <c r="BF8" s="16">
        <v>1.7</v>
      </c>
      <c r="BG8" s="16">
        <v>0.38</v>
      </c>
      <c r="BH8" s="16">
        <v>600</v>
      </c>
      <c r="BI8" s="16">
        <v>300</v>
      </c>
      <c r="BJ8" s="16"/>
      <c r="BK8" s="16">
        <v>60</v>
      </c>
      <c r="BO8" s="5">
        <v>1</v>
      </c>
      <c r="BP8" s="5">
        <v>1</v>
      </c>
      <c r="BQ8" s="5" t="s">
        <v>1575</v>
      </c>
      <c r="BR8" s="5">
        <v>24</v>
      </c>
      <c r="BS8" s="5">
        <v>1.6</v>
      </c>
      <c r="BT8" s="5">
        <v>24</v>
      </c>
      <c r="BU8" s="5">
        <v>2.2000000000000002</v>
      </c>
      <c r="BV8" s="5">
        <v>20</v>
      </c>
      <c r="BW8" s="5">
        <v>1.6</v>
      </c>
    </row>
    <row r="9" spans="1:75" s="5" customFormat="1" x14ac:dyDescent="0.25">
      <c r="A9" s="62" t="s">
        <v>1571</v>
      </c>
      <c r="B9" s="15">
        <v>1</v>
      </c>
      <c r="C9" s="15" t="s">
        <v>126</v>
      </c>
      <c r="D9" s="15" t="s">
        <v>1576</v>
      </c>
      <c r="E9" s="16">
        <v>2</v>
      </c>
      <c r="F9" s="16" t="s">
        <v>1494</v>
      </c>
      <c r="G9" s="15" t="s">
        <v>948</v>
      </c>
      <c r="H9" s="15"/>
      <c r="I9" s="16">
        <v>0.8</v>
      </c>
      <c r="L9" s="5">
        <v>4911</v>
      </c>
      <c r="M9" s="5">
        <v>4912</v>
      </c>
      <c r="N9" s="5">
        <v>4913</v>
      </c>
      <c r="O9" s="5">
        <v>4914</v>
      </c>
      <c r="P9" s="5">
        <v>6227</v>
      </c>
      <c r="X9" s="5" t="s">
        <v>949</v>
      </c>
      <c r="Z9" s="25" t="s">
        <v>951</v>
      </c>
      <c r="AA9" s="5" t="s">
        <v>952</v>
      </c>
      <c r="AB9" s="47" t="s">
        <v>1564</v>
      </c>
      <c r="AN9" s="16">
        <v>1</v>
      </c>
      <c r="AO9" s="32" t="s">
        <v>1497</v>
      </c>
      <c r="AP9" s="16">
        <v>330</v>
      </c>
      <c r="AQ9" s="35">
        <v>0.1</v>
      </c>
      <c r="AR9" s="16"/>
      <c r="AS9" s="16" t="s">
        <v>1498</v>
      </c>
      <c r="AT9" s="16" t="s">
        <v>263</v>
      </c>
      <c r="AU9" s="16" t="s">
        <v>1546</v>
      </c>
      <c r="AV9" s="16">
        <v>3</v>
      </c>
      <c r="AW9" s="16">
        <v>24</v>
      </c>
      <c r="AX9" s="16">
        <v>500</v>
      </c>
      <c r="AY9" s="16">
        <v>0</v>
      </c>
      <c r="AZ9" s="16">
        <v>100</v>
      </c>
      <c r="BA9" s="16">
        <v>0</v>
      </c>
      <c r="BB9" s="14">
        <v>0</v>
      </c>
      <c r="BC9" s="14">
        <v>0</v>
      </c>
      <c r="BD9" s="16">
        <v>22</v>
      </c>
      <c r="BE9" s="16">
        <v>28</v>
      </c>
      <c r="BF9" s="16">
        <v>1.7</v>
      </c>
      <c r="BG9" s="16">
        <v>0.38</v>
      </c>
      <c r="BH9" s="16">
        <v>600</v>
      </c>
      <c r="BI9" s="16">
        <v>300</v>
      </c>
      <c r="BJ9" s="16"/>
      <c r="BK9" s="16">
        <v>60</v>
      </c>
      <c r="BO9" s="5">
        <v>1</v>
      </c>
      <c r="BP9" s="5">
        <v>1</v>
      </c>
      <c r="BQ9" s="5" t="s">
        <v>1575</v>
      </c>
      <c r="BR9" s="5">
        <v>24</v>
      </c>
      <c r="BS9" s="5">
        <v>2.6</v>
      </c>
      <c r="BT9" s="5">
        <v>24</v>
      </c>
      <c r="BU9" s="5">
        <v>3.2</v>
      </c>
      <c r="BV9" s="5">
        <v>20</v>
      </c>
      <c r="BW9" s="5">
        <v>2.6</v>
      </c>
    </row>
    <row r="10" spans="1:75" s="5" customFormat="1" x14ac:dyDescent="0.25">
      <c r="A10" s="62" t="s">
        <v>1572</v>
      </c>
      <c r="B10" s="15">
        <v>1</v>
      </c>
      <c r="C10" s="15" t="s">
        <v>126</v>
      </c>
      <c r="D10" s="15" t="s">
        <v>1576</v>
      </c>
      <c r="E10" s="16">
        <v>3</v>
      </c>
      <c r="F10" s="16" t="s">
        <v>1494</v>
      </c>
      <c r="G10" s="15" t="s">
        <v>948</v>
      </c>
      <c r="H10" s="15"/>
      <c r="I10" s="16">
        <v>0.9</v>
      </c>
      <c r="L10" s="5">
        <v>7704</v>
      </c>
      <c r="M10" s="5">
        <v>7705</v>
      </c>
      <c r="N10" s="5">
        <v>9075</v>
      </c>
      <c r="O10" s="5">
        <v>7719</v>
      </c>
      <c r="P10" s="5">
        <v>7698</v>
      </c>
      <c r="X10" s="5" t="s">
        <v>949</v>
      </c>
      <c r="Z10" s="25" t="s">
        <v>951</v>
      </c>
      <c r="AA10" s="5" t="s">
        <v>952</v>
      </c>
      <c r="AB10" s="47" t="s">
        <v>1564</v>
      </c>
      <c r="AN10" s="16">
        <v>1</v>
      </c>
      <c r="AO10" s="32" t="s">
        <v>1497</v>
      </c>
      <c r="AP10" s="16">
        <v>330</v>
      </c>
      <c r="AQ10" s="35">
        <v>0.1</v>
      </c>
      <c r="AR10" s="16"/>
      <c r="AS10" s="16" t="s">
        <v>1498</v>
      </c>
      <c r="AT10" s="16" t="s">
        <v>263</v>
      </c>
      <c r="AU10" s="16" t="s">
        <v>1546</v>
      </c>
      <c r="AV10" s="16">
        <v>3</v>
      </c>
      <c r="AW10" s="16">
        <v>24</v>
      </c>
      <c r="AX10" s="16">
        <v>500</v>
      </c>
      <c r="AY10" s="16">
        <v>0</v>
      </c>
      <c r="AZ10" s="16">
        <v>100</v>
      </c>
      <c r="BA10" s="16">
        <v>0</v>
      </c>
      <c r="BB10" s="14">
        <v>0</v>
      </c>
      <c r="BC10" s="14">
        <v>0</v>
      </c>
      <c r="BD10" s="16">
        <v>22</v>
      </c>
      <c r="BE10" s="16">
        <v>28</v>
      </c>
      <c r="BF10" s="16">
        <v>1.7</v>
      </c>
      <c r="BG10" s="16">
        <v>0.38</v>
      </c>
      <c r="BH10" s="16">
        <v>600</v>
      </c>
      <c r="BI10" s="16">
        <v>300</v>
      </c>
      <c r="BJ10" s="16"/>
      <c r="BK10" s="16">
        <v>60</v>
      </c>
      <c r="BO10" s="5">
        <v>1</v>
      </c>
      <c r="BP10" s="5">
        <v>1</v>
      </c>
      <c r="BQ10" s="5" t="s">
        <v>1575</v>
      </c>
      <c r="BR10" s="5">
        <v>24</v>
      </c>
      <c r="BS10" s="5">
        <v>3.6</v>
      </c>
      <c r="BT10" s="5">
        <v>24</v>
      </c>
      <c r="BU10" s="5">
        <v>4.2</v>
      </c>
      <c r="BV10" s="5">
        <v>20</v>
      </c>
      <c r="BW10" s="5">
        <v>3.6</v>
      </c>
    </row>
    <row r="11" spans="1:75" s="5" customFormat="1" x14ac:dyDescent="0.25">
      <c r="A11" s="62" t="s">
        <v>1592</v>
      </c>
      <c r="B11" s="15">
        <v>1</v>
      </c>
      <c r="C11" s="15" t="s">
        <v>146</v>
      </c>
      <c r="D11" s="62" t="s">
        <v>1595</v>
      </c>
      <c r="E11" s="16">
        <v>1</v>
      </c>
      <c r="F11" s="16" t="s">
        <v>87</v>
      </c>
      <c r="G11" s="62" t="s">
        <v>1721</v>
      </c>
      <c r="H11" s="15"/>
      <c r="I11" s="16">
        <v>0.7</v>
      </c>
      <c r="L11" s="5">
        <v>47</v>
      </c>
      <c r="M11" s="5">
        <v>262</v>
      </c>
      <c r="N11" s="5">
        <v>259</v>
      </c>
      <c r="O11" s="5">
        <v>261</v>
      </c>
      <c r="P11" s="5">
        <v>260</v>
      </c>
      <c r="Q11" s="5">
        <v>258</v>
      </c>
      <c r="R11" s="45">
        <v>470</v>
      </c>
      <c r="X11" s="5" t="s">
        <v>618</v>
      </c>
      <c r="Z11" s="25" t="s">
        <v>620</v>
      </c>
      <c r="AA11" s="5" t="s">
        <v>621</v>
      </c>
      <c r="AB11" s="5" t="s">
        <v>1597</v>
      </c>
      <c r="AN11" s="16">
        <v>1</v>
      </c>
      <c r="AO11" s="63" t="s">
        <v>1598</v>
      </c>
      <c r="AP11" s="16">
        <v>280</v>
      </c>
      <c r="AQ11" s="35">
        <v>0.1</v>
      </c>
      <c r="AR11" s="16"/>
      <c r="AS11" s="16" t="s">
        <v>1599</v>
      </c>
      <c r="AT11" s="16" t="s">
        <v>263</v>
      </c>
      <c r="AU11" s="16" t="s">
        <v>1546</v>
      </c>
      <c r="AV11" s="16">
        <v>-2</v>
      </c>
      <c r="AW11" s="16">
        <v>24</v>
      </c>
      <c r="AX11" s="16">
        <v>500</v>
      </c>
      <c r="AY11" s="16">
        <v>0</v>
      </c>
      <c r="AZ11" s="16">
        <v>100</v>
      </c>
      <c r="BA11" s="16">
        <v>0</v>
      </c>
      <c r="BB11" s="16">
        <v>0</v>
      </c>
      <c r="BC11" s="16">
        <v>0</v>
      </c>
      <c r="BD11" s="16">
        <v>40</v>
      </c>
      <c r="BE11" s="16">
        <v>46</v>
      </c>
      <c r="BF11" s="16">
        <v>1.7</v>
      </c>
      <c r="BG11" s="16">
        <v>0.5</v>
      </c>
      <c r="BH11" s="16">
        <v>600</v>
      </c>
      <c r="BI11" s="16">
        <v>300</v>
      </c>
      <c r="BJ11" s="16"/>
      <c r="BK11" s="16">
        <v>60</v>
      </c>
      <c r="BM11" s="5">
        <v>0</v>
      </c>
      <c r="BO11" s="5">
        <v>1</v>
      </c>
      <c r="BP11" s="5">
        <v>1</v>
      </c>
      <c r="BQ11" s="45" t="s">
        <v>1602</v>
      </c>
      <c r="BR11" s="5">
        <v>25</v>
      </c>
      <c r="BS11" s="5">
        <v>3</v>
      </c>
      <c r="BT11" s="5">
        <v>14</v>
      </c>
      <c r="BU11" s="5">
        <v>0.5</v>
      </c>
      <c r="BV11" s="5">
        <v>16</v>
      </c>
      <c r="BW11" s="5">
        <v>0.5</v>
      </c>
    </row>
    <row r="12" spans="1:75" s="5" customFormat="1" x14ac:dyDescent="0.25">
      <c r="A12" s="62" t="s">
        <v>1593</v>
      </c>
      <c r="B12" s="15">
        <v>1</v>
      </c>
      <c r="C12" s="15" t="s">
        <v>146</v>
      </c>
      <c r="D12" s="62" t="s">
        <v>1595</v>
      </c>
      <c r="E12" s="16">
        <v>2</v>
      </c>
      <c r="F12" s="16" t="s">
        <v>87</v>
      </c>
      <c r="G12" s="15" t="s">
        <v>617</v>
      </c>
      <c r="H12" s="15"/>
      <c r="I12" s="16">
        <v>0.8</v>
      </c>
      <c r="L12" s="5">
        <v>9454</v>
      </c>
      <c r="M12" s="5">
        <v>9458</v>
      </c>
      <c r="N12" s="5">
        <v>9456</v>
      </c>
      <c r="O12" s="5">
        <v>9475</v>
      </c>
      <c r="P12" s="5">
        <v>9468</v>
      </c>
      <c r="Q12" s="5">
        <v>9459</v>
      </c>
      <c r="R12" s="5">
        <v>9472</v>
      </c>
      <c r="X12" s="5" t="s">
        <v>618</v>
      </c>
      <c r="Z12" s="25" t="s">
        <v>620</v>
      </c>
      <c r="AA12" s="5" t="s">
        <v>621</v>
      </c>
      <c r="AB12" s="5" t="s">
        <v>1597</v>
      </c>
      <c r="AN12" s="16">
        <v>1</v>
      </c>
      <c r="AO12" s="63" t="s">
        <v>1598</v>
      </c>
      <c r="AP12" s="16">
        <v>280</v>
      </c>
      <c r="AQ12" s="35">
        <v>0.1</v>
      </c>
      <c r="AR12" s="16"/>
      <c r="AS12" s="16" t="s">
        <v>1599</v>
      </c>
      <c r="AT12" s="16" t="s">
        <v>263</v>
      </c>
      <c r="AU12" s="16" t="s">
        <v>1546</v>
      </c>
      <c r="AV12" s="16">
        <v>-2</v>
      </c>
      <c r="AW12" s="16">
        <v>24</v>
      </c>
      <c r="AX12" s="16">
        <v>500</v>
      </c>
      <c r="AY12" s="16">
        <v>0</v>
      </c>
      <c r="AZ12" s="16">
        <v>100</v>
      </c>
      <c r="BA12" s="16">
        <v>0</v>
      </c>
      <c r="BB12" s="16">
        <v>0</v>
      </c>
      <c r="BC12" s="16">
        <v>0</v>
      </c>
      <c r="BD12" s="16">
        <v>40</v>
      </c>
      <c r="BE12" s="16">
        <v>46</v>
      </c>
      <c r="BF12" s="16">
        <v>1.7</v>
      </c>
      <c r="BG12" s="16">
        <v>0.5</v>
      </c>
      <c r="BH12" s="16">
        <v>600</v>
      </c>
      <c r="BI12" s="16">
        <v>300</v>
      </c>
      <c r="BJ12" s="16"/>
      <c r="BK12" s="16">
        <v>60</v>
      </c>
      <c r="BM12" s="5">
        <v>0</v>
      </c>
      <c r="BO12" s="5">
        <v>1</v>
      </c>
      <c r="BP12" s="5">
        <v>1</v>
      </c>
      <c r="BQ12" s="45" t="s">
        <v>1602</v>
      </c>
      <c r="BR12" s="5">
        <v>25</v>
      </c>
      <c r="BS12" s="5">
        <v>4</v>
      </c>
      <c r="BT12" s="5">
        <v>14</v>
      </c>
      <c r="BU12" s="5">
        <v>1.5</v>
      </c>
      <c r="BV12" s="5">
        <v>16</v>
      </c>
      <c r="BW12" s="5">
        <v>1.5</v>
      </c>
    </row>
    <row r="13" spans="1:75" s="5" customFormat="1" x14ac:dyDescent="0.25">
      <c r="A13" s="62" t="s">
        <v>1594</v>
      </c>
      <c r="B13" s="15">
        <v>1</v>
      </c>
      <c r="C13" s="15" t="s">
        <v>146</v>
      </c>
      <c r="D13" s="62" t="s">
        <v>1596</v>
      </c>
      <c r="E13" s="16">
        <v>3</v>
      </c>
      <c r="F13" s="16" t="s">
        <v>87</v>
      </c>
      <c r="G13" s="15" t="s">
        <v>617</v>
      </c>
      <c r="H13" s="15"/>
      <c r="I13" s="16">
        <v>0.9</v>
      </c>
      <c r="L13" s="5">
        <v>4007</v>
      </c>
      <c r="M13" s="5">
        <v>9192</v>
      </c>
      <c r="N13" s="5">
        <v>6226</v>
      </c>
      <c r="O13" s="5">
        <v>7166</v>
      </c>
      <c r="P13" s="5">
        <v>7742</v>
      </c>
      <c r="Q13" s="5">
        <v>7756</v>
      </c>
      <c r="R13" s="5">
        <v>7169</v>
      </c>
      <c r="X13" s="5" t="s">
        <v>618</v>
      </c>
      <c r="Z13" s="25" t="s">
        <v>620</v>
      </c>
      <c r="AA13" s="5" t="s">
        <v>621</v>
      </c>
      <c r="AB13" s="5" t="s">
        <v>1597</v>
      </c>
      <c r="AN13" s="16">
        <v>1</v>
      </c>
      <c r="AO13" s="63" t="s">
        <v>1598</v>
      </c>
      <c r="AP13" s="16">
        <v>280</v>
      </c>
      <c r="AQ13" s="35">
        <v>0.1</v>
      </c>
      <c r="AR13" s="16"/>
      <c r="AS13" s="16" t="s">
        <v>1599</v>
      </c>
      <c r="AT13" s="16" t="s">
        <v>263</v>
      </c>
      <c r="AU13" s="16" t="s">
        <v>1546</v>
      </c>
      <c r="AV13" s="16">
        <v>-2</v>
      </c>
      <c r="AW13" s="16">
        <v>24</v>
      </c>
      <c r="AX13" s="16">
        <v>500</v>
      </c>
      <c r="AY13" s="16">
        <v>0</v>
      </c>
      <c r="AZ13" s="16">
        <v>100</v>
      </c>
      <c r="BA13" s="16">
        <v>0</v>
      </c>
      <c r="BB13" s="16">
        <v>0</v>
      </c>
      <c r="BC13" s="16">
        <v>0</v>
      </c>
      <c r="BD13" s="16">
        <v>40</v>
      </c>
      <c r="BE13" s="16">
        <v>46</v>
      </c>
      <c r="BF13" s="16">
        <v>1.7</v>
      </c>
      <c r="BG13" s="16">
        <v>0.5</v>
      </c>
      <c r="BH13" s="16">
        <v>600</v>
      </c>
      <c r="BI13" s="16">
        <v>300</v>
      </c>
      <c r="BJ13" s="16"/>
      <c r="BK13" s="16">
        <v>60</v>
      </c>
      <c r="BM13" s="5">
        <v>0</v>
      </c>
      <c r="BO13" s="5">
        <v>1</v>
      </c>
      <c r="BP13" s="5">
        <v>1</v>
      </c>
      <c r="BQ13" s="45" t="s">
        <v>1602</v>
      </c>
      <c r="BR13" s="5">
        <v>25</v>
      </c>
      <c r="BS13" s="5">
        <v>5</v>
      </c>
      <c r="BT13" s="5">
        <v>14</v>
      </c>
      <c r="BU13" s="5">
        <v>2.5</v>
      </c>
      <c r="BV13" s="5">
        <v>16</v>
      </c>
      <c r="BW13" s="5">
        <v>2.5</v>
      </c>
    </row>
    <row r="14" spans="1:75" s="5" customFormat="1" x14ac:dyDescent="0.25">
      <c r="A14" s="15" t="s">
        <v>1622</v>
      </c>
      <c r="B14" s="15">
        <v>1</v>
      </c>
      <c r="C14" s="15" t="s">
        <v>1625</v>
      </c>
      <c r="D14" s="62" t="s">
        <v>1626</v>
      </c>
      <c r="E14" s="16">
        <v>1</v>
      </c>
      <c r="F14" s="16" t="s">
        <v>87</v>
      </c>
      <c r="G14" s="15" t="s">
        <v>1627</v>
      </c>
      <c r="H14" s="15"/>
      <c r="I14" s="16">
        <v>0.7</v>
      </c>
      <c r="L14" s="5">
        <v>318</v>
      </c>
      <c r="M14" s="5">
        <v>319</v>
      </c>
      <c r="N14" s="5">
        <v>320</v>
      </c>
      <c r="O14" s="5">
        <v>321</v>
      </c>
      <c r="P14" s="5">
        <v>504</v>
      </c>
      <c r="X14" s="5" t="s">
        <v>458</v>
      </c>
      <c r="Z14" s="25" t="s">
        <v>460</v>
      </c>
      <c r="AA14" s="5" t="s">
        <v>461</v>
      </c>
      <c r="AB14" s="5" t="s">
        <v>1628</v>
      </c>
      <c r="AN14" s="16">
        <v>1</v>
      </c>
      <c r="AO14" s="63" t="s">
        <v>1598</v>
      </c>
      <c r="AP14" s="16">
        <v>290</v>
      </c>
      <c r="AQ14" s="35">
        <v>0.1</v>
      </c>
      <c r="AR14" s="16"/>
      <c r="AS14" s="16" t="s">
        <v>1599</v>
      </c>
      <c r="AT14" s="109" t="s">
        <v>2077</v>
      </c>
      <c r="AU14" s="16" t="s">
        <v>1546</v>
      </c>
      <c r="AV14" s="16">
        <v>1</v>
      </c>
      <c r="AW14" s="16">
        <v>24</v>
      </c>
      <c r="AX14" s="16">
        <v>500</v>
      </c>
      <c r="AY14" s="16">
        <v>0</v>
      </c>
      <c r="AZ14" s="16">
        <v>100</v>
      </c>
      <c r="BA14" s="16">
        <v>0</v>
      </c>
      <c r="BB14" s="16">
        <v>0</v>
      </c>
      <c r="BC14" s="16">
        <v>0</v>
      </c>
      <c r="BD14" s="16">
        <v>21</v>
      </c>
      <c r="BE14" s="16">
        <v>33</v>
      </c>
      <c r="BF14" s="16">
        <v>1.6</v>
      </c>
      <c r="BG14" s="16">
        <v>0.75</v>
      </c>
      <c r="BH14" s="16">
        <v>800</v>
      </c>
      <c r="BI14" s="16">
        <v>400</v>
      </c>
      <c r="BJ14" s="16"/>
      <c r="BK14" s="16">
        <v>60</v>
      </c>
      <c r="BL14" s="5" t="s">
        <v>466</v>
      </c>
      <c r="BM14" s="5">
        <v>1000</v>
      </c>
      <c r="BO14" s="5">
        <v>1</v>
      </c>
      <c r="BP14" s="5">
        <v>1</v>
      </c>
      <c r="BQ14" s="5" t="s">
        <v>1629</v>
      </c>
      <c r="BR14" s="5">
        <v>20</v>
      </c>
      <c r="BS14" s="5">
        <v>1.2</v>
      </c>
      <c r="BT14" s="5">
        <v>23</v>
      </c>
      <c r="BU14" s="5">
        <v>0.8</v>
      </c>
      <c r="BV14" s="5">
        <v>30</v>
      </c>
      <c r="BW14" s="5">
        <v>2.7</v>
      </c>
    </row>
    <row r="15" spans="1:75" s="5" customFormat="1" x14ac:dyDescent="0.25">
      <c r="A15" s="15" t="s">
        <v>1623</v>
      </c>
      <c r="B15" s="15">
        <v>1</v>
      </c>
      <c r="C15" s="15" t="s">
        <v>1625</v>
      </c>
      <c r="D15" s="62" t="s">
        <v>1626</v>
      </c>
      <c r="E15" s="16">
        <v>2</v>
      </c>
      <c r="F15" s="16" t="s">
        <v>87</v>
      </c>
      <c r="G15" s="15" t="s">
        <v>457</v>
      </c>
      <c r="H15" s="15"/>
      <c r="I15" s="16">
        <v>0.8</v>
      </c>
      <c r="L15" s="5">
        <v>4757</v>
      </c>
      <c r="M15" s="5">
        <v>5931</v>
      </c>
      <c r="N15" s="5">
        <v>5932</v>
      </c>
      <c r="O15" s="5">
        <v>5933</v>
      </c>
      <c r="P15" s="5">
        <v>504</v>
      </c>
      <c r="X15" s="5" t="s">
        <v>458</v>
      </c>
      <c r="Z15" s="25" t="s">
        <v>460</v>
      </c>
      <c r="AA15" s="5" t="s">
        <v>461</v>
      </c>
      <c r="AB15" s="5" t="s">
        <v>1628</v>
      </c>
      <c r="AN15" s="16">
        <v>1</v>
      </c>
      <c r="AO15" s="63" t="s">
        <v>1598</v>
      </c>
      <c r="AP15" s="16">
        <v>290</v>
      </c>
      <c r="AQ15" s="35">
        <v>0.1</v>
      </c>
      <c r="AR15" s="16"/>
      <c r="AS15" s="16" t="s">
        <v>1599</v>
      </c>
      <c r="AT15" s="109" t="s">
        <v>2077</v>
      </c>
      <c r="AU15" s="16" t="s">
        <v>1546</v>
      </c>
      <c r="AV15" s="16">
        <v>1</v>
      </c>
      <c r="AW15" s="16">
        <v>24</v>
      </c>
      <c r="AX15" s="16">
        <v>500</v>
      </c>
      <c r="AY15" s="16">
        <v>0</v>
      </c>
      <c r="AZ15" s="16">
        <v>100</v>
      </c>
      <c r="BA15" s="16">
        <v>0</v>
      </c>
      <c r="BB15" s="16">
        <v>0</v>
      </c>
      <c r="BC15" s="16">
        <v>0</v>
      </c>
      <c r="BD15" s="16">
        <v>21</v>
      </c>
      <c r="BE15" s="16">
        <v>33</v>
      </c>
      <c r="BF15" s="16">
        <v>1.6</v>
      </c>
      <c r="BG15" s="16">
        <v>0.75</v>
      </c>
      <c r="BH15" s="16">
        <v>800</v>
      </c>
      <c r="BI15" s="16">
        <v>400</v>
      </c>
      <c r="BJ15" s="16"/>
      <c r="BK15" s="16">
        <v>60</v>
      </c>
      <c r="BL15" s="5" t="s">
        <v>466</v>
      </c>
      <c r="BM15" s="5">
        <v>1000</v>
      </c>
      <c r="BO15" s="5">
        <v>1</v>
      </c>
      <c r="BP15" s="5">
        <v>1</v>
      </c>
      <c r="BQ15" s="5" t="s">
        <v>1629</v>
      </c>
      <c r="BR15" s="5">
        <v>20</v>
      </c>
      <c r="BS15" s="5">
        <v>2.2000000000000002</v>
      </c>
      <c r="BT15" s="5">
        <v>23</v>
      </c>
      <c r="BU15" s="5">
        <v>1.8</v>
      </c>
      <c r="BV15" s="5">
        <v>30</v>
      </c>
      <c r="BW15" s="5">
        <v>3.7</v>
      </c>
    </row>
    <row r="16" spans="1:75" s="5" customFormat="1" x14ac:dyDescent="0.25">
      <c r="A16" s="15" t="s">
        <v>1624</v>
      </c>
      <c r="B16" s="15">
        <v>1</v>
      </c>
      <c r="C16" s="15" t="s">
        <v>1625</v>
      </c>
      <c r="D16" s="62" t="s">
        <v>1626</v>
      </c>
      <c r="E16" s="16">
        <v>3</v>
      </c>
      <c r="F16" s="16" t="s">
        <v>87</v>
      </c>
      <c r="G16" s="15" t="s">
        <v>1627</v>
      </c>
      <c r="H16" s="15"/>
      <c r="I16" s="16">
        <v>0.9</v>
      </c>
      <c r="L16" s="5">
        <v>8003</v>
      </c>
      <c r="M16" s="5">
        <v>4794</v>
      </c>
      <c r="N16" s="5">
        <v>7717</v>
      </c>
      <c r="O16" s="5">
        <v>7716</v>
      </c>
      <c r="P16" s="5">
        <v>504</v>
      </c>
      <c r="Q16" s="5">
        <v>14251</v>
      </c>
      <c r="X16" s="5" t="s">
        <v>458</v>
      </c>
      <c r="Z16" s="25" t="s">
        <v>460</v>
      </c>
      <c r="AA16" s="5" t="s">
        <v>461</v>
      </c>
      <c r="AB16" s="5" t="s">
        <v>1628</v>
      </c>
      <c r="AN16" s="16">
        <v>1</v>
      </c>
      <c r="AO16" s="63" t="s">
        <v>1598</v>
      </c>
      <c r="AP16" s="16">
        <v>290</v>
      </c>
      <c r="AQ16" s="35">
        <v>0.1</v>
      </c>
      <c r="AR16" s="16"/>
      <c r="AS16" s="16" t="s">
        <v>1599</v>
      </c>
      <c r="AT16" s="109" t="s">
        <v>2077</v>
      </c>
      <c r="AU16" s="16" t="s">
        <v>1546</v>
      </c>
      <c r="AV16" s="16">
        <v>1</v>
      </c>
      <c r="AW16" s="16">
        <v>24</v>
      </c>
      <c r="AX16" s="16">
        <v>500</v>
      </c>
      <c r="AY16" s="16">
        <v>0</v>
      </c>
      <c r="AZ16" s="16">
        <v>100</v>
      </c>
      <c r="BA16" s="16">
        <v>0</v>
      </c>
      <c r="BB16" s="16">
        <v>0</v>
      </c>
      <c r="BC16" s="16">
        <v>0</v>
      </c>
      <c r="BD16" s="16">
        <v>21</v>
      </c>
      <c r="BE16" s="16">
        <v>33</v>
      </c>
      <c r="BF16" s="16">
        <v>1.6</v>
      </c>
      <c r="BG16" s="16">
        <v>0.75</v>
      </c>
      <c r="BH16" s="16">
        <v>800</v>
      </c>
      <c r="BI16" s="16">
        <v>400</v>
      </c>
      <c r="BJ16" s="16"/>
      <c r="BK16" s="16">
        <v>60</v>
      </c>
      <c r="BL16" s="5" t="s">
        <v>1724</v>
      </c>
      <c r="BM16" s="5">
        <v>1000</v>
      </c>
      <c r="BO16" s="5">
        <v>1</v>
      </c>
      <c r="BP16" s="5">
        <v>1</v>
      </c>
      <c r="BQ16" s="5" t="s">
        <v>1629</v>
      </c>
      <c r="BR16" s="5">
        <v>20</v>
      </c>
      <c r="BS16" s="5">
        <v>3.2</v>
      </c>
      <c r="BT16" s="5">
        <v>23</v>
      </c>
      <c r="BU16" s="5">
        <v>2.8</v>
      </c>
      <c r="BV16" s="5">
        <v>30</v>
      </c>
      <c r="BW16" s="5">
        <v>4.7</v>
      </c>
    </row>
    <row r="17" spans="1:77" s="5" customFormat="1" x14ac:dyDescent="0.25">
      <c r="A17" s="15" t="s">
        <v>1643</v>
      </c>
      <c r="B17" s="15">
        <v>1</v>
      </c>
      <c r="C17" s="62" t="s">
        <v>1646</v>
      </c>
      <c r="D17" s="62" t="s">
        <v>1647</v>
      </c>
      <c r="E17" s="16">
        <v>1</v>
      </c>
      <c r="F17" s="16" t="s">
        <v>87</v>
      </c>
      <c r="G17" s="62" t="s">
        <v>1722</v>
      </c>
      <c r="H17" s="15"/>
      <c r="I17" s="16">
        <v>0.7</v>
      </c>
      <c r="L17" s="5">
        <v>8632</v>
      </c>
      <c r="M17" s="5">
        <v>605</v>
      </c>
      <c r="N17" s="5">
        <v>607</v>
      </c>
      <c r="O17" s="5">
        <v>606</v>
      </c>
      <c r="P17" s="5">
        <v>8692</v>
      </c>
      <c r="Q17" s="5">
        <v>604</v>
      </c>
      <c r="R17" s="5">
        <v>593</v>
      </c>
      <c r="X17" s="5" t="s">
        <v>1096</v>
      </c>
      <c r="Z17" s="25" t="s">
        <v>1098</v>
      </c>
      <c r="AA17" s="5" t="s">
        <v>1099</v>
      </c>
      <c r="AB17" s="5" t="s">
        <v>1649</v>
      </c>
      <c r="AN17" s="16">
        <v>1</v>
      </c>
      <c r="AO17" s="63" t="s">
        <v>1598</v>
      </c>
      <c r="AP17" s="16">
        <v>295</v>
      </c>
      <c r="AQ17" s="35">
        <v>0.1</v>
      </c>
      <c r="AR17" s="16"/>
      <c r="AS17" s="16" t="s">
        <v>1599</v>
      </c>
      <c r="AT17" s="109" t="s">
        <v>2077</v>
      </c>
      <c r="AU17" s="16" t="s">
        <v>1546</v>
      </c>
      <c r="AV17" s="16">
        <v>1</v>
      </c>
      <c r="AW17" s="16">
        <v>24</v>
      </c>
      <c r="AX17" s="16">
        <v>500</v>
      </c>
      <c r="AY17" s="16">
        <v>0</v>
      </c>
      <c r="AZ17" s="16">
        <v>100</v>
      </c>
      <c r="BA17" s="16">
        <v>0</v>
      </c>
      <c r="BB17" s="16">
        <v>0</v>
      </c>
      <c r="BC17" s="16">
        <v>0</v>
      </c>
      <c r="BD17" s="16">
        <v>33</v>
      </c>
      <c r="BE17" s="16">
        <v>41</v>
      </c>
      <c r="BF17" s="16">
        <v>1.7</v>
      </c>
      <c r="BG17" s="16">
        <v>0.45</v>
      </c>
      <c r="BH17" s="16">
        <v>800</v>
      </c>
      <c r="BI17" s="16">
        <v>400</v>
      </c>
      <c r="BJ17" s="16"/>
      <c r="BK17" s="16">
        <v>60</v>
      </c>
      <c r="BL17" s="5" t="s">
        <v>1105</v>
      </c>
      <c r="BM17" s="5">
        <v>1100</v>
      </c>
      <c r="BO17" s="5">
        <v>1</v>
      </c>
      <c r="BP17" s="5">
        <v>1</v>
      </c>
      <c r="BQ17" s="5" t="s">
        <v>1629</v>
      </c>
      <c r="BR17" s="5">
        <v>21</v>
      </c>
      <c r="BS17" s="5">
        <v>1.1000000000000001</v>
      </c>
      <c r="BT17" s="5">
        <v>11</v>
      </c>
      <c r="BU17" s="5">
        <v>0.2</v>
      </c>
      <c r="BV17" s="5">
        <v>21</v>
      </c>
      <c r="BW17" s="5">
        <v>2.2999999999999998</v>
      </c>
    </row>
    <row r="18" spans="1:77" s="5" customFormat="1" x14ac:dyDescent="0.25">
      <c r="A18" s="45" t="s">
        <v>1644</v>
      </c>
      <c r="B18" s="15">
        <v>1</v>
      </c>
      <c r="C18" s="62" t="s">
        <v>1646</v>
      </c>
      <c r="D18" s="62" t="s">
        <v>1648</v>
      </c>
      <c r="E18" s="16">
        <v>2</v>
      </c>
      <c r="F18" s="16" t="s">
        <v>87</v>
      </c>
      <c r="G18" s="15" t="s">
        <v>1095</v>
      </c>
      <c r="H18" s="15"/>
      <c r="I18" s="16">
        <v>0.8</v>
      </c>
      <c r="L18" s="5">
        <v>8069</v>
      </c>
      <c r="M18" s="5">
        <v>605</v>
      </c>
      <c r="N18" s="5">
        <v>9037</v>
      </c>
      <c r="O18" s="5">
        <v>9038</v>
      </c>
      <c r="P18" s="5">
        <v>9052</v>
      </c>
      <c r="Q18" s="5">
        <v>5412</v>
      </c>
      <c r="X18" s="5" t="s">
        <v>1096</v>
      </c>
      <c r="Z18" s="25" t="s">
        <v>1098</v>
      </c>
      <c r="AA18" s="5" t="s">
        <v>1099</v>
      </c>
      <c r="AB18" s="5" t="s">
        <v>1649</v>
      </c>
      <c r="AN18" s="16">
        <v>1</v>
      </c>
      <c r="AO18" s="63" t="s">
        <v>1598</v>
      </c>
      <c r="AP18" s="16">
        <v>295</v>
      </c>
      <c r="AQ18" s="35">
        <v>0.1</v>
      </c>
      <c r="AR18" s="16"/>
      <c r="AS18" s="16" t="s">
        <v>1599</v>
      </c>
      <c r="AT18" s="109" t="s">
        <v>2077</v>
      </c>
      <c r="AU18" s="16" t="s">
        <v>1546</v>
      </c>
      <c r="AV18" s="16">
        <v>1</v>
      </c>
      <c r="AW18" s="16">
        <v>24</v>
      </c>
      <c r="AX18" s="16">
        <v>500</v>
      </c>
      <c r="AY18" s="16">
        <v>0</v>
      </c>
      <c r="AZ18" s="16">
        <v>100</v>
      </c>
      <c r="BA18" s="16">
        <v>0</v>
      </c>
      <c r="BB18" s="16">
        <v>0</v>
      </c>
      <c r="BC18" s="16">
        <v>0</v>
      </c>
      <c r="BD18" s="16">
        <v>33</v>
      </c>
      <c r="BE18" s="16">
        <v>41</v>
      </c>
      <c r="BF18" s="16">
        <v>1.7</v>
      </c>
      <c r="BG18" s="16">
        <v>0.45</v>
      </c>
      <c r="BH18" s="16">
        <v>800</v>
      </c>
      <c r="BI18" s="16">
        <v>400</v>
      </c>
      <c r="BJ18" s="16"/>
      <c r="BK18" s="16">
        <v>60</v>
      </c>
      <c r="BL18" s="5" t="s">
        <v>1105</v>
      </c>
      <c r="BM18" s="5">
        <v>1100</v>
      </c>
      <c r="BO18" s="5">
        <v>1</v>
      </c>
      <c r="BP18" s="5">
        <v>1</v>
      </c>
      <c r="BQ18" s="5" t="s">
        <v>1629</v>
      </c>
      <c r="BR18" s="5">
        <v>21</v>
      </c>
      <c r="BS18" s="5">
        <v>2.1</v>
      </c>
      <c r="BT18" s="5">
        <v>11</v>
      </c>
      <c r="BU18" s="5">
        <v>1.2</v>
      </c>
      <c r="BV18" s="5">
        <v>21</v>
      </c>
      <c r="BW18" s="5">
        <v>3.3</v>
      </c>
    </row>
    <row r="19" spans="1:77" s="5" customFormat="1" x14ac:dyDescent="0.25">
      <c r="A19" s="62" t="s">
        <v>1645</v>
      </c>
      <c r="B19" s="15">
        <v>1</v>
      </c>
      <c r="C19" s="62" t="s">
        <v>1646</v>
      </c>
      <c r="D19" s="62" t="s">
        <v>1648</v>
      </c>
      <c r="E19" s="16">
        <v>3</v>
      </c>
      <c r="F19" s="16" t="s">
        <v>87</v>
      </c>
      <c r="G19" s="15" t="s">
        <v>1095</v>
      </c>
      <c r="H19" s="15"/>
      <c r="I19" s="16">
        <v>0.9</v>
      </c>
      <c r="L19" s="5">
        <v>8069</v>
      </c>
      <c r="M19" s="5">
        <v>605</v>
      </c>
      <c r="N19" s="5">
        <v>9037</v>
      </c>
      <c r="O19" s="5">
        <v>12323</v>
      </c>
      <c r="P19" s="5">
        <v>6914</v>
      </c>
      <c r="Q19" s="5">
        <v>5412</v>
      </c>
      <c r="X19" s="5" t="s">
        <v>1096</v>
      </c>
      <c r="Z19" s="25" t="s">
        <v>1098</v>
      </c>
      <c r="AA19" s="5" t="s">
        <v>1099</v>
      </c>
      <c r="AB19" s="5" t="s">
        <v>1649</v>
      </c>
      <c r="AN19" s="16">
        <v>1</v>
      </c>
      <c r="AO19" s="63" t="s">
        <v>1598</v>
      </c>
      <c r="AP19" s="16">
        <v>295</v>
      </c>
      <c r="AQ19" s="35">
        <v>0.1</v>
      </c>
      <c r="AR19" s="16"/>
      <c r="AS19" s="16" t="s">
        <v>1599</v>
      </c>
      <c r="AT19" s="109" t="s">
        <v>2077</v>
      </c>
      <c r="AU19" s="16" t="s">
        <v>1546</v>
      </c>
      <c r="AV19" s="16">
        <v>1</v>
      </c>
      <c r="AW19" s="16">
        <v>24</v>
      </c>
      <c r="AX19" s="16">
        <v>500</v>
      </c>
      <c r="AY19" s="16">
        <v>0</v>
      </c>
      <c r="AZ19" s="16">
        <v>100</v>
      </c>
      <c r="BA19" s="16">
        <v>0</v>
      </c>
      <c r="BB19" s="16">
        <v>0</v>
      </c>
      <c r="BC19" s="16">
        <v>0</v>
      </c>
      <c r="BD19" s="16">
        <v>33</v>
      </c>
      <c r="BE19" s="16">
        <v>41</v>
      </c>
      <c r="BF19" s="16">
        <v>1.7</v>
      </c>
      <c r="BG19" s="16">
        <v>0.45</v>
      </c>
      <c r="BH19" s="16">
        <v>800</v>
      </c>
      <c r="BI19" s="16">
        <v>400</v>
      </c>
      <c r="BJ19" s="16"/>
      <c r="BK19" s="16">
        <v>60</v>
      </c>
      <c r="BL19" s="5" t="s">
        <v>1105</v>
      </c>
      <c r="BM19" s="5">
        <v>1100</v>
      </c>
      <c r="BO19" s="5">
        <v>1</v>
      </c>
      <c r="BP19" s="5">
        <v>1</v>
      </c>
      <c r="BQ19" s="5" t="s">
        <v>1629</v>
      </c>
      <c r="BR19" s="5">
        <v>21</v>
      </c>
      <c r="BS19" s="5">
        <v>3.1</v>
      </c>
      <c r="BT19" s="5">
        <v>11</v>
      </c>
      <c r="BU19" s="5">
        <v>2.2000000000000002</v>
      </c>
      <c r="BV19" s="5">
        <v>21</v>
      </c>
      <c r="BW19" s="5">
        <v>4.3</v>
      </c>
    </row>
    <row r="20" spans="1:77" s="5" customFormat="1" x14ac:dyDescent="0.25">
      <c r="A20" s="15" t="s">
        <v>1662</v>
      </c>
      <c r="B20" s="15">
        <v>1</v>
      </c>
      <c r="C20" s="62" t="s">
        <v>1665</v>
      </c>
      <c r="D20" s="62" t="s">
        <v>1666</v>
      </c>
      <c r="E20" s="16">
        <v>1</v>
      </c>
      <c r="F20" s="16" t="s">
        <v>87</v>
      </c>
      <c r="G20" s="62" t="s">
        <v>1723</v>
      </c>
      <c r="H20" s="15"/>
      <c r="I20" s="16">
        <v>0.7</v>
      </c>
      <c r="L20" s="5">
        <v>2</v>
      </c>
      <c r="M20" s="5">
        <v>3</v>
      </c>
      <c r="N20" s="5">
        <v>4</v>
      </c>
      <c r="O20" s="5">
        <v>5</v>
      </c>
      <c r="X20" s="5" t="s">
        <v>1025</v>
      </c>
      <c r="Z20" s="25" t="s">
        <v>1027</v>
      </c>
      <c r="AA20" s="5" t="s">
        <v>1028</v>
      </c>
      <c r="AB20" s="45" t="s">
        <v>1670</v>
      </c>
      <c r="AN20" s="16">
        <v>1</v>
      </c>
      <c r="AO20" s="63" t="s">
        <v>1598</v>
      </c>
      <c r="AP20" s="16">
        <v>295</v>
      </c>
      <c r="AQ20" s="35">
        <v>0.1</v>
      </c>
      <c r="AR20" s="16"/>
      <c r="AS20" s="16" t="s">
        <v>1599</v>
      </c>
      <c r="AT20" s="16" t="s">
        <v>263</v>
      </c>
      <c r="AU20" s="16" t="s">
        <v>1546</v>
      </c>
      <c r="AV20" s="16">
        <v>-1</v>
      </c>
      <c r="AW20" s="16">
        <v>24</v>
      </c>
      <c r="AX20" s="16">
        <v>500</v>
      </c>
      <c r="AY20" s="16">
        <v>0</v>
      </c>
      <c r="AZ20" s="16">
        <v>100</v>
      </c>
      <c r="BA20" s="16">
        <v>0</v>
      </c>
      <c r="BB20" s="16">
        <v>0</v>
      </c>
      <c r="BC20" s="16">
        <v>0</v>
      </c>
      <c r="BD20" s="16">
        <v>27</v>
      </c>
      <c r="BE20" s="16">
        <v>31</v>
      </c>
      <c r="BF20" s="16">
        <v>1.7</v>
      </c>
      <c r="BG20" s="16">
        <v>0.5</v>
      </c>
      <c r="BH20" s="16">
        <v>600</v>
      </c>
      <c r="BI20" s="16">
        <v>300</v>
      </c>
      <c r="BJ20" s="16"/>
      <c r="BK20" s="16">
        <v>60</v>
      </c>
      <c r="BO20" s="5">
        <v>1</v>
      </c>
      <c r="BP20" s="5">
        <v>1</v>
      </c>
      <c r="BQ20" s="5" t="s">
        <v>1667</v>
      </c>
      <c r="BR20" s="5">
        <v>25</v>
      </c>
      <c r="BS20" s="5">
        <v>2.4</v>
      </c>
      <c r="BT20" s="5">
        <v>20</v>
      </c>
      <c r="BU20" s="5">
        <v>1.2</v>
      </c>
      <c r="BV20" s="5">
        <v>18</v>
      </c>
      <c r="BW20" s="5">
        <v>0.6</v>
      </c>
    </row>
    <row r="21" spans="1:77" x14ac:dyDescent="0.25">
      <c r="A21" s="15" t="s">
        <v>1663</v>
      </c>
      <c r="B21" s="15">
        <v>1</v>
      </c>
      <c r="C21" s="62" t="s">
        <v>1665</v>
      </c>
      <c r="D21" s="62" t="s">
        <v>1666</v>
      </c>
      <c r="E21" s="7">
        <v>2</v>
      </c>
      <c r="F21" s="16" t="s">
        <v>87</v>
      </c>
      <c r="G21" s="6" t="s">
        <v>1024</v>
      </c>
      <c r="I21" s="16">
        <v>0.8</v>
      </c>
      <c r="L21" s="72">
        <v>5106</v>
      </c>
      <c r="M21" s="72">
        <v>5107</v>
      </c>
      <c r="N21" s="72">
        <v>5108</v>
      </c>
      <c r="O21" s="72">
        <v>5109</v>
      </c>
      <c r="P21" s="72">
        <v>4364</v>
      </c>
      <c r="Q21" s="72">
        <v>4528</v>
      </c>
      <c r="X21" t="s">
        <v>1025</v>
      </c>
      <c r="Z21" s="8" t="s">
        <v>1027</v>
      </c>
      <c r="AA21" t="s">
        <v>1028</v>
      </c>
      <c r="AB21" s="45" t="s">
        <v>1670</v>
      </c>
      <c r="AN21" s="16">
        <v>1</v>
      </c>
      <c r="AO21" s="63" t="s">
        <v>1598</v>
      </c>
      <c r="AP21" s="16">
        <v>295</v>
      </c>
      <c r="AQ21" s="35">
        <v>0.1</v>
      </c>
      <c r="AS21" s="16" t="s">
        <v>1599</v>
      </c>
      <c r="AT21" s="16" t="s">
        <v>263</v>
      </c>
      <c r="AU21" s="16" t="s">
        <v>1546</v>
      </c>
      <c r="AV21" s="16">
        <v>-1</v>
      </c>
      <c r="AW21" s="16">
        <v>24</v>
      </c>
      <c r="AX21" s="16">
        <v>500</v>
      </c>
      <c r="AY21" s="16">
        <v>0</v>
      </c>
      <c r="AZ21" s="16">
        <v>100</v>
      </c>
      <c r="BA21" s="16">
        <v>0</v>
      </c>
      <c r="BB21" s="16">
        <v>0</v>
      </c>
      <c r="BC21" s="16">
        <v>0</v>
      </c>
      <c r="BD21" s="16">
        <v>27</v>
      </c>
      <c r="BE21" s="16">
        <v>31</v>
      </c>
      <c r="BF21" s="16">
        <v>1.7</v>
      </c>
      <c r="BG21" s="16">
        <v>0.5</v>
      </c>
      <c r="BH21" s="16">
        <v>600</v>
      </c>
      <c r="BI21" s="16">
        <v>300</v>
      </c>
      <c r="BK21" s="7">
        <v>60</v>
      </c>
      <c r="BO21" s="5">
        <v>1</v>
      </c>
      <c r="BP21" s="5">
        <v>1</v>
      </c>
      <c r="BQ21" t="s">
        <v>1667</v>
      </c>
      <c r="BR21" s="72">
        <v>25</v>
      </c>
      <c r="BS21" s="72">
        <v>3.4</v>
      </c>
      <c r="BT21" s="5">
        <v>20</v>
      </c>
      <c r="BU21" s="5">
        <v>2.2000000000000002</v>
      </c>
      <c r="BV21" s="5">
        <v>18</v>
      </c>
      <c r="BW21" s="5">
        <v>1.6</v>
      </c>
      <c r="BX21" s="5"/>
      <c r="BY21" s="5"/>
    </row>
    <row r="22" spans="1:77" x14ac:dyDescent="0.25">
      <c r="A22" s="15" t="s">
        <v>1664</v>
      </c>
      <c r="B22" s="15">
        <v>1</v>
      </c>
      <c r="C22" s="62" t="s">
        <v>1665</v>
      </c>
      <c r="D22" s="62" t="s">
        <v>1666</v>
      </c>
      <c r="E22" s="7">
        <v>3</v>
      </c>
      <c r="F22" s="16" t="s">
        <v>87</v>
      </c>
      <c r="G22" s="6" t="s">
        <v>1024</v>
      </c>
      <c r="I22" s="16">
        <v>0.9</v>
      </c>
      <c r="L22" s="72">
        <v>8468</v>
      </c>
      <c r="M22" s="72">
        <v>7766</v>
      </c>
      <c r="N22" s="72">
        <v>7214</v>
      </c>
      <c r="O22" s="72">
        <v>6605</v>
      </c>
      <c r="P22" s="72">
        <v>5675</v>
      </c>
      <c r="Q22" s="72">
        <v>4528</v>
      </c>
      <c r="X22" t="s">
        <v>1025</v>
      </c>
      <c r="Z22" s="8" t="s">
        <v>1027</v>
      </c>
      <c r="AA22" t="s">
        <v>1028</v>
      </c>
      <c r="AB22" s="45" t="s">
        <v>1670</v>
      </c>
      <c r="AN22" s="16">
        <v>1</v>
      </c>
      <c r="AO22" s="63" t="s">
        <v>1598</v>
      </c>
      <c r="AP22" s="16">
        <v>295</v>
      </c>
      <c r="AQ22" s="35">
        <v>0.1</v>
      </c>
      <c r="AS22" s="16" t="s">
        <v>1599</v>
      </c>
      <c r="AT22" s="16" t="s">
        <v>263</v>
      </c>
      <c r="AU22" s="16" t="s">
        <v>1546</v>
      </c>
      <c r="AV22" s="16">
        <v>-1</v>
      </c>
      <c r="AW22" s="16">
        <v>24</v>
      </c>
      <c r="AX22" s="16">
        <v>500</v>
      </c>
      <c r="AY22" s="16">
        <v>0</v>
      </c>
      <c r="AZ22" s="16">
        <v>100</v>
      </c>
      <c r="BA22" s="16">
        <v>0</v>
      </c>
      <c r="BB22" s="16">
        <v>0</v>
      </c>
      <c r="BC22" s="16">
        <v>0</v>
      </c>
      <c r="BD22" s="16">
        <v>27</v>
      </c>
      <c r="BE22" s="16">
        <v>31</v>
      </c>
      <c r="BF22" s="16">
        <v>1.7</v>
      </c>
      <c r="BG22" s="16">
        <v>0.5</v>
      </c>
      <c r="BH22" s="16">
        <v>600</v>
      </c>
      <c r="BI22" s="16">
        <v>300</v>
      </c>
      <c r="BK22" s="7">
        <v>60</v>
      </c>
      <c r="BO22" s="5">
        <v>1</v>
      </c>
      <c r="BP22" s="5">
        <v>1</v>
      </c>
      <c r="BQ22" t="s">
        <v>1667</v>
      </c>
      <c r="BR22" s="72">
        <v>25</v>
      </c>
      <c r="BS22" s="72">
        <v>4.4000000000000004</v>
      </c>
      <c r="BT22" s="5">
        <v>20</v>
      </c>
      <c r="BU22" s="5">
        <v>3.2</v>
      </c>
      <c r="BV22" s="5">
        <v>18</v>
      </c>
      <c r="BW22" s="5">
        <v>2.6</v>
      </c>
      <c r="BX22" s="5"/>
      <c r="BY22" s="5"/>
    </row>
  </sheetData>
  <autoFilter ref="A1:BM4" xr:uid="{00000000-0009-0000-0000-000000000000}"/>
  <phoneticPr fontId="44" type="noConversion"/>
  <conditionalFormatting sqref="A3:D4">
    <cfRule type="containsText" dxfId="33" priority="1669" operator="containsText" text="_custom">
      <formula>NOT(ISERROR(SEARCH("_custom",A3)))</formula>
    </cfRule>
  </conditionalFormatting>
  <conditionalFormatting sqref="C5:C7">
    <cfRule type="expression" dxfId="32" priority="3">
      <formula>$AT5="DOTA_UNIT_CAP_RANGED_ATTACK"</formula>
    </cfRule>
    <cfRule type="containsText" dxfId="31" priority="4" operator="containsText" text="_custom">
      <formula>NOT(ISERROR(SEARCH("_custom",C5)))</formula>
    </cfRule>
  </conditionalFormatting>
  <conditionalFormatting sqref="E3:E4">
    <cfRule type="cellIs" dxfId="30" priority="1793" operator="equal">
      <formula>"metal"</formula>
    </cfRule>
    <cfRule type="cellIs" dxfId="29" priority="1794" operator="equal">
      <formula>"earth"</formula>
    </cfRule>
    <cfRule type="cellIs" dxfId="28" priority="1795" operator="equal">
      <formula>"fire"</formula>
    </cfRule>
    <cfRule type="cellIs" dxfId="27" priority="1796" operator="equal">
      <formula>"wood"</formula>
    </cfRule>
    <cfRule type="cellIs" dxfId="26" priority="1797" operator="equal">
      <formula>"water"</formula>
    </cfRule>
  </conditionalFormatting>
  <conditionalFormatting sqref="E5:E21">
    <cfRule type="cellIs" dxfId="25" priority="1404" operator="equal">
      <formula>"metal"</formula>
    </cfRule>
    <cfRule type="cellIs" dxfId="24" priority="1405" operator="equal">
      <formula>"earth"</formula>
    </cfRule>
    <cfRule type="cellIs" dxfId="23" priority="1406" operator="equal">
      <formula>"fire"</formula>
    </cfRule>
    <cfRule type="cellIs" dxfId="22" priority="1407" operator="equal">
      <formula>"wood"</formula>
    </cfRule>
    <cfRule type="cellIs" dxfId="21" priority="1408" operator="equal">
      <formula>"water"</formula>
    </cfRule>
  </conditionalFormatting>
  <conditionalFormatting sqref="G3:G4">
    <cfRule type="containsText" dxfId="20" priority="1799" operator="containsText" text="_custom">
      <formula>NOT(ISERROR(SEARCH("_custom",G3)))</formula>
    </cfRule>
  </conditionalFormatting>
  <conditionalFormatting sqref="J3:AD3 Q4:AD4 Z5:AA7 A3:I4 J4:K4 BI5:BM16 BJ17:BM19 BI20:BM1048576">
    <cfRule type="expression" dxfId="19" priority="1553">
      <formula>$AT3="DOTA_UNIT_CAP_RANGED_ATTACK"</formula>
    </cfRule>
  </conditionalFormatting>
  <conditionalFormatting sqref="X3:AC4 Z5:AA5">
    <cfRule type="containsText" dxfId="18" priority="1668" operator="containsText" text="_custom">
      <formula>NOT(ISERROR(SEARCH("_custom",X3)))</formula>
    </cfRule>
  </conditionalFormatting>
  <conditionalFormatting sqref="Z6:AA7">
    <cfRule type="containsText" dxfId="17" priority="1" operator="containsText" text="_custom">
      <formula>NOT(ISERROR(SEARCH("_custom",Z6)))</formula>
    </cfRule>
  </conditionalFormatting>
  <conditionalFormatting sqref="AC3:AD4">
    <cfRule type="containsText" dxfId="16" priority="569" operator="containsText" text="_custom">
      <formula>NOT(ISERROR(SEARCH("_custom",AC3)))</formula>
    </cfRule>
  </conditionalFormatting>
  <conditionalFormatting sqref="AF3:AG4">
    <cfRule type="containsText" dxfId="15" priority="202" operator="containsText" text="_custom">
      <formula>NOT(ISERROR(SEARCH("_custom",AF3)))</formula>
    </cfRule>
  </conditionalFormatting>
  <conditionalFormatting sqref="AF3:BI4 AT5:AU7 BB5:BC10">
    <cfRule type="expression" dxfId="14" priority="324">
      <formula>$AT3="DOTA_UNIT_CAP_RANGED_ATTACK"</formula>
    </cfRule>
  </conditionalFormatting>
  <conditionalFormatting sqref="AH3:AM4">
    <cfRule type="containsText" dxfId="13" priority="1665" operator="containsText" text="_custom">
      <formula>NOT(ISERROR(SEARCH("_custom",AH3)))</formula>
    </cfRule>
  </conditionalFormatting>
  <conditionalFormatting sqref="AO3:AU4 AT5:AU7">
    <cfRule type="containsText" dxfId="12" priority="1653" operator="containsText" text="_custom">
      <formula>NOT(ISERROR(SEARCH("_custom",AO3)))</formula>
    </cfRule>
  </conditionalFormatting>
  <conditionalFormatting sqref="AT1:AU1048576">
    <cfRule type="containsText" dxfId="11" priority="1463" operator="containsText" text="DOTA_UNIT_CAP_MELEE_ATTACK">
      <formula>NOT(ISERROR(SEARCH("DOTA_UNIT_CAP_MELEE_ATTACK",AT1)))</formula>
    </cfRule>
    <cfRule type="containsText" dxfId="10" priority="1464" operator="containsText" text="DOTA_UNIT_CAP_RANGED_ATTACK">
      <formula>NOT(ISERROR(SEARCH("DOTA_UNIT_CAP_RANGED_ATTACK",AT1)))</formula>
    </cfRule>
  </conditionalFormatting>
  <conditionalFormatting sqref="BF3:BF4">
    <cfRule type="containsBlanks" dxfId="9" priority="1798">
      <formula>LEN(TRIM(BF3))=0</formula>
    </cfRule>
  </conditionalFormatting>
  <conditionalFormatting sqref="BF3:BI4">
    <cfRule type="containsText" dxfId="8" priority="1624" operator="containsText" text="_custom">
      <formula>NOT(ISERROR(SEARCH("_custom",BF3)))</formula>
    </cfRule>
  </conditionalFormatting>
  <conditionalFormatting sqref="BF3:BJ4">
    <cfRule type="containsText" dxfId="7" priority="13" operator="containsText" text="DOTA_UNIT_CAP_MELEE_ATTACK">
      <formula>NOT(ISERROR(SEARCH("DOTA_UNIT_CAP_MELEE_ATTACK",BF3)))</formula>
    </cfRule>
    <cfRule type="containsText" dxfId="6" priority="14" operator="containsText" text="DOTA_UNIT_CAP_RANGED_ATTACK">
      <formula>NOT(ISERROR(SEARCH("DOTA_UNIT_CAP_RANGED_ATTACK",BF3)))</formula>
    </cfRule>
  </conditionalFormatting>
  <conditionalFormatting sqref="BI1:BM2">
    <cfRule type="expression" dxfId="5" priority="1802">
      <formula>$AT1="DOTA_UNIT_CAP_RANGED_ATTACK"</formula>
    </cfRule>
  </conditionalFormatting>
  <conditionalFormatting sqref="BJ3:BJ4">
    <cfRule type="containsText" dxfId="4" priority="12" operator="containsText" text="_custom">
      <formula>NOT(ISERROR(SEARCH("_custom",BJ3)))</formula>
    </cfRule>
  </conditionalFormatting>
  <conditionalFormatting sqref="BJ3:XFD4">
    <cfRule type="expression" dxfId="3" priority="15">
      <formula>$AT3="DOTA_UNIT_CAP_RANGED_ATTACK"</formula>
    </cfRule>
  </conditionalFormatting>
  <conditionalFormatting sqref="BL3:BM4">
    <cfRule type="containsText" dxfId="2" priority="1631" operator="containsText" text="_custom">
      <formula>NOT(ISERROR(SEARCH("_custom",BL3)))</formula>
    </cfRule>
    <cfRule type="containsText" dxfId="1" priority="1636" operator="containsText" text="DOTA_UNIT_CAP_MELEE_ATTACK">
      <formula>NOT(ISERROR(SEARCH("DOTA_UNIT_CAP_MELEE_ATTACK",BL3)))</formula>
    </cfRule>
    <cfRule type="containsText" dxfId="0" priority="1637" operator="containsText" text="DOTA_UNIT_CAP_RANGED_ATTACK">
      <formula>NOT(ISERROR(SEARCH("DOTA_UNIT_CAP_RANGED_ATTACK",BL3)))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2"/>
  <sheetViews>
    <sheetView topLeftCell="J1" workbookViewId="0">
      <pane ySplit="1" topLeftCell="A52" activePane="bottomLeft" state="frozen"/>
      <selection pane="bottomLeft" activeCell="J76" sqref="J76"/>
    </sheetView>
  </sheetViews>
  <sheetFormatPr defaultColWidth="9" defaultRowHeight="13.8" x14ac:dyDescent="0.25"/>
  <cols>
    <col min="1" max="1" width="31.109375" customWidth="1"/>
    <col min="2" max="2" width="42.77734375" customWidth="1"/>
    <col min="3" max="3" width="9" style="1"/>
    <col min="4" max="4" width="16.33203125" customWidth="1"/>
    <col min="8" max="8" width="20.77734375" customWidth="1"/>
    <col min="9" max="9" width="22.109375" customWidth="1"/>
    <col min="10" max="10" width="18.109375" customWidth="1"/>
    <col min="11" max="11" width="17.77734375" customWidth="1"/>
    <col min="12" max="12" width="15" customWidth="1"/>
    <col min="13" max="13" width="15.109375" customWidth="1"/>
  </cols>
  <sheetData>
    <row r="1" spans="1:24" x14ac:dyDescent="0.25">
      <c r="A1" t="s">
        <v>206</v>
      </c>
      <c r="D1" t="s">
        <v>206</v>
      </c>
      <c r="H1" t="s">
        <v>207</v>
      </c>
      <c r="I1" t="s">
        <v>208</v>
      </c>
      <c r="J1" t="s">
        <v>209</v>
      </c>
      <c r="M1" t="s">
        <v>210</v>
      </c>
    </row>
    <row r="2" spans="1:24" x14ac:dyDescent="0.25">
      <c r="A2" t="s">
        <v>122</v>
      </c>
      <c r="B2" t="s">
        <v>211</v>
      </c>
      <c r="C2" s="1">
        <v>0.79000002145767001</v>
      </c>
      <c r="D2" t="s">
        <v>212</v>
      </c>
      <c r="E2" t="s">
        <v>213</v>
      </c>
      <c r="F2" t="s">
        <v>214</v>
      </c>
      <c r="G2" t="s">
        <v>215</v>
      </c>
      <c r="H2" t="s">
        <v>216</v>
      </c>
      <c r="I2" t="s">
        <v>217</v>
      </c>
      <c r="J2" t="s">
        <v>218</v>
      </c>
      <c r="K2" t="s">
        <v>219</v>
      </c>
      <c r="L2" t="s">
        <v>219</v>
      </c>
      <c r="M2" t="s">
        <v>220</v>
      </c>
      <c r="N2" t="s">
        <v>221</v>
      </c>
      <c r="O2">
        <v>325</v>
      </c>
      <c r="P2">
        <v>0.5</v>
      </c>
      <c r="Q2" t="s">
        <v>221</v>
      </c>
      <c r="R2" t="s">
        <v>221</v>
      </c>
      <c r="S2" t="s">
        <v>222</v>
      </c>
      <c r="T2">
        <v>0.33000001311302002</v>
      </c>
      <c r="U2">
        <v>550</v>
      </c>
      <c r="V2" t="s">
        <v>223</v>
      </c>
      <c r="W2">
        <v>900</v>
      </c>
      <c r="X2">
        <v>1.7000000476837001</v>
      </c>
    </row>
    <row r="3" spans="1:24" x14ac:dyDescent="0.25">
      <c r="A3" t="s">
        <v>171</v>
      </c>
      <c r="B3" t="s">
        <v>224</v>
      </c>
      <c r="C3" s="1">
        <v>0.93000000715256004</v>
      </c>
      <c r="D3" t="s">
        <v>225</v>
      </c>
      <c r="E3" t="s">
        <v>226</v>
      </c>
      <c r="F3" t="s">
        <v>227</v>
      </c>
      <c r="G3" t="s">
        <v>228</v>
      </c>
      <c r="H3" t="s">
        <v>229</v>
      </c>
      <c r="I3" t="s">
        <v>230</v>
      </c>
      <c r="J3" t="s">
        <v>231</v>
      </c>
      <c r="K3" t="s">
        <v>219</v>
      </c>
      <c r="L3" t="s">
        <v>219</v>
      </c>
      <c r="M3" t="s">
        <v>232</v>
      </c>
      <c r="N3" t="s">
        <v>221</v>
      </c>
      <c r="O3">
        <v>310</v>
      </c>
      <c r="P3">
        <v>0.5</v>
      </c>
      <c r="Q3" t="s">
        <v>221</v>
      </c>
      <c r="R3" t="s">
        <v>221</v>
      </c>
      <c r="S3" t="s">
        <v>222</v>
      </c>
      <c r="T3">
        <v>0.56000000238419001</v>
      </c>
      <c r="U3">
        <v>600</v>
      </c>
      <c r="V3" t="s">
        <v>233</v>
      </c>
      <c r="W3">
        <v>1000</v>
      </c>
      <c r="X3">
        <v>1.7000000476837001</v>
      </c>
    </row>
    <row r="4" spans="1:24" x14ac:dyDescent="0.25">
      <c r="A4" t="s">
        <v>159</v>
      </c>
      <c r="B4" t="s">
        <v>234</v>
      </c>
      <c r="C4" s="1">
        <v>0.97000002861023005</v>
      </c>
      <c r="D4" t="s">
        <v>235</v>
      </c>
      <c r="E4" t="s">
        <v>236</v>
      </c>
      <c r="F4" t="s">
        <v>237</v>
      </c>
      <c r="G4" t="s">
        <v>238</v>
      </c>
      <c r="H4" t="s">
        <v>239</v>
      </c>
      <c r="I4" t="s">
        <v>240</v>
      </c>
      <c r="J4" t="s">
        <v>241</v>
      </c>
      <c r="K4" t="s">
        <v>219</v>
      </c>
      <c r="L4" t="s">
        <v>219</v>
      </c>
      <c r="M4" t="s">
        <v>242</v>
      </c>
      <c r="N4" t="s">
        <v>221</v>
      </c>
      <c r="O4">
        <v>285</v>
      </c>
      <c r="P4">
        <v>0.69999998807907005</v>
      </c>
      <c r="Q4">
        <v>0</v>
      </c>
      <c r="R4" t="s">
        <v>221</v>
      </c>
      <c r="S4" t="s">
        <v>222</v>
      </c>
      <c r="T4">
        <v>0.64999997615813998</v>
      </c>
      <c r="U4">
        <v>625</v>
      </c>
      <c r="V4" t="s">
        <v>243</v>
      </c>
      <c r="W4">
        <v>1250</v>
      </c>
      <c r="X4">
        <v>1.7000000476837001</v>
      </c>
    </row>
    <row r="5" spans="1:24" x14ac:dyDescent="0.25">
      <c r="A5" t="s">
        <v>172</v>
      </c>
      <c r="B5" t="s">
        <v>244</v>
      </c>
      <c r="C5" s="1">
        <v>0.74000000953674006</v>
      </c>
      <c r="D5" t="s">
        <v>245</v>
      </c>
      <c r="E5" t="s">
        <v>246</v>
      </c>
      <c r="F5" t="s">
        <v>247</v>
      </c>
      <c r="G5" t="s">
        <v>248</v>
      </c>
      <c r="H5" t="s">
        <v>249</v>
      </c>
      <c r="I5" t="s">
        <v>250</v>
      </c>
      <c r="J5" t="s">
        <v>251</v>
      </c>
      <c r="K5" t="s">
        <v>219</v>
      </c>
      <c r="L5" t="s">
        <v>219</v>
      </c>
      <c r="M5" t="s">
        <v>252</v>
      </c>
      <c r="N5" t="s">
        <v>221</v>
      </c>
      <c r="O5">
        <v>330</v>
      </c>
      <c r="P5">
        <v>0.5</v>
      </c>
      <c r="Q5" t="s">
        <v>221</v>
      </c>
      <c r="R5" t="s">
        <v>221</v>
      </c>
      <c r="S5" t="s">
        <v>222</v>
      </c>
      <c r="T5">
        <v>0.5</v>
      </c>
      <c r="U5">
        <v>630</v>
      </c>
      <c r="V5" t="s">
        <v>253</v>
      </c>
      <c r="W5">
        <v>900</v>
      </c>
      <c r="X5">
        <v>1.7000000476837001</v>
      </c>
    </row>
    <row r="6" spans="1:24" x14ac:dyDescent="0.25">
      <c r="A6" t="s">
        <v>118</v>
      </c>
      <c r="B6" t="s">
        <v>254</v>
      </c>
      <c r="C6" s="1">
        <v>0.76999998092651001</v>
      </c>
      <c r="D6" t="s">
        <v>255</v>
      </c>
      <c r="E6" t="s">
        <v>256</v>
      </c>
      <c r="F6" t="s">
        <v>257</v>
      </c>
      <c r="G6" t="s">
        <v>258</v>
      </c>
      <c r="H6" t="s">
        <v>259</v>
      </c>
      <c r="I6" t="s">
        <v>260</v>
      </c>
      <c r="J6" t="s">
        <v>261</v>
      </c>
      <c r="K6" t="s">
        <v>219</v>
      </c>
      <c r="L6" t="s">
        <v>219</v>
      </c>
      <c r="M6" t="s">
        <v>262</v>
      </c>
      <c r="N6" t="s">
        <v>221</v>
      </c>
      <c r="O6">
        <v>320</v>
      </c>
      <c r="P6">
        <v>0.5</v>
      </c>
      <c r="Q6" t="s">
        <v>221</v>
      </c>
      <c r="R6" t="s">
        <v>221</v>
      </c>
      <c r="S6" t="s">
        <v>263</v>
      </c>
      <c r="T6">
        <v>0.5</v>
      </c>
      <c r="U6">
        <v>150</v>
      </c>
      <c r="V6" t="s">
        <v>221</v>
      </c>
      <c r="W6" t="s">
        <v>221</v>
      </c>
      <c r="X6">
        <v>1.7000000476837001</v>
      </c>
    </row>
    <row r="7" spans="1:24" x14ac:dyDescent="0.25">
      <c r="A7" t="s">
        <v>195</v>
      </c>
      <c r="B7" t="s">
        <v>264</v>
      </c>
      <c r="C7" s="1">
        <v>0.93000000715256004</v>
      </c>
      <c r="D7" t="s">
        <v>265</v>
      </c>
      <c r="E7" t="s">
        <v>266</v>
      </c>
      <c r="F7" t="s">
        <v>267</v>
      </c>
      <c r="G7" t="s">
        <v>268</v>
      </c>
      <c r="H7" t="s">
        <v>269</v>
      </c>
      <c r="I7" t="s">
        <v>270</v>
      </c>
      <c r="J7" t="s">
        <v>271</v>
      </c>
      <c r="K7" t="s">
        <v>219</v>
      </c>
      <c r="L7" t="s">
        <v>219</v>
      </c>
      <c r="M7" t="s">
        <v>272</v>
      </c>
      <c r="N7" t="s">
        <v>221</v>
      </c>
      <c r="O7">
        <v>280</v>
      </c>
      <c r="P7">
        <v>0.69999998807907005</v>
      </c>
      <c r="Q7" t="s">
        <v>221</v>
      </c>
      <c r="R7" t="s">
        <v>221</v>
      </c>
      <c r="S7" t="s">
        <v>222</v>
      </c>
      <c r="T7">
        <v>0.15000000596046001</v>
      </c>
      <c r="U7">
        <v>500</v>
      </c>
      <c r="V7" t="s">
        <v>273</v>
      </c>
      <c r="W7">
        <v>1200</v>
      </c>
      <c r="X7">
        <v>1.7000000476837001</v>
      </c>
    </row>
    <row r="8" spans="1:24" x14ac:dyDescent="0.25">
      <c r="A8" t="s">
        <v>96</v>
      </c>
      <c r="B8" t="s">
        <v>274</v>
      </c>
      <c r="C8" s="1">
        <v>0.93000000715256004</v>
      </c>
      <c r="D8" t="s">
        <v>275</v>
      </c>
      <c r="E8" t="s">
        <v>276</v>
      </c>
      <c r="F8" t="s">
        <v>277</v>
      </c>
      <c r="G8" t="s">
        <v>278</v>
      </c>
      <c r="H8" t="s">
        <v>279</v>
      </c>
      <c r="I8" t="s">
        <v>280</v>
      </c>
      <c r="J8" t="s">
        <v>281</v>
      </c>
      <c r="K8" t="s">
        <v>282</v>
      </c>
      <c r="L8" t="s">
        <v>219</v>
      </c>
      <c r="M8" t="s">
        <v>283</v>
      </c>
      <c r="N8" t="s">
        <v>221</v>
      </c>
      <c r="O8">
        <v>290</v>
      </c>
      <c r="P8">
        <v>0.60000002384186002</v>
      </c>
      <c r="Q8" t="s">
        <v>221</v>
      </c>
      <c r="R8" t="s">
        <v>221</v>
      </c>
      <c r="S8" t="s">
        <v>263</v>
      </c>
      <c r="T8">
        <v>0.30000001192093001</v>
      </c>
      <c r="U8">
        <v>150</v>
      </c>
      <c r="V8" t="s">
        <v>221</v>
      </c>
      <c r="W8" t="s">
        <v>221</v>
      </c>
      <c r="X8">
        <v>1.7000000476837001</v>
      </c>
    </row>
    <row r="9" spans="1:24" x14ac:dyDescent="0.25">
      <c r="A9" t="s">
        <v>117</v>
      </c>
      <c r="B9" t="s">
        <v>284</v>
      </c>
      <c r="C9" s="1">
        <v>0.83999997377395996</v>
      </c>
      <c r="D9" t="s">
        <v>285</v>
      </c>
      <c r="E9" t="s">
        <v>286</v>
      </c>
      <c r="F9" t="s">
        <v>287</v>
      </c>
      <c r="G9" t="s">
        <v>288</v>
      </c>
      <c r="H9" t="s">
        <v>289</v>
      </c>
      <c r="I9" t="s">
        <v>290</v>
      </c>
      <c r="J9" t="s">
        <v>291</v>
      </c>
      <c r="K9" t="s">
        <v>219</v>
      </c>
      <c r="L9" t="s">
        <v>219</v>
      </c>
      <c r="M9" t="s">
        <v>292</v>
      </c>
      <c r="N9" t="s">
        <v>221</v>
      </c>
      <c r="O9">
        <v>300</v>
      </c>
      <c r="P9">
        <v>0.5</v>
      </c>
      <c r="Q9" t="s">
        <v>221</v>
      </c>
      <c r="R9" t="s">
        <v>221</v>
      </c>
      <c r="S9" t="s">
        <v>263</v>
      </c>
      <c r="T9">
        <v>0.60000002384186002</v>
      </c>
      <c r="U9">
        <v>150</v>
      </c>
      <c r="V9" t="s">
        <v>221</v>
      </c>
      <c r="W9" t="s">
        <v>221</v>
      </c>
      <c r="X9">
        <v>1.7000000476837001</v>
      </c>
    </row>
    <row r="10" spans="1:24" x14ac:dyDescent="0.25">
      <c r="A10" t="s">
        <v>140</v>
      </c>
      <c r="B10" t="s">
        <v>293</v>
      </c>
      <c r="C10" s="1">
        <v>0.87999999523162997</v>
      </c>
      <c r="D10" t="s">
        <v>294</v>
      </c>
      <c r="E10" t="s">
        <v>295</v>
      </c>
      <c r="F10" t="s">
        <v>296</v>
      </c>
      <c r="G10" t="s">
        <v>297</v>
      </c>
      <c r="H10" t="s">
        <v>298</v>
      </c>
      <c r="I10" t="s">
        <v>299</v>
      </c>
      <c r="J10" t="s">
        <v>300</v>
      </c>
      <c r="K10" t="s">
        <v>219</v>
      </c>
      <c r="L10" t="s">
        <v>219</v>
      </c>
      <c r="M10" t="s">
        <v>301</v>
      </c>
      <c r="N10" t="s">
        <v>221</v>
      </c>
      <c r="O10">
        <v>290</v>
      </c>
      <c r="P10">
        <v>0.5</v>
      </c>
      <c r="Q10" t="s">
        <v>221</v>
      </c>
      <c r="R10" t="s">
        <v>221</v>
      </c>
      <c r="S10" t="s">
        <v>263</v>
      </c>
      <c r="T10">
        <v>0.36000001430511003</v>
      </c>
      <c r="U10">
        <v>150</v>
      </c>
      <c r="V10" t="s">
        <v>221</v>
      </c>
      <c r="W10">
        <v>0</v>
      </c>
      <c r="X10">
        <v>1.7000000476837001</v>
      </c>
    </row>
    <row r="11" spans="1:24" x14ac:dyDescent="0.25">
      <c r="A11" t="s">
        <v>182</v>
      </c>
      <c r="B11" t="s">
        <v>302</v>
      </c>
      <c r="C11" s="1">
        <v>0.97000002861023005</v>
      </c>
      <c r="D11" t="s">
        <v>303</v>
      </c>
      <c r="E11" t="s">
        <v>304</v>
      </c>
      <c r="F11" t="s">
        <v>305</v>
      </c>
      <c r="G11" t="s">
        <v>306</v>
      </c>
      <c r="H11" t="s">
        <v>307</v>
      </c>
      <c r="I11" t="s">
        <v>308</v>
      </c>
      <c r="J11" t="s">
        <v>309</v>
      </c>
      <c r="K11" t="s">
        <v>219</v>
      </c>
      <c r="L11" t="s">
        <v>219</v>
      </c>
      <c r="M11" t="s">
        <v>310</v>
      </c>
      <c r="N11" t="s">
        <v>221</v>
      </c>
      <c r="O11">
        <v>290</v>
      </c>
      <c r="P11">
        <v>0.5</v>
      </c>
      <c r="Q11" t="s">
        <v>221</v>
      </c>
      <c r="R11" t="s">
        <v>221</v>
      </c>
      <c r="S11" t="s">
        <v>222</v>
      </c>
      <c r="T11">
        <v>0.40000000596045998</v>
      </c>
      <c r="U11">
        <v>400</v>
      </c>
      <c r="V11" t="s">
        <v>311</v>
      </c>
      <c r="W11">
        <v>1100</v>
      </c>
      <c r="X11">
        <v>1.7000000476837001</v>
      </c>
    </row>
    <row r="12" spans="1:24" x14ac:dyDescent="0.25">
      <c r="A12" t="s">
        <v>1481</v>
      </c>
      <c r="B12" t="s">
        <v>312</v>
      </c>
      <c r="C12" s="1">
        <v>0.98000001907348999</v>
      </c>
      <c r="D12" t="s">
        <v>313</v>
      </c>
      <c r="E12" t="s">
        <v>314</v>
      </c>
      <c r="F12" t="s">
        <v>315</v>
      </c>
      <c r="G12" t="s">
        <v>316</v>
      </c>
      <c r="H12" t="s">
        <v>317</v>
      </c>
      <c r="I12" t="s">
        <v>318</v>
      </c>
      <c r="J12" t="s">
        <v>319</v>
      </c>
      <c r="K12" t="s">
        <v>219</v>
      </c>
      <c r="L12" t="s">
        <v>219</v>
      </c>
      <c r="M12" t="s">
        <v>320</v>
      </c>
      <c r="N12" t="s">
        <v>221</v>
      </c>
      <c r="O12">
        <v>290</v>
      </c>
      <c r="P12">
        <v>0.80000001192092995</v>
      </c>
      <c r="Q12" t="s">
        <v>221</v>
      </c>
      <c r="R12" t="s">
        <v>221</v>
      </c>
      <c r="S12" t="s">
        <v>222</v>
      </c>
      <c r="T12">
        <v>0.40000000596045998</v>
      </c>
      <c r="U12">
        <v>600</v>
      </c>
      <c r="V12" t="s">
        <v>321</v>
      </c>
      <c r="W12">
        <v>1250</v>
      </c>
      <c r="X12">
        <v>1.5</v>
      </c>
    </row>
    <row r="13" spans="1:24" x14ac:dyDescent="0.25">
      <c r="A13" t="s">
        <v>1482</v>
      </c>
      <c r="B13" t="s">
        <v>322</v>
      </c>
      <c r="C13" s="1">
        <v>0.93000000715256004</v>
      </c>
      <c r="D13" t="s">
        <v>323</v>
      </c>
      <c r="E13" t="s">
        <v>324</v>
      </c>
      <c r="F13" t="s">
        <v>325</v>
      </c>
      <c r="G13" t="s">
        <v>326</v>
      </c>
      <c r="H13" t="s">
        <v>327</v>
      </c>
      <c r="I13" t="s">
        <v>328</v>
      </c>
      <c r="J13" t="s">
        <v>329</v>
      </c>
      <c r="K13" t="s">
        <v>330</v>
      </c>
      <c r="L13" t="s">
        <v>219</v>
      </c>
      <c r="M13" t="s">
        <v>331</v>
      </c>
      <c r="N13" t="s">
        <v>221</v>
      </c>
      <c r="O13">
        <v>310</v>
      </c>
      <c r="P13">
        <v>0.5</v>
      </c>
      <c r="Q13" t="s">
        <v>221</v>
      </c>
      <c r="R13" t="s">
        <v>221</v>
      </c>
      <c r="S13" t="s">
        <v>263</v>
      </c>
      <c r="T13">
        <v>0.40000000596045998</v>
      </c>
      <c r="U13">
        <v>150</v>
      </c>
      <c r="V13" t="s">
        <v>221</v>
      </c>
      <c r="W13" t="s">
        <v>221</v>
      </c>
      <c r="X13">
        <v>1.7000000476837001</v>
      </c>
    </row>
    <row r="14" spans="1:24" x14ac:dyDescent="0.25">
      <c r="A14" t="s">
        <v>130</v>
      </c>
      <c r="B14" t="s">
        <v>332</v>
      </c>
      <c r="C14" s="1">
        <v>0.87999999523162997</v>
      </c>
      <c r="D14" t="s">
        <v>333</v>
      </c>
      <c r="E14" t="s">
        <v>334</v>
      </c>
      <c r="F14" t="s">
        <v>335</v>
      </c>
      <c r="G14" t="s">
        <v>336</v>
      </c>
      <c r="H14" t="s">
        <v>131</v>
      </c>
      <c r="I14" t="s">
        <v>337</v>
      </c>
      <c r="J14" t="s">
        <v>338</v>
      </c>
      <c r="K14" t="s">
        <v>339</v>
      </c>
      <c r="L14" t="s">
        <v>340</v>
      </c>
      <c r="M14" t="s">
        <v>341</v>
      </c>
      <c r="N14" t="s">
        <v>221</v>
      </c>
      <c r="O14">
        <v>280</v>
      </c>
      <c r="P14">
        <v>0.60000002384186002</v>
      </c>
      <c r="Q14" t="s">
        <v>221</v>
      </c>
      <c r="R14" t="s">
        <v>221</v>
      </c>
      <c r="S14" t="s">
        <v>222</v>
      </c>
      <c r="T14">
        <v>0.5</v>
      </c>
      <c r="U14">
        <v>350</v>
      </c>
      <c r="V14" t="s">
        <v>342</v>
      </c>
      <c r="W14">
        <v>1300</v>
      </c>
      <c r="X14">
        <v>1.5</v>
      </c>
    </row>
    <row r="15" spans="1:24" x14ac:dyDescent="0.25">
      <c r="A15" t="s">
        <v>203</v>
      </c>
      <c r="B15" t="s">
        <v>343</v>
      </c>
      <c r="C15" s="1">
        <v>0.81000000238419001</v>
      </c>
      <c r="D15" t="s">
        <v>344</v>
      </c>
      <c r="E15" t="s">
        <v>345</v>
      </c>
      <c r="F15" t="s">
        <v>346</v>
      </c>
      <c r="G15" t="s">
        <v>347</v>
      </c>
      <c r="H15" t="s">
        <v>348</v>
      </c>
      <c r="I15" t="s">
        <v>349</v>
      </c>
      <c r="J15" t="s">
        <v>350</v>
      </c>
      <c r="K15" t="s">
        <v>351</v>
      </c>
      <c r="L15" t="s">
        <v>352</v>
      </c>
      <c r="M15" t="s">
        <v>353</v>
      </c>
      <c r="N15" t="s">
        <v>221</v>
      </c>
      <c r="O15">
        <v>305</v>
      </c>
      <c r="P15">
        <v>0.60000002384186002</v>
      </c>
      <c r="Q15">
        <v>0</v>
      </c>
      <c r="R15" t="s">
        <v>221</v>
      </c>
      <c r="S15" t="s">
        <v>263</v>
      </c>
      <c r="T15">
        <v>0.44999998807906999</v>
      </c>
      <c r="U15">
        <v>300</v>
      </c>
      <c r="V15" t="s">
        <v>221</v>
      </c>
      <c r="W15" t="s">
        <v>221</v>
      </c>
      <c r="X15">
        <v>1.7000000476837001</v>
      </c>
    </row>
    <row r="16" spans="1:24" x14ac:dyDescent="0.25">
      <c r="A16" t="s">
        <v>354</v>
      </c>
      <c r="B16" t="s">
        <v>355</v>
      </c>
      <c r="C16" s="1">
        <v>0.85000002384186002</v>
      </c>
      <c r="D16" t="s">
        <v>356</v>
      </c>
      <c r="E16" t="s">
        <v>357</v>
      </c>
      <c r="F16" t="s">
        <v>358</v>
      </c>
      <c r="G16" t="s">
        <v>359</v>
      </c>
      <c r="H16" t="s">
        <v>360</v>
      </c>
      <c r="I16" t="s">
        <v>361</v>
      </c>
      <c r="J16" t="s">
        <v>362</v>
      </c>
      <c r="K16" t="s">
        <v>363</v>
      </c>
      <c r="L16" t="s">
        <v>219</v>
      </c>
      <c r="M16" t="s">
        <v>364</v>
      </c>
      <c r="N16" t="s">
        <v>221</v>
      </c>
      <c r="O16">
        <v>315</v>
      </c>
      <c r="P16">
        <v>0.5</v>
      </c>
      <c r="Q16" t="s">
        <v>221</v>
      </c>
      <c r="R16" t="s">
        <v>221</v>
      </c>
      <c r="S16" t="s">
        <v>263</v>
      </c>
      <c r="T16">
        <v>0.55000001192092995</v>
      </c>
      <c r="U16">
        <v>150</v>
      </c>
      <c r="V16" t="s">
        <v>221</v>
      </c>
      <c r="W16" t="s">
        <v>221</v>
      </c>
      <c r="X16">
        <v>1.7000000476837001</v>
      </c>
    </row>
    <row r="17" spans="1:24" x14ac:dyDescent="0.25">
      <c r="A17" t="s">
        <v>119</v>
      </c>
      <c r="B17" t="s">
        <v>365</v>
      </c>
      <c r="C17" s="1">
        <v>0.85000002384186002</v>
      </c>
      <c r="D17" t="s">
        <v>366</v>
      </c>
      <c r="E17" t="s">
        <v>367</v>
      </c>
      <c r="F17" t="s">
        <v>368</v>
      </c>
      <c r="G17" t="s">
        <v>369</v>
      </c>
      <c r="H17" t="s">
        <v>370</v>
      </c>
      <c r="I17" t="s">
        <v>371</v>
      </c>
      <c r="J17" t="s">
        <v>372</v>
      </c>
      <c r="K17" t="s">
        <v>219</v>
      </c>
      <c r="L17" t="s">
        <v>219</v>
      </c>
      <c r="M17" t="s">
        <v>373</v>
      </c>
      <c r="N17" t="s">
        <v>221</v>
      </c>
      <c r="O17">
        <v>275</v>
      </c>
      <c r="P17">
        <v>0.5</v>
      </c>
      <c r="Q17">
        <v>1</v>
      </c>
      <c r="R17" t="s">
        <v>221</v>
      </c>
      <c r="S17" t="s">
        <v>222</v>
      </c>
      <c r="T17">
        <v>0.5</v>
      </c>
      <c r="U17">
        <v>600</v>
      </c>
      <c r="V17" t="s">
        <v>374</v>
      </c>
      <c r="W17">
        <v>1200</v>
      </c>
      <c r="X17">
        <v>1.7000000476837001</v>
      </c>
    </row>
    <row r="18" spans="1:24" x14ac:dyDescent="0.25">
      <c r="A18" t="s">
        <v>125</v>
      </c>
      <c r="B18" t="s">
        <v>375</v>
      </c>
      <c r="C18" s="1">
        <v>0.81000000238419001</v>
      </c>
      <c r="D18" t="s">
        <v>376</v>
      </c>
      <c r="E18" t="s">
        <v>377</v>
      </c>
      <c r="F18" t="s">
        <v>378</v>
      </c>
      <c r="G18" t="s">
        <v>379</v>
      </c>
      <c r="H18" t="s">
        <v>380</v>
      </c>
      <c r="I18" t="s">
        <v>381</v>
      </c>
      <c r="J18" t="s">
        <v>382</v>
      </c>
      <c r="K18" t="s">
        <v>219</v>
      </c>
      <c r="L18" t="s">
        <v>219</v>
      </c>
      <c r="M18" t="s">
        <v>383</v>
      </c>
      <c r="N18">
        <v>240</v>
      </c>
      <c r="O18">
        <v>290</v>
      </c>
      <c r="P18">
        <v>0.5</v>
      </c>
      <c r="Q18" t="s">
        <v>221</v>
      </c>
      <c r="R18" t="s">
        <v>221</v>
      </c>
      <c r="S18" t="s">
        <v>222</v>
      </c>
      <c r="T18">
        <v>0.40000000596045998</v>
      </c>
      <c r="U18">
        <v>500</v>
      </c>
      <c r="V18" t="s">
        <v>384</v>
      </c>
      <c r="W18">
        <v>900</v>
      </c>
      <c r="X18">
        <v>1.7000000476837001</v>
      </c>
    </row>
    <row r="19" spans="1:24" x14ac:dyDescent="0.25">
      <c r="A19" t="s">
        <v>385</v>
      </c>
      <c r="B19" t="s">
        <v>386</v>
      </c>
      <c r="C19" s="1">
        <v>0.57999998331070002</v>
      </c>
      <c r="D19" t="s">
        <v>387</v>
      </c>
      <c r="E19" t="s">
        <v>221</v>
      </c>
      <c r="F19" t="s">
        <v>388</v>
      </c>
      <c r="G19" t="s">
        <v>389</v>
      </c>
      <c r="H19" t="s">
        <v>390</v>
      </c>
      <c r="I19" t="s">
        <v>391</v>
      </c>
      <c r="J19" t="s">
        <v>392</v>
      </c>
      <c r="K19" t="s">
        <v>219</v>
      </c>
      <c r="L19" t="s">
        <v>219</v>
      </c>
      <c r="M19" t="s">
        <v>393</v>
      </c>
      <c r="N19">
        <v>220</v>
      </c>
      <c r="O19">
        <v>300</v>
      </c>
      <c r="P19">
        <v>0.5</v>
      </c>
      <c r="Q19" t="s">
        <v>221</v>
      </c>
      <c r="R19" t="s">
        <v>221</v>
      </c>
      <c r="S19" t="s">
        <v>222</v>
      </c>
      <c r="T19">
        <v>0.34999999403954002</v>
      </c>
      <c r="U19">
        <v>500</v>
      </c>
      <c r="V19" t="s">
        <v>394</v>
      </c>
      <c r="W19">
        <v>1800</v>
      </c>
      <c r="X19">
        <v>1.6000000238419001</v>
      </c>
    </row>
    <row r="20" spans="1:24" x14ac:dyDescent="0.25">
      <c r="A20" t="s">
        <v>200</v>
      </c>
      <c r="B20" t="s">
        <v>395</v>
      </c>
      <c r="C20" s="1">
        <v>1</v>
      </c>
      <c r="D20" t="s">
        <v>396</v>
      </c>
      <c r="E20" t="s">
        <v>397</v>
      </c>
      <c r="F20" t="s">
        <v>398</v>
      </c>
      <c r="G20" t="s">
        <v>399</v>
      </c>
      <c r="H20" t="s">
        <v>400</v>
      </c>
      <c r="I20" t="s">
        <v>401</v>
      </c>
      <c r="J20" t="s">
        <v>402</v>
      </c>
      <c r="K20" t="s">
        <v>219</v>
      </c>
      <c r="L20" t="s">
        <v>219</v>
      </c>
      <c r="M20" t="s">
        <v>403</v>
      </c>
      <c r="N20" t="s">
        <v>221</v>
      </c>
      <c r="O20">
        <v>295</v>
      </c>
      <c r="P20">
        <v>0.69999998807907005</v>
      </c>
      <c r="Q20" t="s">
        <v>221</v>
      </c>
      <c r="R20" t="s">
        <v>221</v>
      </c>
      <c r="S20" t="s">
        <v>222</v>
      </c>
      <c r="T20">
        <v>0.30000001192093001</v>
      </c>
      <c r="U20">
        <v>620</v>
      </c>
      <c r="V20" t="s">
        <v>404</v>
      </c>
      <c r="W20">
        <v>900</v>
      </c>
      <c r="X20">
        <v>1.7000000476837001</v>
      </c>
    </row>
    <row r="21" spans="1:24" x14ac:dyDescent="0.25">
      <c r="A21" t="s">
        <v>114</v>
      </c>
      <c r="B21" t="s">
        <v>405</v>
      </c>
      <c r="C21" s="1">
        <v>0.86000001430510997</v>
      </c>
      <c r="D21" t="s">
        <v>406</v>
      </c>
      <c r="E21" t="s">
        <v>407</v>
      </c>
      <c r="F21" t="s">
        <v>408</v>
      </c>
      <c r="G21" t="s">
        <v>409</v>
      </c>
      <c r="H21" t="s">
        <v>410</v>
      </c>
      <c r="I21" t="s">
        <v>411</v>
      </c>
      <c r="J21" t="s">
        <v>412</v>
      </c>
      <c r="K21" t="s">
        <v>219</v>
      </c>
      <c r="L21" t="s">
        <v>219</v>
      </c>
      <c r="M21" t="s">
        <v>413</v>
      </c>
      <c r="N21" t="s">
        <v>221</v>
      </c>
      <c r="O21">
        <v>285</v>
      </c>
      <c r="P21">
        <v>0.5</v>
      </c>
      <c r="Q21" t="s">
        <v>221</v>
      </c>
      <c r="R21" t="s">
        <v>221</v>
      </c>
      <c r="S21" t="s">
        <v>222</v>
      </c>
      <c r="T21">
        <v>0.30000001192093001</v>
      </c>
      <c r="U21">
        <v>475</v>
      </c>
      <c r="V21" t="s">
        <v>414</v>
      </c>
      <c r="W21">
        <v>2000</v>
      </c>
      <c r="X21">
        <v>1.7000000476837001</v>
      </c>
    </row>
    <row r="22" spans="1:24" x14ac:dyDescent="0.25">
      <c r="A22" t="s">
        <v>116</v>
      </c>
      <c r="B22" t="s">
        <v>415</v>
      </c>
      <c r="C22" s="1">
        <v>0.82499998807907005</v>
      </c>
      <c r="D22" t="s">
        <v>416</v>
      </c>
      <c r="E22" t="s">
        <v>417</v>
      </c>
      <c r="F22" t="s">
        <v>418</v>
      </c>
      <c r="G22" t="s">
        <v>419</v>
      </c>
      <c r="H22" t="s">
        <v>420</v>
      </c>
      <c r="I22" t="s">
        <v>421</v>
      </c>
      <c r="J22" t="s">
        <v>422</v>
      </c>
      <c r="K22" t="s">
        <v>423</v>
      </c>
      <c r="L22" t="s">
        <v>219</v>
      </c>
      <c r="M22" t="s">
        <v>424</v>
      </c>
      <c r="N22" t="s">
        <v>221</v>
      </c>
      <c r="O22">
        <v>290</v>
      </c>
      <c r="P22">
        <v>0.60000002384186002</v>
      </c>
      <c r="Q22" t="s">
        <v>221</v>
      </c>
      <c r="R22" t="s">
        <v>221</v>
      </c>
      <c r="S22" t="s">
        <v>263</v>
      </c>
      <c r="T22">
        <v>0.36000001430511003</v>
      </c>
      <c r="U22">
        <v>150</v>
      </c>
      <c r="V22" t="s">
        <v>221</v>
      </c>
      <c r="W22" t="s">
        <v>221</v>
      </c>
      <c r="X22">
        <v>1.7000000476837001</v>
      </c>
    </row>
    <row r="23" spans="1:24" x14ac:dyDescent="0.25">
      <c r="A23" t="s">
        <v>94</v>
      </c>
      <c r="B23" t="s">
        <v>425</v>
      </c>
      <c r="C23" s="1">
        <v>0.64999997615813998</v>
      </c>
      <c r="D23" t="s">
        <v>426</v>
      </c>
      <c r="E23" t="s">
        <v>427</v>
      </c>
      <c r="F23" t="s">
        <v>428</v>
      </c>
      <c r="G23" t="s">
        <v>429</v>
      </c>
      <c r="H23" t="s">
        <v>430</v>
      </c>
      <c r="I23" t="s">
        <v>431</v>
      </c>
      <c r="J23" t="s">
        <v>432</v>
      </c>
      <c r="K23" t="s">
        <v>219</v>
      </c>
      <c r="L23" t="s">
        <v>219</v>
      </c>
      <c r="M23" t="s">
        <v>433</v>
      </c>
      <c r="N23">
        <v>170</v>
      </c>
      <c r="O23">
        <v>290</v>
      </c>
      <c r="P23">
        <v>0.5</v>
      </c>
      <c r="Q23" t="s">
        <v>221</v>
      </c>
      <c r="R23" t="s">
        <v>221</v>
      </c>
      <c r="S23" t="s">
        <v>222</v>
      </c>
      <c r="T23">
        <v>0.69999998807907005</v>
      </c>
      <c r="U23">
        <v>625</v>
      </c>
      <c r="V23" t="s">
        <v>434</v>
      </c>
      <c r="W23">
        <v>900</v>
      </c>
      <c r="X23">
        <v>1.7000000476837001</v>
      </c>
    </row>
    <row r="24" spans="1:24" x14ac:dyDescent="0.25">
      <c r="A24" t="s">
        <v>435</v>
      </c>
      <c r="B24" t="s">
        <v>436</v>
      </c>
      <c r="C24" s="1">
        <v>0.85000002384186002</v>
      </c>
      <c r="D24" t="s">
        <v>437</v>
      </c>
      <c r="E24" t="s">
        <v>438</v>
      </c>
      <c r="F24" t="s">
        <v>439</v>
      </c>
      <c r="G24" t="s">
        <v>440</v>
      </c>
      <c r="H24" t="s">
        <v>441</v>
      </c>
      <c r="I24" t="s">
        <v>442</v>
      </c>
      <c r="J24" t="s">
        <v>443</v>
      </c>
      <c r="K24" t="s">
        <v>219</v>
      </c>
      <c r="L24" t="s">
        <v>219</v>
      </c>
      <c r="M24" t="s">
        <v>444</v>
      </c>
      <c r="N24" t="s">
        <v>221</v>
      </c>
      <c r="O24">
        <v>305</v>
      </c>
      <c r="P24">
        <v>0.69999998807907005</v>
      </c>
      <c r="Q24">
        <v>1</v>
      </c>
      <c r="R24" t="s">
        <v>221</v>
      </c>
      <c r="S24" t="s">
        <v>263</v>
      </c>
      <c r="T24">
        <v>0.34999999403954002</v>
      </c>
      <c r="U24">
        <v>200</v>
      </c>
      <c r="V24" t="s">
        <v>221</v>
      </c>
      <c r="W24" t="s">
        <v>221</v>
      </c>
      <c r="X24">
        <v>1.7000000476837001</v>
      </c>
    </row>
    <row r="25" spans="1:24" x14ac:dyDescent="0.25">
      <c r="A25" t="s">
        <v>173</v>
      </c>
      <c r="B25" t="s">
        <v>445</v>
      </c>
      <c r="C25" s="1">
        <v>0.87999999523162997</v>
      </c>
      <c r="D25" t="s">
        <v>446</v>
      </c>
      <c r="E25" t="s">
        <v>447</v>
      </c>
      <c r="F25" t="s">
        <v>448</v>
      </c>
      <c r="G25" t="s">
        <v>449</v>
      </c>
      <c r="H25" t="s">
        <v>450</v>
      </c>
      <c r="I25" t="s">
        <v>451</v>
      </c>
      <c r="J25" t="s">
        <v>452</v>
      </c>
      <c r="K25" t="s">
        <v>453</v>
      </c>
      <c r="L25" t="s">
        <v>454</v>
      </c>
      <c r="M25" t="s">
        <v>455</v>
      </c>
      <c r="N25" t="s">
        <v>221</v>
      </c>
      <c r="O25">
        <v>300</v>
      </c>
      <c r="P25">
        <v>0.69999998807907005</v>
      </c>
      <c r="Q25" t="s">
        <v>221</v>
      </c>
      <c r="R25" t="s">
        <v>221</v>
      </c>
      <c r="S25" t="s">
        <v>222</v>
      </c>
      <c r="T25">
        <v>0.30000001192093001</v>
      </c>
      <c r="U25">
        <v>140</v>
      </c>
      <c r="V25" t="s">
        <v>456</v>
      </c>
      <c r="W25">
        <v>900</v>
      </c>
      <c r="X25">
        <v>1.7000000476837001</v>
      </c>
    </row>
    <row r="26" spans="1:24" x14ac:dyDescent="0.25">
      <c r="A26" t="s">
        <v>93</v>
      </c>
      <c r="B26" t="s">
        <v>457</v>
      </c>
      <c r="C26" s="1">
        <v>0.81000000238419001</v>
      </c>
      <c r="D26" t="s">
        <v>458</v>
      </c>
      <c r="E26" t="s">
        <v>459</v>
      </c>
      <c r="F26" t="s">
        <v>460</v>
      </c>
      <c r="G26" t="s">
        <v>461</v>
      </c>
      <c r="H26" t="s">
        <v>462</v>
      </c>
      <c r="I26" t="s">
        <v>463</v>
      </c>
      <c r="J26" t="s">
        <v>464</v>
      </c>
      <c r="K26" t="s">
        <v>219</v>
      </c>
      <c r="L26" t="s">
        <v>219</v>
      </c>
      <c r="M26" t="s">
        <v>465</v>
      </c>
      <c r="N26" t="s">
        <v>221</v>
      </c>
      <c r="O26">
        <v>290</v>
      </c>
      <c r="P26">
        <v>0.60000002384186002</v>
      </c>
      <c r="Q26" t="s">
        <v>221</v>
      </c>
      <c r="R26" t="s">
        <v>221</v>
      </c>
      <c r="S26" t="s">
        <v>222</v>
      </c>
      <c r="T26">
        <v>0.75</v>
      </c>
      <c r="U26">
        <v>670</v>
      </c>
      <c r="V26" t="s">
        <v>466</v>
      </c>
      <c r="W26">
        <v>1000</v>
      </c>
      <c r="X26">
        <v>1.6000000238419001</v>
      </c>
    </row>
    <row r="27" spans="1:24" x14ac:dyDescent="0.25">
      <c r="A27" t="s">
        <v>180</v>
      </c>
      <c r="B27" t="s">
        <v>467</v>
      </c>
      <c r="C27" s="1">
        <v>0.79000002145767001</v>
      </c>
      <c r="D27" t="s">
        <v>468</v>
      </c>
      <c r="E27" t="s">
        <v>469</v>
      </c>
      <c r="F27" t="s">
        <v>470</v>
      </c>
      <c r="G27" t="s">
        <v>471</v>
      </c>
      <c r="H27" t="s">
        <v>472</v>
      </c>
      <c r="I27" t="s">
        <v>473</v>
      </c>
      <c r="J27" t="s">
        <v>474</v>
      </c>
      <c r="K27" t="s">
        <v>219</v>
      </c>
      <c r="L27" t="s">
        <v>219</v>
      </c>
      <c r="M27" t="s">
        <v>475</v>
      </c>
      <c r="N27" t="s">
        <v>221</v>
      </c>
      <c r="O27">
        <v>290</v>
      </c>
      <c r="P27">
        <v>0.5</v>
      </c>
      <c r="Q27">
        <v>1</v>
      </c>
      <c r="R27" t="s">
        <v>221</v>
      </c>
      <c r="S27" t="s">
        <v>222</v>
      </c>
      <c r="T27">
        <v>0.30000001192093001</v>
      </c>
      <c r="U27">
        <v>400</v>
      </c>
      <c r="V27" t="s">
        <v>476</v>
      </c>
      <c r="W27">
        <v>1400</v>
      </c>
      <c r="X27">
        <v>1.6000000238419001</v>
      </c>
    </row>
    <row r="28" spans="1:24" x14ac:dyDescent="0.25">
      <c r="A28" t="s">
        <v>204</v>
      </c>
      <c r="B28" t="s">
        <v>477</v>
      </c>
      <c r="C28" s="1">
        <v>0.75999999046325994</v>
      </c>
      <c r="D28" t="s">
        <v>478</v>
      </c>
      <c r="E28" t="s">
        <v>479</v>
      </c>
      <c r="F28" t="s">
        <v>480</v>
      </c>
      <c r="G28" t="s">
        <v>481</v>
      </c>
      <c r="H28" t="s">
        <v>482</v>
      </c>
      <c r="I28" t="s">
        <v>483</v>
      </c>
      <c r="J28" t="s">
        <v>484</v>
      </c>
      <c r="K28" t="s">
        <v>485</v>
      </c>
      <c r="L28" t="s">
        <v>219</v>
      </c>
      <c r="M28" t="s">
        <v>486</v>
      </c>
      <c r="N28">
        <v>250</v>
      </c>
      <c r="O28">
        <v>290</v>
      </c>
      <c r="P28">
        <v>0.60000002384186002</v>
      </c>
      <c r="Q28" t="s">
        <v>221</v>
      </c>
      <c r="R28" t="s">
        <v>221</v>
      </c>
      <c r="S28" t="s">
        <v>222</v>
      </c>
      <c r="T28">
        <v>0.34999999403954002</v>
      </c>
      <c r="U28">
        <v>550</v>
      </c>
      <c r="V28" t="s">
        <v>487</v>
      </c>
      <c r="W28">
        <v>900</v>
      </c>
      <c r="X28">
        <v>1.7000000476837001</v>
      </c>
    </row>
    <row r="29" spans="1:24" x14ac:dyDescent="0.25">
      <c r="A29" t="s">
        <v>135</v>
      </c>
      <c r="B29" t="s">
        <v>488</v>
      </c>
      <c r="C29" s="1">
        <v>0.92000001668929998</v>
      </c>
      <c r="D29" t="s">
        <v>489</v>
      </c>
      <c r="E29" t="s">
        <v>490</v>
      </c>
      <c r="F29" t="s">
        <v>491</v>
      </c>
      <c r="G29" t="s">
        <v>492</v>
      </c>
      <c r="H29" t="s">
        <v>493</v>
      </c>
      <c r="I29" t="s">
        <v>494</v>
      </c>
      <c r="J29" t="s">
        <v>495</v>
      </c>
      <c r="K29" t="s">
        <v>219</v>
      </c>
      <c r="L29" t="s">
        <v>219</v>
      </c>
      <c r="M29" t="s">
        <v>496</v>
      </c>
      <c r="N29" t="s">
        <v>221</v>
      </c>
      <c r="O29">
        <v>305</v>
      </c>
      <c r="P29">
        <v>0.80000001192092995</v>
      </c>
      <c r="Q29" t="s">
        <v>221</v>
      </c>
      <c r="R29" t="s">
        <v>221</v>
      </c>
      <c r="S29" t="s">
        <v>263</v>
      </c>
      <c r="T29">
        <v>0.5</v>
      </c>
      <c r="U29">
        <v>150</v>
      </c>
      <c r="V29" t="s">
        <v>221</v>
      </c>
      <c r="W29" t="s">
        <v>221</v>
      </c>
      <c r="X29">
        <v>1.7999999523162999</v>
      </c>
    </row>
    <row r="30" spans="1:24" x14ac:dyDescent="0.25">
      <c r="A30" t="s">
        <v>157</v>
      </c>
      <c r="B30" t="s">
        <v>497</v>
      </c>
      <c r="C30" s="1">
        <v>0.93999999761580999</v>
      </c>
      <c r="D30" t="s">
        <v>498</v>
      </c>
      <c r="E30" t="s">
        <v>499</v>
      </c>
      <c r="F30" t="s">
        <v>500</v>
      </c>
      <c r="G30" t="s">
        <v>501</v>
      </c>
      <c r="H30" t="s">
        <v>502</v>
      </c>
      <c r="I30" t="s">
        <v>503</v>
      </c>
      <c r="J30" t="s">
        <v>504</v>
      </c>
      <c r="K30" t="s">
        <v>219</v>
      </c>
      <c r="L30" t="s">
        <v>219</v>
      </c>
      <c r="M30" t="s">
        <v>1518</v>
      </c>
      <c r="N30" t="s">
        <v>221</v>
      </c>
      <c r="O30">
        <v>315</v>
      </c>
      <c r="P30">
        <v>0.5</v>
      </c>
      <c r="Q30" t="s">
        <v>221</v>
      </c>
      <c r="R30" t="s">
        <v>221</v>
      </c>
      <c r="S30" t="s">
        <v>263</v>
      </c>
      <c r="T30">
        <v>0.56000000238419001</v>
      </c>
      <c r="U30">
        <v>150</v>
      </c>
      <c r="V30" t="s">
        <v>221</v>
      </c>
      <c r="W30">
        <v>0</v>
      </c>
      <c r="X30">
        <v>1.7000000476837001</v>
      </c>
    </row>
    <row r="31" spans="1:24" x14ac:dyDescent="0.25">
      <c r="A31" t="s">
        <v>132</v>
      </c>
      <c r="B31" t="s">
        <v>505</v>
      </c>
      <c r="C31" s="1">
        <v>0.89999997615813998</v>
      </c>
      <c r="D31" t="s">
        <v>506</v>
      </c>
      <c r="E31" t="s">
        <v>507</v>
      </c>
      <c r="F31" t="s">
        <v>508</v>
      </c>
      <c r="G31" t="s">
        <v>509</v>
      </c>
      <c r="H31" t="s">
        <v>510</v>
      </c>
      <c r="I31" t="s">
        <v>511</v>
      </c>
      <c r="J31" t="s">
        <v>512</v>
      </c>
      <c r="K31" t="s">
        <v>219</v>
      </c>
      <c r="L31" t="s">
        <v>219</v>
      </c>
      <c r="M31" t="s">
        <v>513</v>
      </c>
      <c r="N31" t="s">
        <v>221</v>
      </c>
      <c r="O31">
        <v>300</v>
      </c>
      <c r="P31">
        <v>0.69999998807907005</v>
      </c>
      <c r="Q31" t="s">
        <v>221</v>
      </c>
      <c r="R31" t="s">
        <v>221</v>
      </c>
      <c r="S31" t="s">
        <v>263</v>
      </c>
      <c r="T31">
        <v>0.5</v>
      </c>
      <c r="U31">
        <v>150</v>
      </c>
      <c r="V31" t="s">
        <v>221</v>
      </c>
      <c r="W31">
        <v>0</v>
      </c>
      <c r="X31">
        <v>1.7000000476837001</v>
      </c>
    </row>
    <row r="32" spans="1:24" x14ac:dyDescent="0.25">
      <c r="A32" t="s">
        <v>121</v>
      </c>
      <c r="B32" t="s">
        <v>514</v>
      </c>
      <c r="C32" s="1">
        <v>0.74000000953674006</v>
      </c>
      <c r="D32" t="s">
        <v>515</v>
      </c>
      <c r="E32" t="s">
        <v>516</v>
      </c>
      <c r="F32" t="s">
        <v>517</v>
      </c>
      <c r="G32" t="s">
        <v>518</v>
      </c>
      <c r="H32" t="s">
        <v>519</v>
      </c>
      <c r="I32" t="s">
        <v>520</v>
      </c>
      <c r="J32" t="s">
        <v>521</v>
      </c>
      <c r="K32" t="s">
        <v>219</v>
      </c>
      <c r="L32" t="s">
        <v>219</v>
      </c>
      <c r="M32" t="s">
        <v>522</v>
      </c>
      <c r="N32" t="s">
        <v>221</v>
      </c>
      <c r="O32">
        <v>275</v>
      </c>
      <c r="P32">
        <v>0.5</v>
      </c>
      <c r="Q32" t="s">
        <v>221</v>
      </c>
      <c r="R32" t="s">
        <v>221</v>
      </c>
      <c r="S32" t="s">
        <v>222</v>
      </c>
      <c r="T32">
        <v>0.63999998569489003</v>
      </c>
      <c r="U32">
        <v>425</v>
      </c>
      <c r="V32" t="s">
        <v>523</v>
      </c>
      <c r="W32">
        <v>900</v>
      </c>
      <c r="X32">
        <v>1.7999999523162999</v>
      </c>
    </row>
    <row r="33" spans="1:24" x14ac:dyDescent="0.25">
      <c r="A33" t="s">
        <v>198</v>
      </c>
      <c r="B33" t="s">
        <v>524</v>
      </c>
      <c r="C33" s="1">
        <v>0.77999997138976995</v>
      </c>
      <c r="D33" t="s">
        <v>525</v>
      </c>
      <c r="E33" t="s">
        <v>526</v>
      </c>
      <c r="F33" t="s">
        <v>527</v>
      </c>
      <c r="G33" t="s">
        <v>528</v>
      </c>
      <c r="H33" t="s">
        <v>529</v>
      </c>
      <c r="I33" t="s">
        <v>530</v>
      </c>
      <c r="J33" t="s">
        <v>531</v>
      </c>
      <c r="K33" t="s">
        <v>219</v>
      </c>
      <c r="L33" t="s">
        <v>219</v>
      </c>
      <c r="M33" t="s">
        <v>532</v>
      </c>
      <c r="N33" t="s">
        <v>221</v>
      </c>
      <c r="O33">
        <v>325</v>
      </c>
      <c r="P33">
        <v>0.5</v>
      </c>
      <c r="Q33">
        <v>1</v>
      </c>
      <c r="R33" t="s">
        <v>221</v>
      </c>
      <c r="S33" t="s">
        <v>263</v>
      </c>
      <c r="T33">
        <v>0.56000000238419001</v>
      </c>
      <c r="U33">
        <v>150</v>
      </c>
      <c r="V33" t="s">
        <v>221</v>
      </c>
      <c r="W33" t="s">
        <v>221</v>
      </c>
      <c r="X33">
        <v>1.7000000476837001</v>
      </c>
    </row>
    <row r="34" spans="1:24" x14ac:dyDescent="0.25">
      <c r="A34" t="s">
        <v>90</v>
      </c>
      <c r="B34" t="s">
        <v>533</v>
      </c>
      <c r="C34" s="1">
        <v>0.83999997377395996</v>
      </c>
      <c r="D34" t="s">
        <v>534</v>
      </c>
      <c r="E34" t="s">
        <v>535</v>
      </c>
      <c r="F34" t="s">
        <v>536</v>
      </c>
      <c r="G34" t="s">
        <v>537</v>
      </c>
      <c r="H34" t="s">
        <v>538</v>
      </c>
      <c r="I34" t="s">
        <v>539</v>
      </c>
      <c r="J34" t="s">
        <v>540</v>
      </c>
      <c r="K34" t="s">
        <v>219</v>
      </c>
      <c r="L34" t="s">
        <v>219</v>
      </c>
      <c r="M34" t="s">
        <v>541</v>
      </c>
      <c r="N34" t="s">
        <v>221</v>
      </c>
      <c r="O34">
        <v>290</v>
      </c>
      <c r="P34">
        <v>0.5</v>
      </c>
      <c r="Q34" t="s">
        <v>221</v>
      </c>
      <c r="R34" t="s">
        <v>221</v>
      </c>
      <c r="S34" t="s">
        <v>263</v>
      </c>
      <c r="T34">
        <v>0.52999997138976995</v>
      </c>
      <c r="U34">
        <v>150</v>
      </c>
      <c r="V34" t="s">
        <v>221</v>
      </c>
      <c r="W34" t="s">
        <v>221</v>
      </c>
      <c r="X34">
        <v>1.7000000476837001</v>
      </c>
    </row>
    <row r="35" spans="1:24" x14ac:dyDescent="0.25">
      <c r="A35" t="s">
        <v>163</v>
      </c>
      <c r="B35" t="s">
        <v>542</v>
      </c>
      <c r="C35" s="1">
        <v>0.86000001430510997</v>
      </c>
      <c r="D35" t="s">
        <v>543</v>
      </c>
      <c r="E35" t="s">
        <v>544</v>
      </c>
      <c r="F35" t="s">
        <v>545</v>
      </c>
      <c r="G35" t="s">
        <v>546</v>
      </c>
      <c r="H35" t="s">
        <v>547</v>
      </c>
      <c r="I35" t="s">
        <v>548</v>
      </c>
      <c r="J35" t="s">
        <v>549</v>
      </c>
      <c r="K35" t="s">
        <v>550</v>
      </c>
      <c r="L35" t="s">
        <v>219</v>
      </c>
      <c r="M35" t="s">
        <v>551</v>
      </c>
      <c r="N35" t="s">
        <v>221</v>
      </c>
      <c r="O35">
        <v>290</v>
      </c>
      <c r="P35">
        <v>0.5</v>
      </c>
      <c r="Q35" t="s">
        <v>221</v>
      </c>
      <c r="R35" t="s">
        <v>221</v>
      </c>
      <c r="S35" t="s">
        <v>222</v>
      </c>
      <c r="T35">
        <v>0.5</v>
      </c>
      <c r="U35">
        <v>550</v>
      </c>
      <c r="V35" t="s">
        <v>552</v>
      </c>
      <c r="W35">
        <v>900</v>
      </c>
      <c r="X35">
        <v>1.7000000476837001</v>
      </c>
    </row>
    <row r="36" spans="1:24" x14ac:dyDescent="0.25">
      <c r="A36" t="s">
        <v>150</v>
      </c>
      <c r="B36" t="s">
        <v>553</v>
      </c>
      <c r="C36" s="1">
        <v>0.89999997615813998</v>
      </c>
      <c r="D36" t="s">
        <v>554</v>
      </c>
      <c r="E36" t="s">
        <v>555</v>
      </c>
      <c r="F36" t="s">
        <v>556</v>
      </c>
      <c r="G36" t="s">
        <v>557</v>
      </c>
      <c r="H36" t="s">
        <v>558</v>
      </c>
      <c r="I36" t="s">
        <v>559</v>
      </c>
      <c r="J36" t="s">
        <v>560</v>
      </c>
      <c r="K36" t="s">
        <v>219</v>
      </c>
      <c r="L36" t="s">
        <v>219</v>
      </c>
      <c r="M36" t="s">
        <v>561</v>
      </c>
      <c r="N36" t="s">
        <v>221</v>
      </c>
      <c r="O36">
        <v>310</v>
      </c>
      <c r="P36">
        <v>0.5</v>
      </c>
      <c r="Q36" t="s">
        <v>221</v>
      </c>
      <c r="R36" t="s">
        <v>221</v>
      </c>
      <c r="S36" t="s">
        <v>263</v>
      </c>
      <c r="T36">
        <v>0.30000001192093001</v>
      </c>
      <c r="U36">
        <v>150</v>
      </c>
      <c r="V36" t="s">
        <v>221</v>
      </c>
      <c r="W36">
        <v>0</v>
      </c>
      <c r="X36">
        <v>1.3999999761580999</v>
      </c>
    </row>
    <row r="37" spans="1:24" x14ac:dyDescent="0.25">
      <c r="A37" t="s">
        <v>199</v>
      </c>
      <c r="B37" t="s">
        <v>562</v>
      </c>
      <c r="C37" s="1">
        <v>1.0249999761580999</v>
      </c>
      <c r="D37" t="s">
        <v>563</v>
      </c>
      <c r="E37" t="s">
        <v>564</v>
      </c>
      <c r="F37" t="s">
        <v>565</v>
      </c>
      <c r="G37" t="s">
        <v>566</v>
      </c>
      <c r="H37" t="s">
        <v>567</v>
      </c>
      <c r="I37" t="s">
        <v>568</v>
      </c>
      <c r="J37" t="s">
        <v>569</v>
      </c>
      <c r="K37" t="s">
        <v>219</v>
      </c>
      <c r="L37" t="s">
        <v>219</v>
      </c>
      <c r="M37" t="s">
        <v>570</v>
      </c>
      <c r="N37" t="s">
        <v>221</v>
      </c>
      <c r="O37">
        <v>330</v>
      </c>
      <c r="P37">
        <v>0.5</v>
      </c>
      <c r="Q37" t="s">
        <v>221</v>
      </c>
      <c r="R37" t="s">
        <v>221</v>
      </c>
      <c r="S37" t="s">
        <v>263</v>
      </c>
      <c r="T37">
        <v>0.46000000834464999</v>
      </c>
      <c r="U37">
        <v>150</v>
      </c>
      <c r="V37" t="s">
        <v>221</v>
      </c>
      <c r="W37" t="s">
        <v>221</v>
      </c>
      <c r="X37">
        <v>1.7000000476837001</v>
      </c>
    </row>
    <row r="38" spans="1:24" x14ac:dyDescent="0.25">
      <c r="A38" t="s">
        <v>92</v>
      </c>
      <c r="B38" t="s">
        <v>571</v>
      </c>
      <c r="C38" s="1">
        <v>0.89999997615813998</v>
      </c>
      <c r="D38" t="s">
        <v>572</v>
      </c>
      <c r="E38" t="s">
        <v>573</v>
      </c>
      <c r="F38" t="s">
        <v>574</v>
      </c>
      <c r="G38" t="s">
        <v>575</v>
      </c>
      <c r="H38" t="s">
        <v>576</v>
      </c>
      <c r="I38" t="s">
        <v>577</v>
      </c>
      <c r="J38" t="s">
        <v>578</v>
      </c>
      <c r="K38" t="s">
        <v>219</v>
      </c>
      <c r="L38" t="s">
        <v>219</v>
      </c>
      <c r="M38" t="s">
        <v>579</v>
      </c>
      <c r="N38">
        <v>180</v>
      </c>
      <c r="O38">
        <v>305</v>
      </c>
      <c r="P38">
        <v>1</v>
      </c>
      <c r="Q38">
        <v>1</v>
      </c>
      <c r="R38" t="s">
        <v>221</v>
      </c>
      <c r="S38" t="s">
        <v>263</v>
      </c>
      <c r="T38">
        <v>0.33000001311302002</v>
      </c>
      <c r="U38">
        <v>150</v>
      </c>
      <c r="V38" t="s">
        <v>221</v>
      </c>
      <c r="W38" t="s">
        <v>221</v>
      </c>
      <c r="X38">
        <v>1.7000000476837001</v>
      </c>
    </row>
    <row r="39" spans="1:24" x14ac:dyDescent="0.25">
      <c r="A39" t="s">
        <v>156</v>
      </c>
      <c r="B39" t="s">
        <v>580</v>
      </c>
      <c r="C39" s="1">
        <v>0.93000000715256004</v>
      </c>
      <c r="D39" t="s">
        <v>581</v>
      </c>
      <c r="E39" t="s">
        <v>582</v>
      </c>
      <c r="F39" t="s">
        <v>583</v>
      </c>
      <c r="G39" t="s">
        <v>584</v>
      </c>
      <c r="H39" t="s">
        <v>585</v>
      </c>
      <c r="I39" t="s">
        <v>586</v>
      </c>
      <c r="J39" t="s">
        <v>587</v>
      </c>
      <c r="K39" t="s">
        <v>219</v>
      </c>
      <c r="L39" t="s">
        <v>219</v>
      </c>
      <c r="M39" t="s">
        <v>588</v>
      </c>
      <c r="N39" t="s">
        <v>221</v>
      </c>
      <c r="O39">
        <v>305</v>
      </c>
      <c r="P39">
        <v>0.60000002384186002</v>
      </c>
      <c r="Q39" t="s">
        <v>221</v>
      </c>
      <c r="R39" t="s">
        <v>221</v>
      </c>
      <c r="S39" t="s">
        <v>222</v>
      </c>
      <c r="T39">
        <v>0.30000001192093001</v>
      </c>
      <c r="U39">
        <v>400</v>
      </c>
      <c r="V39" t="s">
        <v>589</v>
      </c>
      <c r="W39">
        <v>900</v>
      </c>
      <c r="X39">
        <v>1.7000000476837001</v>
      </c>
    </row>
    <row r="40" spans="1:24" x14ac:dyDescent="0.25">
      <c r="A40" t="s">
        <v>590</v>
      </c>
      <c r="B40" t="s">
        <v>591</v>
      </c>
      <c r="C40" s="1">
        <v>1</v>
      </c>
      <c r="D40" t="s">
        <v>221</v>
      </c>
      <c r="E40" t="s">
        <v>221</v>
      </c>
      <c r="F40" t="s">
        <v>221</v>
      </c>
      <c r="G40" t="s">
        <v>221</v>
      </c>
      <c r="N40" t="s">
        <v>221</v>
      </c>
      <c r="O40">
        <v>270</v>
      </c>
      <c r="P40">
        <v>0.5</v>
      </c>
      <c r="Q40">
        <v>0</v>
      </c>
      <c r="R40" t="s">
        <v>88</v>
      </c>
      <c r="S40" t="s">
        <v>592</v>
      </c>
      <c r="T40">
        <v>0.5</v>
      </c>
      <c r="U40">
        <v>700</v>
      </c>
      <c r="V40" t="s">
        <v>221</v>
      </c>
      <c r="W40">
        <v>900</v>
      </c>
      <c r="X40">
        <v>1.7000000476837001</v>
      </c>
    </row>
    <row r="41" spans="1:24" x14ac:dyDescent="0.25">
      <c r="A41" t="s">
        <v>139</v>
      </c>
      <c r="B41" t="s">
        <v>593</v>
      </c>
      <c r="C41" s="1">
        <v>0.83999997377395996</v>
      </c>
      <c r="D41" t="s">
        <v>594</v>
      </c>
      <c r="E41" t="s">
        <v>595</v>
      </c>
      <c r="F41" t="s">
        <v>596</v>
      </c>
      <c r="G41" t="s">
        <v>597</v>
      </c>
      <c r="H41" t="s">
        <v>598</v>
      </c>
      <c r="I41" t="s">
        <v>599</v>
      </c>
      <c r="J41" t="s">
        <v>600</v>
      </c>
      <c r="K41" t="s">
        <v>601</v>
      </c>
      <c r="L41" t="s">
        <v>219</v>
      </c>
      <c r="M41" t="s">
        <v>602</v>
      </c>
      <c r="N41" t="s">
        <v>221</v>
      </c>
      <c r="O41">
        <v>300</v>
      </c>
      <c r="P41">
        <v>0.60000002384186002</v>
      </c>
      <c r="Q41" t="s">
        <v>221</v>
      </c>
      <c r="R41" t="s">
        <v>221</v>
      </c>
      <c r="S41" t="s">
        <v>263</v>
      </c>
      <c r="T41">
        <v>0.40000000596045998</v>
      </c>
      <c r="U41">
        <v>150</v>
      </c>
      <c r="V41" t="s">
        <v>221</v>
      </c>
      <c r="W41" t="s">
        <v>221</v>
      </c>
      <c r="X41">
        <v>1.7000000476837001</v>
      </c>
    </row>
    <row r="42" spans="1:24" x14ac:dyDescent="0.25">
      <c r="A42" t="s">
        <v>603</v>
      </c>
      <c r="B42" t="s">
        <v>604</v>
      </c>
      <c r="C42" s="1" t="s">
        <v>221</v>
      </c>
      <c r="D42">
        <v>0</v>
      </c>
      <c r="E42" t="s">
        <v>221</v>
      </c>
      <c r="F42" t="s">
        <v>221</v>
      </c>
      <c r="G42" t="s">
        <v>221</v>
      </c>
      <c r="N42">
        <v>200</v>
      </c>
      <c r="O42">
        <v>300</v>
      </c>
      <c r="P42">
        <v>0.5</v>
      </c>
      <c r="Q42">
        <v>0</v>
      </c>
      <c r="R42" t="s">
        <v>88</v>
      </c>
      <c r="S42" t="s">
        <v>222</v>
      </c>
      <c r="T42">
        <v>0.75</v>
      </c>
      <c r="U42">
        <v>600</v>
      </c>
      <c r="V42" t="s">
        <v>605</v>
      </c>
      <c r="W42">
        <v>900</v>
      </c>
      <c r="X42">
        <v>1.7000000476837001</v>
      </c>
    </row>
    <row r="43" spans="1:24" x14ac:dyDescent="0.25">
      <c r="A43" t="s">
        <v>202</v>
      </c>
      <c r="B43" t="s">
        <v>606</v>
      </c>
      <c r="C43" s="1">
        <v>1</v>
      </c>
      <c r="D43" t="s">
        <v>607</v>
      </c>
      <c r="E43" t="s">
        <v>608</v>
      </c>
      <c r="F43" t="s">
        <v>609</v>
      </c>
      <c r="G43" t="s">
        <v>610</v>
      </c>
      <c r="H43" t="s">
        <v>611</v>
      </c>
      <c r="I43" t="s">
        <v>612</v>
      </c>
      <c r="J43" t="s">
        <v>613</v>
      </c>
      <c r="K43" t="s">
        <v>614</v>
      </c>
      <c r="L43" t="s">
        <v>219</v>
      </c>
      <c r="M43" t="s">
        <v>615</v>
      </c>
      <c r="N43" t="s">
        <v>221</v>
      </c>
      <c r="O43">
        <v>280</v>
      </c>
      <c r="P43">
        <v>0.69999998807907005</v>
      </c>
      <c r="Q43" t="s">
        <v>221</v>
      </c>
      <c r="R43" t="s">
        <v>221</v>
      </c>
      <c r="S43" t="s">
        <v>222</v>
      </c>
      <c r="T43">
        <v>0.30000001192093001</v>
      </c>
      <c r="U43">
        <v>625</v>
      </c>
      <c r="V43" t="s">
        <v>616</v>
      </c>
      <c r="W43">
        <v>900</v>
      </c>
      <c r="X43">
        <v>1.7000000476837001</v>
      </c>
    </row>
    <row r="44" spans="1:24" x14ac:dyDescent="0.25">
      <c r="A44" t="s">
        <v>146</v>
      </c>
      <c r="B44" t="s">
        <v>617</v>
      </c>
      <c r="C44" s="1">
        <v>0.98000001907348999</v>
      </c>
      <c r="D44" t="s">
        <v>618</v>
      </c>
      <c r="E44" t="s">
        <v>619</v>
      </c>
      <c r="F44" t="s">
        <v>620</v>
      </c>
      <c r="G44" t="s">
        <v>621</v>
      </c>
      <c r="H44" t="s">
        <v>622</v>
      </c>
      <c r="I44" t="s">
        <v>623</v>
      </c>
      <c r="J44" t="s">
        <v>624</v>
      </c>
      <c r="K44" t="s">
        <v>625</v>
      </c>
      <c r="L44" t="s">
        <v>219</v>
      </c>
      <c r="M44" t="s">
        <v>626</v>
      </c>
      <c r="N44" t="s">
        <v>221</v>
      </c>
      <c r="O44">
        <v>280</v>
      </c>
      <c r="P44">
        <v>0.69999998807907005</v>
      </c>
      <c r="Q44" t="s">
        <v>221</v>
      </c>
      <c r="R44" t="s">
        <v>221</v>
      </c>
      <c r="S44" t="s">
        <v>263</v>
      </c>
      <c r="T44">
        <v>0.5</v>
      </c>
      <c r="U44">
        <v>150</v>
      </c>
      <c r="V44" t="s">
        <v>221</v>
      </c>
      <c r="W44">
        <v>0</v>
      </c>
      <c r="X44">
        <v>1.7000000476837001</v>
      </c>
    </row>
    <row r="45" spans="1:24" x14ac:dyDescent="0.25">
      <c r="A45" t="s">
        <v>103</v>
      </c>
      <c r="B45" t="s">
        <v>627</v>
      </c>
      <c r="C45" s="1">
        <v>1</v>
      </c>
      <c r="D45" t="s">
        <v>628</v>
      </c>
      <c r="E45" t="s">
        <v>629</v>
      </c>
      <c r="F45" t="s">
        <v>630</v>
      </c>
      <c r="G45" t="s">
        <v>631</v>
      </c>
      <c r="H45" t="s">
        <v>632</v>
      </c>
      <c r="I45" t="s">
        <v>633</v>
      </c>
      <c r="J45" t="s">
        <v>634</v>
      </c>
      <c r="K45" t="s">
        <v>219</v>
      </c>
      <c r="L45" t="s">
        <v>219</v>
      </c>
      <c r="M45" t="s">
        <v>635</v>
      </c>
      <c r="N45" t="s">
        <v>221</v>
      </c>
      <c r="O45">
        <v>285</v>
      </c>
      <c r="P45">
        <v>0.5</v>
      </c>
      <c r="Q45">
        <v>0</v>
      </c>
      <c r="R45" t="s">
        <v>88</v>
      </c>
      <c r="S45" t="s">
        <v>222</v>
      </c>
      <c r="T45">
        <v>0.25</v>
      </c>
      <c r="U45">
        <v>425</v>
      </c>
      <c r="V45" t="s">
        <v>636</v>
      </c>
      <c r="W45">
        <v>700</v>
      </c>
      <c r="X45">
        <v>1.7000000476837001</v>
      </c>
    </row>
    <row r="46" spans="1:24" x14ac:dyDescent="0.25">
      <c r="A46" t="s">
        <v>123</v>
      </c>
      <c r="B46" t="s">
        <v>637</v>
      </c>
      <c r="C46" s="1">
        <v>0.85000002384186002</v>
      </c>
      <c r="D46" t="s">
        <v>638</v>
      </c>
      <c r="E46" t="s">
        <v>639</v>
      </c>
      <c r="F46" t="s">
        <v>640</v>
      </c>
      <c r="G46" t="s">
        <v>641</v>
      </c>
      <c r="H46" t="s">
        <v>642</v>
      </c>
      <c r="I46" t="s">
        <v>643</v>
      </c>
      <c r="J46" t="s">
        <v>644</v>
      </c>
      <c r="K46" t="s">
        <v>219</v>
      </c>
      <c r="L46" t="s">
        <v>219</v>
      </c>
      <c r="M46" t="s">
        <v>645</v>
      </c>
      <c r="N46" t="s">
        <v>221</v>
      </c>
      <c r="O46">
        <v>295</v>
      </c>
      <c r="P46">
        <v>0.60000002384186002</v>
      </c>
      <c r="Q46" t="s">
        <v>221</v>
      </c>
      <c r="R46" t="s">
        <v>221</v>
      </c>
      <c r="S46" t="s">
        <v>263</v>
      </c>
      <c r="T46">
        <v>0.44999998807906999</v>
      </c>
      <c r="U46">
        <v>150</v>
      </c>
      <c r="V46" t="s">
        <v>221</v>
      </c>
      <c r="W46" t="s">
        <v>221</v>
      </c>
      <c r="X46">
        <v>1.7000000476837001</v>
      </c>
    </row>
    <row r="47" spans="1:24" x14ac:dyDescent="0.25">
      <c r="A47" t="s">
        <v>201</v>
      </c>
      <c r="B47" t="s">
        <v>646</v>
      </c>
      <c r="C47" s="1">
        <v>0.60000002384186002</v>
      </c>
      <c r="D47" t="s">
        <v>647</v>
      </c>
      <c r="E47" t="s">
        <v>648</v>
      </c>
      <c r="F47" t="s">
        <v>649</v>
      </c>
      <c r="G47" t="s">
        <v>650</v>
      </c>
      <c r="H47" t="s">
        <v>651</v>
      </c>
      <c r="I47" t="s">
        <v>652</v>
      </c>
      <c r="J47" t="s">
        <v>653</v>
      </c>
      <c r="K47" t="s">
        <v>654</v>
      </c>
      <c r="L47" t="s">
        <v>655</v>
      </c>
      <c r="M47" t="s">
        <v>656</v>
      </c>
      <c r="N47" t="s">
        <v>221</v>
      </c>
      <c r="O47">
        <v>310</v>
      </c>
      <c r="P47">
        <v>0.5</v>
      </c>
      <c r="Q47">
        <v>0</v>
      </c>
      <c r="R47" t="s">
        <v>88</v>
      </c>
      <c r="S47" t="s">
        <v>222</v>
      </c>
      <c r="T47">
        <v>0.5</v>
      </c>
      <c r="U47">
        <v>700</v>
      </c>
      <c r="V47" t="s">
        <v>657</v>
      </c>
      <c r="W47">
        <v>900</v>
      </c>
      <c r="X47">
        <v>1.7000000476837001</v>
      </c>
    </row>
    <row r="48" spans="1:24" x14ac:dyDescent="0.25">
      <c r="A48" t="s">
        <v>102</v>
      </c>
      <c r="B48" t="s">
        <v>658</v>
      </c>
      <c r="C48" s="1">
        <v>0.83999997377395996</v>
      </c>
      <c r="D48" t="s">
        <v>659</v>
      </c>
      <c r="E48" t="s">
        <v>660</v>
      </c>
      <c r="F48" t="s">
        <v>661</v>
      </c>
      <c r="G48" t="s">
        <v>662</v>
      </c>
      <c r="H48" t="s">
        <v>663</v>
      </c>
      <c r="I48" t="s">
        <v>664</v>
      </c>
      <c r="J48" t="s">
        <v>665</v>
      </c>
      <c r="K48" t="s">
        <v>219</v>
      </c>
      <c r="L48" t="s">
        <v>219</v>
      </c>
      <c r="M48" t="s">
        <v>666</v>
      </c>
      <c r="N48">
        <v>190</v>
      </c>
      <c r="O48">
        <v>285</v>
      </c>
      <c r="P48">
        <v>0.60000002384186002</v>
      </c>
      <c r="Q48" t="s">
        <v>221</v>
      </c>
      <c r="R48" t="s">
        <v>221</v>
      </c>
      <c r="S48" t="s">
        <v>222</v>
      </c>
      <c r="T48">
        <v>0.44999998807906999</v>
      </c>
      <c r="U48">
        <v>675</v>
      </c>
      <c r="V48" t="s">
        <v>667</v>
      </c>
      <c r="W48">
        <v>1250</v>
      </c>
      <c r="X48">
        <v>1.7000000476837001</v>
      </c>
    </row>
    <row r="49" spans="1:24" x14ac:dyDescent="0.25">
      <c r="A49" t="s">
        <v>124</v>
      </c>
      <c r="B49" t="s">
        <v>668</v>
      </c>
      <c r="C49" s="1">
        <v>0.94999998807907005</v>
      </c>
      <c r="D49" t="s">
        <v>669</v>
      </c>
      <c r="E49" t="s">
        <v>670</v>
      </c>
      <c r="F49" t="s">
        <v>671</v>
      </c>
      <c r="G49" t="s">
        <v>672</v>
      </c>
      <c r="H49" t="s">
        <v>673</v>
      </c>
      <c r="I49" t="s">
        <v>674</v>
      </c>
      <c r="J49" t="s">
        <v>675</v>
      </c>
      <c r="K49" t="s">
        <v>676</v>
      </c>
      <c r="L49" t="s">
        <v>219</v>
      </c>
      <c r="M49" t="s">
        <v>677</v>
      </c>
      <c r="N49">
        <v>250</v>
      </c>
      <c r="O49">
        <v>280</v>
      </c>
      <c r="P49">
        <v>1</v>
      </c>
      <c r="Q49" t="s">
        <v>221</v>
      </c>
      <c r="R49" t="s">
        <v>221</v>
      </c>
      <c r="S49" t="s">
        <v>222</v>
      </c>
      <c r="T49">
        <v>0.34999999403954002</v>
      </c>
      <c r="U49">
        <v>500</v>
      </c>
      <c r="V49" t="s">
        <v>678</v>
      </c>
      <c r="W49">
        <v>1100</v>
      </c>
      <c r="X49">
        <v>1.7000000476837001</v>
      </c>
    </row>
    <row r="50" spans="1:24" x14ac:dyDescent="0.25">
      <c r="A50" t="s">
        <v>108</v>
      </c>
      <c r="B50" t="s">
        <v>679</v>
      </c>
      <c r="C50" s="1">
        <v>0.83999997377395996</v>
      </c>
      <c r="D50" t="s">
        <v>680</v>
      </c>
      <c r="E50" t="s">
        <v>681</v>
      </c>
      <c r="F50" t="s">
        <v>682</v>
      </c>
      <c r="G50" t="s">
        <v>683</v>
      </c>
      <c r="H50" t="s">
        <v>684</v>
      </c>
      <c r="I50" t="s">
        <v>685</v>
      </c>
      <c r="J50" t="s">
        <v>686</v>
      </c>
      <c r="K50" t="s">
        <v>687</v>
      </c>
      <c r="L50" t="s">
        <v>688</v>
      </c>
      <c r="M50" t="s">
        <v>689</v>
      </c>
      <c r="N50" t="s">
        <v>221</v>
      </c>
      <c r="O50">
        <v>280</v>
      </c>
      <c r="P50">
        <v>0.5</v>
      </c>
      <c r="Q50" t="s">
        <v>221</v>
      </c>
      <c r="R50" t="s">
        <v>221</v>
      </c>
      <c r="S50" t="s">
        <v>263</v>
      </c>
      <c r="T50">
        <v>0.60000002384186002</v>
      </c>
      <c r="U50">
        <v>150</v>
      </c>
      <c r="V50" t="s">
        <v>221</v>
      </c>
      <c r="W50" t="s">
        <v>221</v>
      </c>
      <c r="X50">
        <v>1.8999999761580999</v>
      </c>
    </row>
    <row r="51" spans="1:24" x14ac:dyDescent="0.25">
      <c r="A51" t="s">
        <v>177</v>
      </c>
      <c r="B51" t="s">
        <v>690</v>
      </c>
      <c r="C51" s="1">
        <v>0.81000000238419001</v>
      </c>
      <c r="D51" t="s">
        <v>691</v>
      </c>
      <c r="E51" t="s">
        <v>692</v>
      </c>
      <c r="F51" t="s">
        <v>693</v>
      </c>
      <c r="G51" t="s">
        <v>694</v>
      </c>
      <c r="H51" t="s">
        <v>695</v>
      </c>
      <c r="I51" t="s">
        <v>696</v>
      </c>
      <c r="J51" t="s">
        <v>697</v>
      </c>
      <c r="K51" t="s">
        <v>219</v>
      </c>
      <c r="L51" t="s">
        <v>219</v>
      </c>
      <c r="M51" t="s">
        <v>698</v>
      </c>
      <c r="N51" t="s">
        <v>221</v>
      </c>
      <c r="O51">
        <v>325</v>
      </c>
      <c r="P51">
        <v>1</v>
      </c>
      <c r="Q51">
        <v>1</v>
      </c>
      <c r="R51" t="s">
        <v>221</v>
      </c>
      <c r="S51" t="s">
        <v>263</v>
      </c>
      <c r="T51">
        <v>0.38999998569488997</v>
      </c>
      <c r="U51">
        <v>150</v>
      </c>
      <c r="V51" t="s">
        <v>221</v>
      </c>
      <c r="W51" t="s">
        <v>221</v>
      </c>
      <c r="X51">
        <v>1.7000000476837001</v>
      </c>
    </row>
    <row r="52" spans="1:24" x14ac:dyDescent="0.25">
      <c r="A52" t="s">
        <v>170</v>
      </c>
      <c r="B52" t="s">
        <v>699</v>
      </c>
      <c r="C52" s="1">
        <v>0.89999997615813998</v>
      </c>
      <c r="D52" t="s">
        <v>700</v>
      </c>
      <c r="E52" t="s">
        <v>701</v>
      </c>
      <c r="F52" t="s">
        <v>702</v>
      </c>
      <c r="G52" t="s">
        <v>703</v>
      </c>
      <c r="H52" t="s">
        <v>704</v>
      </c>
      <c r="I52" t="s">
        <v>705</v>
      </c>
      <c r="J52" t="s">
        <v>706</v>
      </c>
      <c r="K52" t="s">
        <v>219</v>
      </c>
      <c r="L52" t="s">
        <v>219</v>
      </c>
      <c r="M52" t="s">
        <v>707</v>
      </c>
      <c r="N52" t="s">
        <v>221</v>
      </c>
      <c r="O52">
        <v>300</v>
      </c>
      <c r="P52">
        <v>1</v>
      </c>
      <c r="Q52" t="s">
        <v>221</v>
      </c>
      <c r="R52" t="s">
        <v>221</v>
      </c>
      <c r="S52" t="s">
        <v>263</v>
      </c>
      <c r="T52">
        <v>0.5</v>
      </c>
      <c r="U52">
        <v>150</v>
      </c>
      <c r="V52" t="s">
        <v>221</v>
      </c>
      <c r="W52" t="s">
        <v>221</v>
      </c>
      <c r="X52">
        <v>1.7000000476837001</v>
      </c>
    </row>
    <row r="53" spans="1:24" x14ac:dyDescent="0.25">
      <c r="A53" t="s">
        <v>169</v>
      </c>
      <c r="B53" t="s">
        <v>708</v>
      </c>
      <c r="C53" s="1">
        <v>0.69999998807907005</v>
      </c>
      <c r="D53" t="s">
        <v>709</v>
      </c>
      <c r="E53" t="s">
        <v>710</v>
      </c>
      <c r="F53" t="s">
        <v>711</v>
      </c>
      <c r="G53" t="s">
        <v>712</v>
      </c>
      <c r="H53" t="s">
        <v>713</v>
      </c>
      <c r="I53" t="s">
        <v>714</v>
      </c>
      <c r="J53" t="s">
        <v>715</v>
      </c>
      <c r="K53" t="s">
        <v>219</v>
      </c>
      <c r="L53" t="s">
        <v>219</v>
      </c>
      <c r="M53" t="s">
        <v>716</v>
      </c>
      <c r="N53" t="s">
        <v>221</v>
      </c>
      <c r="O53">
        <v>275</v>
      </c>
      <c r="P53">
        <v>0.5</v>
      </c>
      <c r="Q53" t="s">
        <v>221</v>
      </c>
      <c r="R53" t="s">
        <v>221</v>
      </c>
      <c r="S53" t="s">
        <v>222</v>
      </c>
      <c r="T53">
        <v>0.30000001192093001</v>
      </c>
      <c r="U53">
        <v>450</v>
      </c>
      <c r="V53" t="s">
        <v>717</v>
      </c>
      <c r="W53">
        <v>900</v>
      </c>
      <c r="X53">
        <v>1.7000000476837001</v>
      </c>
    </row>
    <row r="54" spans="1:24" x14ac:dyDescent="0.25">
      <c r="A54" t="s">
        <v>86</v>
      </c>
      <c r="B54" t="s">
        <v>718</v>
      </c>
      <c r="C54" s="1">
        <v>0.93000000715256004</v>
      </c>
      <c r="D54" t="s">
        <v>719</v>
      </c>
      <c r="E54" t="s">
        <v>720</v>
      </c>
      <c r="F54" t="s">
        <v>721</v>
      </c>
      <c r="G54" t="s">
        <v>722</v>
      </c>
      <c r="H54" t="s">
        <v>723</v>
      </c>
      <c r="I54" t="s">
        <v>724</v>
      </c>
      <c r="J54" t="s">
        <v>725</v>
      </c>
      <c r="K54" t="s">
        <v>219</v>
      </c>
      <c r="L54" t="s">
        <v>219</v>
      </c>
      <c r="M54" t="s">
        <v>726</v>
      </c>
      <c r="N54" t="s">
        <v>221</v>
      </c>
      <c r="O54">
        <v>310</v>
      </c>
      <c r="P54">
        <v>0.89999997615813998</v>
      </c>
      <c r="Q54" t="s">
        <v>221</v>
      </c>
      <c r="R54" t="s">
        <v>221</v>
      </c>
      <c r="S54" t="s">
        <v>263</v>
      </c>
      <c r="T54">
        <v>0.46700000762938998</v>
      </c>
      <c r="U54">
        <v>150</v>
      </c>
      <c r="V54" t="s">
        <v>221</v>
      </c>
      <c r="W54">
        <v>0</v>
      </c>
      <c r="X54">
        <v>1.7000000476837001</v>
      </c>
    </row>
    <row r="55" spans="1:24" x14ac:dyDescent="0.25">
      <c r="A55" t="s">
        <v>141</v>
      </c>
      <c r="B55" t="s">
        <v>727</v>
      </c>
      <c r="C55" s="1">
        <v>0.74000000953674006</v>
      </c>
      <c r="D55" t="s">
        <v>728</v>
      </c>
      <c r="E55" t="s">
        <v>729</v>
      </c>
      <c r="F55" t="s">
        <v>730</v>
      </c>
      <c r="G55" t="s">
        <v>731</v>
      </c>
      <c r="H55" t="s">
        <v>732</v>
      </c>
      <c r="I55" t="s">
        <v>733</v>
      </c>
      <c r="J55" t="s">
        <v>734</v>
      </c>
      <c r="K55" t="s">
        <v>735</v>
      </c>
      <c r="L55" t="s">
        <v>219</v>
      </c>
      <c r="M55" t="s">
        <v>736</v>
      </c>
      <c r="N55" t="s">
        <v>221</v>
      </c>
      <c r="O55">
        <v>320</v>
      </c>
      <c r="P55">
        <v>0.5</v>
      </c>
      <c r="Q55" t="s">
        <v>221</v>
      </c>
      <c r="R55" t="s">
        <v>221</v>
      </c>
      <c r="S55" t="s">
        <v>222</v>
      </c>
      <c r="T55">
        <v>0.30000001192093001</v>
      </c>
      <c r="U55">
        <v>575</v>
      </c>
      <c r="V55" t="s">
        <v>737</v>
      </c>
      <c r="W55">
        <v>900</v>
      </c>
      <c r="X55">
        <v>1.7000000476837001</v>
      </c>
    </row>
    <row r="56" spans="1:24" x14ac:dyDescent="0.25">
      <c r="A56" t="s">
        <v>91</v>
      </c>
      <c r="B56" t="s">
        <v>738</v>
      </c>
      <c r="C56" s="1">
        <v>0.94999998807907005</v>
      </c>
      <c r="D56" t="s">
        <v>739</v>
      </c>
      <c r="E56" t="s">
        <v>740</v>
      </c>
      <c r="F56" t="s">
        <v>741</v>
      </c>
      <c r="G56" t="s">
        <v>742</v>
      </c>
      <c r="H56" t="s">
        <v>743</v>
      </c>
      <c r="I56" t="s">
        <v>744</v>
      </c>
      <c r="J56" t="s">
        <v>745</v>
      </c>
      <c r="K56" t="s">
        <v>746</v>
      </c>
      <c r="L56" t="s">
        <v>747</v>
      </c>
      <c r="M56" t="s">
        <v>748</v>
      </c>
      <c r="N56" t="s">
        <v>221</v>
      </c>
      <c r="O56">
        <v>290</v>
      </c>
      <c r="P56">
        <v>0.60000002384186002</v>
      </c>
      <c r="Q56">
        <v>1</v>
      </c>
      <c r="R56" t="s">
        <v>221</v>
      </c>
      <c r="S56" t="s">
        <v>263</v>
      </c>
      <c r="T56">
        <v>0.34999999403954002</v>
      </c>
      <c r="U56">
        <v>150</v>
      </c>
      <c r="V56" t="s">
        <v>221</v>
      </c>
      <c r="W56" t="s">
        <v>221</v>
      </c>
      <c r="X56">
        <v>1.7000000476837001</v>
      </c>
    </row>
    <row r="57" spans="1:24" x14ac:dyDescent="0.25">
      <c r="A57" t="s">
        <v>176</v>
      </c>
      <c r="B57" t="s">
        <v>749</v>
      </c>
      <c r="C57" s="1">
        <v>0.83999997377395996</v>
      </c>
      <c r="D57" t="s">
        <v>750</v>
      </c>
      <c r="E57" t="s">
        <v>751</v>
      </c>
      <c r="F57" t="s">
        <v>752</v>
      </c>
      <c r="G57" t="s">
        <v>753</v>
      </c>
      <c r="H57" t="s">
        <v>754</v>
      </c>
      <c r="I57" t="s">
        <v>755</v>
      </c>
      <c r="J57" t="s">
        <v>756</v>
      </c>
      <c r="K57" t="s">
        <v>219</v>
      </c>
      <c r="L57" t="s">
        <v>219</v>
      </c>
      <c r="M57" t="s">
        <v>757</v>
      </c>
      <c r="N57" t="s">
        <v>221</v>
      </c>
      <c r="O57">
        <v>325</v>
      </c>
      <c r="P57">
        <v>0.5</v>
      </c>
      <c r="Q57" t="s">
        <v>221</v>
      </c>
      <c r="R57" t="s">
        <v>221</v>
      </c>
      <c r="S57" t="s">
        <v>222</v>
      </c>
      <c r="T57">
        <v>0.40000000596045998</v>
      </c>
      <c r="U57">
        <v>600</v>
      </c>
      <c r="V57" t="s">
        <v>758</v>
      </c>
      <c r="W57">
        <v>900</v>
      </c>
      <c r="X57">
        <v>1.7000000476837001</v>
      </c>
    </row>
    <row r="58" spans="1:24" x14ac:dyDescent="0.25">
      <c r="A58" t="s">
        <v>168</v>
      </c>
      <c r="B58" t="s">
        <v>759</v>
      </c>
      <c r="C58" s="1">
        <v>0.79000002145767001</v>
      </c>
      <c r="D58" t="s">
        <v>760</v>
      </c>
      <c r="E58" t="s">
        <v>761</v>
      </c>
      <c r="F58" t="s">
        <v>762</v>
      </c>
      <c r="G58" t="s">
        <v>763</v>
      </c>
      <c r="H58" t="s">
        <v>764</v>
      </c>
      <c r="I58" t="s">
        <v>765</v>
      </c>
      <c r="J58" t="s">
        <v>766</v>
      </c>
      <c r="K58" t="s">
        <v>219</v>
      </c>
      <c r="L58" t="s">
        <v>219</v>
      </c>
      <c r="M58" t="s">
        <v>767</v>
      </c>
      <c r="N58" t="s">
        <v>221</v>
      </c>
      <c r="O58">
        <v>280</v>
      </c>
      <c r="P58">
        <v>0.5</v>
      </c>
      <c r="Q58" t="s">
        <v>221</v>
      </c>
      <c r="R58" t="s">
        <v>221</v>
      </c>
      <c r="S58" t="s">
        <v>222</v>
      </c>
      <c r="T58">
        <v>0.40000000596045998</v>
      </c>
      <c r="U58">
        <v>500</v>
      </c>
      <c r="V58" t="s">
        <v>768</v>
      </c>
      <c r="W58">
        <v>900</v>
      </c>
      <c r="X58">
        <v>1.7000000476837001</v>
      </c>
    </row>
    <row r="59" spans="1:24" x14ac:dyDescent="0.25">
      <c r="A59" t="s">
        <v>107</v>
      </c>
      <c r="B59" t="s">
        <v>769</v>
      </c>
      <c r="C59" s="1">
        <v>1</v>
      </c>
      <c r="D59" t="s">
        <v>770</v>
      </c>
      <c r="E59" t="s">
        <v>771</v>
      </c>
      <c r="F59" t="s">
        <v>772</v>
      </c>
      <c r="G59" t="s">
        <v>773</v>
      </c>
      <c r="H59" t="s">
        <v>774</v>
      </c>
      <c r="I59" t="s">
        <v>775</v>
      </c>
      <c r="J59" t="s">
        <v>776</v>
      </c>
      <c r="K59" t="s">
        <v>777</v>
      </c>
      <c r="L59" t="s">
        <v>219</v>
      </c>
      <c r="M59" t="s">
        <v>778</v>
      </c>
      <c r="N59">
        <v>230</v>
      </c>
      <c r="O59">
        <v>290</v>
      </c>
      <c r="P59">
        <v>0.69999998807907005</v>
      </c>
      <c r="Q59" t="s">
        <v>221</v>
      </c>
      <c r="R59" t="s">
        <v>221</v>
      </c>
      <c r="S59" t="s">
        <v>222</v>
      </c>
      <c r="T59">
        <v>0.30000001192093001</v>
      </c>
      <c r="U59">
        <v>475</v>
      </c>
      <c r="V59" t="s">
        <v>779</v>
      </c>
      <c r="W59">
        <v>1200</v>
      </c>
      <c r="X59">
        <v>1.5</v>
      </c>
    </row>
    <row r="60" spans="1:24" x14ac:dyDescent="0.25">
      <c r="A60" t="s">
        <v>104</v>
      </c>
      <c r="B60" t="s">
        <v>780</v>
      </c>
      <c r="C60" s="1">
        <v>0.89999997615813998</v>
      </c>
      <c r="D60" t="s">
        <v>781</v>
      </c>
      <c r="E60" t="s">
        <v>782</v>
      </c>
      <c r="F60" t="s">
        <v>783</v>
      </c>
      <c r="G60" t="s">
        <v>784</v>
      </c>
      <c r="H60" t="s">
        <v>785</v>
      </c>
      <c r="I60" t="s">
        <v>786</v>
      </c>
      <c r="J60" t="s">
        <v>787</v>
      </c>
      <c r="K60" t="s">
        <v>788</v>
      </c>
      <c r="L60" t="s">
        <v>219</v>
      </c>
      <c r="M60" t="s">
        <v>789</v>
      </c>
      <c r="N60" t="s">
        <v>221</v>
      </c>
      <c r="O60">
        <v>310</v>
      </c>
      <c r="P60">
        <v>0.69999998807907005</v>
      </c>
      <c r="Q60" t="s">
        <v>221</v>
      </c>
      <c r="R60" t="s">
        <v>221</v>
      </c>
      <c r="S60" t="s">
        <v>263</v>
      </c>
      <c r="T60">
        <v>0.36000001430511003</v>
      </c>
      <c r="U60">
        <v>150</v>
      </c>
      <c r="V60" t="s">
        <v>221</v>
      </c>
      <c r="W60" t="s">
        <v>221</v>
      </c>
      <c r="X60">
        <v>1.7000000476837001</v>
      </c>
    </row>
    <row r="61" spans="1:24" x14ac:dyDescent="0.25">
      <c r="A61" t="s">
        <v>106</v>
      </c>
      <c r="B61" t="s">
        <v>790</v>
      </c>
      <c r="C61" s="1">
        <v>0.80000001192092995</v>
      </c>
      <c r="D61" t="s">
        <v>791</v>
      </c>
      <c r="E61" t="s">
        <v>792</v>
      </c>
      <c r="F61" t="s">
        <v>793</v>
      </c>
      <c r="G61" t="s">
        <v>794</v>
      </c>
      <c r="H61" t="s">
        <v>795</v>
      </c>
      <c r="I61" t="s">
        <v>796</v>
      </c>
      <c r="J61" t="s">
        <v>797</v>
      </c>
      <c r="K61" t="s">
        <v>219</v>
      </c>
      <c r="L61" t="s">
        <v>219</v>
      </c>
      <c r="M61" t="s">
        <v>798</v>
      </c>
      <c r="N61" t="s">
        <v>221</v>
      </c>
      <c r="O61">
        <v>290</v>
      </c>
      <c r="P61">
        <v>1</v>
      </c>
      <c r="Q61">
        <v>1</v>
      </c>
      <c r="R61" t="s">
        <v>221</v>
      </c>
      <c r="S61" t="s">
        <v>263</v>
      </c>
      <c r="T61">
        <v>0.30000001192093001</v>
      </c>
      <c r="U61">
        <v>150</v>
      </c>
      <c r="V61" t="s">
        <v>221</v>
      </c>
      <c r="W61" t="s">
        <v>221</v>
      </c>
      <c r="X61">
        <v>1.7999999523162999</v>
      </c>
    </row>
    <row r="62" spans="1:24" x14ac:dyDescent="0.25">
      <c r="A62" t="s">
        <v>110</v>
      </c>
      <c r="B62" t="s">
        <v>799</v>
      </c>
      <c r="C62" s="1">
        <v>0.74000000953674006</v>
      </c>
      <c r="D62" t="s">
        <v>800</v>
      </c>
      <c r="E62" t="s">
        <v>801</v>
      </c>
      <c r="F62" t="s">
        <v>802</v>
      </c>
      <c r="G62" t="s">
        <v>803</v>
      </c>
      <c r="H62" t="s">
        <v>804</v>
      </c>
      <c r="I62" t="s">
        <v>805</v>
      </c>
      <c r="J62" t="s">
        <v>806</v>
      </c>
      <c r="K62" t="s">
        <v>219</v>
      </c>
      <c r="L62" t="s">
        <v>219</v>
      </c>
      <c r="M62" t="s">
        <v>807</v>
      </c>
      <c r="N62" t="s">
        <v>221</v>
      </c>
      <c r="O62">
        <v>300</v>
      </c>
      <c r="P62">
        <v>0.5</v>
      </c>
      <c r="Q62" t="s">
        <v>221</v>
      </c>
      <c r="R62" t="s">
        <v>221</v>
      </c>
      <c r="S62" t="s">
        <v>263</v>
      </c>
      <c r="T62">
        <v>0.30000001192093001</v>
      </c>
      <c r="U62">
        <v>150</v>
      </c>
      <c r="V62" t="s">
        <v>221</v>
      </c>
      <c r="W62" t="s">
        <v>221</v>
      </c>
      <c r="X62">
        <v>1.7000000476837001</v>
      </c>
    </row>
    <row r="63" spans="1:24" x14ac:dyDescent="0.25">
      <c r="A63" t="s">
        <v>196</v>
      </c>
      <c r="B63" t="s">
        <v>808</v>
      </c>
      <c r="C63" s="1">
        <v>0.89999997615813998</v>
      </c>
      <c r="D63" t="s">
        <v>809</v>
      </c>
      <c r="E63" t="s">
        <v>810</v>
      </c>
      <c r="F63" t="s">
        <v>811</v>
      </c>
      <c r="G63" t="s">
        <v>812</v>
      </c>
      <c r="H63" t="s">
        <v>813</v>
      </c>
      <c r="I63" t="s">
        <v>814</v>
      </c>
      <c r="J63" t="s">
        <v>815</v>
      </c>
      <c r="K63" t="s">
        <v>816</v>
      </c>
      <c r="L63" t="s">
        <v>219</v>
      </c>
      <c r="M63" t="s">
        <v>817</v>
      </c>
      <c r="N63" t="s">
        <v>221</v>
      </c>
      <c r="O63">
        <v>290</v>
      </c>
      <c r="P63">
        <v>0.5</v>
      </c>
      <c r="Q63" t="s">
        <v>221</v>
      </c>
      <c r="R63" t="s">
        <v>221</v>
      </c>
      <c r="S63" t="s">
        <v>222</v>
      </c>
      <c r="T63">
        <v>0.30000001192093001</v>
      </c>
      <c r="U63">
        <v>500</v>
      </c>
      <c r="V63" t="s">
        <v>818</v>
      </c>
      <c r="W63">
        <v>1200</v>
      </c>
      <c r="X63">
        <v>1.7000000476837001</v>
      </c>
    </row>
    <row r="64" spans="1:24" x14ac:dyDescent="0.25">
      <c r="A64" t="s">
        <v>194</v>
      </c>
      <c r="B64" t="s">
        <v>819</v>
      </c>
      <c r="C64" s="1">
        <v>0.67000001668929998</v>
      </c>
      <c r="D64" t="s">
        <v>820</v>
      </c>
      <c r="E64" t="s">
        <v>821</v>
      </c>
      <c r="F64" t="s">
        <v>822</v>
      </c>
      <c r="G64" t="s">
        <v>823</v>
      </c>
      <c r="H64" t="s">
        <v>824</v>
      </c>
      <c r="I64" t="s">
        <v>825</v>
      </c>
      <c r="J64" t="s">
        <v>826</v>
      </c>
      <c r="K64" t="s">
        <v>827</v>
      </c>
      <c r="L64" t="s">
        <v>219</v>
      </c>
      <c r="M64" t="s">
        <v>828</v>
      </c>
      <c r="N64" t="s">
        <v>221</v>
      </c>
      <c r="O64">
        <v>285</v>
      </c>
      <c r="P64">
        <v>0.5</v>
      </c>
      <c r="Q64" t="s">
        <v>221</v>
      </c>
      <c r="R64" t="s">
        <v>221</v>
      </c>
      <c r="S64" t="s">
        <v>222</v>
      </c>
      <c r="T64">
        <v>0.46000000834464999</v>
      </c>
      <c r="U64">
        <v>600</v>
      </c>
      <c r="V64" t="s">
        <v>829</v>
      </c>
      <c r="W64">
        <v>900</v>
      </c>
      <c r="X64">
        <v>1.7000000476837001</v>
      </c>
    </row>
    <row r="65" spans="1:24" x14ac:dyDescent="0.25">
      <c r="A65" t="s">
        <v>193</v>
      </c>
      <c r="B65" t="s">
        <v>830</v>
      </c>
      <c r="C65" s="1">
        <v>0.80000001192092995</v>
      </c>
      <c r="D65" t="s">
        <v>831</v>
      </c>
      <c r="E65" t="s">
        <v>832</v>
      </c>
      <c r="F65" t="s">
        <v>833</v>
      </c>
      <c r="G65" t="s">
        <v>834</v>
      </c>
      <c r="H65" t="s">
        <v>835</v>
      </c>
      <c r="I65" t="s">
        <v>836</v>
      </c>
      <c r="J65" t="s">
        <v>837</v>
      </c>
      <c r="K65" t="s">
        <v>219</v>
      </c>
      <c r="L65" t="s">
        <v>219</v>
      </c>
      <c r="M65" t="s">
        <v>838</v>
      </c>
      <c r="N65" t="s">
        <v>221</v>
      </c>
      <c r="O65">
        <v>330</v>
      </c>
      <c r="P65">
        <v>0.5</v>
      </c>
      <c r="Q65" t="s">
        <v>221</v>
      </c>
      <c r="R65" t="s">
        <v>221</v>
      </c>
      <c r="S65" t="s">
        <v>222</v>
      </c>
      <c r="T65">
        <v>0.30000001192093001</v>
      </c>
      <c r="U65">
        <v>600</v>
      </c>
      <c r="V65" t="s">
        <v>839</v>
      </c>
      <c r="W65">
        <v>900</v>
      </c>
      <c r="X65">
        <v>1.7000000476837001</v>
      </c>
    </row>
    <row r="66" spans="1:24" x14ac:dyDescent="0.25">
      <c r="A66" t="s">
        <v>162</v>
      </c>
      <c r="B66" t="s">
        <v>840</v>
      </c>
      <c r="C66" s="1">
        <v>0.83999997377395996</v>
      </c>
      <c r="D66" t="s">
        <v>841</v>
      </c>
      <c r="E66" t="s">
        <v>842</v>
      </c>
      <c r="F66" t="s">
        <v>843</v>
      </c>
      <c r="G66" t="s">
        <v>844</v>
      </c>
      <c r="H66" t="s">
        <v>845</v>
      </c>
      <c r="I66" t="s">
        <v>846</v>
      </c>
      <c r="J66" t="s">
        <v>847</v>
      </c>
      <c r="K66" t="s">
        <v>219</v>
      </c>
      <c r="L66" t="s">
        <v>219</v>
      </c>
      <c r="M66" t="s">
        <v>848</v>
      </c>
      <c r="N66" t="s">
        <v>221</v>
      </c>
      <c r="O66">
        <v>290</v>
      </c>
      <c r="P66">
        <v>0.60000002384186002</v>
      </c>
      <c r="Q66">
        <v>1</v>
      </c>
      <c r="R66" t="s">
        <v>221</v>
      </c>
      <c r="S66" t="s">
        <v>263</v>
      </c>
      <c r="T66">
        <v>0.5</v>
      </c>
      <c r="U66">
        <v>150</v>
      </c>
      <c r="V66" t="s">
        <v>221</v>
      </c>
      <c r="W66" t="s">
        <v>221</v>
      </c>
      <c r="X66">
        <v>1.7000000476837001</v>
      </c>
    </row>
    <row r="67" spans="1:24" x14ac:dyDescent="0.25">
      <c r="A67" t="s">
        <v>185</v>
      </c>
      <c r="B67" t="s">
        <v>849</v>
      </c>
      <c r="C67" s="1">
        <v>0.74000000953674006</v>
      </c>
      <c r="D67" t="s">
        <v>850</v>
      </c>
      <c r="E67" t="s">
        <v>851</v>
      </c>
      <c r="F67" t="s">
        <v>852</v>
      </c>
      <c r="G67" t="s">
        <v>853</v>
      </c>
      <c r="H67" t="s">
        <v>854</v>
      </c>
      <c r="I67" t="s">
        <v>855</v>
      </c>
      <c r="J67" t="s">
        <v>856</v>
      </c>
      <c r="K67" t="s">
        <v>219</v>
      </c>
      <c r="L67" t="s">
        <v>219</v>
      </c>
      <c r="M67" t="s">
        <v>857</v>
      </c>
      <c r="N67" t="s">
        <v>221</v>
      </c>
      <c r="O67">
        <v>285</v>
      </c>
      <c r="P67">
        <v>0.5</v>
      </c>
      <c r="Q67" t="s">
        <v>221</v>
      </c>
      <c r="R67" t="s">
        <v>221</v>
      </c>
      <c r="S67" t="s">
        <v>263</v>
      </c>
      <c r="T67">
        <v>0.60000002384186002</v>
      </c>
      <c r="U67">
        <v>150</v>
      </c>
      <c r="V67" t="s">
        <v>221</v>
      </c>
      <c r="W67" t="s">
        <v>221</v>
      </c>
      <c r="X67">
        <v>1.8999999761580999</v>
      </c>
    </row>
    <row r="68" spans="1:24" x14ac:dyDescent="0.25">
      <c r="A68" t="s">
        <v>111</v>
      </c>
      <c r="B68" t="s">
        <v>858</v>
      </c>
      <c r="C68" s="1">
        <v>0.75</v>
      </c>
      <c r="D68" t="s">
        <v>859</v>
      </c>
      <c r="E68" t="s">
        <v>860</v>
      </c>
      <c r="F68" t="s">
        <v>861</v>
      </c>
      <c r="G68" t="s">
        <v>862</v>
      </c>
      <c r="H68" t="s">
        <v>863</v>
      </c>
      <c r="I68" t="s">
        <v>864</v>
      </c>
      <c r="J68" t="s">
        <v>865</v>
      </c>
      <c r="K68" t="s">
        <v>219</v>
      </c>
      <c r="L68" t="s">
        <v>219</v>
      </c>
      <c r="M68" t="s">
        <v>866</v>
      </c>
      <c r="N68" t="s">
        <v>221</v>
      </c>
      <c r="O68">
        <v>310</v>
      </c>
      <c r="P68">
        <v>0.5</v>
      </c>
      <c r="Q68" t="s">
        <v>221</v>
      </c>
      <c r="R68" t="s">
        <v>221</v>
      </c>
      <c r="S68" t="s">
        <v>263</v>
      </c>
      <c r="T68">
        <v>0.34999999403954002</v>
      </c>
      <c r="U68">
        <v>150</v>
      </c>
      <c r="V68" t="s">
        <v>221</v>
      </c>
      <c r="W68" t="s">
        <v>221</v>
      </c>
      <c r="X68">
        <v>1.7000000476837001</v>
      </c>
    </row>
    <row r="69" spans="1:24" x14ac:dyDescent="0.25">
      <c r="A69" t="s">
        <v>98</v>
      </c>
      <c r="B69" t="s">
        <v>867</v>
      </c>
      <c r="C69" s="1">
        <v>0.87999999523162997</v>
      </c>
      <c r="D69" t="s">
        <v>868</v>
      </c>
      <c r="E69" t="s">
        <v>869</v>
      </c>
      <c r="F69" t="s">
        <v>870</v>
      </c>
      <c r="G69" t="s">
        <v>871</v>
      </c>
      <c r="H69" t="s">
        <v>872</v>
      </c>
      <c r="I69" t="s">
        <v>873</v>
      </c>
      <c r="J69" t="s">
        <v>874</v>
      </c>
      <c r="K69" t="s">
        <v>875</v>
      </c>
      <c r="L69" t="s">
        <v>219</v>
      </c>
      <c r="M69" t="s">
        <v>876</v>
      </c>
      <c r="N69" t="s">
        <v>221</v>
      </c>
      <c r="O69">
        <v>315</v>
      </c>
      <c r="P69">
        <v>0.60000002384186002</v>
      </c>
      <c r="Q69" t="s">
        <v>221</v>
      </c>
      <c r="R69" t="s">
        <v>221</v>
      </c>
      <c r="S69" t="s">
        <v>263</v>
      </c>
      <c r="T69">
        <v>0.33000001311302002</v>
      </c>
      <c r="U69">
        <v>150</v>
      </c>
      <c r="V69" t="s">
        <v>221</v>
      </c>
      <c r="W69" t="s">
        <v>221</v>
      </c>
      <c r="X69">
        <v>1.7000000476837001</v>
      </c>
    </row>
    <row r="70" spans="1:24" x14ac:dyDescent="0.25">
      <c r="A70" t="s">
        <v>112</v>
      </c>
      <c r="B70" t="s">
        <v>877</v>
      </c>
      <c r="C70" s="1">
        <v>0.98000001907348999</v>
      </c>
      <c r="D70" t="s">
        <v>878</v>
      </c>
      <c r="E70" t="s">
        <v>879</v>
      </c>
      <c r="F70" t="s">
        <v>880</v>
      </c>
      <c r="G70" t="s">
        <v>881</v>
      </c>
      <c r="H70" t="s">
        <v>882</v>
      </c>
      <c r="I70" t="s">
        <v>883</v>
      </c>
      <c r="J70" t="s">
        <v>884</v>
      </c>
      <c r="K70" t="s">
        <v>885</v>
      </c>
      <c r="L70" t="s">
        <v>886</v>
      </c>
      <c r="M70" t="s">
        <v>887</v>
      </c>
      <c r="N70" t="s">
        <v>221</v>
      </c>
      <c r="O70">
        <v>305</v>
      </c>
      <c r="P70">
        <v>1</v>
      </c>
      <c r="Q70" t="s">
        <v>221</v>
      </c>
      <c r="R70" t="s">
        <v>221</v>
      </c>
      <c r="S70" t="s">
        <v>222</v>
      </c>
      <c r="T70">
        <v>0.5</v>
      </c>
      <c r="U70">
        <v>500</v>
      </c>
      <c r="V70" t="s">
        <v>888</v>
      </c>
      <c r="W70">
        <v>1200</v>
      </c>
      <c r="X70">
        <v>1.7000000476837001</v>
      </c>
    </row>
    <row r="71" spans="1:24" x14ac:dyDescent="0.25">
      <c r="A71" t="s">
        <v>175</v>
      </c>
      <c r="B71" t="s">
        <v>889</v>
      </c>
      <c r="C71" s="1">
        <v>0.79000002145767001</v>
      </c>
      <c r="D71" t="s">
        <v>890</v>
      </c>
      <c r="E71" t="s">
        <v>891</v>
      </c>
      <c r="F71" t="s">
        <v>892</v>
      </c>
      <c r="G71" t="s">
        <v>893</v>
      </c>
      <c r="H71" t="s">
        <v>894</v>
      </c>
      <c r="I71" t="s">
        <v>895</v>
      </c>
      <c r="J71" t="s">
        <v>896</v>
      </c>
      <c r="K71" t="s">
        <v>219</v>
      </c>
      <c r="L71" t="s">
        <v>219</v>
      </c>
      <c r="M71" t="s">
        <v>897</v>
      </c>
      <c r="N71" t="s">
        <v>221</v>
      </c>
      <c r="O71">
        <v>305</v>
      </c>
      <c r="P71">
        <v>0.60000002384186002</v>
      </c>
      <c r="Q71" t="s">
        <v>221</v>
      </c>
      <c r="R71" t="s">
        <v>221</v>
      </c>
      <c r="S71" t="s">
        <v>222</v>
      </c>
      <c r="T71">
        <v>0.30000001192093001</v>
      </c>
      <c r="U71">
        <v>550</v>
      </c>
      <c r="V71" t="s">
        <v>898</v>
      </c>
      <c r="W71">
        <v>1200</v>
      </c>
      <c r="X71">
        <v>1.7000000476837001</v>
      </c>
    </row>
    <row r="72" spans="1:24" x14ac:dyDescent="0.25">
      <c r="A72" t="s">
        <v>192</v>
      </c>
      <c r="B72" t="s">
        <v>899</v>
      </c>
      <c r="C72" s="1">
        <v>0.79000002145767001</v>
      </c>
      <c r="D72" t="s">
        <v>1519</v>
      </c>
      <c r="E72" t="s">
        <v>900</v>
      </c>
      <c r="F72" t="s">
        <v>901</v>
      </c>
      <c r="G72" t="s">
        <v>902</v>
      </c>
      <c r="H72" t="s">
        <v>903</v>
      </c>
      <c r="I72" t="s">
        <v>904</v>
      </c>
      <c r="J72" t="s">
        <v>905</v>
      </c>
      <c r="K72" t="s">
        <v>219</v>
      </c>
      <c r="L72" t="s">
        <v>219</v>
      </c>
      <c r="M72" t="s">
        <v>906</v>
      </c>
      <c r="N72" t="s">
        <v>221</v>
      </c>
      <c r="O72">
        <v>295</v>
      </c>
      <c r="P72">
        <v>0.5</v>
      </c>
      <c r="Q72" t="s">
        <v>221</v>
      </c>
      <c r="R72" t="s">
        <v>221</v>
      </c>
      <c r="S72" t="s">
        <v>222</v>
      </c>
      <c r="T72">
        <v>0.40000000596045998</v>
      </c>
      <c r="U72">
        <v>625</v>
      </c>
      <c r="V72" t="s">
        <v>907</v>
      </c>
      <c r="W72">
        <v>1200</v>
      </c>
      <c r="X72">
        <v>1.7000000476837001</v>
      </c>
    </row>
    <row r="73" spans="1:24" x14ac:dyDescent="0.25">
      <c r="A73" t="s">
        <v>191</v>
      </c>
      <c r="B73" t="s">
        <v>908</v>
      </c>
      <c r="C73" s="1">
        <v>0.69999998807907005</v>
      </c>
      <c r="D73" t="s">
        <v>909</v>
      </c>
      <c r="E73" t="s">
        <v>910</v>
      </c>
      <c r="F73" t="s">
        <v>911</v>
      </c>
      <c r="G73" t="s">
        <v>912</v>
      </c>
      <c r="H73" t="s">
        <v>913</v>
      </c>
      <c r="I73" t="s">
        <v>914</v>
      </c>
      <c r="J73" t="s">
        <v>915</v>
      </c>
      <c r="K73" t="s">
        <v>916</v>
      </c>
      <c r="L73" t="s">
        <v>917</v>
      </c>
      <c r="M73" t="s">
        <v>918</v>
      </c>
      <c r="N73" t="s">
        <v>221</v>
      </c>
      <c r="O73">
        <v>290</v>
      </c>
      <c r="P73">
        <v>0.69999998807907005</v>
      </c>
      <c r="Q73" t="s">
        <v>221</v>
      </c>
      <c r="R73" t="s">
        <v>221</v>
      </c>
      <c r="S73" t="s">
        <v>222</v>
      </c>
      <c r="T73">
        <v>0.40000000596045998</v>
      </c>
      <c r="U73">
        <v>550</v>
      </c>
      <c r="V73" t="s">
        <v>919</v>
      </c>
      <c r="W73">
        <v>1125</v>
      </c>
      <c r="X73">
        <v>1.7000000476837001</v>
      </c>
    </row>
    <row r="74" spans="1:24" x14ac:dyDescent="0.25">
      <c r="A74" t="s">
        <v>190</v>
      </c>
      <c r="B74" t="s">
        <v>920</v>
      </c>
      <c r="C74" s="1">
        <v>0.93000000715256004</v>
      </c>
      <c r="D74" t="s">
        <v>921</v>
      </c>
      <c r="E74" t="s">
        <v>922</v>
      </c>
      <c r="F74" t="s">
        <v>923</v>
      </c>
      <c r="G74" t="s">
        <v>924</v>
      </c>
      <c r="H74" t="s">
        <v>925</v>
      </c>
      <c r="I74" t="s">
        <v>926</v>
      </c>
      <c r="J74" t="s">
        <v>927</v>
      </c>
      <c r="K74" t="s">
        <v>219</v>
      </c>
      <c r="L74" t="s">
        <v>219</v>
      </c>
      <c r="M74" t="s">
        <v>928</v>
      </c>
      <c r="N74" t="s">
        <v>221</v>
      </c>
      <c r="O74">
        <v>300</v>
      </c>
      <c r="P74">
        <v>0.60000002384186002</v>
      </c>
      <c r="Q74" t="s">
        <v>221</v>
      </c>
      <c r="R74" t="s">
        <v>221</v>
      </c>
      <c r="S74" t="s">
        <v>263</v>
      </c>
      <c r="T74">
        <v>0.30000001192093001</v>
      </c>
      <c r="U74">
        <v>150</v>
      </c>
      <c r="V74" t="s">
        <v>221</v>
      </c>
      <c r="W74" t="s">
        <v>221</v>
      </c>
      <c r="X74">
        <v>1.7000000476837001</v>
      </c>
    </row>
    <row r="75" spans="1:24" x14ac:dyDescent="0.25">
      <c r="A75" t="s">
        <v>138</v>
      </c>
      <c r="B75" t="s">
        <v>929</v>
      </c>
      <c r="C75" s="1">
        <v>1.1000000238419001</v>
      </c>
      <c r="D75" t="s">
        <v>930</v>
      </c>
      <c r="E75" t="s">
        <v>931</v>
      </c>
      <c r="F75" t="s">
        <v>932</v>
      </c>
      <c r="G75" t="s">
        <v>933</v>
      </c>
      <c r="H75" t="s">
        <v>934</v>
      </c>
      <c r="I75" t="s">
        <v>935</v>
      </c>
      <c r="J75" t="s">
        <v>936</v>
      </c>
      <c r="K75" t="s">
        <v>219</v>
      </c>
      <c r="L75" t="s">
        <v>219</v>
      </c>
      <c r="M75" t="s">
        <v>937</v>
      </c>
      <c r="N75">
        <v>300</v>
      </c>
      <c r="O75">
        <v>310</v>
      </c>
      <c r="P75">
        <v>0.5</v>
      </c>
      <c r="Q75" t="s">
        <v>221</v>
      </c>
      <c r="R75" t="s">
        <v>221</v>
      </c>
      <c r="S75" t="s">
        <v>263</v>
      </c>
      <c r="T75">
        <v>0.30000001192093001</v>
      </c>
      <c r="U75">
        <v>150</v>
      </c>
      <c r="V75" t="s">
        <v>221</v>
      </c>
      <c r="W75">
        <v>900</v>
      </c>
      <c r="X75">
        <v>1.5</v>
      </c>
    </row>
    <row r="76" spans="1:24" x14ac:dyDescent="0.25">
      <c r="A76" t="s">
        <v>95</v>
      </c>
      <c r="B76" t="s">
        <v>938</v>
      </c>
      <c r="C76" s="1">
        <v>0.74000000953674006</v>
      </c>
      <c r="D76" t="s">
        <v>939</v>
      </c>
      <c r="E76" t="s">
        <v>940</v>
      </c>
      <c r="F76" t="s">
        <v>941</v>
      </c>
      <c r="G76" t="s">
        <v>942</v>
      </c>
      <c r="H76" t="s">
        <v>943</v>
      </c>
      <c r="I76" t="s">
        <v>944</v>
      </c>
      <c r="J76" t="s">
        <v>945</v>
      </c>
      <c r="K76" t="s">
        <v>219</v>
      </c>
      <c r="L76" t="s">
        <v>219</v>
      </c>
      <c r="M76" t="s">
        <v>946</v>
      </c>
      <c r="N76" t="s">
        <v>221</v>
      </c>
      <c r="O76">
        <v>290</v>
      </c>
      <c r="P76">
        <v>1</v>
      </c>
      <c r="Q76" t="s">
        <v>221</v>
      </c>
      <c r="R76" t="s">
        <v>221</v>
      </c>
      <c r="S76" t="s">
        <v>222</v>
      </c>
      <c r="T76">
        <v>0.30000001192093001</v>
      </c>
      <c r="U76">
        <v>375</v>
      </c>
      <c r="V76" t="s">
        <v>947</v>
      </c>
      <c r="W76">
        <v>900</v>
      </c>
      <c r="X76">
        <v>1.7000000476837001</v>
      </c>
    </row>
    <row r="77" spans="1:24" x14ac:dyDescent="0.25">
      <c r="A77" t="s">
        <v>126</v>
      </c>
      <c r="B77" t="s">
        <v>948</v>
      </c>
      <c r="C77" s="1">
        <v>0.93000000715256004</v>
      </c>
      <c r="D77" t="s">
        <v>949</v>
      </c>
      <c r="E77" t="s">
        <v>950</v>
      </c>
      <c r="F77" t="s">
        <v>951</v>
      </c>
      <c r="G77" t="s">
        <v>952</v>
      </c>
      <c r="H77" t="s">
        <v>953</v>
      </c>
      <c r="I77" t="s">
        <v>954</v>
      </c>
      <c r="J77" t="s">
        <v>955</v>
      </c>
      <c r="K77" t="s">
        <v>219</v>
      </c>
      <c r="L77" t="s">
        <v>219</v>
      </c>
      <c r="M77" t="s">
        <v>956</v>
      </c>
      <c r="N77" t="s">
        <v>221</v>
      </c>
      <c r="O77">
        <v>330</v>
      </c>
      <c r="P77">
        <v>0.64999997615813998</v>
      </c>
      <c r="Q77" t="s">
        <v>221</v>
      </c>
      <c r="R77" t="s">
        <v>221</v>
      </c>
      <c r="S77" t="s">
        <v>263</v>
      </c>
      <c r="T77">
        <v>0.37999999523162997</v>
      </c>
      <c r="U77">
        <v>150</v>
      </c>
      <c r="V77" t="s">
        <v>221</v>
      </c>
      <c r="W77" t="s">
        <v>221</v>
      </c>
      <c r="X77">
        <v>1.7000000476837001</v>
      </c>
    </row>
    <row r="78" spans="1:24" x14ac:dyDescent="0.25">
      <c r="A78" t="s">
        <v>145</v>
      </c>
      <c r="B78" t="s">
        <v>957</v>
      </c>
      <c r="C78" s="1">
        <v>0.86000001430510997</v>
      </c>
      <c r="D78" t="s">
        <v>958</v>
      </c>
      <c r="E78" t="s">
        <v>959</v>
      </c>
      <c r="F78" t="s">
        <v>960</v>
      </c>
      <c r="G78" t="s">
        <v>961</v>
      </c>
      <c r="H78" t="s">
        <v>962</v>
      </c>
      <c r="I78" t="s">
        <v>963</v>
      </c>
      <c r="J78" t="s">
        <v>964</v>
      </c>
      <c r="K78" t="s">
        <v>219</v>
      </c>
      <c r="L78" t="s">
        <v>219</v>
      </c>
      <c r="M78" t="s">
        <v>965</v>
      </c>
      <c r="N78" t="s">
        <v>221</v>
      </c>
      <c r="O78">
        <v>305</v>
      </c>
      <c r="P78">
        <v>0.60000002384186002</v>
      </c>
      <c r="Q78">
        <v>1</v>
      </c>
      <c r="R78" t="s">
        <v>221</v>
      </c>
      <c r="S78" t="s">
        <v>263</v>
      </c>
      <c r="T78">
        <v>0.30000001192093001</v>
      </c>
      <c r="U78">
        <v>150</v>
      </c>
      <c r="V78" t="s">
        <v>221</v>
      </c>
      <c r="W78" t="s">
        <v>221</v>
      </c>
      <c r="X78">
        <v>1.7000000476837001</v>
      </c>
    </row>
    <row r="79" spans="1:24" x14ac:dyDescent="0.25">
      <c r="A79" t="s">
        <v>205</v>
      </c>
      <c r="B79" t="s">
        <v>966</v>
      </c>
      <c r="C79" s="1">
        <v>0.89999997615813998</v>
      </c>
      <c r="D79" t="s">
        <v>967</v>
      </c>
      <c r="E79" t="s">
        <v>221</v>
      </c>
      <c r="F79" t="s">
        <v>968</v>
      </c>
      <c r="G79" t="s">
        <v>969</v>
      </c>
      <c r="H79" t="s">
        <v>970</v>
      </c>
      <c r="I79" t="s">
        <v>971</v>
      </c>
      <c r="J79" t="s">
        <v>972</v>
      </c>
      <c r="K79" t="s">
        <v>219</v>
      </c>
      <c r="L79" t="s">
        <v>219</v>
      </c>
      <c r="M79" t="s">
        <v>973</v>
      </c>
      <c r="N79" t="s">
        <v>221</v>
      </c>
      <c r="O79">
        <v>310</v>
      </c>
      <c r="P79">
        <v>0.80000001192092995</v>
      </c>
      <c r="Q79">
        <v>1</v>
      </c>
      <c r="R79" t="s">
        <v>221</v>
      </c>
      <c r="S79" t="s">
        <v>263</v>
      </c>
      <c r="T79">
        <v>0.40000000596045998</v>
      </c>
      <c r="U79">
        <v>250</v>
      </c>
      <c r="V79" t="s">
        <v>221</v>
      </c>
      <c r="W79" t="s">
        <v>221</v>
      </c>
      <c r="X79">
        <v>1.7999999523162999</v>
      </c>
    </row>
    <row r="80" spans="1:24" x14ac:dyDescent="0.25">
      <c r="A80" t="s">
        <v>109</v>
      </c>
      <c r="B80" t="s">
        <v>974</v>
      </c>
      <c r="C80" s="1">
        <v>0.79000002145767001</v>
      </c>
      <c r="D80" t="s">
        <v>975</v>
      </c>
      <c r="E80" t="s">
        <v>976</v>
      </c>
      <c r="F80" t="s">
        <v>977</v>
      </c>
      <c r="G80" t="s">
        <v>978</v>
      </c>
      <c r="H80" t="s">
        <v>979</v>
      </c>
      <c r="I80" t="s">
        <v>980</v>
      </c>
      <c r="J80" t="s">
        <v>981</v>
      </c>
      <c r="K80" t="s">
        <v>219</v>
      </c>
      <c r="L80" t="s">
        <v>219</v>
      </c>
      <c r="M80" t="s">
        <v>982</v>
      </c>
      <c r="N80" t="s">
        <v>221</v>
      </c>
      <c r="O80">
        <v>305</v>
      </c>
      <c r="P80">
        <v>0.60000002384186002</v>
      </c>
      <c r="Q80">
        <v>1</v>
      </c>
      <c r="R80" t="s">
        <v>221</v>
      </c>
      <c r="S80" t="s">
        <v>263</v>
      </c>
      <c r="T80">
        <v>0.34999999403954002</v>
      </c>
      <c r="U80">
        <v>150</v>
      </c>
      <c r="V80" t="s">
        <v>221</v>
      </c>
      <c r="W80" t="s">
        <v>221</v>
      </c>
      <c r="X80">
        <v>1.7000000476837001</v>
      </c>
    </row>
    <row r="81" spans="1:24" x14ac:dyDescent="0.25">
      <c r="A81" t="s">
        <v>189</v>
      </c>
      <c r="B81" t="s">
        <v>983</v>
      </c>
      <c r="C81" s="1">
        <v>0.83999997377395996</v>
      </c>
      <c r="D81" t="s">
        <v>984</v>
      </c>
      <c r="E81" t="s">
        <v>985</v>
      </c>
      <c r="F81" t="s">
        <v>986</v>
      </c>
      <c r="G81" t="s">
        <v>987</v>
      </c>
      <c r="H81" t="s">
        <v>988</v>
      </c>
      <c r="I81" t="s">
        <v>989</v>
      </c>
      <c r="J81" t="s">
        <v>990</v>
      </c>
      <c r="K81" t="s">
        <v>991</v>
      </c>
      <c r="L81" t="s">
        <v>219</v>
      </c>
      <c r="M81" t="s">
        <v>992</v>
      </c>
      <c r="N81" t="s">
        <v>221</v>
      </c>
      <c r="O81">
        <v>290</v>
      </c>
      <c r="P81">
        <v>0.60000002384186002</v>
      </c>
      <c r="Q81" t="s">
        <v>221</v>
      </c>
      <c r="R81" t="s">
        <v>221</v>
      </c>
      <c r="S81" t="s">
        <v>222</v>
      </c>
      <c r="T81">
        <v>0.34999999403954002</v>
      </c>
      <c r="U81">
        <v>500</v>
      </c>
      <c r="V81" t="s">
        <v>993</v>
      </c>
      <c r="W81">
        <v>900</v>
      </c>
      <c r="X81">
        <v>1.7000000476837001</v>
      </c>
    </row>
    <row r="82" spans="1:24" x14ac:dyDescent="0.25">
      <c r="A82" t="s">
        <v>148</v>
      </c>
      <c r="B82" t="s">
        <v>994</v>
      </c>
      <c r="C82" s="1">
        <v>0.74000000953674006</v>
      </c>
      <c r="D82" t="s">
        <v>995</v>
      </c>
      <c r="E82" t="s">
        <v>996</v>
      </c>
      <c r="F82" t="s">
        <v>997</v>
      </c>
      <c r="G82" t="s">
        <v>998</v>
      </c>
      <c r="H82" t="s">
        <v>999</v>
      </c>
      <c r="I82" t="s">
        <v>1000</v>
      </c>
      <c r="J82" t="s">
        <v>1001</v>
      </c>
      <c r="K82" t="s">
        <v>219</v>
      </c>
      <c r="L82" t="s">
        <v>219</v>
      </c>
      <c r="M82" t="s">
        <v>1002</v>
      </c>
      <c r="N82" t="s">
        <v>221</v>
      </c>
      <c r="O82">
        <v>325</v>
      </c>
      <c r="P82">
        <v>0.60000002384186002</v>
      </c>
      <c r="Q82" t="s">
        <v>221</v>
      </c>
      <c r="R82" t="s">
        <v>221</v>
      </c>
      <c r="S82" t="s">
        <v>222</v>
      </c>
      <c r="T82">
        <v>0.46000000834464999</v>
      </c>
      <c r="U82">
        <v>330</v>
      </c>
      <c r="V82" t="s">
        <v>1003</v>
      </c>
      <c r="W82">
        <v>900</v>
      </c>
      <c r="X82">
        <v>1.7000000476837001</v>
      </c>
    </row>
    <row r="83" spans="1:24" x14ac:dyDescent="0.25">
      <c r="A83" t="s">
        <v>152</v>
      </c>
      <c r="B83" t="s">
        <v>1004</v>
      </c>
      <c r="C83" s="1">
        <v>0.69999998807907005</v>
      </c>
      <c r="D83" t="s">
        <v>1005</v>
      </c>
      <c r="E83" t="s">
        <v>1006</v>
      </c>
      <c r="F83" t="s">
        <v>1007</v>
      </c>
      <c r="G83" t="s">
        <v>1008</v>
      </c>
      <c r="H83" t="s">
        <v>1009</v>
      </c>
      <c r="I83" t="s">
        <v>1010</v>
      </c>
      <c r="J83" t="s">
        <v>1011</v>
      </c>
      <c r="K83" t="s">
        <v>219</v>
      </c>
      <c r="L83" t="s">
        <v>219</v>
      </c>
      <c r="M83" t="s">
        <v>1012</v>
      </c>
      <c r="N83" t="s">
        <v>221</v>
      </c>
      <c r="O83">
        <v>290</v>
      </c>
      <c r="P83">
        <v>0.5</v>
      </c>
      <c r="Q83" t="s">
        <v>221</v>
      </c>
      <c r="R83" t="s">
        <v>221</v>
      </c>
      <c r="S83" t="s">
        <v>222</v>
      </c>
      <c r="T83">
        <v>0.43000000715255998</v>
      </c>
      <c r="U83">
        <v>600</v>
      </c>
      <c r="V83" t="s">
        <v>1013</v>
      </c>
      <c r="W83">
        <v>900</v>
      </c>
      <c r="X83">
        <v>1.7000000476837001</v>
      </c>
    </row>
    <row r="84" spans="1:24" x14ac:dyDescent="0.25">
      <c r="A84" t="s">
        <v>120</v>
      </c>
      <c r="B84" t="s">
        <v>1014</v>
      </c>
      <c r="C84" s="1">
        <v>0.76999998092651001</v>
      </c>
      <c r="D84" t="s">
        <v>1015</v>
      </c>
      <c r="E84" t="s">
        <v>1016</v>
      </c>
      <c r="F84" t="s">
        <v>1017</v>
      </c>
      <c r="G84" t="s">
        <v>1018</v>
      </c>
      <c r="H84" t="s">
        <v>1019</v>
      </c>
      <c r="I84" t="s">
        <v>1020</v>
      </c>
      <c r="J84" t="s">
        <v>1021</v>
      </c>
      <c r="K84" t="s">
        <v>1022</v>
      </c>
      <c r="L84" t="s">
        <v>219</v>
      </c>
      <c r="M84" t="s">
        <v>1023</v>
      </c>
      <c r="N84" t="s">
        <v>221</v>
      </c>
      <c r="O84">
        <v>305</v>
      </c>
      <c r="P84">
        <v>0.5</v>
      </c>
      <c r="Q84" t="s">
        <v>221</v>
      </c>
      <c r="R84" t="s">
        <v>221</v>
      </c>
      <c r="S84" t="s">
        <v>263</v>
      </c>
      <c r="T84">
        <v>0.30000001192093001</v>
      </c>
      <c r="U84">
        <v>150</v>
      </c>
      <c r="V84" t="s">
        <v>221</v>
      </c>
      <c r="W84">
        <v>0</v>
      </c>
      <c r="X84">
        <v>1.7000000476837001</v>
      </c>
    </row>
    <row r="85" spans="1:24" x14ac:dyDescent="0.25">
      <c r="A85" t="s">
        <v>160</v>
      </c>
      <c r="B85" t="s">
        <v>1024</v>
      </c>
      <c r="C85" s="1">
        <v>1</v>
      </c>
      <c r="D85" t="s">
        <v>1025</v>
      </c>
      <c r="E85" t="s">
        <v>1026</v>
      </c>
      <c r="F85" t="s">
        <v>1027</v>
      </c>
      <c r="G85" t="s">
        <v>1028</v>
      </c>
      <c r="H85" t="s">
        <v>1029</v>
      </c>
      <c r="I85" t="s">
        <v>1030</v>
      </c>
      <c r="J85" t="s">
        <v>1031</v>
      </c>
      <c r="K85" t="s">
        <v>219</v>
      </c>
      <c r="L85" t="s">
        <v>219</v>
      </c>
      <c r="M85" t="s">
        <v>1032</v>
      </c>
      <c r="N85" t="s">
        <v>221</v>
      </c>
      <c r="O85">
        <v>305</v>
      </c>
      <c r="P85">
        <v>0.60000002384186002</v>
      </c>
      <c r="Q85" t="s">
        <v>221</v>
      </c>
      <c r="R85" t="s">
        <v>221</v>
      </c>
      <c r="S85" t="s">
        <v>263</v>
      </c>
      <c r="T85">
        <v>0.5</v>
      </c>
      <c r="U85">
        <v>150</v>
      </c>
      <c r="V85" t="s">
        <v>221</v>
      </c>
      <c r="W85" t="s">
        <v>221</v>
      </c>
      <c r="X85">
        <v>1.7000000476837001</v>
      </c>
    </row>
    <row r="86" spans="1:24" x14ac:dyDescent="0.25">
      <c r="A86" t="s">
        <v>136</v>
      </c>
      <c r="B86" t="s">
        <v>1033</v>
      </c>
      <c r="C86" s="1">
        <v>0.93000000715256004</v>
      </c>
      <c r="D86" t="s">
        <v>1034</v>
      </c>
      <c r="E86" t="s">
        <v>1035</v>
      </c>
      <c r="F86" t="s">
        <v>1036</v>
      </c>
      <c r="G86" t="s">
        <v>1037</v>
      </c>
      <c r="H86" t="s">
        <v>1038</v>
      </c>
      <c r="I86" t="s">
        <v>1039</v>
      </c>
      <c r="J86" t="s">
        <v>1040</v>
      </c>
      <c r="K86" t="s">
        <v>219</v>
      </c>
      <c r="L86" t="s">
        <v>219</v>
      </c>
      <c r="M86" t="s">
        <v>1041</v>
      </c>
      <c r="N86" t="s">
        <v>221</v>
      </c>
      <c r="O86">
        <v>290</v>
      </c>
      <c r="P86">
        <v>0.5</v>
      </c>
      <c r="Q86">
        <v>1</v>
      </c>
      <c r="R86" t="s">
        <v>221</v>
      </c>
      <c r="S86" t="s">
        <v>222</v>
      </c>
      <c r="T86">
        <v>0.30000001192093001</v>
      </c>
      <c r="U86">
        <v>600</v>
      </c>
      <c r="V86" t="s">
        <v>1042</v>
      </c>
      <c r="W86">
        <v>1200</v>
      </c>
      <c r="X86">
        <v>1.7000000476837001</v>
      </c>
    </row>
    <row r="87" spans="1:24" x14ac:dyDescent="0.25">
      <c r="A87" t="s">
        <v>188</v>
      </c>
      <c r="B87" t="s">
        <v>1043</v>
      </c>
      <c r="C87" s="1">
        <v>0.69999998807907005</v>
      </c>
      <c r="D87" t="s">
        <v>1044</v>
      </c>
      <c r="E87" t="s">
        <v>1045</v>
      </c>
      <c r="F87" t="s">
        <v>1046</v>
      </c>
      <c r="G87" t="s">
        <v>1047</v>
      </c>
      <c r="H87" t="s">
        <v>1048</v>
      </c>
      <c r="I87" t="s">
        <v>1049</v>
      </c>
      <c r="J87" t="s">
        <v>1050</v>
      </c>
      <c r="K87" t="s">
        <v>219</v>
      </c>
      <c r="L87" t="s">
        <v>219</v>
      </c>
      <c r="M87" t="s">
        <v>1051</v>
      </c>
      <c r="N87">
        <v>300</v>
      </c>
      <c r="O87">
        <v>310</v>
      </c>
      <c r="P87">
        <v>0.5</v>
      </c>
      <c r="Q87" t="s">
        <v>221</v>
      </c>
      <c r="R87" t="s">
        <v>221</v>
      </c>
      <c r="S87" t="s">
        <v>222</v>
      </c>
      <c r="T87">
        <v>0.46000000834464999</v>
      </c>
      <c r="U87">
        <v>450</v>
      </c>
      <c r="V87" t="s">
        <v>1052</v>
      </c>
      <c r="W87">
        <v>900</v>
      </c>
      <c r="X87">
        <v>1.8999999761580999</v>
      </c>
    </row>
    <row r="88" spans="1:24" x14ac:dyDescent="0.25">
      <c r="A88" t="s">
        <v>187</v>
      </c>
      <c r="B88" t="s">
        <v>1053</v>
      </c>
      <c r="C88" s="1">
        <v>0.74000000953674006</v>
      </c>
      <c r="D88" t="s">
        <v>1054</v>
      </c>
      <c r="E88" t="s">
        <v>1055</v>
      </c>
      <c r="F88" t="s">
        <v>1056</v>
      </c>
      <c r="G88" t="s">
        <v>1057</v>
      </c>
      <c r="H88" t="s">
        <v>1058</v>
      </c>
      <c r="I88" t="s">
        <v>1059</v>
      </c>
      <c r="J88" t="s">
        <v>1060</v>
      </c>
      <c r="K88" t="s">
        <v>219</v>
      </c>
      <c r="L88" t="s">
        <v>219</v>
      </c>
      <c r="M88" t="s">
        <v>1061</v>
      </c>
      <c r="N88" t="s">
        <v>221</v>
      </c>
      <c r="O88">
        <v>290</v>
      </c>
      <c r="P88">
        <v>0.60000002384186002</v>
      </c>
      <c r="Q88" t="s">
        <v>221</v>
      </c>
      <c r="R88" t="s">
        <v>221</v>
      </c>
      <c r="S88" t="s">
        <v>222</v>
      </c>
      <c r="T88">
        <v>0.5</v>
      </c>
      <c r="U88">
        <v>600</v>
      </c>
      <c r="V88" t="s">
        <v>1062</v>
      </c>
      <c r="W88">
        <v>900</v>
      </c>
      <c r="X88">
        <v>1.7000000476837001</v>
      </c>
    </row>
    <row r="89" spans="1:24" x14ac:dyDescent="0.25">
      <c r="A89" t="s">
        <v>184</v>
      </c>
      <c r="B89" t="s">
        <v>1063</v>
      </c>
      <c r="C89" s="1">
        <v>0.67000001668929998</v>
      </c>
      <c r="D89" t="s">
        <v>1064</v>
      </c>
      <c r="E89" t="s">
        <v>1065</v>
      </c>
      <c r="F89" t="s">
        <v>1066</v>
      </c>
      <c r="G89" t="s">
        <v>1067</v>
      </c>
      <c r="H89" t="s">
        <v>1068</v>
      </c>
      <c r="I89" t="s">
        <v>1069</v>
      </c>
      <c r="J89" t="s">
        <v>1070</v>
      </c>
      <c r="K89" t="s">
        <v>1071</v>
      </c>
      <c r="L89" t="s">
        <v>1072</v>
      </c>
      <c r="M89" t="s">
        <v>1073</v>
      </c>
      <c r="N89" t="s">
        <v>221</v>
      </c>
      <c r="O89">
        <v>290</v>
      </c>
      <c r="P89">
        <v>0.5</v>
      </c>
      <c r="Q89" t="s">
        <v>221</v>
      </c>
      <c r="R89" t="s">
        <v>221</v>
      </c>
      <c r="S89" t="s">
        <v>263</v>
      </c>
      <c r="T89">
        <v>0.30000001192093001</v>
      </c>
      <c r="U89">
        <v>150</v>
      </c>
      <c r="V89" t="s">
        <v>221</v>
      </c>
      <c r="W89" t="s">
        <v>221</v>
      </c>
      <c r="X89">
        <v>1.7000000476837001</v>
      </c>
    </row>
    <row r="90" spans="1:24" x14ac:dyDescent="0.25">
      <c r="A90" t="s">
        <v>186</v>
      </c>
      <c r="B90" t="s">
        <v>1074</v>
      </c>
      <c r="C90" s="1">
        <v>0.74000000953674006</v>
      </c>
      <c r="D90" t="s">
        <v>1075</v>
      </c>
      <c r="E90" t="s">
        <v>1076</v>
      </c>
      <c r="F90" t="s">
        <v>1077</v>
      </c>
      <c r="G90" t="s">
        <v>1078</v>
      </c>
      <c r="H90" t="s">
        <v>1079</v>
      </c>
      <c r="I90" t="s">
        <v>1080</v>
      </c>
      <c r="J90" t="s">
        <v>1081</v>
      </c>
      <c r="K90" t="s">
        <v>1082</v>
      </c>
      <c r="L90" t="s">
        <v>1083</v>
      </c>
      <c r="M90" t="s">
        <v>1084</v>
      </c>
      <c r="N90" t="s">
        <v>221</v>
      </c>
      <c r="O90">
        <v>280</v>
      </c>
      <c r="P90">
        <v>0.5</v>
      </c>
      <c r="Q90" t="s">
        <v>221</v>
      </c>
      <c r="R90" t="s">
        <v>221</v>
      </c>
      <c r="S90" t="s">
        <v>222</v>
      </c>
      <c r="T90">
        <v>0.40000000596045998</v>
      </c>
      <c r="U90">
        <v>600</v>
      </c>
      <c r="V90" t="s">
        <v>1085</v>
      </c>
      <c r="W90">
        <v>900</v>
      </c>
      <c r="X90">
        <v>1.7000000476837001</v>
      </c>
    </row>
    <row r="91" spans="1:24" x14ac:dyDescent="0.25">
      <c r="A91" t="s">
        <v>99</v>
      </c>
      <c r="B91" t="s">
        <v>1086</v>
      </c>
      <c r="C91" s="1">
        <v>0.83999997377395996</v>
      </c>
      <c r="D91" t="s">
        <v>1087</v>
      </c>
      <c r="E91" t="s">
        <v>1088</v>
      </c>
      <c r="F91" t="s">
        <v>1089</v>
      </c>
      <c r="G91" t="s">
        <v>1090</v>
      </c>
      <c r="H91" t="s">
        <v>1091</v>
      </c>
      <c r="I91" t="s">
        <v>1092</v>
      </c>
      <c r="J91" t="s">
        <v>1093</v>
      </c>
      <c r="K91" t="s">
        <v>219</v>
      </c>
      <c r="L91" t="s">
        <v>219</v>
      </c>
      <c r="M91" t="s">
        <v>1094</v>
      </c>
      <c r="N91" t="s">
        <v>221</v>
      </c>
      <c r="O91">
        <v>315</v>
      </c>
      <c r="P91">
        <v>0.60000002384186002</v>
      </c>
      <c r="Q91" t="s">
        <v>221</v>
      </c>
      <c r="R91" t="s">
        <v>221</v>
      </c>
      <c r="S91" t="s">
        <v>263</v>
      </c>
      <c r="T91">
        <v>0.58999997377395996</v>
      </c>
      <c r="U91">
        <v>150</v>
      </c>
      <c r="V91" t="s">
        <v>221</v>
      </c>
      <c r="W91" t="s">
        <v>221</v>
      </c>
      <c r="X91">
        <v>1.7000000476837001</v>
      </c>
    </row>
    <row r="92" spans="1:24" x14ac:dyDescent="0.25">
      <c r="A92" t="s">
        <v>129</v>
      </c>
      <c r="B92" t="s">
        <v>1095</v>
      </c>
      <c r="C92" s="1">
        <v>1</v>
      </c>
      <c r="D92" t="s">
        <v>1096</v>
      </c>
      <c r="E92" t="s">
        <v>1097</v>
      </c>
      <c r="F92" t="s">
        <v>1098</v>
      </c>
      <c r="G92" t="s">
        <v>1099</v>
      </c>
      <c r="H92" t="s">
        <v>1100</v>
      </c>
      <c r="I92" t="s">
        <v>1101</v>
      </c>
      <c r="J92" t="s">
        <v>1102</v>
      </c>
      <c r="K92" t="s">
        <v>1103</v>
      </c>
      <c r="L92" t="s">
        <v>219</v>
      </c>
      <c r="M92" t="s">
        <v>1104</v>
      </c>
      <c r="N92" t="s">
        <v>221</v>
      </c>
      <c r="O92">
        <v>295</v>
      </c>
      <c r="P92">
        <v>0.60000002384186002</v>
      </c>
      <c r="Q92" t="s">
        <v>221</v>
      </c>
      <c r="R92" t="s">
        <v>221</v>
      </c>
      <c r="S92" t="s">
        <v>222</v>
      </c>
      <c r="T92">
        <v>0.44999998807906999</v>
      </c>
      <c r="U92">
        <v>380</v>
      </c>
      <c r="V92" t="s">
        <v>1105</v>
      </c>
      <c r="W92">
        <v>1100</v>
      </c>
      <c r="X92">
        <v>1.7000000476837001</v>
      </c>
    </row>
    <row r="93" spans="1:24" x14ac:dyDescent="0.25">
      <c r="A93" t="s">
        <v>100</v>
      </c>
      <c r="B93" t="s">
        <v>1106</v>
      </c>
      <c r="C93" s="1">
        <v>0.93000000715256004</v>
      </c>
      <c r="D93" t="s">
        <v>1107</v>
      </c>
      <c r="E93" t="s">
        <v>1108</v>
      </c>
      <c r="F93" t="s">
        <v>1109</v>
      </c>
      <c r="G93" t="s">
        <v>1110</v>
      </c>
      <c r="H93" t="s">
        <v>1111</v>
      </c>
      <c r="I93" t="s">
        <v>1112</v>
      </c>
      <c r="J93" t="s">
        <v>1113</v>
      </c>
      <c r="K93" t="s">
        <v>219</v>
      </c>
      <c r="L93" t="s">
        <v>219</v>
      </c>
      <c r="M93" t="s">
        <v>1114</v>
      </c>
      <c r="N93" t="s">
        <v>221</v>
      </c>
      <c r="O93">
        <v>305</v>
      </c>
      <c r="P93">
        <v>0.60000002384186002</v>
      </c>
      <c r="Q93">
        <v>1</v>
      </c>
      <c r="R93" t="s">
        <v>221</v>
      </c>
      <c r="S93" t="s">
        <v>263</v>
      </c>
      <c r="T93">
        <v>0.34999999403954002</v>
      </c>
      <c r="U93">
        <v>150</v>
      </c>
      <c r="V93" t="s">
        <v>221</v>
      </c>
      <c r="W93" t="s">
        <v>221</v>
      </c>
      <c r="X93">
        <v>1.7000000476837001</v>
      </c>
    </row>
    <row r="94" spans="1:24" x14ac:dyDescent="0.25">
      <c r="A94" t="s">
        <v>179</v>
      </c>
      <c r="B94" t="s">
        <v>1115</v>
      </c>
      <c r="C94" s="1">
        <v>0.74000000953674006</v>
      </c>
      <c r="D94" t="s">
        <v>1116</v>
      </c>
      <c r="E94" t="s">
        <v>1117</v>
      </c>
      <c r="F94" t="s">
        <v>1118</v>
      </c>
      <c r="G94" t="s">
        <v>1119</v>
      </c>
      <c r="H94" t="s">
        <v>1120</v>
      </c>
      <c r="I94" t="s">
        <v>1121</v>
      </c>
      <c r="J94" t="s">
        <v>1122</v>
      </c>
      <c r="K94" t="s">
        <v>219</v>
      </c>
      <c r="L94" t="s">
        <v>219</v>
      </c>
      <c r="M94" t="s">
        <v>1123</v>
      </c>
      <c r="N94" t="s">
        <v>221</v>
      </c>
      <c r="O94">
        <v>300</v>
      </c>
      <c r="P94">
        <v>0.60000002384186002</v>
      </c>
      <c r="Q94" t="s">
        <v>221</v>
      </c>
      <c r="R94" t="s">
        <v>221</v>
      </c>
      <c r="S94" t="s">
        <v>263</v>
      </c>
      <c r="T94">
        <v>0.43299999833107</v>
      </c>
      <c r="U94">
        <v>150</v>
      </c>
      <c r="V94" t="s">
        <v>221</v>
      </c>
      <c r="W94" t="s">
        <v>221</v>
      </c>
      <c r="X94">
        <v>1.7000000476837001</v>
      </c>
    </row>
    <row r="95" spans="1:24" x14ac:dyDescent="0.25">
      <c r="A95" t="s">
        <v>115</v>
      </c>
      <c r="B95" t="s">
        <v>1124</v>
      </c>
      <c r="C95" s="1">
        <v>0.83999997377395996</v>
      </c>
      <c r="D95" t="s">
        <v>1125</v>
      </c>
      <c r="E95" t="s">
        <v>1126</v>
      </c>
      <c r="F95" t="s">
        <v>1127</v>
      </c>
      <c r="G95" t="s">
        <v>1128</v>
      </c>
      <c r="H95" t="s">
        <v>1129</v>
      </c>
      <c r="I95" t="s">
        <v>1130</v>
      </c>
      <c r="J95" t="s">
        <v>1131</v>
      </c>
      <c r="K95" t="s">
        <v>219</v>
      </c>
      <c r="L95" t="s">
        <v>219</v>
      </c>
      <c r="M95" t="s">
        <v>1132</v>
      </c>
      <c r="N95" t="s">
        <v>221</v>
      </c>
      <c r="O95">
        <v>315</v>
      </c>
      <c r="P95">
        <v>0.60000002384186002</v>
      </c>
      <c r="Q95">
        <v>1</v>
      </c>
      <c r="R95" t="s">
        <v>221</v>
      </c>
      <c r="S95" t="s">
        <v>222</v>
      </c>
      <c r="T95">
        <v>0.20000000298022999</v>
      </c>
      <c r="U95">
        <v>365</v>
      </c>
      <c r="V95" t="s">
        <v>1133</v>
      </c>
      <c r="W95">
        <v>3000</v>
      </c>
      <c r="X95">
        <v>1.7000000476837001</v>
      </c>
    </row>
    <row r="96" spans="1:24" x14ac:dyDescent="0.25">
      <c r="A96" t="s">
        <v>105</v>
      </c>
      <c r="B96" t="s">
        <v>1134</v>
      </c>
      <c r="C96" s="1">
        <v>0.79000002145767001</v>
      </c>
      <c r="D96" t="s">
        <v>1135</v>
      </c>
      <c r="E96" t="s">
        <v>1136</v>
      </c>
      <c r="F96" t="s">
        <v>1137</v>
      </c>
      <c r="G96" t="s">
        <v>1138</v>
      </c>
      <c r="H96" t="s">
        <v>1139</v>
      </c>
      <c r="I96" t="s">
        <v>1140</v>
      </c>
      <c r="J96" t="s">
        <v>1141</v>
      </c>
      <c r="K96" t="s">
        <v>219</v>
      </c>
      <c r="L96" t="s">
        <v>219</v>
      </c>
      <c r="M96" t="s">
        <v>1142</v>
      </c>
      <c r="N96" t="s">
        <v>221</v>
      </c>
      <c r="O96">
        <v>290</v>
      </c>
      <c r="P96">
        <v>0.60000002384186002</v>
      </c>
      <c r="Q96" t="s">
        <v>221</v>
      </c>
      <c r="R96" t="s">
        <v>221</v>
      </c>
      <c r="S96" t="s">
        <v>222</v>
      </c>
      <c r="T96">
        <v>0.40000000596045998</v>
      </c>
      <c r="U96">
        <v>600</v>
      </c>
      <c r="V96" t="s">
        <v>1143</v>
      </c>
      <c r="W96">
        <v>1125</v>
      </c>
      <c r="X96">
        <v>1.7000000476837001</v>
      </c>
    </row>
    <row r="97" spans="1:24" x14ac:dyDescent="0.25">
      <c r="A97" t="s">
        <v>101</v>
      </c>
      <c r="B97" t="s">
        <v>1144</v>
      </c>
      <c r="C97" s="1">
        <v>0.81000000238419001</v>
      </c>
      <c r="D97" t="s">
        <v>1145</v>
      </c>
      <c r="E97" t="s">
        <v>1146</v>
      </c>
      <c r="F97" t="s">
        <v>1147</v>
      </c>
      <c r="G97" t="s">
        <v>1148</v>
      </c>
      <c r="H97" t="s">
        <v>1149</v>
      </c>
      <c r="I97" t="s">
        <v>1150</v>
      </c>
      <c r="J97" t="s">
        <v>1151</v>
      </c>
      <c r="K97" t="s">
        <v>219</v>
      </c>
      <c r="L97" t="s">
        <v>219</v>
      </c>
      <c r="M97" t="s">
        <v>1152</v>
      </c>
      <c r="N97" t="s">
        <v>221</v>
      </c>
      <c r="O97">
        <v>275</v>
      </c>
      <c r="P97">
        <v>0.5</v>
      </c>
      <c r="Q97">
        <v>1</v>
      </c>
      <c r="R97" t="s">
        <v>221</v>
      </c>
      <c r="S97" t="s">
        <v>222</v>
      </c>
      <c r="T97">
        <v>0.44999998807906999</v>
      </c>
      <c r="U97">
        <v>600</v>
      </c>
      <c r="V97" t="s">
        <v>1153</v>
      </c>
      <c r="W97">
        <v>900</v>
      </c>
      <c r="X97">
        <v>1.7000000476837001</v>
      </c>
    </row>
    <row r="98" spans="1:24" x14ac:dyDescent="0.25">
      <c r="A98" t="s">
        <v>183</v>
      </c>
      <c r="B98" t="s">
        <v>1154</v>
      </c>
      <c r="C98" s="1">
        <v>0.93000000715256004</v>
      </c>
      <c r="D98" t="s">
        <v>1155</v>
      </c>
      <c r="E98" t="s">
        <v>1156</v>
      </c>
      <c r="F98" t="s">
        <v>1157</v>
      </c>
      <c r="G98" t="s">
        <v>1158</v>
      </c>
      <c r="H98" t="s">
        <v>1159</v>
      </c>
      <c r="I98" t="s">
        <v>1160</v>
      </c>
      <c r="J98" t="s">
        <v>1161</v>
      </c>
      <c r="K98" t="s">
        <v>219</v>
      </c>
      <c r="L98" t="s">
        <v>219</v>
      </c>
      <c r="M98" t="s">
        <v>1162</v>
      </c>
      <c r="N98" t="s">
        <v>221</v>
      </c>
      <c r="O98">
        <v>300</v>
      </c>
      <c r="P98">
        <v>0.60000002384186002</v>
      </c>
      <c r="Q98" t="s">
        <v>221</v>
      </c>
      <c r="R98" t="s">
        <v>221</v>
      </c>
      <c r="S98" t="s">
        <v>222</v>
      </c>
      <c r="T98">
        <v>0.5</v>
      </c>
      <c r="U98">
        <v>650</v>
      </c>
      <c r="V98" t="s">
        <v>1163</v>
      </c>
      <c r="W98">
        <v>1100</v>
      </c>
      <c r="X98">
        <v>1.7000000476837001</v>
      </c>
    </row>
    <row r="99" spans="1:24" x14ac:dyDescent="0.25">
      <c r="A99" t="s">
        <v>142</v>
      </c>
      <c r="B99" t="s">
        <v>1164</v>
      </c>
      <c r="C99" s="1">
        <v>0.93000000715256004</v>
      </c>
      <c r="D99" t="s">
        <v>1165</v>
      </c>
      <c r="E99" t="s">
        <v>1166</v>
      </c>
      <c r="F99" t="s">
        <v>1167</v>
      </c>
      <c r="G99" t="s">
        <v>1168</v>
      </c>
      <c r="H99" t="s">
        <v>1169</v>
      </c>
      <c r="I99" t="s">
        <v>1170</v>
      </c>
      <c r="J99" t="s">
        <v>1171</v>
      </c>
      <c r="K99" t="s">
        <v>219</v>
      </c>
      <c r="L99" t="s">
        <v>219</v>
      </c>
      <c r="M99" t="s">
        <v>1172</v>
      </c>
      <c r="N99" t="s">
        <v>221</v>
      </c>
      <c r="O99">
        <v>275</v>
      </c>
      <c r="P99">
        <v>0.5</v>
      </c>
      <c r="Q99" t="s">
        <v>221</v>
      </c>
      <c r="R99" t="s">
        <v>221</v>
      </c>
      <c r="S99" t="s">
        <v>263</v>
      </c>
      <c r="T99">
        <v>0.40000000596045998</v>
      </c>
      <c r="U99">
        <v>150</v>
      </c>
      <c r="V99" t="s">
        <v>221</v>
      </c>
      <c r="W99" t="s">
        <v>221</v>
      </c>
      <c r="X99">
        <v>1.7000000476837001</v>
      </c>
    </row>
    <row r="100" spans="1:24" x14ac:dyDescent="0.25">
      <c r="A100" t="s">
        <v>137</v>
      </c>
      <c r="B100" t="s">
        <v>1173</v>
      </c>
      <c r="C100" s="1">
        <v>0.86000001430510997</v>
      </c>
      <c r="D100" t="s">
        <v>1174</v>
      </c>
      <c r="E100" t="s">
        <v>1175</v>
      </c>
      <c r="F100" t="s">
        <v>1176</v>
      </c>
      <c r="G100" t="s">
        <v>1177</v>
      </c>
      <c r="H100" t="s">
        <v>1178</v>
      </c>
      <c r="I100" t="s">
        <v>1179</v>
      </c>
      <c r="J100" t="s">
        <v>1180</v>
      </c>
      <c r="K100" t="s">
        <v>1181</v>
      </c>
      <c r="L100" t="s">
        <v>1182</v>
      </c>
      <c r="M100" t="s">
        <v>1183</v>
      </c>
      <c r="N100" t="s">
        <v>221</v>
      </c>
      <c r="O100">
        <v>285</v>
      </c>
      <c r="P100">
        <v>0.5</v>
      </c>
      <c r="Q100" t="s">
        <v>221</v>
      </c>
      <c r="R100" t="s">
        <v>221</v>
      </c>
      <c r="S100" t="s">
        <v>263</v>
      </c>
      <c r="T100">
        <v>0.5</v>
      </c>
      <c r="U100">
        <v>175</v>
      </c>
      <c r="V100" t="s">
        <v>221</v>
      </c>
      <c r="W100" t="s">
        <v>221</v>
      </c>
      <c r="X100">
        <v>2</v>
      </c>
    </row>
    <row r="101" spans="1:24" x14ac:dyDescent="0.25">
      <c r="A101" t="s">
        <v>133</v>
      </c>
      <c r="B101" t="s">
        <v>1184</v>
      </c>
      <c r="C101" s="1">
        <v>0.74000000953674006</v>
      </c>
      <c r="D101" t="s">
        <v>1185</v>
      </c>
      <c r="E101" t="s">
        <v>1186</v>
      </c>
      <c r="F101" t="s">
        <v>1187</v>
      </c>
      <c r="G101" t="s">
        <v>1188</v>
      </c>
      <c r="H101" t="s">
        <v>1189</v>
      </c>
      <c r="I101" t="s">
        <v>1190</v>
      </c>
      <c r="J101" t="s">
        <v>1191</v>
      </c>
      <c r="K101" t="s">
        <v>219</v>
      </c>
      <c r="L101" t="s">
        <v>219</v>
      </c>
      <c r="M101" t="s">
        <v>1192</v>
      </c>
      <c r="N101" t="s">
        <v>221</v>
      </c>
      <c r="O101">
        <v>315</v>
      </c>
      <c r="P101">
        <v>0.5</v>
      </c>
      <c r="Q101" t="s">
        <v>221</v>
      </c>
      <c r="R101" t="s">
        <v>221</v>
      </c>
      <c r="S101" t="s">
        <v>263</v>
      </c>
      <c r="T101">
        <v>0.30000001192093001</v>
      </c>
      <c r="U101">
        <v>150</v>
      </c>
      <c r="V101" t="s">
        <v>221</v>
      </c>
      <c r="W101" t="s">
        <v>221</v>
      </c>
      <c r="X101">
        <v>1.7000000476837001</v>
      </c>
    </row>
    <row r="102" spans="1:24" x14ac:dyDescent="0.25">
      <c r="A102" t="s">
        <v>181</v>
      </c>
      <c r="B102" t="s">
        <v>1193</v>
      </c>
      <c r="C102" s="1">
        <v>0.83999997377395996</v>
      </c>
      <c r="D102" t="s">
        <v>1194</v>
      </c>
      <c r="E102" t="s">
        <v>1195</v>
      </c>
      <c r="F102" t="s">
        <v>1196</v>
      </c>
      <c r="G102" t="s">
        <v>1197</v>
      </c>
      <c r="H102" t="s">
        <v>1198</v>
      </c>
      <c r="I102" t="s">
        <v>1199</v>
      </c>
      <c r="J102" t="s">
        <v>1200</v>
      </c>
      <c r="K102" t="s">
        <v>219</v>
      </c>
      <c r="L102" t="s">
        <v>219</v>
      </c>
      <c r="M102" t="s">
        <v>1201</v>
      </c>
      <c r="N102" t="s">
        <v>221</v>
      </c>
      <c r="O102">
        <v>295</v>
      </c>
      <c r="P102">
        <v>0.5</v>
      </c>
      <c r="Q102" t="s">
        <v>221</v>
      </c>
      <c r="R102" t="s">
        <v>221</v>
      </c>
      <c r="S102" t="s">
        <v>263</v>
      </c>
      <c r="T102">
        <v>0.55000001192092995</v>
      </c>
      <c r="U102">
        <v>150</v>
      </c>
      <c r="V102" t="s">
        <v>221</v>
      </c>
      <c r="W102" t="s">
        <v>221</v>
      </c>
      <c r="X102">
        <v>1.7000000476837001</v>
      </c>
    </row>
    <row r="103" spans="1:24" x14ac:dyDescent="0.25">
      <c r="A103" t="s">
        <v>155</v>
      </c>
      <c r="B103" t="s">
        <v>1202</v>
      </c>
      <c r="C103" s="1">
        <v>0.98000001907348999</v>
      </c>
      <c r="D103" t="s">
        <v>1203</v>
      </c>
      <c r="E103" t="s">
        <v>1204</v>
      </c>
      <c r="F103" t="s">
        <v>1205</v>
      </c>
      <c r="G103" t="s">
        <v>1206</v>
      </c>
      <c r="H103" t="s">
        <v>1207</v>
      </c>
      <c r="I103" t="s">
        <v>1208</v>
      </c>
      <c r="J103" t="s">
        <v>1209</v>
      </c>
      <c r="K103" t="s">
        <v>219</v>
      </c>
      <c r="L103" t="s">
        <v>219</v>
      </c>
      <c r="M103" t="s">
        <v>1210</v>
      </c>
      <c r="N103" t="s">
        <v>221</v>
      </c>
      <c r="O103">
        <v>290</v>
      </c>
      <c r="P103">
        <v>0.60000002384186002</v>
      </c>
      <c r="Q103" t="s">
        <v>221</v>
      </c>
      <c r="R103" t="s">
        <v>221</v>
      </c>
      <c r="S103" t="s">
        <v>222</v>
      </c>
      <c r="T103">
        <v>0.33000001311302002</v>
      </c>
      <c r="U103">
        <v>400</v>
      </c>
      <c r="V103" t="s">
        <v>1211</v>
      </c>
      <c r="W103">
        <v>1500</v>
      </c>
      <c r="X103">
        <v>1.7000000476837001</v>
      </c>
    </row>
    <row r="104" spans="1:24" x14ac:dyDescent="0.25">
      <c r="A104" t="s">
        <v>128</v>
      </c>
      <c r="B104" t="s">
        <v>1212</v>
      </c>
      <c r="C104" s="1">
        <v>0.83999997377395996</v>
      </c>
      <c r="D104" t="s">
        <v>1213</v>
      </c>
      <c r="E104" t="s">
        <v>1214</v>
      </c>
      <c r="F104" t="s">
        <v>1215</v>
      </c>
      <c r="G104" t="s">
        <v>1216</v>
      </c>
      <c r="H104" t="s">
        <v>1217</v>
      </c>
      <c r="I104" t="s">
        <v>1218</v>
      </c>
      <c r="J104" t="s">
        <v>1219</v>
      </c>
      <c r="K104" t="s">
        <v>219</v>
      </c>
      <c r="L104" t="s">
        <v>219</v>
      </c>
      <c r="M104" t="s">
        <v>1220</v>
      </c>
      <c r="N104" t="s">
        <v>221</v>
      </c>
      <c r="O104">
        <v>310</v>
      </c>
      <c r="P104">
        <v>0.60000002384186002</v>
      </c>
      <c r="Q104" t="s">
        <v>221</v>
      </c>
      <c r="R104" t="s">
        <v>221</v>
      </c>
      <c r="S104" t="s">
        <v>263</v>
      </c>
      <c r="T104">
        <v>0.40000000596045998</v>
      </c>
      <c r="U104">
        <v>150</v>
      </c>
      <c r="V104" t="s">
        <v>221</v>
      </c>
      <c r="W104">
        <v>0</v>
      </c>
      <c r="X104">
        <v>1.7999999523162999</v>
      </c>
    </row>
    <row r="105" spans="1:24" x14ac:dyDescent="0.25">
      <c r="A105" t="s">
        <v>165</v>
      </c>
      <c r="B105" t="s">
        <v>1221</v>
      </c>
      <c r="C105" s="1">
        <v>0.91000002622604004</v>
      </c>
      <c r="D105" t="s">
        <v>1222</v>
      </c>
      <c r="E105" t="s">
        <v>1223</v>
      </c>
      <c r="F105" t="s">
        <v>1224</v>
      </c>
      <c r="G105" t="s">
        <v>1225</v>
      </c>
      <c r="H105" t="s">
        <v>1226</v>
      </c>
      <c r="I105" t="s">
        <v>1227</v>
      </c>
      <c r="J105" t="s">
        <v>1228</v>
      </c>
      <c r="K105" t="s">
        <v>219</v>
      </c>
      <c r="L105" t="s">
        <v>219</v>
      </c>
      <c r="M105" t="s">
        <v>1229</v>
      </c>
      <c r="N105" t="s">
        <v>221</v>
      </c>
      <c r="O105">
        <v>285</v>
      </c>
      <c r="P105">
        <v>0.5</v>
      </c>
      <c r="Q105" t="s">
        <v>221</v>
      </c>
      <c r="R105" t="s">
        <v>221</v>
      </c>
      <c r="S105" t="s">
        <v>222</v>
      </c>
      <c r="T105">
        <v>0.30000001192093001</v>
      </c>
      <c r="U105">
        <v>400</v>
      </c>
      <c r="V105" t="s">
        <v>1230</v>
      </c>
      <c r="W105">
        <v>900</v>
      </c>
      <c r="X105">
        <v>1.7000000476837001</v>
      </c>
    </row>
    <row r="106" spans="1:24" x14ac:dyDescent="0.25">
      <c r="A106" t="s">
        <v>158</v>
      </c>
      <c r="B106" t="s">
        <v>1231</v>
      </c>
      <c r="C106" s="1">
        <v>1.1499999761580999</v>
      </c>
      <c r="D106" t="s">
        <v>1232</v>
      </c>
      <c r="E106" t="s">
        <v>1233</v>
      </c>
      <c r="F106" t="s">
        <v>1234</v>
      </c>
      <c r="G106" t="s">
        <v>1235</v>
      </c>
      <c r="H106" t="s">
        <v>1236</v>
      </c>
      <c r="I106" t="s">
        <v>1237</v>
      </c>
      <c r="J106" t="s">
        <v>1238</v>
      </c>
      <c r="K106" t="s">
        <v>219</v>
      </c>
      <c r="L106" t="s">
        <v>219</v>
      </c>
      <c r="M106" t="s">
        <v>1239</v>
      </c>
      <c r="N106" t="s">
        <v>221</v>
      </c>
      <c r="O106">
        <v>285</v>
      </c>
      <c r="P106">
        <v>0.80000001192092995</v>
      </c>
      <c r="Q106" t="s">
        <v>221</v>
      </c>
      <c r="R106" t="s">
        <v>221</v>
      </c>
      <c r="S106" t="s">
        <v>222</v>
      </c>
      <c r="T106">
        <v>0.5</v>
      </c>
      <c r="U106">
        <v>480</v>
      </c>
      <c r="V106" t="s">
        <v>1240</v>
      </c>
      <c r="W106">
        <v>1100</v>
      </c>
      <c r="X106">
        <v>1.7000000476837001</v>
      </c>
    </row>
    <row r="107" spans="1:24" x14ac:dyDescent="0.25">
      <c r="A107" t="s">
        <v>178</v>
      </c>
      <c r="B107" t="s">
        <v>1241</v>
      </c>
      <c r="C107" s="1">
        <v>0.74000000953674006</v>
      </c>
      <c r="D107" t="s">
        <v>1242</v>
      </c>
      <c r="E107" t="s">
        <v>1243</v>
      </c>
      <c r="F107" t="s">
        <v>1244</v>
      </c>
      <c r="G107" t="s">
        <v>1245</v>
      </c>
      <c r="H107" t="s">
        <v>1246</v>
      </c>
      <c r="I107" t="s">
        <v>1247</v>
      </c>
      <c r="J107" t="s">
        <v>1248</v>
      </c>
      <c r="K107" t="s">
        <v>219</v>
      </c>
      <c r="L107" t="s">
        <v>219</v>
      </c>
      <c r="M107" t="s">
        <v>1249</v>
      </c>
      <c r="N107" t="s">
        <v>221</v>
      </c>
      <c r="O107">
        <v>295</v>
      </c>
      <c r="P107">
        <v>0.60000002384186002</v>
      </c>
      <c r="Q107" t="s">
        <v>221</v>
      </c>
      <c r="R107" t="s">
        <v>221</v>
      </c>
      <c r="S107" t="s">
        <v>263</v>
      </c>
      <c r="T107">
        <v>0.58999997377395996</v>
      </c>
      <c r="U107">
        <v>150</v>
      </c>
      <c r="V107" t="s">
        <v>221</v>
      </c>
      <c r="W107" t="s">
        <v>221</v>
      </c>
      <c r="X107">
        <v>1.7000000476837001</v>
      </c>
    </row>
    <row r="108" spans="1:24" x14ac:dyDescent="0.25">
      <c r="A108" t="s">
        <v>149</v>
      </c>
      <c r="B108" t="s">
        <v>1250</v>
      </c>
      <c r="C108" s="1">
        <v>0.83999997377395996</v>
      </c>
      <c r="D108" t="s">
        <v>1251</v>
      </c>
      <c r="E108" t="s">
        <v>1252</v>
      </c>
      <c r="F108" t="s">
        <v>1253</v>
      </c>
      <c r="G108" t="s">
        <v>1254</v>
      </c>
      <c r="H108" t="s">
        <v>1255</v>
      </c>
      <c r="I108" t="s">
        <v>1256</v>
      </c>
      <c r="J108" t="s">
        <v>1257</v>
      </c>
      <c r="K108" t="s">
        <v>219</v>
      </c>
      <c r="L108" t="s">
        <v>219</v>
      </c>
      <c r="M108" t="s">
        <v>1258</v>
      </c>
      <c r="N108" t="s">
        <v>221</v>
      </c>
      <c r="O108">
        <v>290</v>
      </c>
      <c r="P108">
        <v>0.5</v>
      </c>
      <c r="Q108" t="s">
        <v>221</v>
      </c>
      <c r="R108" t="s">
        <v>221</v>
      </c>
      <c r="S108" t="s">
        <v>222</v>
      </c>
      <c r="T108">
        <v>0.56000000238419001</v>
      </c>
      <c r="U108">
        <v>550</v>
      </c>
      <c r="V108" t="s">
        <v>1259</v>
      </c>
      <c r="W108">
        <v>1500</v>
      </c>
      <c r="X108">
        <v>1.5</v>
      </c>
    </row>
    <row r="109" spans="1:24" x14ac:dyDescent="0.25">
      <c r="A109" t="s">
        <v>167</v>
      </c>
      <c r="B109" t="s">
        <v>1260</v>
      </c>
      <c r="C109" s="1">
        <v>0.83999997377395996</v>
      </c>
      <c r="D109" t="s">
        <v>1261</v>
      </c>
      <c r="E109" t="s">
        <v>1262</v>
      </c>
      <c r="F109" t="s">
        <v>1263</v>
      </c>
      <c r="G109" t="s">
        <v>1264</v>
      </c>
      <c r="H109" t="s">
        <v>1265</v>
      </c>
      <c r="I109" t="s">
        <v>1266</v>
      </c>
      <c r="J109" t="s">
        <v>1267</v>
      </c>
      <c r="K109" t="s">
        <v>219</v>
      </c>
      <c r="L109" t="s">
        <v>219</v>
      </c>
      <c r="M109" t="s">
        <v>1268</v>
      </c>
      <c r="N109" t="s">
        <v>221</v>
      </c>
      <c r="O109">
        <v>285</v>
      </c>
      <c r="P109">
        <v>0.69999998807907005</v>
      </c>
      <c r="Q109">
        <v>1</v>
      </c>
      <c r="R109" t="s">
        <v>221</v>
      </c>
      <c r="S109" t="s">
        <v>222</v>
      </c>
      <c r="T109">
        <v>0.17000000178814001</v>
      </c>
      <c r="U109">
        <v>550</v>
      </c>
      <c r="V109" t="s">
        <v>1269</v>
      </c>
      <c r="W109">
        <v>3000</v>
      </c>
      <c r="X109">
        <v>1.7000000476837001</v>
      </c>
    </row>
    <row r="110" spans="1:24" x14ac:dyDescent="0.25">
      <c r="A110" t="s">
        <v>161</v>
      </c>
      <c r="B110" t="s">
        <v>1270</v>
      </c>
      <c r="C110" s="1">
        <v>0.87999999523162997</v>
      </c>
      <c r="D110" t="s">
        <v>1271</v>
      </c>
      <c r="E110" t="s">
        <v>1272</v>
      </c>
      <c r="F110" t="s">
        <v>1273</v>
      </c>
      <c r="G110" t="s">
        <v>1274</v>
      </c>
      <c r="H110" t="s">
        <v>1275</v>
      </c>
      <c r="I110" t="s">
        <v>1276</v>
      </c>
      <c r="J110" t="s">
        <v>1277</v>
      </c>
      <c r="K110" t="s">
        <v>219</v>
      </c>
      <c r="L110" t="s">
        <v>219</v>
      </c>
      <c r="M110" t="s">
        <v>1278</v>
      </c>
      <c r="N110" t="s">
        <v>221</v>
      </c>
      <c r="O110">
        <v>300</v>
      </c>
      <c r="P110">
        <v>0.5</v>
      </c>
      <c r="Q110" t="s">
        <v>221</v>
      </c>
      <c r="R110" t="s">
        <v>221</v>
      </c>
      <c r="S110" t="s">
        <v>263</v>
      </c>
      <c r="T110">
        <v>0.43000000715255998</v>
      </c>
      <c r="U110">
        <v>150</v>
      </c>
      <c r="V110" t="s">
        <v>221</v>
      </c>
      <c r="W110" t="s">
        <v>221</v>
      </c>
      <c r="X110">
        <v>1.7000000476837001</v>
      </c>
    </row>
    <row r="111" spans="1:24" x14ac:dyDescent="0.25">
      <c r="A111" t="s">
        <v>197</v>
      </c>
      <c r="B111" t="s">
        <v>1279</v>
      </c>
      <c r="C111" s="1">
        <v>0.75</v>
      </c>
      <c r="D111" t="s">
        <v>1280</v>
      </c>
      <c r="E111" t="s">
        <v>1281</v>
      </c>
      <c r="F111" t="s">
        <v>1282</v>
      </c>
      <c r="G111" t="s">
        <v>1283</v>
      </c>
      <c r="H111" t="s">
        <v>1284</v>
      </c>
      <c r="I111" t="s">
        <v>1285</v>
      </c>
      <c r="J111" t="s">
        <v>1286</v>
      </c>
      <c r="K111" t="s">
        <v>219</v>
      </c>
      <c r="L111" t="s">
        <v>219</v>
      </c>
      <c r="M111" t="s">
        <v>1287</v>
      </c>
      <c r="N111">
        <v>300</v>
      </c>
      <c r="O111">
        <v>325</v>
      </c>
      <c r="P111">
        <v>0.5</v>
      </c>
      <c r="Q111">
        <v>1</v>
      </c>
      <c r="R111" t="s">
        <v>221</v>
      </c>
      <c r="S111" t="s">
        <v>222</v>
      </c>
      <c r="T111">
        <v>0.40000000596045998</v>
      </c>
      <c r="U111">
        <v>625</v>
      </c>
      <c r="V111" t="s">
        <v>1288</v>
      </c>
      <c r="W111">
        <v>1000</v>
      </c>
      <c r="X111">
        <v>1.7000000476837001</v>
      </c>
    </row>
    <row r="112" spans="1:24" x14ac:dyDescent="0.25">
      <c r="A112" t="s">
        <v>143</v>
      </c>
      <c r="B112" t="s">
        <v>1289</v>
      </c>
      <c r="C112" s="1">
        <v>0.85000002384186002</v>
      </c>
      <c r="D112" t="s">
        <v>1290</v>
      </c>
      <c r="E112" t="s">
        <v>1291</v>
      </c>
      <c r="F112" t="s">
        <v>1292</v>
      </c>
      <c r="G112" t="s">
        <v>1293</v>
      </c>
      <c r="H112" t="s">
        <v>1294</v>
      </c>
      <c r="I112" t="s">
        <v>1295</v>
      </c>
      <c r="J112" t="s">
        <v>1296</v>
      </c>
      <c r="K112" t="s">
        <v>219</v>
      </c>
      <c r="L112" t="s">
        <v>219</v>
      </c>
      <c r="M112" t="s">
        <v>1297</v>
      </c>
      <c r="N112" t="s">
        <v>221</v>
      </c>
      <c r="O112">
        <v>300</v>
      </c>
      <c r="P112">
        <v>0.60000002384186002</v>
      </c>
      <c r="Q112">
        <v>1</v>
      </c>
      <c r="R112" t="s">
        <v>221</v>
      </c>
      <c r="S112" t="s">
        <v>263</v>
      </c>
      <c r="T112">
        <v>0.33000001311302002</v>
      </c>
      <c r="U112">
        <v>150</v>
      </c>
      <c r="V112" t="s">
        <v>221</v>
      </c>
      <c r="W112">
        <v>0</v>
      </c>
      <c r="X112">
        <v>1.3999999761580999</v>
      </c>
    </row>
    <row r="113" spans="1:24" x14ac:dyDescent="0.25">
      <c r="A113" t="s">
        <v>166</v>
      </c>
      <c r="B113" t="s">
        <v>1298</v>
      </c>
      <c r="C113" s="1">
        <v>0.87000000476837003</v>
      </c>
      <c r="D113" t="s">
        <v>1299</v>
      </c>
      <c r="E113" t="s">
        <v>1300</v>
      </c>
      <c r="F113" t="s">
        <v>1301</v>
      </c>
      <c r="G113" t="s">
        <v>1302</v>
      </c>
      <c r="H113" t="s">
        <v>1303</v>
      </c>
      <c r="I113" t="s">
        <v>1304</v>
      </c>
      <c r="J113" t="s">
        <v>1305</v>
      </c>
      <c r="K113" t="s">
        <v>219</v>
      </c>
      <c r="L113" t="s">
        <v>219</v>
      </c>
      <c r="M113" t="s">
        <v>1306</v>
      </c>
      <c r="N113" t="s">
        <v>221</v>
      </c>
      <c r="O113">
        <v>320</v>
      </c>
      <c r="P113">
        <v>0.60000002384186002</v>
      </c>
      <c r="Q113" t="s">
        <v>221</v>
      </c>
      <c r="R113" t="s">
        <v>221</v>
      </c>
      <c r="S113" t="s">
        <v>263</v>
      </c>
      <c r="T113">
        <v>0.30000001192093001</v>
      </c>
      <c r="U113">
        <v>150</v>
      </c>
      <c r="V113" t="s">
        <v>221</v>
      </c>
      <c r="W113" t="s">
        <v>221</v>
      </c>
      <c r="X113">
        <v>1.7000000476837001</v>
      </c>
    </row>
    <row r="114" spans="1:24" x14ac:dyDescent="0.25">
      <c r="A114" t="s">
        <v>134</v>
      </c>
      <c r="B114" t="s">
        <v>1307</v>
      </c>
      <c r="C114" s="1">
        <v>0.98000001907348999</v>
      </c>
      <c r="D114" t="s">
        <v>1308</v>
      </c>
      <c r="E114" t="s">
        <v>1309</v>
      </c>
      <c r="F114" t="s">
        <v>1310</v>
      </c>
      <c r="G114" t="s">
        <v>1311</v>
      </c>
      <c r="H114" t="s">
        <v>1312</v>
      </c>
      <c r="I114" t="s">
        <v>1313</v>
      </c>
      <c r="J114" t="s">
        <v>1314</v>
      </c>
      <c r="K114" t="s">
        <v>1315</v>
      </c>
      <c r="L114" t="s">
        <v>219</v>
      </c>
      <c r="M114" t="s">
        <v>1316</v>
      </c>
      <c r="N114" t="s">
        <v>221</v>
      </c>
      <c r="O114">
        <v>315</v>
      </c>
      <c r="P114">
        <v>0.5</v>
      </c>
      <c r="Q114" t="s">
        <v>221</v>
      </c>
      <c r="R114" t="s">
        <v>221</v>
      </c>
      <c r="S114" t="s">
        <v>263</v>
      </c>
      <c r="T114">
        <v>0.46000000834464999</v>
      </c>
      <c r="U114">
        <v>150</v>
      </c>
      <c r="V114" t="s">
        <v>221</v>
      </c>
      <c r="W114" t="s">
        <v>221</v>
      </c>
      <c r="X114">
        <v>1.7000000476837001</v>
      </c>
    </row>
    <row r="115" spans="1:24" x14ac:dyDescent="0.25">
      <c r="A115" t="s">
        <v>164</v>
      </c>
      <c r="B115" t="s">
        <v>1317</v>
      </c>
      <c r="C115" s="1">
        <v>0.79000002145767001</v>
      </c>
      <c r="D115" t="s">
        <v>1318</v>
      </c>
      <c r="E115" t="s">
        <v>1319</v>
      </c>
      <c r="F115" t="s">
        <v>1320</v>
      </c>
      <c r="G115" t="s">
        <v>1321</v>
      </c>
      <c r="H115" t="s">
        <v>1322</v>
      </c>
      <c r="I115" t="s">
        <v>1323</v>
      </c>
      <c r="J115" t="s">
        <v>1324</v>
      </c>
      <c r="K115" t="s">
        <v>219</v>
      </c>
      <c r="L115" t="s">
        <v>219</v>
      </c>
      <c r="M115" t="s">
        <v>1325</v>
      </c>
      <c r="N115">
        <v>255</v>
      </c>
      <c r="O115">
        <v>295</v>
      </c>
      <c r="P115">
        <v>0.5</v>
      </c>
      <c r="Q115" t="s">
        <v>221</v>
      </c>
      <c r="R115" t="s">
        <v>221</v>
      </c>
      <c r="S115" t="s">
        <v>222</v>
      </c>
      <c r="T115">
        <v>0.46000000834464999</v>
      </c>
      <c r="U115">
        <v>550</v>
      </c>
      <c r="V115" t="s">
        <v>1326</v>
      </c>
      <c r="W115">
        <v>900</v>
      </c>
      <c r="X115">
        <v>1.7000000476837001</v>
      </c>
    </row>
    <row r="116" spans="1:24" x14ac:dyDescent="0.25">
      <c r="A116" t="s">
        <v>97</v>
      </c>
      <c r="B116" t="s">
        <v>1327</v>
      </c>
      <c r="C116" s="1">
        <v>0.80000001192092995</v>
      </c>
      <c r="D116" t="s">
        <v>1328</v>
      </c>
      <c r="E116" t="s">
        <v>1329</v>
      </c>
      <c r="F116" t="s">
        <v>1330</v>
      </c>
      <c r="G116" t="s">
        <v>1331</v>
      </c>
      <c r="H116" t="s">
        <v>1332</v>
      </c>
      <c r="I116" t="s">
        <v>1333</v>
      </c>
      <c r="J116" t="s">
        <v>1334</v>
      </c>
      <c r="K116" t="s">
        <v>219</v>
      </c>
      <c r="L116" t="s">
        <v>219</v>
      </c>
      <c r="M116" t="s">
        <v>1335</v>
      </c>
      <c r="N116" t="s">
        <v>221</v>
      </c>
      <c r="O116">
        <v>290</v>
      </c>
      <c r="P116">
        <v>0.60000002384186002</v>
      </c>
      <c r="Q116" t="s">
        <v>221</v>
      </c>
      <c r="R116" t="s">
        <v>221</v>
      </c>
      <c r="S116" t="s">
        <v>222</v>
      </c>
      <c r="T116">
        <v>0.34999999403954002</v>
      </c>
      <c r="U116">
        <v>500</v>
      </c>
      <c r="V116" t="s">
        <v>1336</v>
      </c>
      <c r="W116">
        <v>900</v>
      </c>
      <c r="X116">
        <v>1.7000000476837001</v>
      </c>
    </row>
    <row r="117" spans="1:24" x14ac:dyDescent="0.25">
      <c r="A117" t="s">
        <v>127</v>
      </c>
      <c r="B117" t="s">
        <v>1337</v>
      </c>
      <c r="C117" s="1">
        <v>0.83999997377395996</v>
      </c>
      <c r="D117" t="s">
        <v>1338</v>
      </c>
      <c r="E117" t="s">
        <v>1339</v>
      </c>
      <c r="F117" t="s">
        <v>1340</v>
      </c>
      <c r="G117" t="s">
        <v>1341</v>
      </c>
      <c r="H117" t="s">
        <v>1342</v>
      </c>
      <c r="I117" t="s">
        <v>1343</v>
      </c>
      <c r="J117" t="s">
        <v>1344</v>
      </c>
      <c r="K117" t="s">
        <v>219</v>
      </c>
      <c r="L117" t="s">
        <v>219</v>
      </c>
      <c r="M117" t="s">
        <v>1345</v>
      </c>
      <c r="N117" t="s">
        <v>221</v>
      </c>
      <c r="O117">
        <v>295</v>
      </c>
      <c r="P117">
        <v>0.60000002384186002</v>
      </c>
      <c r="Q117" t="s">
        <v>221</v>
      </c>
      <c r="R117" t="s">
        <v>221</v>
      </c>
      <c r="S117" t="s">
        <v>263</v>
      </c>
      <c r="T117">
        <v>0.5</v>
      </c>
      <c r="U117">
        <v>150</v>
      </c>
      <c r="V117" t="s">
        <v>221</v>
      </c>
      <c r="W117">
        <v>900</v>
      </c>
      <c r="X117">
        <v>1.7000000476837001</v>
      </c>
    </row>
    <row r="118" spans="1:24" x14ac:dyDescent="0.25">
      <c r="A118" t="s">
        <v>151</v>
      </c>
      <c r="B118" t="s">
        <v>1346</v>
      </c>
      <c r="C118" s="1">
        <v>0.79000002145767001</v>
      </c>
      <c r="D118" t="s">
        <v>1347</v>
      </c>
      <c r="E118" t="s">
        <v>1348</v>
      </c>
      <c r="F118" t="s">
        <v>1349</v>
      </c>
      <c r="G118" t="s">
        <v>1350</v>
      </c>
      <c r="H118" t="s">
        <v>1351</v>
      </c>
      <c r="I118" t="s">
        <v>1352</v>
      </c>
      <c r="J118" t="s">
        <v>1353</v>
      </c>
      <c r="K118" t="s">
        <v>219</v>
      </c>
      <c r="L118" t="s">
        <v>219</v>
      </c>
      <c r="M118" t="s">
        <v>1354</v>
      </c>
      <c r="N118" t="s">
        <v>221</v>
      </c>
      <c r="O118">
        <v>290</v>
      </c>
      <c r="P118">
        <v>0.5</v>
      </c>
      <c r="Q118">
        <v>1</v>
      </c>
      <c r="R118" t="s">
        <v>221</v>
      </c>
      <c r="S118" t="s">
        <v>222</v>
      </c>
      <c r="T118">
        <v>0.34999999403954002</v>
      </c>
      <c r="U118">
        <v>630</v>
      </c>
      <c r="V118" t="s">
        <v>1355</v>
      </c>
      <c r="W118">
        <v>900</v>
      </c>
      <c r="X118">
        <v>1.7000000476837001</v>
      </c>
    </row>
    <row r="119" spans="1:24" x14ac:dyDescent="0.25">
      <c r="A119" t="s">
        <v>147</v>
      </c>
      <c r="B119" t="s">
        <v>1356</v>
      </c>
      <c r="C119" s="1">
        <v>1.2000000476837001</v>
      </c>
      <c r="D119" t="s">
        <v>1357</v>
      </c>
      <c r="E119" t="s">
        <v>1358</v>
      </c>
      <c r="F119" t="s">
        <v>1359</v>
      </c>
      <c r="G119" t="s">
        <v>1360</v>
      </c>
      <c r="H119" t="s">
        <v>1361</v>
      </c>
      <c r="I119" t="s">
        <v>1362</v>
      </c>
      <c r="J119" t="s">
        <v>1363</v>
      </c>
      <c r="K119" t="s">
        <v>1364</v>
      </c>
      <c r="L119" t="s">
        <v>219</v>
      </c>
      <c r="M119" t="s">
        <v>1365</v>
      </c>
      <c r="N119" t="s">
        <v>221</v>
      </c>
      <c r="O119">
        <v>305</v>
      </c>
      <c r="P119">
        <v>0.5</v>
      </c>
      <c r="Q119">
        <v>1</v>
      </c>
      <c r="R119" t="s">
        <v>221</v>
      </c>
      <c r="S119" t="s">
        <v>263</v>
      </c>
      <c r="T119">
        <v>0.40000000596045998</v>
      </c>
      <c r="U119">
        <v>150</v>
      </c>
      <c r="V119" t="s">
        <v>221</v>
      </c>
      <c r="W119" t="s">
        <v>221</v>
      </c>
      <c r="X119">
        <v>1.7000000476837001</v>
      </c>
    </row>
    <row r="120" spans="1:24" x14ac:dyDescent="0.25">
      <c r="A120" t="s">
        <v>154</v>
      </c>
      <c r="B120" t="s">
        <v>1366</v>
      </c>
      <c r="C120" s="1">
        <v>0.83999997377395996</v>
      </c>
      <c r="D120" t="s">
        <v>1367</v>
      </c>
      <c r="E120" t="s">
        <v>1368</v>
      </c>
      <c r="F120" t="s">
        <v>1369</v>
      </c>
      <c r="G120" t="s">
        <v>1370</v>
      </c>
      <c r="H120" t="s">
        <v>1371</v>
      </c>
      <c r="I120" t="s">
        <v>1372</v>
      </c>
      <c r="J120" t="s">
        <v>1373</v>
      </c>
      <c r="K120" t="s">
        <v>219</v>
      </c>
      <c r="L120" t="s">
        <v>219</v>
      </c>
      <c r="M120" t="s">
        <v>1374</v>
      </c>
      <c r="N120" t="s">
        <v>221</v>
      </c>
      <c r="O120">
        <v>300</v>
      </c>
      <c r="P120">
        <v>0.5</v>
      </c>
      <c r="Q120" t="s">
        <v>221</v>
      </c>
      <c r="R120" t="s">
        <v>221</v>
      </c>
      <c r="S120" t="s">
        <v>222</v>
      </c>
      <c r="T120">
        <v>0.40000000596045998</v>
      </c>
      <c r="U120">
        <v>600</v>
      </c>
      <c r="V120" t="s">
        <v>1375</v>
      </c>
      <c r="W120">
        <v>1200</v>
      </c>
      <c r="X120">
        <v>1.7000000476837001</v>
      </c>
    </row>
    <row r="121" spans="1:24" x14ac:dyDescent="0.25">
      <c r="A121" t="s">
        <v>113</v>
      </c>
      <c r="B121" t="s">
        <v>1376</v>
      </c>
      <c r="C121" s="1">
        <v>0.79000002145767001</v>
      </c>
      <c r="D121" t="s">
        <v>1377</v>
      </c>
      <c r="E121" t="s">
        <v>1378</v>
      </c>
      <c r="F121" t="s">
        <v>1379</v>
      </c>
      <c r="G121" t="s">
        <v>1380</v>
      </c>
      <c r="H121" t="s">
        <v>1381</v>
      </c>
      <c r="I121" t="s">
        <v>1382</v>
      </c>
      <c r="J121" t="s">
        <v>1383</v>
      </c>
      <c r="K121" t="s">
        <v>219</v>
      </c>
      <c r="L121" t="s">
        <v>219</v>
      </c>
      <c r="M121" t="s">
        <v>1384</v>
      </c>
      <c r="N121">
        <v>260</v>
      </c>
      <c r="O121">
        <v>320</v>
      </c>
      <c r="P121">
        <v>0.5</v>
      </c>
      <c r="Q121" t="s">
        <v>221</v>
      </c>
      <c r="R121" t="s">
        <v>221</v>
      </c>
      <c r="S121" t="s">
        <v>263</v>
      </c>
      <c r="T121">
        <v>0.5</v>
      </c>
      <c r="U121">
        <v>150</v>
      </c>
      <c r="V121" t="s">
        <v>221</v>
      </c>
      <c r="W121" t="s">
        <v>221</v>
      </c>
      <c r="X121">
        <v>1.7000000476837001</v>
      </c>
    </row>
    <row r="122" spans="1:24" x14ac:dyDescent="0.25">
      <c r="A122" t="s">
        <v>174</v>
      </c>
      <c r="B122" t="s">
        <v>1385</v>
      </c>
      <c r="C122" s="1">
        <v>0.74000000953674006</v>
      </c>
      <c r="D122" t="s">
        <v>1386</v>
      </c>
      <c r="E122" t="s">
        <v>1387</v>
      </c>
      <c r="F122" t="s">
        <v>1388</v>
      </c>
      <c r="G122" t="s">
        <v>1389</v>
      </c>
      <c r="H122" t="s">
        <v>1390</v>
      </c>
      <c r="I122" t="s">
        <v>1391</v>
      </c>
      <c r="J122" t="s">
        <v>1392</v>
      </c>
      <c r="K122" t="s">
        <v>219</v>
      </c>
      <c r="L122" t="s">
        <v>219</v>
      </c>
      <c r="M122" t="s">
        <v>1393</v>
      </c>
      <c r="N122" t="s">
        <v>221</v>
      </c>
      <c r="O122">
        <v>275</v>
      </c>
      <c r="P122">
        <v>0.5</v>
      </c>
      <c r="Q122" t="s">
        <v>221</v>
      </c>
      <c r="R122" t="s">
        <v>221</v>
      </c>
      <c r="S122" t="s">
        <v>222</v>
      </c>
      <c r="T122">
        <v>0.33000001311302002</v>
      </c>
      <c r="U122">
        <v>575</v>
      </c>
      <c r="V122" t="s">
        <v>1394</v>
      </c>
      <c r="W122">
        <v>1200</v>
      </c>
      <c r="X122">
        <v>1.7000000476837001</v>
      </c>
    </row>
  </sheetData>
  <phoneticPr fontId="4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herolist</vt:lpstr>
      <vt:lpstr>abilities</vt:lpstr>
      <vt:lpstr>items_list_1</vt:lpstr>
      <vt:lpstr>items_list_2</vt:lpstr>
      <vt:lpstr>minions</vt:lpstr>
      <vt:lpstr>__OriginalData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York Alexander</cp:lastModifiedBy>
  <dcterms:created xsi:type="dcterms:W3CDTF">2019-04-13T05:40:00Z</dcterms:created>
  <dcterms:modified xsi:type="dcterms:W3CDTF">2023-12-10T12:44:37Z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