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mc:AlternateContent xmlns:mc="http://schemas.openxmlformats.org/markup-compatibility/2006">
    <mc:Choice Requires="x15">
      <x15ac:absPath xmlns:x15ac="http://schemas.microsoft.com/office/spreadsheetml/2010/11/ac" url="D:\Yosafat\Private\Latihan\Data Analyst\Excel Data Analysis Case\Dashboard\HR Dashboard\"/>
    </mc:Choice>
  </mc:AlternateContent>
  <xr:revisionPtr revIDLastSave="0" documentId="13_ncr:1_{E59EC9A0-0818-43C9-9BFC-F964AD5C3285}" xr6:coauthVersionLast="45" xr6:coauthVersionMax="45" xr10:uidLastSave="{00000000-0000-0000-0000-000000000000}"/>
  <bookViews>
    <workbookView xWindow="-120" yWindow="-120" windowWidth="20730" windowHeight="11160" xr2:uid="{00000000-000D-0000-FFFF-FFFF00000000}"/>
  </bookViews>
  <sheets>
    <sheet name="Dashboard" sheetId="1" r:id="rId1"/>
    <sheet name="Seperations Dashboard" sheetId="12" r:id="rId2"/>
    <sheet name="Headline" sheetId="11" r:id="rId3"/>
    <sheet name="Actives" sheetId="2" r:id="rId4"/>
    <sheet name="Ethnicity" sheetId="3" r:id="rId5"/>
    <sheet name="Tenure" sheetId="4" r:id="rId6"/>
    <sheet name="Region" sheetId="5" r:id="rId7"/>
    <sheet name="Separations" sheetId="6" r:id="rId8"/>
    <sheet name="Term Reason" sheetId="10"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9f81eee8-1d16-4265-8bd1-35cc8aede153"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 i="12" l="1"/>
  <c r="G1" i="12"/>
  <c r="U5" i="12"/>
  <c r="M4" i="12"/>
  <c r="T5" i="12"/>
  <c r="K4" i="12"/>
  <c r="S5" i="12"/>
  <c r="J4" i="12"/>
  <c r="N5" i="12"/>
  <c r="M5" i="12"/>
  <c r="K5" i="12"/>
  <c r="J5" i="12"/>
  <c r="N4" i="12"/>
  <c r="H1" i="1" l="1"/>
  <c r="G1" i="1"/>
  <c r="J4" i="1"/>
  <c r="N5" i="1"/>
  <c r="S5" i="1"/>
  <c r="M5" i="1"/>
  <c r="T5" i="1"/>
  <c r="N4" i="1"/>
  <c r="U5" i="1"/>
  <c r="M4" i="1"/>
  <c r="K5" i="1"/>
  <c r="J5" i="1"/>
  <c r="K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DB7352-9825-4EAE-A704-11D7E94AB165}" name="Query - HR Data" description="Connection to the 'HR Data' query in the workbook." type="100" refreshedVersion="6" minRefreshableVersion="5">
    <extLst>
      <ext xmlns:x15="http://schemas.microsoft.com/office/spreadsheetml/2010/11/main" uri="{DE250136-89BD-433C-8126-D09CA5730AF9}">
        <x15:connection id="a13e987f-91a5-49bb-960e-eb8fea64e6bf"/>
      </ext>
    </extLst>
  </connection>
  <connection id="2" xr16:uid="{887A2AFB-1A18-408B-BFAF-D19923DFBD0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EA888867-F8F2-429A-B05D-9DA4C4451E5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55E88686-FC7C-4499-87D6-588399E9588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2D25AB4-3929-4C52-8808-AAE1A1599BE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2CC3110-62E3-496B-A026-AC5CC62D8C5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<sst xmlns="http://schemas.openxmlformats.org/spreadsheetml/2006/main" count="241" uniqueCount="68">
  <si>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</si>
  <si>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</si>
  <si>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</si>
  <si>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</si>
  <si>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</si>
  <si>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</si>
  <si>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</si>
  <si>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</si>
  <si>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</si>
  <si>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</si>
  <si>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</si>
  <si>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</si>
  <si>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</si>
  <si>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</si>
  <si>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</si>
  <si>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</si>
  <si>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</si>
  <si>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</si>
  <si>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</si>
  <si>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</si>
  <si>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</si>
  <si>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</si>
  <si>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</si>
  <si>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</si>
  <si>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</si>
  <si>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</si>
  <si>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</si>
  <si>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</si>
  <si>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</si>
  <si>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</si>
  <si>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</si>
  <si>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</si>
  <si>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Group A</t>
  </si>
  <si>
    <t>Group B</t>
  </si>
  <si>
    <t>Group C</t>
  </si>
  <si>
    <t>Group D</t>
  </si>
  <si>
    <t>Group E</t>
  </si>
  <si>
    <t>Group F</t>
  </si>
  <si>
    <t>Group G</t>
  </si>
  <si>
    <t>F</t>
  </si>
  <si>
    <t>M</t>
  </si>
  <si>
    <t>Column Labels</t>
  </si>
  <si>
    <t>FT</t>
  </si>
  <si>
    <t>PT</t>
  </si>
  <si>
    <t>Avg Tenure Month</t>
  </si>
  <si>
    <t>Central</t>
  </si>
  <si>
    <t>East</t>
  </si>
  <si>
    <t>Midwest</t>
  </si>
  <si>
    <t>North</t>
  </si>
  <si>
    <t>Northwest</t>
  </si>
  <si>
    <t>South</t>
  </si>
  <si>
    <t>West</t>
  </si>
  <si>
    <t>Separations</t>
  </si>
  <si>
    <t>Bad Hires</t>
  </si>
  <si>
    <t>Involuntary</t>
  </si>
  <si>
    <t>Voluntary</t>
  </si>
  <si>
    <t>HR Management Dashboard</t>
  </si>
  <si>
    <t>Hourly</t>
  </si>
  <si>
    <t>Salary</t>
  </si>
  <si>
    <t>Full Time</t>
  </si>
  <si>
    <t>Part Time</t>
  </si>
  <si>
    <t>&lt;30</t>
  </si>
  <si>
    <t>30-49</t>
  </si>
  <si>
    <t>50+</t>
  </si>
  <si>
    <t>TO %</t>
  </si>
  <si>
    <t>Total Employee</t>
  </si>
  <si>
    <t>Turnover</t>
  </si>
  <si>
    <t>Year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</si>
</sst>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13" x14ac:knownFonts="1">
    <font>
      <sz val="11"/>
      <color theme="1"/>
      <name val="Calibri"/>
      <family val="2"/>
      <scheme val="minor"/>
    </font>
    <font>
      <sz val="11"/>
      <color theme="1"/>
      <name val="Calibri"/>
      <family val="2"/>
      <scheme val="minor"/>
    </font>
    <font>
      <b/>
      <sz val="18"/>
      <color rgb="FF00B0F0"/>
      <name val="Calibri"/>
      <family val="2"/>
      <scheme val="minor"/>
    </font>
    <font>
      <b/>
      <sz val="16"/>
      <color rgb="FF00B0F0"/>
      <name val="Calibri"/>
      <family val="2"/>
      <scheme val="minor"/>
    </font>
    <font>
      <b/>
      <sz val="16"/>
      <color theme="4" tint="-0.249977111117893"/>
      <name val="Calibri"/>
      <family val="2"/>
      <scheme val="minor"/>
    </font>
    <font>
      <b/>
      <sz val="11"/>
      <color rgb="FF00B050"/>
      <name val="Calibri"/>
      <family val="2"/>
      <scheme val="minor"/>
    </font>
    <font>
      <b/>
      <sz val="12"/>
      <color rgb="FF00B0F0"/>
      <name val="Calibri"/>
      <family val="2"/>
      <scheme val="minor"/>
    </font>
    <font>
      <b/>
      <sz val="12"/>
      <color theme="4" tint="-0.249977111117893"/>
      <name val="Calibri"/>
      <family val="2"/>
      <scheme val="minor"/>
    </font>
    <font>
      <b/>
      <sz val="12"/>
      <color theme="0" tint="-0.499984740745262"/>
      <name val="Calibri"/>
      <family val="2"/>
      <scheme val="minor"/>
    </font>
    <font>
      <b/>
      <sz val="14"/>
      <name val="Calibri"/>
      <family val="2"/>
      <scheme val="minor"/>
    </font>
    <font>
      <b/>
      <sz val="14"/>
      <color theme="0" tint="-0.499984740745262"/>
      <name val="Calibri"/>
      <family val="2"/>
      <scheme val="minor"/>
    </font>
    <font>
      <b/>
      <sz val="16"/>
      <color rgb="FF92D050"/>
      <name val="Calibri"/>
      <family val="2"/>
      <scheme val="minor"/>
    </font>
    <font>
      <b/>
      <sz val="10"/>
      <color rgb="FF92D05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0" fontId="2" fillId="0" borderId="0" xfId="0" applyFont="1"/>
    <xf numFmtId="1" fontId="3" fillId="0" borderId="0" xfId="0" applyNumberFormat="1" applyFont="1" applyAlignment="1">
      <alignment horizontal="center" vertical="center"/>
    </xf>
    <xf numFmtId="1" fontId="4" fillId="0" borderId="0" xfId="0" applyNumberFormat="1" applyFont="1" applyAlignment="1">
      <alignment horizontal="center" vertical="center"/>
    </xf>
    <xf numFmtId="10" fontId="0" fillId="0" borderId="0" xfId="0" applyNumberFormat="1"/>
    <xf numFmtId="164" fontId="6" fillId="0" borderId="0" xfId="1" applyNumberFormat="1" applyFont="1" applyAlignment="1">
      <alignment horizontal="center" vertical="center"/>
    </xf>
    <xf numFmtId="164" fontId="7" fillId="0" borderId="0" xfId="1" applyNumberFormat="1" applyFont="1" applyAlignment="1">
      <alignment horizontal="center" vertical="center"/>
    </xf>
    <xf numFmtId="10" fontId="7" fillId="0" borderId="0" xfId="1" applyNumberFormat="1" applyFont="1" applyAlignment="1">
      <alignment horizontal="center" vertical="center"/>
    </xf>
    <xf numFmtId="0" fontId="5" fillId="0" borderId="0" xfId="0" applyFont="1" applyAlignment="1">
      <alignment horizontal="center" vertical="center"/>
    </xf>
    <xf numFmtId="10" fontId="6" fillId="0" borderId="0" xfId="1" applyNumberFormat="1" applyFont="1" applyAlignment="1">
      <alignment horizontal="center" vertical="center"/>
    </xf>
    <xf numFmtId="165" fontId="0" fillId="0" borderId="0" xfId="0" applyNumberFormat="1"/>
    <xf numFmtId="10" fontId="8" fillId="0" borderId="0" xfId="1" applyNumberFormat="1" applyFont="1" applyAlignment="1">
      <alignment horizontal="center" vertical="center"/>
    </xf>
    <xf numFmtId="0" fontId="0" fillId="0" borderId="0" xfId="0" applyBorder="1"/>
    <xf numFmtId="1" fontId="11" fillId="0" borderId="0" xfId="0" applyNumberFormat="1" applyFont="1" applyFill="1" applyBorder="1" applyAlignment="1">
      <alignment horizontal="center" vertical="center"/>
    </xf>
    <xf numFmtId="0" fontId="12" fillId="0" borderId="0" xfId="0" applyFont="1" applyAlignment="1">
      <alignment horizontal="center" vertical="center"/>
    </xf>
    <xf numFmtId="0" fontId="0" fillId="0" borderId="1" xfId="0" applyBorder="1"/>
    <xf numFmtId="1" fontId="11" fillId="0" borderId="1" xfId="0" applyNumberFormat="1" applyFont="1" applyFill="1" applyBorder="1" applyAlignment="1">
      <alignment horizontal="center" vertical="center"/>
    </xf>
    <xf numFmtId="1" fontId="3"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5" fillId="0" borderId="1" xfId="0" applyFont="1" applyBorder="1" applyAlignment="1">
      <alignment horizontal="center" vertical="center"/>
    </xf>
    <xf numFmtId="164" fontId="6" fillId="0" borderId="1" xfId="1" applyNumberFormat="1" applyFont="1" applyBorder="1" applyAlignment="1">
      <alignment horizontal="center" vertical="center"/>
    </xf>
    <xf numFmtId="10" fontId="7" fillId="0" borderId="1" xfId="1" applyNumberFormat="1" applyFont="1" applyBorder="1" applyAlignment="1">
      <alignment horizontal="center" vertical="center"/>
    </xf>
    <xf numFmtId="164" fontId="7" fillId="0" borderId="1" xfId="1" applyNumberFormat="1" applyFont="1" applyBorder="1" applyAlignment="1">
      <alignment horizontal="center" vertical="center"/>
    </xf>
    <xf numFmtId="10" fontId="8" fillId="0" borderId="1" xfId="1" applyNumberFormat="1" applyFont="1" applyBorder="1" applyAlignment="1">
      <alignment horizontal="center" vertical="center"/>
    </xf>
    <xf numFmtId="0" fontId="10" fillId="0" borderId="0" xfId="0" applyFont="1" applyAlignment="1">
      <alignment horizontal="center"/>
    </xf>
    <xf numFmtId="0" fontId="0" fillId="0" borderId="0" xfId="0" applyAlignment="1">
      <alignment horizontal="center"/>
    </xf>
    <xf numFmtId="0" fontId="9" fillId="0" borderId="0" xfId="0" applyFont="1" applyAlignment="1">
      <alignment horizontal="center"/>
    </xf>
  </cellXfs>
  <cellStyles count="2">
    <cellStyle name="Normal" xfId="0" builtinId="0"/>
    <cellStyle name="Percent" xfId="1" builtinId="5"/>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New Dashboard.xlsx]Headline!Age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0"/>
              <c:y val="0.20272860892388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9786140874376"/>
          <c:y val="4.6698846543705208E-2"/>
          <c:w val="0.89019685039370078"/>
          <c:h val="0.7396734908136483"/>
        </c:manualLayout>
      </c:layout>
      <c:barChart>
        <c:barDir val="col"/>
        <c:grouping val="clustered"/>
        <c:varyColors val="0"/>
        <c:ser>
          <c:idx val="0"/>
          <c:order val="0"/>
          <c:tx>
            <c:strRef>
              <c:f>Headline!$B$21:$B$22</c:f>
              <c:strCache>
                <c:ptCount val="1"/>
                <c:pt idx="0">
                  <c:v>F</c:v>
                </c:pt>
              </c:strCache>
            </c:strRef>
          </c:tx>
          <c:spPr>
            <a:solidFill>
              <a:srgbClr val="00B0F0"/>
            </a:solidFill>
            <a:ln>
              <a:noFill/>
            </a:ln>
            <a:effectLst/>
          </c:spPr>
          <c:invertIfNegative val="0"/>
          <c:dPt>
            <c:idx val="2"/>
            <c:invertIfNegative val="0"/>
            <c:bubble3D val="0"/>
            <c:extLst>
              <c:ext xmlns:c16="http://schemas.microsoft.com/office/drawing/2014/chart" uri="{C3380CC4-5D6E-409C-BE32-E72D297353CC}">
                <c16:uniqueId val="{00000002-224B-4D2D-B67D-FEF0E0E82EAB}"/>
              </c:ext>
            </c:extLst>
          </c:dPt>
          <c:dLbls>
            <c:dLbl>
              <c:idx val="2"/>
              <c:layout>
                <c:manualLayout>
                  <c:x val="0"/>
                  <c:y val="0.20272860892388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4B-4D2D-B67D-FEF0E0E82E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0-224B-4D2D-B67D-FEF0E0E82EAB}"/>
            </c:ext>
          </c:extLst>
        </c:ser>
        <c:ser>
          <c:idx val="1"/>
          <c:order val="1"/>
          <c:tx>
            <c:strRef>
              <c:f>Headline!$C$21:$C$22</c:f>
              <c:strCache>
                <c:ptCount val="1"/>
                <c:pt idx="0">
                  <c:v>M</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1-224B-4D2D-B67D-FEF0E0E82EAB}"/>
            </c:ext>
          </c:extLst>
        </c:ser>
        <c:dLbls>
          <c:dLblPos val="inEnd"/>
          <c:showLegendKey val="0"/>
          <c:showVal val="1"/>
          <c:showCatName val="0"/>
          <c:showSerName val="0"/>
          <c:showPercent val="0"/>
          <c:showBubbleSize val="0"/>
        </c:dLbls>
        <c:gapWidth val="50"/>
        <c:axId val="2004474271"/>
        <c:axId val="1181882319"/>
      </c:barChart>
      <c:catAx>
        <c:axId val="20044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82319"/>
        <c:crosses val="autoZero"/>
        <c:auto val="1"/>
        <c:lblAlgn val="ctr"/>
        <c:lblOffset val="100"/>
        <c:noMultiLvlLbl val="0"/>
      </c:catAx>
      <c:valAx>
        <c:axId val="1181882319"/>
        <c:scaling>
          <c:orientation val="minMax"/>
        </c:scaling>
        <c:delete val="1"/>
        <c:axPos val="l"/>
        <c:numFmt formatCode="0" sourceLinked="1"/>
        <c:majorTickMark val="none"/>
        <c:minorTickMark val="none"/>
        <c:tickLblPos val="nextTo"/>
        <c:crossAx val="2004474271"/>
        <c:crosses val="autoZero"/>
        <c:crossBetween val="between"/>
      </c:valAx>
      <c:spPr>
        <a:noFill/>
        <a:ln>
          <a:noFill/>
        </a:ln>
        <a:effectLst/>
      </c:spPr>
    </c:plotArea>
    <c:legend>
      <c:legendPos val="t"/>
      <c:layout>
        <c:manualLayout>
          <c:xMode val="edge"/>
          <c:yMode val="edge"/>
          <c:x val="0.78993944762427759"/>
          <c:y val="0.10648170045311361"/>
          <c:w val="0.17767182436251211"/>
          <c:h val="0.18935778065619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New Dashboard.xlsx]Actives!Active Employees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Active Employees</a:t>
            </a:r>
          </a:p>
        </c:rich>
      </c:tx>
      <c:layout>
        <c:manualLayout>
          <c:xMode val="edge"/>
          <c:yMode val="edge"/>
          <c:x val="3.7477661263905983E-2"/>
          <c:y val="3.684514197165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92962313360122E-2"/>
          <c:y val="0.17485377084279999"/>
          <c:w val="0.91153653186716588"/>
          <c:h val="0.46993911485348799"/>
        </c:manualLayout>
      </c:layout>
      <c:barChart>
        <c:barDir val="col"/>
        <c:grouping val="clustered"/>
        <c:varyColors val="0"/>
        <c:ser>
          <c:idx val="0"/>
          <c:order val="0"/>
          <c:tx>
            <c:strRef>
              <c:f>Actives!$B$3</c:f>
              <c:strCache>
                <c:ptCount val="1"/>
                <c:pt idx="0">
                  <c:v>Active Employees</c:v>
                </c:pt>
              </c:strCache>
            </c:strRef>
          </c:tx>
          <c:spPr>
            <a:solidFill>
              <a:schemeClr val="accent6"/>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A0AF-4946-B596-5BE5E643868B}"/>
            </c:ext>
          </c:extLst>
        </c:ser>
        <c:ser>
          <c:idx val="1"/>
          <c:order val="1"/>
          <c:tx>
            <c:strRef>
              <c:f>Actives!$C$3</c:f>
              <c:strCache>
                <c:ptCount val="1"/>
                <c:pt idx="0">
                  <c:v>New Hires</c:v>
                </c:pt>
              </c:strCache>
            </c:strRef>
          </c:tx>
          <c:spPr>
            <a:solidFill>
              <a:schemeClr val="accent5"/>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A0AF-4946-B596-5BE5E643868B}"/>
            </c:ext>
          </c:extLst>
        </c:ser>
        <c:dLbls>
          <c:showLegendKey val="0"/>
          <c:showVal val="0"/>
          <c:showCatName val="0"/>
          <c:showSerName val="0"/>
          <c:showPercent val="0"/>
          <c:showBubbleSize val="0"/>
        </c:dLbls>
        <c:gapWidth val="50"/>
        <c:overlap val="100"/>
        <c:axId val="780254768"/>
        <c:axId val="877232992"/>
      </c:barChart>
      <c:catAx>
        <c:axId val="7802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232992"/>
        <c:crosses val="autoZero"/>
        <c:auto val="1"/>
        <c:lblAlgn val="ctr"/>
        <c:lblOffset val="100"/>
        <c:noMultiLvlLbl val="0"/>
      </c:catAx>
      <c:valAx>
        <c:axId val="877232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54768"/>
        <c:crosses val="autoZero"/>
        <c:crossBetween val="between"/>
      </c:valAx>
      <c:spPr>
        <a:noFill/>
        <a:ln>
          <a:noFill/>
        </a:ln>
        <a:effectLst/>
      </c:spPr>
    </c:plotArea>
    <c:legend>
      <c:legendPos val="t"/>
      <c:layout>
        <c:manualLayout>
          <c:xMode val="edge"/>
          <c:yMode val="edge"/>
          <c:x val="0.67689484312091319"/>
          <c:y val="3.725964981883869E-2"/>
          <c:w val="0.30761088513224943"/>
          <c:h val="7.77207653200178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New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Actives by Ethnic Group</a:t>
            </a:r>
          </a:p>
        </c:rich>
      </c:tx>
      <c:layout>
        <c:manualLayout>
          <c:xMode val="edge"/>
          <c:yMode val="edge"/>
          <c:x val="7.108966217932434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28699235176244E-2"/>
          <c:y val="0.17576443569553807"/>
          <c:w val="0.89973008212683092"/>
          <c:h val="0.54795749489647128"/>
        </c:manualLayout>
      </c:layout>
      <c:barChart>
        <c:barDir val="col"/>
        <c:grouping val="clustered"/>
        <c:varyColors val="0"/>
        <c:ser>
          <c:idx val="0"/>
          <c:order val="0"/>
          <c:tx>
            <c:strRef>
              <c:f>Ethnicity!$B$3:$B$4</c:f>
              <c:strCache>
                <c:ptCount val="1"/>
                <c:pt idx="0">
                  <c:v>FT</c:v>
                </c:pt>
              </c:strCache>
            </c:strRef>
          </c:tx>
          <c:spPr>
            <a:solidFill>
              <a:schemeClr val="accent6"/>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4E1F-44BE-8228-C517DE951D8C}"/>
            </c:ext>
          </c:extLst>
        </c:ser>
        <c:ser>
          <c:idx val="1"/>
          <c:order val="1"/>
          <c:tx>
            <c:strRef>
              <c:f>Ethnicity!$C$3:$C$4</c:f>
              <c:strCache>
                <c:ptCount val="1"/>
                <c:pt idx="0">
                  <c:v>PT</c:v>
                </c:pt>
              </c:strCache>
            </c:strRef>
          </c:tx>
          <c:spPr>
            <a:solidFill>
              <a:schemeClr val="accent5"/>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4E1F-44BE-8228-C517DE951D8C}"/>
            </c:ext>
          </c:extLst>
        </c:ser>
        <c:dLbls>
          <c:showLegendKey val="0"/>
          <c:showVal val="0"/>
          <c:showCatName val="0"/>
          <c:showSerName val="0"/>
          <c:showPercent val="0"/>
          <c:showBubbleSize val="0"/>
        </c:dLbls>
        <c:gapWidth val="219"/>
        <c:overlap val="-27"/>
        <c:axId val="1501709584"/>
        <c:axId val="1507823968"/>
      </c:barChart>
      <c:catAx>
        <c:axId val="15017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23968"/>
        <c:crosses val="autoZero"/>
        <c:auto val="1"/>
        <c:lblAlgn val="ctr"/>
        <c:lblOffset val="100"/>
        <c:noMultiLvlLbl val="0"/>
      </c:catAx>
      <c:valAx>
        <c:axId val="1507823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09584"/>
        <c:crosses val="autoZero"/>
        <c:crossBetween val="between"/>
      </c:valAx>
      <c:spPr>
        <a:noFill/>
        <a:ln>
          <a:noFill/>
        </a:ln>
        <a:effectLst/>
      </c:spPr>
    </c:plotArea>
    <c:legend>
      <c:legendPos val="t"/>
      <c:layout>
        <c:manualLayout>
          <c:xMode val="edge"/>
          <c:yMode val="edge"/>
          <c:x val="0.83434583580278265"/>
          <c:y val="5.5972222222222236E-2"/>
          <c:w val="0.1284409448818897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New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Tenure - Months</a:t>
            </a:r>
          </a:p>
        </c:rich>
      </c:tx>
      <c:layout>
        <c:manualLayout>
          <c:xMode val="edge"/>
          <c:yMode val="edge"/>
          <c:x val="7.1089662179324345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28699235176244E-2"/>
          <c:y val="0.17576443569553807"/>
          <c:w val="0.89973008212683092"/>
          <c:h val="0.54795749489647128"/>
        </c:manualLayout>
      </c:layout>
      <c:barChart>
        <c:barDir val="col"/>
        <c:grouping val="clustered"/>
        <c:varyColors val="0"/>
        <c:ser>
          <c:idx val="0"/>
          <c:order val="0"/>
          <c:tx>
            <c:strRef>
              <c:f>Tenure!$B$3:$B$4</c:f>
              <c:strCache>
                <c:ptCount val="1"/>
                <c:pt idx="0">
                  <c:v>FT</c:v>
                </c:pt>
              </c:strCache>
            </c:strRef>
          </c:tx>
          <c:spPr>
            <a:solidFill>
              <a:schemeClr val="dk1">
                <a:tint val="885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4988.8095238095239</c:v>
                </c:pt>
                <c:pt idx="1">
                  <c:v>8195.2857142857138</c:v>
                </c:pt>
                <c:pt idx="2">
                  <c:v>6859.36</c:v>
                </c:pt>
                <c:pt idx="3">
                  <c:v>4443.2</c:v>
                </c:pt>
                <c:pt idx="4">
                  <c:v>3642.0714285714284</c:v>
                </c:pt>
                <c:pt idx="5">
                  <c:v>11363.363636363636</c:v>
                </c:pt>
                <c:pt idx="6">
                  <c:v>7198.5789473684208</c:v>
                </c:pt>
                <c:pt idx="7">
                  <c:v>4405.5384615384619</c:v>
                </c:pt>
                <c:pt idx="8">
                  <c:v>8013.7037037037035</c:v>
                </c:pt>
                <c:pt idx="9">
                  <c:v>4911.3076923076924</c:v>
                </c:pt>
                <c:pt idx="10">
                  <c:v>4534.826086956522</c:v>
                </c:pt>
                <c:pt idx="11">
                  <c:v>3680.4285714285716</c:v>
                </c:pt>
                <c:pt idx="12">
                  <c:v>5993.8571428571431</c:v>
                </c:pt>
                <c:pt idx="13">
                  <c:v>7346.166666666667</c:v>
                </c:pt>
              </c:numCache>
            </c:numRef>
          </c:val>
          <c:extLst>
            <c:ext xmlns:c16="http://schemas.microsoft.com/office/drawing/2014/chart" uri="{C3380CC4-5D6E-409C-BE32-E72D297353CC}">
              <c16:uniqueId val="{00000000-E9E6-48B0-8E4E-7D7968A62A2C}"/>
            </c:ext>
          </c:extLst>
        </c:ser>
        <c:ser>
          <c:idx val="1"/>
          <c:order val="1"/>
          <c:tx>
            <c:strRef>
              <c:f>Tenure!$C$3:$C$4</c:f>
              <c:strCache>
                <c:ptCount val="1"/>
                <c:pt idx="0">
                  <c:v>PT</c:v>
                </c:pt>
              </c:strCache>
            </c:strRef>
          </c:tx>
          <c:spPr>
            <a:solidFill>
              <a:schemeClr val="dk1">
                <a:tint val="55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2232.6799999999998</c:v>
                </c:pt>
                <c:pt idx="1">
                  <c:v>911.45714285714291</c:v>
                </c:pt>
                <c:pt idx="2">
                  <c:v>1299.5294117647059</c:v>
                </c:pt>
                <c:pt idx="3">
                  <c:v>1243.8</c:v>
                </c:pt>
                <c:pt idx="4">
                  <c:v>941.47058823529414</c:v>
                </c:pt>
                <c:pt idx="5">
                  <c:v>1547.6</c:v>
                </c:pt>
                <c:pt idx="6">
                  <c:v>1200.9583333333333</c:v>
                </c:pt>
                <c:pt idx="7">
                  <c:v>872.11111111111109</c:v>
                </c:pt>
                <c:pt idx="8">
                  <c:v>940.26086956521738</c:v>
                </c:pt>
                <c:pt idx="9">
                  <c:v>1970.1612903225807</c:v>
                </c:pt>
                <c:pt idx="10">
                  <c:v>969.96</c:v>
                </c:pt>
                <c:pt idx="11">
                  <c:v>1251.0975609756097</c:v>
                </c:pt>
                <c:pt idx="12">
                  <c:v>526.15789473684208</c:v>
                </c:pt>
                <c:pt idx="13">
                  <c:v>1508.7741935483871</c:v>
                </c:pt>
              </c:numCache>
            </c:numRef>
          </c:val>
          <c:extLst>
            <c:ext xmlns:c16="http://schemas.microsoft.com/office/drawing/2014/chart" uri="{C3380CC4-5D6E-409C-BE32-E72D297353CC}">
              <c16:uniqueId val="{00000001-E9E6-48B0-8E4E-7D7968A62A2C}"/>
            </c:ext>
          </c:extLst>
        </c:ser>
        <c:dLbls>
          <c:showLegendKey val="0"/>
          <c:showVal val="0"/>
          <c:showCatName val="0"/>
          <c:showSerName val="0"/>
          <c:showPercent val="0"/>
          <c:showBubbleSize val="0"/>
        </c:dLbls>
        <c:gapWidth val="219"/>
        <c:overlap val="-27"/>
        <c:axId val="1501709584"/>
        <c:axId val="1507823968"/>
      </c:barChart>
      <c:catAx>
        <c:axId val="15017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23968"/>
        <c:crosses val="autoZero"/>
        <c:auto val="1"/>
        <c:lblAlgn val="ctr"/>
        <c:lblOffset val="100"/>
        <c:noMultiLvlLbl val="0"/>
      </c:catAx>
      <c:valAx>
        <c:axId val="1507823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709584"/>
        <c:crosses val="autoZero"/>
        <c:crossBetween val="between"/>
      </c:valAx>
      <c:spPr>
        <a:noFill/>
        <a:ln>
          <a:noFill/>
        </a:ln>
        <a:effectLst/>
      </c:spPr>
    </c:plotArea>
    <c:legend>
      <c:legendPos val="t"/>
      <c:layout>
        <c:manualLayout>
          <c:xMode val="edge"/>
          <c:yMode val="edge"/>
          <c:x val="0.83434583580278265"/>
          <c:y val="5.5972222222222236E-2"/>
          <c:w val="0.132722309711286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New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Actives by Region</a:t>
            </a:r>
          </a:p>
        </c:rich>
      </c:tx>
      <c:layout>
        <c:manualLayout>
          <c:xMode val="edge"/>
          <c:yMode val="edge"/>
          <c:x val="9.9033281043785573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7166174775505"/>
          <c:y val="0.10476731556521014"/>
          <c:w val="0.8001085810710078"/>
          <c:h val="0.89523268443478976"/>
        </c:manualLayout>
      </c:layout>
      <c:barChart>
        <c:barDir val="bar"/>
        <c:grouping val="clustered"/>
        <c:varyColors val="0"/>
        <c:ser>
          <c:idx val="0"/>
          <c:order val="0"/>
          <c:tx>
            <c:strRef>
              <c:f>Region!$B$3:$B$4</c:f>
              <c:strCache>
                <c:ptCount val="1"/>
                <c:pt idx="0">
                  <c:v>FT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3B8F-4207-9C27-D3B83316D99B}"/>
            </c:ext>
          </c:extLst>
        </c:ser>
        <c:ser>
          <c:idx val="1"/>
          <c:order val="1"/>
          <c:tx>
            <c:strRef>
              <c:f>Region!$C$3:$C$4</c:f>
              <c:strCache>
                <c:ptCount val="1"/>
                <c:pt idx="0">
                  <c:v>PT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3B8F-4207-9C27-D3B83316D99B}"/>
            </c:ext>
          </c:extLst>
        </c:ser>
        <c:dLbls>
          <c:dLblPos val="inEnd"/>
          <c:showLegendKey val="0"/>
          <c:showVal val="1"/>
          <c:showCatName val="0"/>
          <c:showSerName val="0"/>
          <c:showPercent val="0"/>
          <c:showBubbleSize val="0"/>
        </c:dLbls>
        <c:gapWidth val="50"/>
        <c:axId val="125791184"/>
        <c:axId val="6662080"/>
      </c:barChart>
      <c:catAx>
        <c:axId val="125791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080"/>
        <c:crosses val="autoZero"/>
        <c:auto val="1"/>
        <c:lblAlgn val="ctr"/>
        <c:lblOffset val="100"/>
        <c:noMultiLvlLbl val="0"/>
      </c:catAx>
      <c:valAx>
        <c:axId val="6662080"/>
        <c:scaling>
          <c:orientation val="minMax"/>
        </c:scaling>
        <c:delete val="1"/>
        <c:axPos val="t"/>
        <c:numFmt formatCode="0" sourceLinked="1"/>
        <c:majorTickMark val="none"/>
        <c:minorTickMark val="none"/>
        <c:tickLblPos val="nextTo"/>
        <c:crossAx val="125791184"/>
        <c:crosses val="autoZero"/>
        <c:crossBetween val="between"/>
      </c:valAx>
      <c:spPr>
        <a:noFill/>
        <a:ln>
          <a:noFill/>
        </a:ln>
        <a:effectLst/>
      </c:spPr>
    </c:plotArea>
    <c:legend>
      <c:legendPos val="t"/>
      <c:layout>
        <c:manualLayout>
          <c:xMode val="edge"/>
          <c:yMode val="edge"/>
          <c:x val="0.8200390786309022"/>
          <c:y val="5.1342592592592606E-2"/>
          <c:w val="0.12509053919803051"/>
          <c:h val="6.41944290184195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New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Separations</a:t>
            </a:r>
          </a:p>
        </c:rich>
      </c:tx>
      <c:layout>
        <c:manualLayout>
          <c:xMode val="edge"/>
          <c:yMode val="edge"/>
          <c:x val="0.10697708073855228"/>
          <c:y val="3.7037178603884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dLbl>
          <c:idx val="0"/>
          <c:layout>
            <c:manualLayout>
              <c:x val="2.7769511306892239E-3"/>
              <c:y val="1.139435695538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dLbl>
          <c:idx val="0"/>
          <c:layout>
            <c:manualLayout>
              <c:x val="0"/>
              <c:y val="7.5913841425948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a:noFill/>
          </a:ln>
          <a:effectLst/>
        </c:spPr>
        <c:dLbl>
          <c:idx val="0"/>
          <c:layout>
            <c:manualLayout>
              <c:x val="2.7769511306892239E-3"/>
              <c:y val="1.139435695538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dLbl>
          <c:idx val="0"/>
          <c:layout>
            <c:manualLayout>
              <c:x val="0"/>
              <c:y val="7.5913841425948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dLbl>
          <c:idx val="0"/>
          <c:layout>
            <c:manualLayout>
              <c:x val="1.4622080463063999E-2"/>
              <c:y val="3.71519291591538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dk1">
              <a:tint val="88500"/>
            </a:schemeClr>
          </a:solidFill>
          <a:ln>
            <a:noFill/>
          </a:ln>
          <a:effectLst/>
        </c:spPr>
        <c:dLbl>
          <c:idx val="0"/>
          <c:layout>
            <c:manualLayout>
              <c:x val="0"/>
              <c:y val="9.0462271969903946E-2"/>
            </c:manualLayout>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6A40F853-09D1-48B9-BE03-8F71786CCE50}" type="VALUE">
                  <a:rPr lang="en-US">
                    <a:solidFill>
                      <a:schemeClr val="bg1"/>
                    </a:solidFill>
                  </a:rPr>
                  <a:pPr>
                    <a:defRPr>
                      <a:solidFill>
                        <a:sysClr val="windowText" lastClr="000000"/>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dk1">
              <a:tint val="885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9C5B5BD-D95B-45CC-B6A2-D26789DB5EFE}" type="VALUE">
                  <a:rPr lang="en-US">
                    <a:solidFill>
                      <a:schemeClr val="bg1"/>
                    </a:solidFill>
                  </a:rPr>
                  <a:pPr>
                    <a:defRPr>
                      <a:solidFill>
                        <a:sysClr val="windowText" lastClr="000000"/>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dk1">
              <a:tint val="885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D0B6B348-9ACC-4B2C-BC63-83E4DBA492B0}" type="VALUE">
                  <a:rPr lang="en-US">
                    <a:solidFill>
                      <a:schemeClr val="bg1"/>
                    </a:solidFill>
                  </a:rPr>
                  <a:pPr>
                    <a:defRPr>
                      <a:solidFill>
                        <a:sysClr val="windowText" lastClr="000000"/>
                      </a:solidFill>
                    </a:defRPr>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dk1">
              <a:tint val="88500"/>
            </a:schemeClr>
          </a:solidFill>
          <a:ln>
            <a:noFill/>
          </a:ln>
          <a:effectLst/>
        </c:spPr>
        <c:dLbl>
          <c:idx val="0"/>
          <c:layout>
            <c:manualLayout>
              <c:x val="2.9539692508081627E-3"/>
              <c:y val="3.79200720302127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dLbl>
          <c:idx val="0"/>
          <c:layout>
            <c:manualLayout>
              <c:x val="-1.0831095464557934E-16"/>
              <c:y val="3.94693329702180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7561226481586"/>
          <c:y val="9.1158428918796566E-2"/>
          <c:w val="0.86236714733044006"/>
          <c:h val="0.70966391979999777"/>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Pt>
            <c:idx val="0"/>
            <c:invertIfNegative val="0"/>
            <c:bubble3D val="0"/>
            <c:extLst>
              <c:ext xmlns:c16="http://schemas.microsoft.com/office/drawing/2014/chart" uri="{C3380CC4-5D6E-409C-BE32-E72D297353CC}">
                <c16:uniqueId val="{00000000-21E4-4BA4-BD35-94DCF991B67D}"/>
              </c:ext>
            </c:extLst>
          </c:dPt>
          <c:dPt>
            <c:idx val="2"/>
            <c:invertIfNegative val="0"/>
            <c:bubble3D val="0"/>
            <c:extLst>
              <c:ext xmlns:c16="http://schemas.microsoft.com/office/drawing/2014/chart" uri="{C3380CC4-5D6E-409C-BE32-E72D297353CC}">
                <c16:uniqueId val="{00000007-21E4-4BA4-BD35-94DCF991B67D}"/>
              </c:ext>
            </c:extLst>
          </c:dPt>
          <c:dPt>
            <c:idx val="3"/>
            <c:invertIfNegative val="0"/>
            <c:bubble3D val="0"/>
            <c:extLst>
              <c:ext xmlns:c16="http://schemas.microsoft.com/office/drawing/2014/chart" uri="{C3380CC4-5D6E-409C-BE32-E72D297353CC}">
                <c16:uniqueId val="{00000008-21E4-4BA4-BD35-94DCF991B67D}"/>
              </c:ext>
            </c:extLst>
          </c:dPt>
          <c:dLbls>
            <c:dLbl>
              <c:idx val="0"/>
              <c:layout>
                <c:manualLayout>
                  <c:x val="0"/>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E4-4BA4-BD35-94DCF991B67D}"/>
                </c:ext>
              </c:extLst>
            </c:dLbl>
            <c:dLbl>
              <c:idx val="2"/>
              <c:layout>
                <c:manualLayout>
                  <c:x val="2.9539692508081627E-3"/>
                  <c:y val="3.792007203021271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E4-4BA4-BD35-94DCF991B67D}"/>
                </c:ext>
              </c:extLst>
            </c:dLbl>
            <c:dLbl>
              <c:idx val="3"/>
              <c:layout>
                <c:manualLayout>
                  <c:x val="-1.0831095464557934E-16"/>
                  <c:y val="3.94693329702180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E4-4BA4-BD35-94DCF991B6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1-21E4-4BA4-BD35-94DCF991B67D}"/>
            </c:ext>
          </c:extLst>
        </c:ser>
        <c:ser>
          <c:idx val="1"/>
          <c:order val="1"/>
          <c:tx>
            <c:strRef>
              <c:f>Separations!$C$3</c:f>
              <c:strCache>
                <c:ptCount val="1"/>
                <c:pt idx="0">
                  <c:v>Bad Hires</c:v>
                </c:pt>
              </c:strCache>
            </c:strRef>
          </c:tx>
          <c:spPr>
            <a:solidFill>
              <a:schemeClr val="dk1">
                <a:tint val="55000"/>
              </a:schemeClr>
            </a:solidFill>
            <a:ln>
              <a:noFill/>
            </a:ln>
            <a:effectLst/>
          </c:spPr>
          <c:invertIfNegative val="0"/>
          <c:dPt>
            <c:idx val="0"/>
            <c:invertIfNegative val="0"/>
            <c:bubble3D val="0"/>
            <c:extLst>
              <c:ext xmlns:c16="http://schemas.microsoft.com/office/drawing/2014/chart" uri="{C3380CC4-5D6E-409C-BE32-E72D297353CC}">
                <c16:uniqueId val="{00000002-21E4-4BA4-BD35-94DCF991B67D}"/>
              </c:ext>
            </c:extLst>
          </c:dPt>
          <c:dPt>
            <c:idx val="1"/>
            <c:invertIfNegative val="0"/>
            <c:bubble3D val="0"/>
            <c:extLst>
              <c:ext xmlns:c16="http://schemas.microsoft.com/office/drawing/2014/chart" uri="{C3380CC4-5D6E-409C-BE32-E72D297353CC}">
                <c16:uniqueId val="{00000003-21E4-4BA4-BD35-94DCF991B67D}"/>
              </c:ext>
            </c:extLst>
          </c:dPt>
          <c:dPt>
            <c:idx val="2"/>
            <c:invertIfNegative val="0"/>
            <c:bubble3D val="0"/>
            <c:extLst>
              <c:ext xmlns:c16="http://schemas.microsoft.com/office/drawing/2014/chart" uri="{C3380CC4-5D6E-409C-BE32-E72D297353CC}">
                <c16:uniqueId val="{00000005-21E4-4BA4-BD35-94DCF991B67D}"/>
              </c:ext>
            </c:extLst>
          </c:dPt>
          <c:dPt>
            <c:idx val="3"/>
            <c:invertIfNegative val="0"/>
            <c:bubble3D val="0"/>
            <c:extLst>
              <c:ext xmlns:c16="http://schemas.microsoft.com/office/drawing/2014/chart" uri="{C3380CC4-5D6E-409C-BE32-E72D297353CC}">
                <c16:uniqueId val="{00000006-21E4-4BA4-BD35-94DCF991B67D}"/>
              </c:ext>
            </c:extLst>
          </c:dPt>
          <c:dLbls>
            <c:dLbl>
              <c:idx val="0"/>
              <c:layout>
                <c:manualLayout>
                  <c:x val="1.4622080463063999E-2"/>
                  <c:y val="3.71519291591538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E4-4BA4-BD35-94DCF991B67D}"/>
                </c:ext>
              </c:extLst>
            </c:dLbl>
            <c:dLbl>
              <c:idx val="1"/>
              <c:layout>
                <c:manualLayout>
                  <c:x val="0"/>
                  <c:y val="9.0462271969903946E-2"/>
                </c:manualLayout>
              </c:layout>
              <c:tx>
                <c:rich>
                  <a:bodyPr/>
                  <a:lstStyle/>
                  <a:p>
                    <a:fld id="{6A40F853-09D1-48B9-BE03-8F71786CCE50}" type="VALUE">
                      <a:rPr lang="en-US">
                        <a:solidFill>
                          <a:schemeClr val="bg1"/>
                        </a:solidFill>
                      </a:rPr>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1E4-4BA4-BD35-94DCF991B67D}"/>
                </c:ext>
              </c:extLst>
            </c:dLbl>
            <c:dLbl>
              <c:idx val="2"/>
              <c:tx>
                <c:rich>
                  <a:bodyPr/>
                  <a:lstStyle/>
                  <a:p>
                    <a:fld id="{D9C5B5BD-D95B-45CC-B6A2-D26789DB5EFE}" type="VALUE">
                      <a:rPr lang="en-US">
                        <a:solidFill>
                          <a:schemeClr val="bg1"/>
                        </a:solidFill>
                      </a:rPr>
                      <a:pPr/>
                      <a:t>[VALUE]</a:t>
                    </a:fld>
                    <a:endParaRPr lang="en-ID"/>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1E4-4BA4-BD35-94DCF991B67D}"/>
                </c:ext>
              </c:extLst>
            </c:dLbl>
            <c:dLbl>
              <c:idx val="3"/>
              <c:tx>
                <c:rich>
                  <a:bodyPr/>
                  <a:lstStyle/>
                  <a:p>
                    <a:fld id="{D0B6B348-9ACC-4B2C-BC63-83E4DBA492B0}" type="VALUE">
                      <a:rPr lang="en-US">
                        <a:solidFill>
                          <a:schemeClr val="bg1"/>
                        </a:solidFill>
                      </a:rPr>
                      <a:pPr/>
                      <a:t>[VALUE]</a:t>
                    </a:fld>
                    <a:endParaRPr lang="en-ID"/>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1E4-4BA4-BD35-94DCF991B6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4-21E4-4BA4-BD35-94DCF991B67D}"/>
            </c:ext>
          </c:extLst>
        </c:ser>
        <c:dLbls>
          <c:dLblPos val="inEnd"/>
          <c:showLegendKey val="0"/>
          <c:showVal val="1"/>
          <c:showCatName val="0"/>
          <c:showSerName val="0"/>
          <c:showPercent val="0"/>
          <c:showBubbleSize val="0"/>
        </c:dLbls>
        <c:gapWidth val="70"/>
        <c:overlap val="100"/>
        <c:axId val="254727904"/>
        <c:axId val="1456576"/>
      </c:barChart>
      <c:catAx>
        <c:axId val="2547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76"/>
        <c:crosses val="autoZero"/>
        <c:auto val="1"/>
        <c:lblAlgn val="ctr"/>
        <c:lblOffset val="100"/>
        <c:noMultiLvlLbl val="0"/>
      </c:catAx>
      <c:valAx>
        <c:axId val="1456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27904"/>
        <c:crosses val="autoZero"/>
        <c:crossBetween val="between"/>
      </c:valAx>
      <c:spPr>
        <a:noFill/>
        <a:ln>
          <a:noFill/>
        </a:ln>
        <a:effectLst/>
      </c:spPr>
    </c:plotArea>
    <c:legend>
      <c:legendPos val="t"/>
      <c:layout>
        <c:manualLayout>
          <c:xMode val="edge"/>
          <c:yMode val="edge"/>
          <c:x val="8.4030327349840686E-2"/>
          <c:y val="0.17094780738259074"/>
          <c:w val="0.30103970413788289"/>
          <c:h val="0.16914367948444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New Dashboard.xlsx]Term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Termination Reason</a:t>
            </a:r>
          </a:p>
        </c:rich>
      </c:tx>
      <c:layout>
        <c:manualLayout>
          <c:xMode val="edge"/>
          <c:yMode val="edge"/>
          <c:x val="3.5361873986890766E-2"/>
          <c:y val="3.70370733572938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dLbl>
          <c:idx val="0"/>
          <c:layout>
            <c:manualLayout>
              <c:x val="2.7769511306892239E-3"/>
              <c:y val="1.139435695538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dLbl>
          <c:idx val="0"/>
          <c:layout>
            <c:manualLayout>
              <c:x val="0"/>
              <c:y val="7.5913841425948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7769511306892239E-3"/>
              <c:y val="1.1394356955380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7.59138414259489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dk1">
              <a:tint val="88500"/>
            </a:schemeClr>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dk1">
              <a:tint val="88500"/>
            </a:schemeClr>
          </a:solidFill>
          <a:ln>
            <a:noFill/>
          </a:ln>
          <a:effectLst/>
        </c:spPr>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dk1">
              <a:tint val="88500"/>
            </a:schemeClr>
          </a:solidFill>
          <a:ln>
            <a:noFill/>
          </a:ln>
          <a:effectLst/>
        </c:spPr>
      </c:pivotFmt>
      <c:pivotFmt>
        <c:idx val="1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dk1">
              <a:tint val="88500"/>
            </a:schemeClr>
          </a:solidFill>
          <a:ln>
            <a:noFill/>
          </a:ln>
          <a:effectLst/>
        </c:spPr>
        <c:dLbl>
          <c:idx val="0"/>
          <c:layout>
            <c:manualLayout>
              <c:x val="-1.0929792305127789E-16"/>
              <c:y val="2.47221091754230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dk1">
              <a:tint val="88500"/>
            </a:schemeClr>
          </a:solidFill>
          <a:ln>
            <a:noFill/>
          </a:ln>
          <a:effectLst/>
        </c:spPr>
        <c:dLbl>
          <c:idx val="0"/>
          <c:layout>
            <c:manualLayout>
              <c:x val="0"/>
              <c:y val="6.2084757314400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1044493749062"/>
          <c:y val="0.11165351782570962"/>
          <c:w val="0.86166593163992888"/>
          <c:h val="0.66170132436368267"/>
        </c:manualLayout>
      </c:layout>
      <c:barChart>
        <c:barDir val="col"/>
        <c:grouping val="clustered"/>
        <c:varyColors val="0"/>
        <c:ser>
          <c:idx val="0"/>
          <c:order val="0"/>
          <c:tx>
            <c:strRef>
              <c:f>'Term Reason'!$B$3:$B$4</c:f>
              <c:strCache>
                <c:ptCount val="1"/>
                <c:pt idx="0">
                  <c:v>Involuntary</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7735-498E-B38C-5A874AC5811D}"/>
            </c:ext>
          </c:extLst>
        </c:ser>
        <c:ser>
          <c:idx val="1"/>
          <c:order val="1"/>
          <c:tx>
            <c:strRef>
              <c:f>'Term Reason'!$C$3:$C$4</c:f>
              <c:strCache>
                <c:ptCount val="1"/>
                <c:pt idx="0">
                  <c:v>Voluntary</c:v>
                </c:pt>
              </c:strCache>
            </c:strRef>
          </c:tx>
          <c:spPr>
            <a:solidFill>
              <a:schemeClr val="dk1">
                <a:tint val="55000"/>
              </a:schemeClr>
            </a:solidFill>
            <a:ln>
              <a:noFill/>
            </a:ln>
            <a:effectLst/>
          </c:spPr>
          <c:invertIfNegative val="0"/>
          <c:dPt>
            <c:idx val="2"/>
            <c:invertIfNegative val="0"/>
            <c:bubble3D val="0"/>
            <c:extLst>
              <c:ext xmlns:c16="http://schemas.microsoft.com/office/drawing/2014/chart" uri="{C3380CC4-5D6E-409C-BE32-E72D297353CC}">
                <c16:uniqueId val="{00000002-7735-498E-B38C-5A874AC5811D}"/>
              </c:ext>
            </c:extLst>
          </c:dPt>
          <c:dPt>
            <c:idx val="3"/>
            <c:invertIfNegative val="0"/>
            <c:bubble3D val="0"/>
            <c:extLst>
              <c:ext xmlns:c16="http://schemas.microsoft.com/office/drawing/2014/chart" uri="{C3380CC4-5D6E-409C-BE32-E72D297353CC}">
                <c16:uniqueId val="{00000003-7735-498E-B38C-5A874AC5811D}"/>
              </c:ext>
            </c:extLst>
          </c:dPt>
          <c:dLbls>
            <c:dLbl>
              <c:idx val="2"/>
              <c:layout>
                <c:manualLayout>
                  <c:x val="-1.0929792305127789E-16"/>
                  <c:y val="2.47221091754230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35-498E-B38C-5A874AC5811D}"/>
                </c:ext>
              </c:extLst>
            </c:dLbl>
            <c:dLbl>
              <c:idx val="3"/>
              <c:layout>
                <c:manualLayout>
                  <c:x val="0"/>
                  <c:y val="6.20847573144002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35-498E-B38C-5A874AC581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1-7735-498E-B38C-5A874AC5811D}"/>
            </c:ext>
          </c:extLst>
        </c:ser>
        <c:dLbls>
          <c:dLblPos val="inEnd"/>
          <c:showLegendKey val="0"/>
          <c:showVal val="1"/>
          <c:showCatName val="0"/>
          <c:showSerName val="0"/>
          <c:showPercent val="0"/>
          <c:showBubbleSize val="0"/>
        </c:dLbls>
        <c:gapWidth val="70"/>
        <c:axId val="254727904"/>
        <c:axId val="1456576"/>
      </c:barChart>
      <c:catAx>
        <c:axId val="2547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76"/>
        <c:crosses val="autoZero"/>
        <c:auto val="1"/>
        <c:lblAlgn val="ctr"/>
        <c:lblOffset val="100"/>
        <c:noMultiLvlLbl val="0"/>
      </c:catAx>
      <c:valAx>
        <c:axId val="1456576"/>
        <c:scaling>
          <c:orientation val="minMax"/>
        </c:scaling>
        <c:delete val="1"/>
        <c:axPos val="l"/>
        <c:numFmt formatCode="#,##0" sourceLinked="1"/>
        <c:majorTickMark val="none"/>
        <c:minorTickMark val="none"/>
        <c:tickLblPos val="nextTo"/>
        <c:crossAx val="254727904"/>
        <c:crosses val="autoZero"/>
        <c:crossBetween val="between"/>
      </c:valAx>
      <c:spPr>
        <a:noFill/>
        <a:ln>
          <a:noFill/>
        </a:ln>
        <a:effectLst/>
      </c:spPr>
    </c:plotArea>
    <c:legend>
      <c:legendPos val="t"/>
      <c:layout>
        <c:manualLayout>
          <c:xMode val="edge"/>
          <c:yMode val="edge"/>
          <c:x val="2.7335006077186971E-2"/>
          <c:y val="0.23321843420104243"/>
          <c:w val="0.29809489058126476"/>
          <c:h val="0.30870558601189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New Dashboard.xlsx]Headline!Age</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0"/>
              <c:y val="0.20272860892388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dLbl>
          <c:idx val="0"/>
          <c:layout>
            <c:manualLayout>
              <c:x val="0"/>
              <c:y val="0.20272860892388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dLbl>
          <c:idx val="0"/>
          <c:layout>
            <c:manualLayout>
              <c:x val="0"/>
              <c:y val="0.20272860892388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39786140874376"/>
          <c:y val="4.6698846543705208E-2"/>
          <c:w val="0.89019685039370078"/>
          <c:h val="0.7396734908136483"/>
        </c:manualLayout>
      </c:layout>
      <c:barChart>
        <c:barDir val="col"/>
        <c:grouping val="clustered"/>
        <c:varyColors val="0"/>
        <c:ser>
          <c:idx val="0"/>
          <c:order val="0"/>
          <c:tx>
            <c:strRef>
              <c:f>Headline!$B$21:$B$22</c:f>
              <c:strCache>
                <c:ptCount val="1"/>
                <c:pt idx="0">
                  <c:v>F</c:v>
                </c:pt>
              </c:strCache>
            </c:strRef>
          </c:tx>
          <c:spPr>
            <a:solidFill>
              <a:srgbClr val="00B0F0"/>
            </a:solidFill>
            <a:ln>
              <a:noFill/>
            </a:ln>
            <a:effectLst/>
          </c:spPr>
          <c:invertIfNegative val="0"/>
          <c:dPt>
            <c:idx val="2"/>
            <c:invertIfNegative val="0"/>
            <c:bubble3D val="0"/>
            <c:extLst>
              <c:ext xmlns:c16="http://schemas.microsoft.com/office/drawing/2014/chart" uri="{C3380CC4-5D6E-409C-BE32-E72D297353CC}">
                <c16:uniqueId val="{00000000-55D6-419D-B015-E983496C905F}"/>
              </c:ext>
            </c:extLst>
          </c:dPt>
          <c:dLbls>
            <c:dLbl>
              <c:idx val="2"/>
              <c:layout>
                <c:manualLayout>
                  <c:x val="0"/>
                  <c:y val="0.20272860892388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D6-419D-B015-E983496C90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Headline!$B$23:$B$26</c:f>
              <c:numCache>
                <c:formatCode>0</c:formatCode>
                <c:ptCount val="3"/>
                <c:pt idx="0">
                  <c:v>172</c:v>
                </c:pt>
                <c:pt idx="1">
                  <c:v>81</c:v>
                </c:pt>
                <c:pt idx="2">
                  <c:v>44</c:v>
                </c:pt>
              </c:numCache>
            </c:numRef>
          </c:val>
          <c:extLst>
            <c:ext xmlns:c16="http://schemas.microsoft.com/office/drawing/2014/chart" uri="{C3380CC4-5D6E-409C-BE32-E72D297353CC}">
              <c16:uniqueId val="{00000001-55D6-419D-B015-E983496C905F}"/>
            </c:ext>
          </c:extLst>
        </c:ser>
        <c:ser>
          <c:idx val="1"/>
          <c:order val="1"/>
          <c:tx>
            <c:strRef>
              <c:f>Headline!$C$21:$C$22</c:f>
              <c:strCache>
                <c:ptCount val="1"/>
                <c:pt idx="0">
                  <c:v>M</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Headline!$A$23:$A$26</c:f>
              <c:strCache>
                <c:ptCount val="3"/>
                <c:pt idx="0">
                  <c:v>&lt;30</c:v>
                </c:pt>
                <c:pt idx="1">
                  <c:v>30-49</c:v>
                </c:pt>
                <c:pt idx="2">
                  <c:v>50+</c:v>
                </c:pt>
              </c:strCache>
            </c:strRef>
          </c:cat>
          <c:val>
            <c:numRef>
              <c:f>Headline!$C$23:$C$26</c:f>
              <c:numCache>
                <c:formatCode>0</c:formatCode>
                <c:ptCount val="3"/>
                <c:pt idx="0">
                  <c:v>165</c:v>
                </c:pt>
                <c:pt idx="1">
                  <c:v>105</c:v>
                </c:pt>
                <c:pt idx="2">
                  <c:v>83</c:v>
                </c:pt>
              </c:numCache>
            </c:numRef>
          </c:val>
          <c:extLst>
            <c:ext xmlns:c16="http://schemas.microsoft.com/office/drawing/2014/chart" uri="{C3380CC4-5D6E-409C-BE32-E72D297353CC}">
              <c16:uniqueId val="{00000002-55D6-419D-B015-E983496C905F}"/>
            </c:ext>
          </c:extLst>
        </c:ser>
        <c:dLbls>
          <c:dLblPos val="inEnd"/>
          <c:showLegendKey val="0"/>
          <c:showVal val="1"/>
          <c:showCatName val="0"/>
          <c:showSerName val="0"/>
          <c:showPercent val="0"/>
          <c:showBubbleSize val="0"/>
        </c:dLbls>
        <c:gapWidth val="50"/>
        <c:axId val="2004474271"/>
        <c:axId val="1181882319"/>
      </c:barChart>
      <c:catAx>
        <c:axId val="20044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82319"/>
        <c:crosses val="autoZero"/>
        <c:auto val="1"/>
        <c:lblAlgn val="ctr"/>
        <c:lblOffset val="100"/>
        <c:noMultiLvlLbl val="0"/>
      </c:catAx>
      <c:valAx>
        <c:axId val="1181882319"/>
        <c:scaling>
          <c:orientation val="minMax"/>
        </c:scaling>
        <c:delete val="1"/>
        <c:axPos val="l"/>
        <c:numFmt formatCode="0" sourceLinked="1"/>
        <c:majorTickMark val="none"/>
        <c:minorTickMark val="none"/>
        <c:tickLblPos val="nextTo"/>
        <c:crossAx val="2004474271"/>
        <c:crosses val="autoZero"/>
        <c:crossBetween val="between"/>
      </c:valAx>
      <c:spPr>
        <a:noFill/>
        <a:ln>
          <a:noFill/>
        </a:ln>
        <a:effectLst/>
      </c:spPr>
    </c:plotArea>
    <c:legend>
      <c:legendPos val="t"/>
      <c:layout>
        <c:manualLayout>
          <c:xMode val="edge"/>
          <c:yMode val="edge"/>
          <c:x val="0.78993944762427759"/>
          <c:y val="0.10648170045311361"/>
          <c:w val="0.17767182436251211"/>
          <c:h val="0.18935778065619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png"/><Relationship Id="rId18" Type="http://schemas.openxmlformats.org/officeDocument/2006/relationships/image" Target="../media/image17.svg"/><Relationship Id="rId3" Type="http://schemas.openxmlformats.org/officeDocument/2006/relationships/image" Target="../media/image3.png"/><Relationship Id="rId21" Type="http://schemas.openxmlformats.org/officeDocument/2006/relationships/chart" Target="../charts/chart4.xml"/><Relationship Id="rId7" Type="http://schemas.openxmlformats.org/officeDocument/2006/relationships/image" Target="../media/image7.png"/><Relationship Id="rId12" Type="http://schemas.openxmlformats.org/officeDocument/2006/relationships/chart" Target="../charts/chart1.xml"/><Relationship Id="rId17" Type="http://schemas.openxmlformats.org/officeDocument/2006/relationships/image" Target="../media/image16.png"/><Relationship Id="rId25" Type="http://schemas.openxmlformats.org/officeDocument/2006/relationships/hyperlink" Target="#'Seperations Dashboard'!A1"/><Relationship Id="rId2" Type="http://schemas.openxmlformats.org/officeDocument/2006/relationships/image" Target="../media/image2.svg"/><Relationship Id="rId16" Type="http://schemas.openxmlformats.org/officeDocument/2006/relationships/image" Target="../media/image15.svg"/><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chart" Target="../charts/chart6.xml"/><Relationship Id="rId10" Type="http://schemas.openxmlformats.org/officeDocument/2006/relationships/image" Target="../media/image10.svg"/><Relationship Id="rId19"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svg"/><Relationship Id="rId22"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9.svg"/><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17" Type="http://schemas.openxmlformats.org/officeDocument/2006/relationships/image" Target="../media/image16.png"/><Relationship Id="rId2" Type="http://schemas.openxmlformats.org/officeDocument/2006/relationships/image" Target="../media/image1.png"/><Relationship Id="rId16" Type="http://schemas.openxmlformats.org/officeDocument/2006/relationships/image" Target="../media/image15.svg"/><Relationship Id="rId1" Type="http://schemas.openxmlformats.org/officeDocument/2006/relationships/hyperlink" Target="#Dashboard!A1"/><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11.sv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image" Target="../media/image18.svg"/></Relationships>
</file>

<file path=xl/drawings/drawing1.xml><?xml version="1.0" encoding="utf-8"?>
<xdr:wsDr xmlns:xdr="http://schemas.openxmlformats.org/drawingml/2006/spreadsheetDrawing" xmlns:a="http://schemas.openxmlformats.org/drawingml/2006/main">
  <xdr:twoCellAnchor editAs="oneCell">
    <xdr:from>
      <xdr:col>6</xdr:col>
      <xdr:colOff>208684</xdr:colOff>
      <xdr:row>2</xdr:row>
      <xdr:rowOff>2362</xdr:rowOff>
    </xdr:from>
    <xdr:to>
      <xdr:col>6</xdr:col>
      <xdr:colOff>611134</xdr:colOff>
      <xdr:row>3</xdr:row>
      <xdr:rowOff>214312</xdr:rowOff>
    </xdr:to>
    <xdr:pic>
      <xdr:nvPicPr>
        <xdr:cNvPr id="3" name="Graphic 2" descr="Man">
          <a:extLst>
            <a:ext uri="{FF2B5EF4-FFF2-40B4-BE49-F238E27FC236}">
              <a16:creationId xmlns:a16="http://schemas.microsoft.com/office/drawing/2014/main" id="{5F91B716-F9C8-412A-91FB-3D94715BA5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82366" y="487271"/>
          <a:ext cx="402450" cy="402450"/>
        </a:xfrm>
        <a:prstGeom prst="rect">
          <a:avLst/>
        </a:prstGeom>
      </xdr:spPr>
    </xdr:pic>
    <xdr:clientData/>
  </xdr:twoCellAnchor>
  <xdr:twoCellAnchor editAs="oneCell">
    <xdr:from>
      <xdr:col>7</xdr:col>
      <xdr:colOff>206284</xdr:colOff>
      <xdr:row>2</xdr:row>
      <xdr:rowOff>2362</xdr:rowOff>
    </xdr:from>
    <xdr:to>
      <xdr:col>7</xdr:col>
      <xdr:colOff>608734</xdr:colOff>
      <xdr:row>3</xdr:row>
      <xdr:rowOff>214312</xdr:rowOff>
    </xdr:to>
    <xdr:pic>
      <xdr:nvPicPr>
        <xdr:cNvPr id="5" name="Graphic 4" descr="Woman">
          <a:extLst>
            <a:ext uri="{FF2B5EF4-FFF2-40B4-BE49-F238E27FC236}">
              <a16:creationId xmlns:a16="http://schemas.microsoft.com/office/drawing/2014/main" id="{B4C69094-A22D-4E19-A6D8-1E2141A5F4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41966" y="487271"/>
          <a:ext cx="402450" cy="402450"/>
        </a:xfrm>
        <a:prstGeom prst="rect">
          <a:avLst/>
        </a:prstGeom>
      </xdr:spPr>
    </xdr:pic>
    <xdr:clientData/>
  </xdr:twoCellAnchor>
  <xdr:twoCellAnchor editAs="oneCell">
    <xdr:from>
      <xdr:col>5</xdr:col>
      <xdr:colOff>371479</xdr:colOff>
      <xdr:row>1</xdr:row>
      <xdr:rowOff>170450</xdr:rowOff>
    </xdr:from>
    <xdr:to>
      <xdr:col>5</xdr:col>
      <xdr:colOff>773929</xdr:colOff>
      <xdr:row>3</xdr:row>
      <xdr:rowOff>191900</xdr:rowOff>
    </xdr:to>
    <xdr:pic>
      <xdr:nvPicPr>
        <xdr:cNvPr id="7" name="Graphic 6" descr="Users">
          <a:extLst>
            <a:ext uri="{FF2B5EF4-FFF2-40B4-BE49-F238E27FC236}">
              <a16:creationId xmlns:a16="http://schemas.microsoft.com/office/drawing/2014/main" id="{71B32392-D5F3-4DC2-89E6-FDF468E19E3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33086" y="469807"/>
          <a:ext cx="402450" cy="402450"/>
        </a:xfrm>
        <a:prstGeom prst="rect">
          <a:avLst/>
        </a:prstGeom>
      </xdr:spPr>
    </xdr:pic>
    <xdr:clientData/>
  </xdr:twoCellAnchor>
  <xdr:twoCellAnchor editAs="oneCell">
    <xdr:from>
      <xdr:col>8</xdr:col>
      <xdr:colOff>145200</xdr:colOff>
      <xdr:row>1</xdr:row>
      <xdr:rowOff>40425</xdr:rowOff>
    </xdr:from>
    <xdr:to>
      <xdr:col>8</xdr:col>
      <xdr:colOff>471525</xdr:colOff>
      <xdr:row>2</xdr:row>
      <xdr:rowOff>176250</xdr:rowOff>
    </xdr:to>
    <xdr:pic>
      <xdr:nvPicPr>
        <xdr:cNvPr id="9" name="Graphic 8" descr="Coins">
          <a:extLst>
            <a:ext uri="{FF2B5EF4-FFF2-40B4-BE49-F238E27FC236}">
              <a16:creationId xmlns:a16="http://schemas.microsoft.com/office/drawing/2014/main" id="{2ABA5600-3BD6-4E6D-BF7D-DAE0BED9FA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22000" y="335700"/>
          <a:ext cx="326325" cy="326325"/>
        </a:xfrm>
        <a:prstGeom prst="rect">
          <a:avLst/>
        </a:prstGeom>
      </xdr:spPr>
    </xdr:pic>
    <xdr:clientData/>
  </xdr:twoCellAnchor>
  <xdr:twoCellAnchor editAs="oneCell">
    <xdr:from>
      <xdr:col>11</xdr:col>
      <xdr:colOff>142961</xdr:colOff>
      <xdr:row>1</xdr:row>
      <xdr:rowOff>35625</xdr:rowOff>
    </xdr:from>
    <xdr:to>
      <xdr:col>11</xdr:col>
      <xdr:colOff>469286</xdr:colOff>
      <xdr:row>2</xdr:row>
      <xdr:rowOff>171450</xdr:rowOff>
    </xdr:to>
    <xdr:pic>
      <xdr:nvPicPr>
        <xdr:cNvPr id="13" name="Graphic 12" descr="Clock">
          <a:extLst>
            <a:ext uri="{FF2B5EF4-FFF2-40B4-BE49-F238E27FC236}">
              <a16:creationId xmlns:a16="http://schemas.microsoft.com/office/drawing/2014/main" id="{78DA19FF-52FB-4B61-AA70-F627FB4E07E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799255" y="326978"/>
          <a:ext cx="326325" cy="326325"/>
        </a:xfrm>
        <a:prstGeom prst="rect">
          <a:avLst/>
        </a:prstGeom>
      </xdr:spPr>
    </xdr:pic>
    <xdr:clientData/>
  </xdr:twoCellAnchor>
  <xdr:twoCellAnchor editAs="oneCell">
    <xdr:from>
      <xdr:col>9</xdr:col>
      <xdr:colOff>127285</xdr:colOff>
      <xdr:row>0</xdr:row>
      <xdr:rowOff>291352</xdr:rowOff>
    </xdr:from>
    <xdr:to>
      <xdr:col>9</xdr:col>
      <xdr:colOff>507225</xdr:colOff>
      <xdr:row>3</xdr:row>
      <xdr:rowOff>528</xdr:rowOff>
    </xdr:to>
    <xdr:pic>
      <xdr:nvPicPr>
        <xdr:cNvPr id="14" name="Graphic 13" descr="Man">
          <a:extLst>
            <a:ext uri="{FF2B5EF4-FFF2-40B4-BE49-F238E27FC236}">
              <a16:creationId xmlns:a16="http://schemas.microsoft.com/office/drawing/2014/main" id="{C87BD599-B3C6-43E0-8B0E-2A0D10095F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73344" y="291352"/>
          <a:ext cx="379940" cy="376237"/>
        </a:xfrm>
        <a:prstGeom prst="rect">
          <a:avLst/>
        </a:prstGeom>
      </xdr:spPr>
    </xdr:pic>
    <xdr:clientData/>
  </xdr:twoCellAnchor>
  <xdr:twoCellAnchor editAs="oneCell">
    <xdr:from>
      <xdr:col>10</xdr:col>
      <xdr:colOff>124885</xdr:colOff>
      <xdr:row>0</xdr:row>
      <xdr:rowOff>291352</xdr:rowOff>
    </xdr:from>
    <xdr:to>
      <xdr:col>10</xdr:col>
      <xdr:colOff>504825</xdr:colOff>
      <xdr:row>3</xdr:row>
      <xdr:rowOff>528</xdr:rowOff>
    </xdr:to>
    <xdr:pic>
      <xdr:nvPicPr>
        <xdr:cNvPr id="15" name="Graphic 14" descr="Woman">
          <a:extLst>
            <a:ext uri="{FF2B5EF4-FFF2-40B4-BE49-F238E27FC236}">
              <a16:creationId xmlns:a16="http://schemas.microsoft.com/office/drawing/2014/main" id="{2703B271-A11D-4479-A2D3-4BA93B030C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176061" y="291352"/>
          <a:ext cx="379940" cy="376237"/>
        </a:xfrm>
        <a:prstGeom prst="rect">
          <a:avLst/>
        </a:prstGeom>
      </xdr:spPr>
    </xdr:pic>
    <xdr:clientData/>
  </xdr:twoCellAnchor>
  <xdr:twoCellAnchor editAs="oneCell">
    <xdr:from>
      <xdr:col>12</xdr:col>
      <xdr:colOff>114300</xdr:colOff>
      <xdr:row>0</xdr:row>
      <xdr:rowOff>288112</xdr:rowOff>
    </xdr:from>
    <xdr:to>
      <xdr:col>12</xdr:col>
      <xdr:colOff>516750</xdr:colOff>
      <xdr:row>3</xdr:row>
      <xdr:rowOff>14287</xdr:rowOff>
    </xdr:to>
    <xdr:pic>
      <xdr:nvPicPr>
        <xdr:cNvPr id="17" name="Graphic 16" descr="Man">
          <a:extLst>
            <a:ext uri="{FF2B5EF4-FFF2-40B4-BE49-F238E27FC236}">
              <a16:creationId xmlns:a16="http://schemas.microsoft.com/office/drawing/2014/main" id="{04755BFC-8E75-40A8-B836-046F6E4831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29500" y="288112"/>
          <a:ext cx="402450" cy="402450"/>
        </a:xfrm>
        <a:prstGeom prst="rect">
          <a:avLst/>
        </a:prstGeom>
      </xdr:spPr>
    </xdr:pic>
    <xdr:clientData/>
  </xdr:twoCellAnchor>
  <xdr:twoCellAnchor editAs="oneCell">
    <xdr:from>
      <xdr:col>13</xdr:col>
      <xdr:colOff>111900</xdr:colOff>
      <xdr:row>0</xdr:row>
      <xdr:rowOff>288112</xdr:rowOff>
    </xdr:from>
    <xdr:to>
      <xdr:col>13</xdr:col>
      <xdr:colOff>514350</xdr:colOff>
      <xdr:row>3</xdr:row>
      <xdr:rowOff>14287</xdr:rowOff>
    </xdr:to>
    <xdr:pic>
      <xdr:nvPicPr>
        <xdr:cNvPr id="18" name="Graphic 17" descr="Woman">
          <a:extLst>
            <a:ext uri="{FF2B5EF4-FFF2-40B4-BE49-F238E27FC236}">
              <a16:creationId xmlns:a16="http://schemas.microsoft.com/office/drawing/2014/main" id="{AAA71FD1-A59C-4450-AEF5-3CBD7FE64D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036700" y="288112"/>
          <a:ext cx="402450" cy="402450"/>
        </a:xfrm>
        <a:prstGeom prst="rect">
          <a:avLst/>
        </a:prstGeom>
      </xdr:spPr>
    </xdr:pic>
    <xdr:clientData/>
  </xdr:twoCellAnchor>
  <xdr:twoCellAnchor>
    <xdr:from>
      <xdr:col>14</xdr:col>
      <xdr:colOff>1</xdr:colOff>
      <xdr:row>0</xdr:row>
      <xdr:rowOff>17318</xdr:rowOff>
    </xdr:from>
    <xdr:to>
      <xdr:col>17</xdr:col>
      <xdr:colOff>523875</xdr:colOff>
      <xdr:row>5</xdr:row>
      <xdr:rowOff>-1</xdr:rowOff>
    </xdr:to>
    <xdr:graphicFrame macro="">
      <xdr:nvGraphicFramePr>
        <xdr:cNvPr id="11" name="Chart 10">
          <a:extLst>
            <a:ext uri="{FF2B5EF4-FFF2-40B4-BE49-F238E27FC236}">
              <a16:creationId xmlns:a16="http://schemas.microsoft.com/office/drawing/2014/main" id="{4E68F33D-EA46-4E6D-8C34-CFC691611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19</xdr:col>
      <xdr:colOff>227107</xdr:colOff>
      <xdr:row>2</xdr:row>
      <xdr:rowOff>28696</xdr:rowOff>
    </xdr:from>
    <xdr:to>
      <xdr:col>19</xdr:col>
      <xdr:colOff>629557</xdr:colOff>
      <xdr:row>3</xdr:row>
      <xdr:rowOff>240646</xdr:rowOff>
    </xdr:to>
    <xdr:pic>
      <xdr:nvPicPr>
        <xdr:cNvPr id="12" name="Graphic 11" descr="Man">
          <a:extLst>
            <a:ext uri="{FF2B5EF4-FFF2-40B4-BE49-F238E27FC236}">
              <a16:creationId xmlns:a16="http://schemas.microsoft.com/office/drawing/2014/main" id="{7C605CDC-574D-43E4-BE6D-7F711942AFB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863607" y="520821"/>
          <a:ext cx="402450" cy="402450"/>
        </a:xfrm>
        <a:prstGeom prst="rect">
          <a:avLst/>
        </a:prstGeom>
      </xdr:spPr>
    </xdr:pic>
    <xdr:clientData/>
  </xdr:twoCellAnchor>
  <xdr:twoCellAnchor editAs="oneCell">
    <xdr:from>
      <xdr:col>20</xdr:col>
      <xdr:colOff>224707</xdr:colOff>
      <xdr:row>2</xdr:row>
      <xdr:rowOff>28696</xdr:rowOff>
    </xdr:from>
    <xdr:to>
      <xdr:col>20</xdr:col>
      <xdr:colOff>627157</xdr:colOff>
      <xdr:row>3</xdr:row>
      <xdr:rowOff>240646</xdr:rowOff>
    </xdr:to>
    <xdr:pic>
      <xdr:nvPicPr>
        <xdr:cNvPr id="16" name="Graphic 15" descr="Woman">
          <a:extLst>
            <a:ext uri="{FF2B5EF4-FFF2-40B4-BE49-F238E27FC236}">
              <a16:creationId xmlns:a16="http://schemas.microsoft.com/office/drawing/2014/main" id="{9F6A80A1-A466-4E66-BE09-0E0FCECFB27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797832" y="520821"/>
          <a:ext cx="402450" cy="402450"/>
        </a:xfrm>
        <a:prstGeom prst="rect">
          <a:avLst/>
        </a:prstGeom>
      </xdr:spPr>
    </xdr:pic>
    <xdr:clientData/>
  </xdr:twoCellAnchor>
  <xdr:twoCellAnchor editAs="oneCell">
    <xdr:from>
      <xdr:col>18</xdr:col>
      <xdr:colOff>203256</xdr:colOff>
      <xdr:row>2</xdr:row>
      <xdr:rowOff>28696</xdr:rowOff>
    </xdr:from>
    <xdr:to>
      <xdr:col>18</xdr:col>
      <xdr:colOff>605706</xdr:colOff>
      <xdr:row>3</xdr:row>
      <xdr:rowOff>240646</xdr:rowOff>
    </xdr:to>
    <xdr:pic>
      <xdr:nvPicPr>
        <xdr:cNvPr id="19" name="Graphic 18" descr="Users">
          <a:extLst>
            <a:ext uri="{FF2B5EF4-FFF2-40B4-BE49-F238E27FC236}">
              <a16:creationId xmlns:a16="http://schemas.microsoft.com/office/drawing/2014/main" id="{ABCF8ABE-552F-4355-80D6-558C7AC0247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887256" y="520821"/>
          <a:ext cx="402450" cy="402450"/>
        </a:xfrm>
        <a:prstGeom prst="rect">
          <a:avLst/>
        </a:prstGeom>
      </xdr:spPr>
    </xdr:pic>
    <xdr:clientData/>
  </xdr:twoCellAnchor>
  <xdr:twoCellAnchor>
    <xdr:from>
      <xdr:col>1</xdr:col>
      <xdr:colOff>593911</xdr:colOff>
      <xdr:row>5</xdr:row>
      <xdr:rowOff>0</xdr:rowOff>
    </xdr:from>
    <xdr:to>
      <xdr:col>14</xdr:col>
      <xdr:colOff>582706</xdr:colOff>
      <xdr:row>21</xdr:row>
      <xdr:rowOff>51954</xdr:rowOff>
    </xdr:to>
    <xdr:graphicFrame macro="">
      <xdr:nvGraphicFramePr>
        <xdr:cNvPr id="20" name="Active Employees Chart">
          <a:extLst>
            <a:ext uri="{FF2B5EF4-FFF2-40B4-BE49-F238E27FC236}">
              <a16:creationId xmlns:a16="http://schemas.microsoft.com/office/drawing/2014/main" id="{FA4E584A-B34B-41D7-AA72-A5AB4778C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593912</xdr:colOff>
      <xdr:row>5</xdr:row>
      <xdr:rowOff>0</xdr:rowOff>
    </xdr:from>
    <xdr:to>
      <xdr:col>23</xdr:col>
      <xdr:colOff>588818</xdr:colOff>
      <xdr:row>21</xdr:row>
      <xdr:rowOff>51954</xdr:rowOff>
    </xdr:to>
    <xdr:graphicFrame macro="">
      <xdr:nvGraphicFramePr>
        <xdr:cNvPr id="21" name="Ettnic Group Chart">
          <a:extLst>
            <a:ext uri="{FF2B5EF4-FFF2-40B4-BE49-F238E27FC236}">
              <a16:creationId xmlns:a16="http://schemas.microsoft.com/office/drawing/2014/main" id="{B4F009C7-8466-49E5-9446-E1341BF70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14</xdr:col>
      <xdr:colOff>585107</xdr:colOff>
      <xdr:row>21</xdr:row>
      <xdr:rowOff>69272</xdr:rowOff>
    </xdr:from>
    <xdr:to>
      <xdr:col>23</xdr:col>
      <xdr:colOff>612321</xdr:colOff>
      <xdr:row>38</xdr:row>
      <xdr:rowOff>103908</xdr:rowOff>
    </xdr:to>
    <xdr:graphicFrame macro="">
      <xdr:nvGraphicFramePr>
        <xdr:cNvPr id="22" name="Ettnic Group Chart">
          <a:extLst>
            <a:ext uri="{FF2B5EF4-FFF2-40B4-BE49-F238E27FC236}">
              <a16:creationId xmlns:a16="http://schemas.microsoft.com/office/drawing/2014/main" id="{E8624CAC-DD36-4987-B9F2-D1AD5BA1F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1444</xdr:colOff>
      <xdr:row>21</xdr:row>
      <xdr:rowOff>50934</xdr:rowOff>
    </xdr:from>
    <xdr:to>
      <xdr:col>7</xdr:col>
      <xdr:colOff>569232</xdr:colOff>
      <xdr:row>38</xdr:row>
      <xdr:rowOff>103909</xdr:rowOff>
    </xdr:to>
    <xdr:graphicFrame macro="">
      <xdr:nvGraphicFramePr>
        <xdr:cNvPr id="23" name="Chart 22">
          <a:extLst>
            <a:ext uri="{FF2B5EF4-FFF2-40B4-BE49-F238E27FC236}">
              <a16:creationId xmlns:a16="http://schemas.microsoft.com/office/drawing/2014/main" id="{29ADCA96-5B54-4717-8D86-4DBAEEC0D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571499</xdr:colOff>
      <xdr:row>21</xdr:row>
      <xdr:rowOff>45892</xdr:rowOff>
    </xdr:from>
    <xdr:to>
      <xdr:col>14</xdr:col>
      <xdr:colOff>566138</xdr:colOff>
      <xdr:row>31</xdr:row>
      <xdr:rowOff>69271</xdr:rowOff>
    </xdr:to>
    <xdr:graphicFrame macro="">
      <xdr:nvGraphicFramePr>
        <xdr:cNvPr id="24" name="Chart 23">
          <a:extLst>
            <a:ext uri="{FF2B5EF4-FFF2-40B4-BE49-F238E27FC236}">
              <a16:creationId xmlns:a16="http://schemas.microsoft.com/office/drawing/2014/main" id="{BAB8FE3A-2114-4642-AC3A-E48BA834E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571500</xdr:colOff>
      <xdr:row>31</xdr:row>
      <xdr:rowOff>47625</xdr:rowOff>
    </xdr:from>
    <xdr:to>
      <xdr:col>14</xdr:col>
      <xdr:colOff>574302</xdr:colOff>
      <xdr:row>38</xdr:row>
      <xdr:rowOff>103908</xdr:rowOff>
    </xdr:to>
    <xdr:graphicFrame macro="">
      <xdr:nvGraphicFramePr>
        <xdr:cNvPr id="25" name="Chart 24">
          <a:extLst>
            <a:ext uri="{FF2B5EF4-FFF2-40B4-BE49-F238E27FC236}">
              <a16:creationId xmlns:a16="http://schemas.microsoft.com/office/drawing/2014/main" id="{0426AB47-ECD4-48AD-9F52-DC0079F84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542925</xdr:colOff>
      <xdr:row>0</xdr:row>
      <xdr:rowOff>95250</xdr:rowOff>
    </xdr:from>
    <xdr:to>
      <xdr:col>4</xdr:col>
      <xdr:colOff>542925</xdr:colOff>
      <xdr:row>4</xdr:row>
      <xdr:rowOff>247650</xdr:rowOff>
    </xdr:to>
    <xdr:cxnSp macro="">
      <xdr:nvCxnSpPr>
        <xdr:cNvPr id="4" name="Straight Connector 3">
          <a:extLst>
            <a:ext uri="{FF2B5EF4-FFF2-40B4-BE49-F238E27FC236}">
              <a16:creationId xmlns:a16="http://schemas.microsoft.com/office/drawing/2014/main" id="{127C15DC-48F1-4C20-AFFA-094F97B75162}"/>
            </a:ext>
          </a:extLst>
        </xdr:cNvPr>
        <xdr:cNvCxnSpPr/>
      </xdr:nvCxnSpPr>
      <xdr:spPr>
        <a:xfrm>
          <a:off x="2981325" y="95250"/>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758825</xdr:colOff>
      <xdr:row>0</xdr:row>
      <xdr:rowOff>104775</xdr:rowOff>
    </xdr:from>
    <xdr:to>
      <xdr:col>7</xdr:col>
      <xdr:colOff>758825</xdr:colOff>
      <xdr:row>4</xdr:row>
      <xdr:rowOff>257175</xdr:rowOff>
    </xdr:to>
    <xdr:cxnSp macro="">
      <xdr:nvCxnSpPr>
        <xdr:cNvPr id="28" name="Straight Connector 27">
          <a:extLst>
            <a:ext uri="{FF2B5EF4-FFF2-40B4-BE49-F238E27FC236}">
              <a16:creationId xmlns:a16="http://schemas.microsoft.com/office/drawing/2014/main" id="{CDF79497-2F19-4ECB-A5C3-605293EC9555}"/>
            </a:ext>
          </a:extLst>
        </xdr:cNvPr>
        <xdr:cNvCxnSpPr/>
      </xdr:nvCxnSpPr>
      <xdr:spPr>
        <a:xfrm>
          <a:off x="5680075" y="104775"/>
          <a:ext cx="0" cy="11207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690335</xdr:colOff>
      <xdr:row>0</xdr:row>
      <xdr:rowOff>98425</xdr:rowOff>
    </xdr:from>
    <xdr:to>
      <xdr:col>10</xdr:col>
      <xdr:colOff>690335</xdr:colOff>
      <xdr:row>4</xdr:row>
      <xdr:rowOff>250825</xdr:rowOff>
    </xdr:to>
    <xdr:cxnSp macro="">
      <xdr:nvCxnSpPr>
        <xdr:cNvPr id="29" name="Straight Connector 28">
          <a:extLst>
            <a:ext uri="{FF2B5EF4-FFF2-40B4-BE49-F238E27FC236}">
              <a16:creationId xmlns:a16="http://schemas.microsoft.com/office/drawing/2014/main" id="{B598D809-7377-42E7-B8A6-342D4ED3B1A2}"/>
            </a:ext>
          </a:extLst>
        </xdr:cNvPr>
        <xdr:cNvCxnSpPr/>
      </xdr:nvCxnSpPr>
      <xdr:spPr>
        <a:xfrm>
          <a:off x="7627710" y="98425"/>
          <a:ext cx="0" cy="11207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0</xdr:row>
      <xdr:rowOff>104775</xdr:rowOff>
    </xdr:from>
    <xdr:to>
      <xdr:col>13</xdr:col>
      <xdr:colOff>628650</xdr:colOff>
      <xdr:row>4</xdr:row>
      <xdr:rowOff>257175</xdr:rowOff>
    </xdr:to>
    <xdr:cxnSp macro="">
      <xdr:nvCxnSpPr>
        <xdr:cNvPr id="30" name="Straight Connector 29">
          <a:extLst>
            <a:ext uri="{FF2B5EF4-FFF2-40B4-BE49-F238E27FC236}">
              <a16:creationId xmlns:a16="http://schemas.microsoft.com/office/drawing/2014/main" id="{A3EB0493-66AA-43FF-8701-444F623619C5}"/>
            </a:ext>
          </a:extLst>
        </xdr:cNvPr>
        <xdr:cNvCxnSpPr/>
      </xdr:nvCxnSpPr>
      <xdr:spPr>
        <a:xfrm>
          <a:off x="9280525" y="104775"/>
          <a:ext cx="0" cy="11207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523875</xdr:colOff>
      <xdr:row>0</xdr:row>
      <xdr:rowOff>111125</xdr:rowOff>
    </xdr:from>
    <xdr:to>
      <xdr:col>17</xdr:col>
      <xdr:colOff>523875</xdr:colOff>
      <xdr:row>4</xdr:row>
      <xdr:rowOff>263525</xdr:rowOff>
    </xdr:to>
    <xdr:cxnSp macro="">
      <xdr:nvCxnSpPr>
        <xdr:cNvPr id="31" name="Straight Connector 30">
          <a:extLst>
            <a:ext uri="{FF2B5EF4-FFF2-40B4-BE49-F238E27FC236}">
              <a16:creationId xmlns:a16="http://schemas.microsoft.com/office/drawing/2014/main" id="{D5F8746E-927A-4A00-AD48-2D026DAAF441}"/>
            </a:ext>
          </a:extLst>
        </xdr:cNvPr>
        <xdr:cNvCxnSpPr/>
      </xdr:nvCxnSpPr>
      <xdr:spPr>
        <a:xfrm>
          <a:off x="12080875" y="111125"/>
          <a:ext cx="0" cy="112077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8468</xdr:colOff>
      <xdr:row>0</xdr:row>
      <xdr:rowOff>114300</xdr:rowOff>
    </xdr:from>
    <xdr:to>
      <xdr:col>21</xdr:col>
      <xdr:colOff>8468</xdr:colOff>
      <xdr:row>4</xdr:row>
      <xdr:rowOff>266700</xdr:rowOff>
    </xdr:to>
    <xdr:cxnSp macro="">
      <xdr:nvCxnSpPr>
        <xdr:cNvPr id="32" name="Straight Connector 31">
          <a:extLst>
            <a:ext uri="{FF2B5EF4-FFF2-40B4-BE49-F238E27FC236}">
              <a16:creationId xmlns:a16="http://schemas.microsoft.com/office/drawing/2014/main" id="{9322F0FA-201B-456B-BCF4-FB95A61F5139}"/>
            </a:ext>
          </a:extLst>
        </xdr:cNvPr>
        <xdr:cNvCxnSpPr/>
      </xdr:nvCxnSpPr>
      <xdr:spPr>
        <a:xfrm>
          <a:off x="13449301" y="114300"/>
          <a:ext cx="0" cy="110490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21027</xdr:colOff>
      <xdr:row>1</xdr:row>
      <xdr:rowOff>122463</xdr:rowOff>
    </xdr:from>
    <xdr:to>
      <xdr:col>23</xdr:col>
      <xdr:colOff>585108</xdr:colOff>
      <xdr:row>5</xdr:row>
      <xdr:rowOff>13606</xdr:rowOff>
    </xdr:to>
    <mc:AlternateContent xmlns:mc="http://schemas.openxmlformats.org/markup-compatibility/2006" xmlns:a14="http://schemas.microsoft.com/office/drawing/2010/main">
      <mc:Choice Requires="a14">
        <xdr:graphicFrame macro="">
          <xdr:nvGraphicFramePr>
            <xdr:cNvPr id="33" name="Date (Year)">
              <a:extLst>
                <a:ext uri="{FF2B5EF4-FFF2-40B4-BE49-F238E27FC236}">
                  <a16:creationId xmlns:a16="http://schemas.microsoft.com/office/drawing/2014/main" id="{5CBC9E0E-D24F-495D-9DF4-66FDF3C9B6E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966618" y="416872"/>
              <a:ext cx="1776354" cy="89559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121228</xdr:rowOff>
    </xdr:from>
    <xdr:to>
      <xdr:col>2</xdr:col>
      <xdr:colOff>3780</xdr:colOff>
      <xdr:row>38</xdr:row>
      <xdr:rowOff>103909</xdr:rowOff>
    </xdr:to>
    <mc:AlternateContent xmlns:mc="http://schemas.openxmlformats.org/markup-compatibility/2006" xmlns:a14="http://schemas.microsoft.com/office/drawing/2010/main">
      <mc:Choice Requires="a14">
        <xdr:graphicFrame macro="">
          <xdr:nvGraphicFramePr>
            <xdr:cNvPr id="34" name="EthnicGroup">
              <a:extLst>
                <a:ext uri="{FF2B5EF4-FFF2-40B4-BE49-F238E27FC236}">
                  <a16:creationId xmlns:a16="http://schemas.microsoft.com/office/drawing/2014/main" id="{789EBD0D-65F2-45EC-945E-7A566E59C59A}"/>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5420592"/>
              <a:ext cx="1216053" cy="226868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5814</xdr:rowOff>
    </xdr:from>
    <xdr:to>
      <xdr:col>1</xdr:col>
      <xdr:colOff>588819</xdr:colOff>
      <xdr:row>9</xdr:row>
      <xdr:rowOff>138546</xdr:rowOff>
    </xdr:to>
    <mc:AlternateContent xmlns:mc="http://schemas.openxmlformats.org/markup-compatibility/2006" xmlns:a14="http://schemas.microsoft.com/office/drawing/2010/main">
      <mc:Choice Requires="a14">
        <xdr:graphicFrame macro="">
          <xdr:nvGraphicFramePr>
            <xdr:cNvPr id="35" name="Full/Part">
              <a:extLst>
                <a:ext uri="{FF2B5EF4-FFF2-40B4-BE49-F238E27FC236}">
                  <a16:creationId xmlns:a16="http://schemas.microsoft.com/office/drawing/2014/main" id="{0FC4F5A1-05C8-453E-ACE7-A0DC5B25C6F2}"/>
                </a:ext>
              </a:extLst>
            </xdr:cNvPr>
            <xdr:cNvGraphicFramePr/>
          </xdr:nvGraphicFramePr>
          <xdr:xfrm>
            <a:off x="0" y="0"/>
            <a:ext cx="0" cy="0"/>
          </xdr:xfrm>
          <a:graphic>
            <a:graphicData uri="http://schemas.microsoft.com/office/drawing/2010/slicer">
              <sle:slicer xmlns:sle="http://schemas.microsoft.com/office/drawing/2010/slicer" name="Full/Part"/>
            </a:graphicData>
          </a:graphic>
        </xdr:graphicFrame>
      </mc:Choice>
      <mc:Fallback xmlns="">
        <xdr:sp macro="" textlink="">
          <xdr:nvSpPr>
            <xdr:cNvPr id="0" name=""/>
            <xdr:cNvSpPr>
              <a:spLocks noTextEdit="1"/>
            </xdr:cNvSpPr>
          </xdr:nvSpPr>
          <xdr:spPr>
            <a:xfrm>
              <a:off x="0" y="1304678"/>
              <a:ext cx="1194955" cy="8947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152730</xdr:rowOff>
    </xdr:from>
    <xdr:to>
      <xdr:col>1</xdr:col>
      <xdr:colOff>588819</xdr:colOff>
      <xdr:row>14</xdr:row>
      <xdr:rowOff>118465</xdr:rowOff>
    </xdr:to>
    <mc:AlternateContent xmlns:mc="http://schemas.openxmlformats.org/markup-compatibility/2006" xmlns:a14="http://schemas.microsoft.com/office/drawing/2010/main">
      <mc:Choice Requires="a14">
        <xdr:graphicFrame macro="">
          <xdr:nvGraphicFramePr>
            <xdr:cNvPr id="36" name="Gender">
              <a:extLst>
                <a:ext uri="{FF2B5EF4-FFF2-40B4-BE49-F238E27FC236}">
                  <a16:creationId xmlns:a16="http://schemas.microsoft.com/office/drawing/2014/main" id="{6054CF64-03DD-44C1-AA31-481DE180EF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213594"/>
              <a:ext cx="1194955" cy="9182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132649</xdr:rowOff>
    </xdr:from>
    <xdr:to>
      <xdr:col>2</xdr:col>
      <xdr:colOff>3780</xdr:colOff>
      <xdr:row>26</xdr:row>
      <xdr:rowOff>107043</xdr:rowOff>
    </xdr:to>
    <mc:AlternateContent xmlns:mc="http://schemas.openxmlformats.org/markup-compatibility/2006" xmlns:a14="http://schemas.microsoft.com/office/drawing/2010/main">
      <mc:Choice Requires="a14">
        <xdr:graphicFrame macro="">
          <xdr:nvGraphicFramePr>
            <xdr:cNvPr id="37" name="BU Region">
              <a:extLst>
                <a:ext uri="{FF2B5EF4-FFF2-40B4-BE49-F238E27FC236}">
                  <a16:creationId xmlns:a16="http://schemas.microsoft.com/office/drawing/2014/main" id="{4AD9251A-2AD9-42D3-A494-A5150CE89F7A}"/>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3146013"/>
              <a:ext cx="1216053" cy="22603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8283</xdr:colOff>
      <xdr:row>3</xdr:row>
      <xdr:rowOff>175315</xdr:rowOff>
    </xdr:from>
    <xdr:to>
      <xdr:col>2</xdr:col>
      <xdr:colOff>198783</xdr:colOff>
      <xdr:row>4</xdr:row>
      <xdr:rowOff>318190</xdr:rowOff>
    </xdr:to>
    <xdr:sp macro="" textlink="">
      <xdr:nvSpPr>
        <xdr:cNvPr id="2" name="Rectangle: Top Corners Rounded 1">
          <a:extLst>
            <a:ext uri="{FF2B5EF4-FFF2-40B4-BE49-F238E27FC236}">
              <a16:creationId xmlns:a16="http://schemas.microsoft.com/office/drawing/2014/main" id="{2BE09BD3-3143-469E-AF7E-C29FD7E2D907}"/>
            </a:ext>
          </a:extLst>
        </xdr:cNvPr>
        <xdr:cNvSpPr/>
      </xdr:nvSpPr>
      <xdr:spPr>
        <a:xfrm>
          <a:off x="8283" y="854489"/>
          <a:ext cx="1416326" cy="432766"/>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200"/>
            <a:t>Active</a:t>
          </a:r>
          <a:r>
            <a:rPr lang="en-ID" sz="1200" baseline="0"/>
            <a:t> </a:t>
          </a:r>
          <a:r>
            <a:rPr lang="en-ID" sz="1100" baseline="0"/>
            <a:t>Dashboard</a:t>
          </a:r>
          <a:endParaRPr lang="en-ID" sz="1100"/>
        </a:p>
      </xdr:txBody>
    </xdr:sp>
    <xdr:clientData/>
  </xdr:twoCellAnchor>
  <xdr:twoCellAnchor>
    <xdr:from>
      <xdr:col>2</xdr:col>
      <xdr:colOff>200163</xdr:colOff>
      <xdr:row>3</xdr:row>
      <xdr:rowOff>165652</xdr:rowOff>
    </xdr:from>
    <xdr:to>
      <xdr:col>4</xdr:col>
      <xdr:colOff>546652</xdr:colOff>
      <xdr:row>4</xdr:row>
      <xdr:rowOff>313912</xdr:rowOff>
    </xdr:to>
    <xdr:sp macro="" textlink="">
      <xdr:nvSpPr>
        <xdr:cNvPr id="38" name="Rectangle: Top Corners Rounded 37">
          <a:hlinkClick xmlns:r="http://schemas.openxmlformats.org/officeDocument/2006/relationships" r:id="rId25"/>
          <a:extLst>
            <a:ext uri="{FF2B5EF4-FFF2-40B4-BE49-F238E27FC236}">
              <a16:creationId xmlns:a16="http://schemas.microsoft.com/office/drawing/2014/main" id="{C4A8355E-82AD-42FE-90C6-122429C61751}"/>
            </a:ext>
          </a:extLst>
        </xdr:cNvPr>
        <xdr:cNvSpPr/>
      </xdr:nvSpPr>
      <xdr:spPr>
        <a:xfrm>
          <a:off x="1425989" y="844826"/>
          <a:ext cx="1572315" cy="438151"/>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D" sz="1100"/>
            <a:t>Separations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15875</xdr:rowOff>
    </xdr:from>
    <xdr:to>
      <xdr:col>2</xdr:col>
      <xdr:colOff>177800</xdr:colOff>
      <xdr:row>4</xdr:row>
      <xdr:rowOff>244475</xdr:rowOff>
    </xdr:to>
    <xdr:sp macro="" textlink="">
      <xdr:nvSpPr>
        <xdr:cNvPr id="26" name="Rectangle: Top Corners Rounded 25">
          <a:hlinkClick xmlns:r="http://schemas.openxmlformats.org/officeDocument/2006/relationships" r:id="rId1"/>
          <a:extLst>
            <a:ext uri="{FF2B5EF4-FFF2-40B4-BE49-F238E27FC236}">
              <a16:creationId xmlns:a16="http://schemas.microsoft.com/office/drawing/2014/main" id="{E37EF785-799B-44F8-B589-8703CF36ED47}"/>
            </a:ext>
          </a:extLst>
        </xdr:cNvPr>
        <xdr:cNvSpPr/>
      </xdr:nvSpPr>
      <xdr:spPr>
        <a:xfrm>
          <a:off x="0" y="692150"/>
          <a:ext cx="1397000" cy="428625"/>
        </a:xfrm>
        <a:prstGeom prst="round2Same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a:t>Active</a:t>
          </a:r>
          <a:r>
            <a:rPr lang="en-ID" sz="1100" baseline="0"/>
            <a:t> Dashboard</a:t>
          </a:r>
          <a:endParaRPr lang="en-ID" sz="1100"/>
        </a:p>
      </xdr:txBody>
    </xdr:sp>
    <xdr:clientData/>
  </xdr:twoCellAnchor>
  <xdr:twoCellAnchor>
    <xdr:from>
      <xdr:col>2</xdr:col>
      <xdr:colOff>193675</xdr:colOff>
      <xdr:row>3</xdr:row>
      <xdr:rowOff>6350</xdr:rowOff>
    </xdr:from>
    <xdr:to>
      <xdr:col>4</xdr:col>
      <xdr:colOff>523875</xdr:colOff>
      <xdr:row>4</xdr:row>
      <xdr:rowOff>244475</xdr:rowOff>
    </xdr:to>
    <xdr:sp macro="" textlink="">
      <xdr:nvSpPr>
        <xdr:cNvPr id="27" name="Rectangle: Top Corners Rounded 26">
          <a:extLst>
            <a:ext uri="{FF2B5EF4-FFF2-40B4-BE49-F238E27FC236}">
              <a16:creationId xmlns:a16="http://schemas.microsoft.com/office/drawing/2014/main" id="{2730E6E4-1250-434A-8808-10FB02B57F59}"/>
            </a:ext>
          </a:extLst>
        </xdr:cNvPr>
        <xdr:cNvSpPr/>
      </xdr:nvSpPr>
      <xdr:spPr>
        <a:xfrm>
          <a:off x="1412875" y="682625"/>
          <a:ext cx="1549400" cy="43815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100"/>
            <a:t>Separations Dashboard</a:t>
          </a:r>
        </a:p>
      </xdr:txBody>
    </xdr:sp>
    <xdr:clientData/>
  </xdr:twoCellAnchor>
  <xdr:twoCellAnchor editAs="oneCell">
    <xdr:from>
      <xdr:col>6</xdr:col>
      <xdr:colOff>208684</xdr:colOff>
      <xdr:row>2</xdr:row>
      <xdr:rowOff>2362</xdr:rowOff>
    </xdr:from>
    <xdr:to>
      <xdr:col>7</xdr:col>
      <xdr:colOff>1534</xdr:colOff>
      <xdr:row>4</xdr:row>
      <xdr:rowOff>14287</xdr:rowOff>
    </xdr:to>
    <xdr:pic>
      <xdr:nvPicPr>
        <xdr:cNvPr id="28" name="Graphic 27" descr="Man">
          <a:extLst>
            <a:ext uri="{FF2B5EF4-FFF2-40B4-BE49-F238E27FC236}">
              <a16:creationId xmlns:a16="http://schemas.microsoft.com/office/drawing/2014/main" id="{B8940D15-D78D-4B8D-9E6D-BB07D2DF31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399684" y="488137"/>
          <a:ext cx="402450" cy="402450"/>
        </a:xfrm>
        <a:prstGeom prst="rect">
          <a:avLst/>
        </a:prstGeom>
      </xdr:spPr>
    </xdr:pic>
    <xdr:clientData/>
  </xdr:twoCellAnchor>
  <xdr:twoCellAnchor editAs="oneCell">
    <xdr:from>
      <xdr:col>7</xdr:col>
      <xdr:colOff>206284</xdr:colOff>
      <xdr:row>2</xdr:row>
      <xdr:rowOff>2362</xdr:rowOff>
    </xdr:from>
    <xdr:to>
      <xdr:col>7</xdr:col>
      <xdr:colOff>608734</xdr:colOff>
      <xdr:row>4</xdr:row>
      <xdr:rowOff>14287</xdr:rowOff>
    </xdr:to>
    <xdr:pic>
      <xdr:nvPicPr>
        <xdr:cNvPr id="29" name="Graphic 28" descr="Woman">
          <a:extLst>
            <a:ext uri="{FF2B5EF4-FFF2-40B4-BE49-F238E27FC236}">
              <a16:creationId xmlns:a16="http://schemas.microsoft.com/office/drawing/2014/main" id="{ECDADD30-F10E-400E-A4FB-08CE152679D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159284" y="488137"/>
          <a:ext cx="402450" cy="402450"/>
        </a:xfrm>
        <a:prstGeom prst="rect">
          <a:avLst/>
        </a:prstGeom>
      </xdr:spPr>
    </xdr:pic>
    <xdr:clientData/>
  </xdr:twoCellAnchor>
  <xdr:twoCellAnchor editAs="oneCell">
    <xdr:from>
      <xdr:col>5</xdr:col>
      <xdr:colOff>371479</xdr:colOff>
      <xdr:row>1</xdr:row>
      <xdr:rowOff>170450</xdr:rowOff>
    </xdr:from>
    <xdr:to>
      <xdr:col>5</xdr:col>
      <xdr:colOff>773929</xdr:colOff>
      <xdr:row>3</xdr:row>
      <xdr:rowOff>191900</xdr:rowOff>
    </xdr:to>
    <xdr:pic>
      <xdr:nvPicPr>
        <xdr:cNvPr id="30" name="Graphic 29" descr="Users">
          <a:extLst>
            <a:ext uri="{FF2B5EF4-FFF2-40B4-BE49-F238E27FC236}">
              <a16:creationId xmlns:a16="http://schemas.microsoft.com/office/drawing/2014/main" id="{0FB8F5BC-2AA9-4532-A639-79CC81BFC9D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419479" y="465725"/>
          <a:ext cx="402450" cy="402450"/>
        </a:xfrm>
        <a:prstGeom prst="rect">
          <a:avLst/>
        </a:prstGeom>
      </xdr:spPr>
    </xdr:pic>
    <xdr:clientData/>
  </xdr:twoCellAnchor>
  <xdr:twoCellAnchor editAs="oneCell">
    <xdr:from>
      <xdr:col>8</xdr:col>
      <xdr:colOff>145200</xdr:colOff>
      <xdr:row>1</xdr:row>
      <xdr:rowOff>40425</xdr:rowOff>
    </xdr:from>
    <xdr:to>
      <xdr:col>8</xdr:col>
      <xdr:colOff>471525</xdr:colOff>
      <xdr:row>2</xdr:row>
      <xdr:rowOff>176250</xdr:rowOff>
    </xdr:to>
    <xdr:pic>
      <xdr:nvPicPr>
        <xdr:cNvPr id="31" name="Graphic 30" descr="Coins">
          <a:extLst>
            <a:ext uri="{FF2B5EF4-FFF2-40B4-BE49-F238E27FC236}">
              <a16:creationId xmlns:a16="http://schemas.microsoft.com/office/drawing/2014/main" id="{7F5F8E77-F3B1-409C-AD4B-232835D24A7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879250" y="335700"/>
          <a:ext cx="326325" cy="326325"/>
        </a:xfrm>
        <a:prstGeom prst="rect">
          <a:avLst/>
        </a:prstGeom>
      </xdr:spPr>
    </xdr:pic>
    <xdr:clientData/>
  </xdr:twoCellAnchor>
  <xdr:twoCellAnchor editAs="oneCell">
    <xdr:from>
      <xdr:col>11</xdr:col>
      <xdr:colOff>142961</xdr:colOff>
      <xdr:row>1</xdr:row>
      <xdr:rowOff>35625</xdr:rowOff>
    </xdr:from>
    <xdr:to>
      <xdr:col>11</xdr:col>
      <xdr:colOff>469286</xdr:colOff>
      <xdr:row>2</xdr:row>
      <xdr:rowOff>171450</xdr:rowOff>
    </xdr:to>
    <xdr:pic>
      <xdr:nvPicPr>
        <xdr:cNvPr id="32" name="Graphic 31" descr="Clock">
          <a:extLst>
            <a:ext uri="{FF2B5EF4-FFF2-40B4-BE49-F238E27FC236}">
              <a16:creationId xmlns:a16="http://schemas.microsoft.com/office/drawing/2014/main" id="{B688CD9C-7AA3-466C-B111-13303C86649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820111" y="330900"/>
          <a:ext cx="326325" cy="326325"/>
        </a:xfrm>
        <a:prstGeom prst="rect">
          <a:avLst/>
        </a:prstGeom>
      </xdr:spPr>
    </xdr:pic>
    <xdr:clientData/>
  </xdr:twoCellAnchor>
  <xdr:twoCellAnchor editAs="oneCell">
    <xdr:from>
      <xdr:col>9</xdr:col>
      <xdr:colOff>127285</xdr:colOff>
      <xdr:row>0</xdr:row>
      <xdr:rowOff>291352</xdr:rowOff>
    </xdr:from>
    <xdr:to>
      <xdr:col>9</xdr:col>
      <xdr:colOff>507225</xdr:colOff>
      <xdr:row>3</xdr:row>
      <xdr:rowOff>528</xdr:rowOff>
    </xdr:to>
    <xdr:pic>
      <xdr:nvPicPr>
        <xdr:cNvPr id="33" name="Graphic 32" descr="Man">
          <a:extLst>
            <a:ext uri="{FF2B5EF4-FFF2-40B4-BE49-F238E27FC236}">
              <a16:creationId xmlns:a16="http://schemas.microsoft.com/office/drawing/2014/main" id="{B8661936-3E33-46A8-B11A-6CAD07FA7B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470935" y="291352"/>
          <a:ext cx="379940" cy="385451"/>
        </a:xfrm>
        <a:prstGeom prst="rect">
          <a:avLst/>
        </a:prstGeom>
      </xdr:spPr>
    </xdr:pic>
    <xdr:clientData/>
  </xdr:twoCellAnchor>
  <xdr:twoCellAnchor editAs="oneCell">
    <xdr:from>
      <xdr:col>10</xdr:col>
      <xdr:colOff>124885</xdr:colOff>
      <xdr:row>0</xdr:row>
      <xdr:rowOff>291352</xdr:rowOff>
    </xdr:from>
    <xdr:to>
      <xdr:col>10</xdr:col>
      <xdr:colOff>504825</xdr:colOff>
      <xdr:row>3</xdr:row>
      <xdr:rowOff>528</xdr:rowOff>
    </xdr:to>
    <xdr:pic>
      <xdr:nvPicPr>
        <xdr:cNvPr id="34" name="Graphic 33" descr="Woman">
          <a:extLst>
            <a:ext uri="{FF2B5EF4-FFF2-40B4-BE49-F238E27FC236}">
              <a16:creationId xmlns:a16="http://schemas.microsoft.com/office/drawing/2014/main" id="{E81B0A45-2CD1-4617-83BB-AF22D958D5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106710" y="291352"/>
          <a:ext cx="379940" cy="385451"/>
        </a:xfrm>
        <a:prstGeom prst="rect">
          <a:avLst/>
        </a:prstGeom>
      </xdr:spPr>
    </xdr:pic>
    <xdr:clientData/>
  </xdr:twoCellAnchor>
  <xdr:twoCellAnchor editAs="oneCell">
    <xdr:from>
      <xdr:col>12</xdr:col>
      <xdr:colOff>114300</xdr:colOff>
      <xdr:row>0</xdr:row>
      <xdr:rowOff>288112</xdr:rowOff>
    </xdr:from>
    <xdr:to>
      <xdr:col>12</xdr:col>
      <xdr:colOff>516750</xdr:colOff>
      <xdr:row>3</xdr:row>
      <xdr:rowOff>14287</xdr:rowOff>
    </xdr:to>
    <xdr:pic>
      <xdr:nvPicPr>
        <xdr:cNvPr id="35" name="Graphic 34" descr="Man">
          <a:extLst>
            <a:ext uri="{FF2B5EF4-FFF2-40B4-BE49-F238E27FC236}">
              <a16:creationId xmlns:a16="http://schemas.microsoft.com/office/drawing/2014/main" id="{E98CAFD6-036E-447A-9182-B044F86AB81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601075" y="288112"/>
          <a:ext cx="402450" cy="402450"/>
        </a:xfrm>
        <a:prstGeom prst="rect">
          <a:avLst/>
        </a:prstGeom>
      </xdr:spPr>
    </xdr:pic>
    <xdr:clientData/>
  </xdr:twoCellAnchor>
  <xdr:twoCellAnchor editAs="oneCell">
    <xdr:from>
      <xdr:col>13</xdr:col>
      <xdr:colOff>111900</xdr:colOff>
      <xdr:row>0</xdr:row>
      <xdr:rowOff>288112</xdr:rowOff>
    </xdr:from>
    <xdr:to>
      <xdr:col>13</xdr:col>
      <xdr:colOff>514350</xdr:colOff>
      <xdr:row>3</xdr:row>
      <xdr:rowOff>14287</xdr:rowOff>
    </xdr:to>
    <xdr:pic>
      <xdr:nvPicPr>
        <xdr:cNvPr id="36" name="Graphic 35" descr="Woman">
          <a:extLst>
            <a:ext uri="{FF2B5EF4-FFF2-40B4-BE49-F238E27FC236}">
              <a16:creationId xmlns:a16="http://schemas.microsoft.com/office/drawing/2014/main" id="{81F66034-F6C6-4725-A854-2D46535D5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246375" y="288112"/>
          <a:ext cx="402450" cy="402450"/>
        </a:xfrm>
        <a:prstGeom prst="rect">
          <a:avLst/>
        </a:prstGeom>
      </xdr:spPr>
    </xdr:pic>
    <xdr:clientData/>
  </xdr:twoCellAnchor>
  <xdr:twoCellAnchor>
    <xdr:from>
      <xdr:col>14</xdr:col>
      <xdr:colOff>1</xdr:colOff>
      <xdr:row>0</xdr:row>
      <xdr:rowOff>17318</xdr:rowOff>
    </xdr:from>
    <xdr:to>
      <xdr:col>17</xdr:col>
      <xdr:colOff>523875</xdr:colOff>
      <xdr:row>5</xdr:row>
      <xdr:rowOff>-1</xdr:rowOff>
    </xdr:to>
    <xdr:graphicFrame macro="">
      <xdr:nvGraphicFramePr>
        <xdr:cNvPr id="37" name="Chart 36">
          <a:extLst>
            <a:ext uri="{FF2B5EF4-FFF2-40B4-BE49-F238E27FC236}">
              <a16:creationId xmlns:a16="http://schemas.microsoft.com/office/drawing/2014/main" id="{55E82B8C-FAB5-43A9-8B3F-514E2507F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19</xdr:col>
      <xdr:colOff>227107</xdr:colOff>
      <xdr:row>2</xdr:row>
      <xdr:rowOff>28696</xdr:rowOff>
    </xdr:from>
    <xdr:to>
      <xdr:col>19</xdr:col>
      <xdr:colOff>632279</xdr:colOff>
      <xdr:row>4</xdr:row>
      <xdr:rowOff>40621</xdr:rowOff>
    </xdr:to>
    <xdr:pic>
      <xdr:nvPicPr>
        <xdr:cNvPr id="38" name="Graphic 37" descr="Man">
          <a:extLst>
            <a:ext uri="{FF2B5EF4-FFF2-40B4-BE49-F238E27FC236}">
              <a16:creationId xmlns:a16="http://schemas.microsoft.com/office/drawing/2014/main" id="{B2FBDCB2-8140-4F63-A555-A5148E3FE6D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400182" y="514471"/>
          <a:ext cx="402450" cy="402450"/>
        </a:xfrm>
        <a:prstGeom prst="rect">
          <a:avLst/>
        </a:prstGeom>
      </xdr:spPr>
    </xdr:pic>
    <xdr:clientData/>
  </xdr:twoCellAnchor>
  <xdr:twoCellAnchor editAs="oneCell">
    <xdr:from>
      <xdr:col>20</xdr:col>
      <xdr:colOff>224707</xdr:colOff>
      <xdr:row>2</xdr:row>
      <xdr:rowOff>28696</xdr:rowOff>
    </xdr:from>
    <xdr:to>
      <xdr:col>20</xdr:col>
      <xdr:colOff>629878</xdr:colOff>
      <xdr:row>4</xdr:row>
      <xdr:rowOff>40621</xdr:rowOff>
    </xdr:to>
    <xdr:pic>
      <xdr:nvPicPr>
        <xdr:cNvPr id="39" name="Graphic 38" descr="Woman">
          <a:extLst>
            <a:ext uri="{FF2B5EF4-FFF2-40B4-BE49-F238E27FC236}">
              <a16:creationId xmlns:a16="http://schemas.microsoft.com/office/drawing/2014/main" id="{5EE2C4F8-6E4E-4AA7-B3FB-93C8486D316C}"/>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4331232" y="514471"/>
          <a:ext cx="402450" cy="402450"/>
        </a:xfrm>
        <a:prstGeom prst="rect">
          <a:avLst/>
        </a:prstGeom>
      </xdr:spPr>
    </xdr:pic>
    <xdr:clientData/>
  </xdr:twoCellAnchor>
  <xdr:twoCellAnchor editAs="oneCell">
    <xdr:from>
      <xdr:col>18</xdr:col>
      <xdr:colOff>203256</xdr:colOff>
      <xdr:row>2</xdr:row>
      <xdr:rowOff>28696</xdr:rowOff>
    </xdr:from>
    <xdr:to>
      <xdr:col>18</xdr:col>
      <xdr:colOff>605706</xdr:colOff>
      <xdr:row>4</xdr:row>
      <xdr:rowOff>40621</xdr:rowOff>
    </xdr:to>
    <xdr:pic>
      <xdr:nvPicPr>
        <xdr:cNvPr id="40" name="Graphic 39" descr="Users">
          <a:extLst>
            <a:ext uri="{FF2B5EF4-FFF2-40B4-BE49-F238E27FC236}">
              <a16:creationId xmlns:a16="http://schemas.microsoft.com/office/drawing/2014/main" id="{22DF8A73-CA54-4D20-A8EA-FC7160F4AE7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423831" y="514471"/>
          <a:ext cx="402450" cy="402450"/>
        </a:xfrm>
        <a:prstGeom prst="rect">
          <a:avLst/>
        </a:prstGeom>
      </xdr:spPr>
    </xdr:pic>
    <xdr:clientData/>
  </xdr:twoCellAnchor>
  <xdr:twoCellAnchor>
    <xdr:from>
      <xdr:col>7</xdr:col>
      <xdr:colOff>758825</xdr:colOff>
      <xdr:row>0</xdr:row>
      <xdr:rowOff>104775</xdr:rowOff>
    </xdr:from>
    <xdr:to>
      <xdr:col>7</xdr:col>
      <xdr:colOff>758825</xdr:colOff>
      <xdr:row>4</xdr:row>
      <xdr:rowOff>257175</xdr:rowOff>
    </xdr:to>
    <xdr:cxnSp macro="">
      <xdr:nvCxnSpPr>
        <xdr:cNvPr id="41" name="Straight Connector 40">
          <a:extLst>
            <a:ext uri="{FF2B5EF4-FFF2-40B4-BE49-F238E27FC236}">
              <a16:creationId xmlns:a16="http://schemas.microsoft.com/office/drawing/2014/main" id="{18DF16AE-B5CD-4D0A-BAAF-96ABDC33C728}"/>
            </a:ext>
          </a:extLst>
        </xdr:cNvPr>
        <xdr:cNvCxnSpPr/>
      </xdr:nvCxnSpPr>
      <xdr:spPr>
        <a:xfrm>
          <a:off x="5711825" y="104775"/>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690335</xdr:colOff>
      <xdr:row>0</xdr:row>
      <xdr:rowOff>98425</xdr:rowOff>
    </xdr:from>
    <xdr:to>
      <xdr:col>10</xdr:col>
      <xdr:colOff>690335</xdr:colOff>
      <xdr:row>4</xdr:row>
      <xdr:rowOff>250825</xdr:rowOff>
    </xdr:to>
    <xdr:cxnSp macro="">
      <xdr:nvCxnSpPr>
        <xdr:cNvPr id="42" name="Straight Connector 41">
          <a:extLst>
            <a:ext uri="{FF2B5EF4-FFF2-40B4-BE49-F238E27FC236}">
              <a16:creationId xmlns:a16="http://schemas.microsoft.com/office/drawing/2014/main" id="{CECE7882-6574-4684-A2B9-EA8D11CED6AD}"/>
            </a:ext>
          </a:extLst>
        </xdr:cNvPr>
        <xdr:cNvCxnSpPr/>
      </xdr:nvCxnSpPr>
      <xdr:spPr>
        <a:xfrm>
          <a:off x="7672160" y="98425"/>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0</xdr:row>
      <xdr:rowOff>104775</xdr:rowOff>
    </xdr:from>
    <xdr:to>
      <xdr:col>13</xdr:col>
      <xdr:colOff>628650</xdr:colOff>
      <xdr:row>4</xdr:row>
      <xdr:rowOff>257175</xdr:rowOff>
    </xdr:to>
    <xdr:cxnSp macro="">
      <xdr:nvCxnSpPr>
        <xdr:cNvPr id="43" name="Straight Connector 42">
          <a:extLst>
            <a:ext uri="{FF2B5EF4-FFF2-40B4-BE49-F238E27FC236}">
              <a16:creationId xmlns:a16="http://schemas.microsoft.com/office/drawing/2014/main" id="{A82D9F22-A30F-448A-98A3-87148F31839D}"/>
            </a:ext>
          </a:extLst>
        </xdr:cNvPr>
        <xdr:cNvCxnSpPr/>
      </xdr:nvCxnSpPr>
      <xdr:spPr>
        <a:xfrm>
          <a:off x="9763125" y="104775"/>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523875</xdr:colOff>
      <xdr:row>0</xdr:row>
      <xdr:rowOff>111125</xdr:rowOff>
    </xdr:from>
    <xdr:to>
      <xdr:col>17</xdr:col>
      <xdr:colOff>523875</xdr:colOff>
      <xdr:row>4</xdr:row>
      <xdr:rowOff>263525</xdr:rowOff>
    </xdr:to>
    <xdr:cxnSp macro="">
      <xdr:nvCxnSpPr>
        <xdr:cNvPr id="44" name="Straight Connector 43">
          <a:extLst>
            <a:ext uri="{FF2B5EF4-FFF2-40B4-BE49-F238E27FC236}">
              <a16:creationId xmlns:a16="http://schemas.microsoft.com/office/drawing/2014/main" id="{44E89DAD-1156-43D3-8193-F940D4FA0B47}"/>
            </a:ext>
          </a:extLst>
        </xdr:cNvPr>
        <xdr:cNvCxnSpPr/>
      </xdr:nvCxnSpPr>
      <xdr:spPr>
        <a:xfrm>
          <a:off x="12134850" y="111125"/>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8468</xdr:colOff>
      <xdr:row>0</xdr:row>
      <xdr:rowOff>114300</xdr:rowOff>
    </xdr:from>
    <xdr:to>
      <xdr:col>21</xdr:col>
      <xdr:colOff>8468</xdr:colOff>
      <xdr:row>4</xdr:row>
      <xdr:rowOff>266700</xdr:rowOff>
    </xdr:to>
    <xdr:cxnSp macro="">
      <xdr:nvCxnSpPr>
        <xdr:cNvPr id="45" name="Straight Connector 44">
          <a:extLst>
            <a:ext uri="{FF2B5EF4-FFF2-40B4-BE49-F238E27FC236}">
              <a16:creationId xmlns:a16="http://schemas.microsoft.com/office/drawing/2014/main" id="{5562CE1F-8DB0-47EE-8238-665626CE87AE}"/>
            </a:ext>
          </a:extLst>
        </xdr:cNvPr>
        <xdr:cNvCxnSpPr/>
      </xdr:nvCxnSpPr>
      <xdr:spPr>
        <a:xfrm>
          <a:off x="14991293" y="114300"/>
          <a:ext cx="0" cy="11144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34635</xdr:colOff>
      <xdr:row>0</xdr:row>
      <xdr:rowOff>285750</xdr:rowOff>
    </xdr:from>
    <xdr:to>
      <xdr:col>23</xdr:col>
      <xdr:colOff>598716</xdr:colOff>
      <xdr:row>4</xdr:row>
      <xdr:rowOff>251732</xdr:rowOff>
    </xdr:to>
    <mc:AlternateContent xmlns:mc="http://schemas.openxmlformats.org/markup-compatibility/2006" xmlns:a14="http://schemas.microsoft.com/office/drawing/2010/main">
      <mc:Choice Requires="a14">
        <xdr:graphicFrame macro="">
          <xdr:nvGraphicFramePr>
            <xdr:cNvPr id="46" name="Date (Year) 1">
              <a:extLst>
                <a:ext uri="{FF2B5EF4-FFF2-40B4-BE49-F238E27FC236}">
                  <a16:creationId xmlns:a16="http://schemas.microsoft.com/office/drawing/2014/main" id="{422004ED-0CD4-4E73-BD68-84B16AA5B71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3668992" y="285750"/>
              <a:ext cx="1788724" cy="85044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74074075" backgroundQuery="1" createdVersion="6" refreshedVersion="6" minRefreshableVersion="3" recordCount="0" supportSubquery="1" supportAdvancedDrill="1" xr:uid="{A9CA828A-59F1-461C-9DF3-BC87F321B680}">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700347223" backgroundQuery="1" createdVersion="6" refreshedVersion="6" minRefreshableVersion="3" recordCount="0" supportSubquery="1" supportAdvancedDrill="1" xr:uid="{7E7D2798-8C05-4DEB-90BB-58E645CBF1F5}">
  <cacheSource type="external" connectionId="6"/>
  <cacheFields count="4">
    <cacheField name="[Measures].[Separations]" caption="Separations" numFmtId="0" hierarchy="30"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700810185" backgroundQuery="1" createdVersion="6" refreshedVersion="6" minRefreshableVersion="3" recordCount="0" supportSubquery="1" supportAdvancedDrill="1" xr:uid="{E2207E80-9D4D-4EDC-B0BD-D18BDA470ECF}">
  <cacheSource type="external" connectionId="6"/>
  <cacheFields count="4">
    <cacheField name="[Measures].[Separations]" caption="Separations" numFmtId="0" hierarchy="30"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0.788771412037" backgroundQuery="1" createdVersion="3" refreshedVersion="6" minRefreshableVersion="3" recordCount="0" supportSubquery="1" supportAdvancedDrill="1" xr:uid="{36E34DFE-0786-47A9-B86F-99558EDB89F0}">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53281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77314815" backgroundQuery="1" createdVersion="6" refreshedVersion="6" minRefreshableVersion="3" recordCount="0" supportSubquery="1" supportAdvancedDrill="1" xr:uid="{55043C73-993E-4353-A59E-C9591F9BB9BA}">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 caption="Avg Tenure Month"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7106482" backgroundQuery="1" createdVersion="6" refreshedVersion="6" minRefreshableVersion="3" recordCount="0" supportSubquery="1" supportAdvancedDrill="1" xr:uid="{C2828B00-955E-4268-B0A3-7F08DFA7DC77}">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20"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7569444" backgroundQuery="1" createdVersion="6" refreshedVersion="6" minRefreshableVersion="3" recordCount="0" supportSubquery="1" supportAdvancedDrill="1" xr:uid="{212B70B8-D53E-4508-8007-28C51080EA5B}">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8032406" backgroundQuery="1" createdVersion="6" refreshedVersion="6" minRefreshableVersion="3" recordCount="0" supportSubquery="1" supportAdvancedDrill="1" xr:uid="{DBC7D330-751A-4DE8-AAA1-E7BD28ADF0E7}">
  <cacheSource type="external" connectionId="6"/>
  <cacheFields count="4">
    <cacheField name="[HR Data].[Gender].[Gender]" caption="Gender" numFmtId="0" hierarchy="2" level="1">
      <sharedItems count="2">
        <s v="F"/>
        <s v="M"/>
      </sharedItems>
    </cacheField>
    <cacheField name="[Measures].[Active Employees]" caption="Active Employees" numFmtId="0" hierarchy="27"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8495368" backgroundQuery="1" createdVersion="6" refreshedVersion="6" minRefreshableVersion="3" recordCount="0" supportSubquery="1" supportAdvancedDrill="1" xr:uid="{4BF225D5-B6F7-4F13-A7BA-7ADCD9274DC6}">
  <cacheSource type="external" connectionId="6"/>
  <cacheFields count="3">
    <cacheField name="[HR Data].[Gender].[Gender]" caption="Gender" numFmtId="0" hierarchy="2" level="1">
      <sharedItems count="2">
        <s v="F"/>
        <s v="M"/>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895833" backgroundQuery="1" createdVersion="6" refreshedVersion="6" minRefreshableVersion="3" recordCount="0" supportSubquery="1" supportAdvancedDrill="1" xr:uid="{69AED5F6-D288-4874-9B60-5433871B1D05}">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9421299" backgroundQuery="1" createdVersion="6" refreshedVersion="6" minRefreshableVersion="3" recordCount="0" supportSubquery="1" supportAdvancedDrill="1" xr:uid="{326A7002-CB66-4337-A3EC-899A1E2313A2}">
  <cacheSource type="external" connectionId="6"/>
  <cacheFields count="4">
    <cacheField name="[Measures].[TO %]" caption="TO %" numFmtId="0" hierarchy="31" level="32767"/>
    <cacheField name="[HR Data].[Gender].[Gender]" caption="Gender" numFmtId="0" hierarchy="2" level="1">
      <sharedItems count="2">
        <s v="F"/>
        <s v="M"/>
      </sharedItems>
    </cacheField>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841.014699884261" backgroundQuery="1" createdVersion="6" refreshedVersion="6" minRefreshableVersion="3" recordCount="0" supportSubquery="1" supportAdvancedDrill="1" xr:uid="{295FBF32-B18E-4576-B2E2-96F9D4704905}">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7" level="32767"/>
    <cacheField name="[HR Data].[EthnicGroup].[EthnicGroup]" caption="EthnicGroup" numFmtId="0" hierarchy="4"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20"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Count of AgeGroup]" caption="Count of AgeGroup" measure="1" displayFolder="" measureGroup="HR Data" count="0">
      <extLst>
        <ext xmlns:x15="http://schemas.microsoft.com/office/spreadsheetml/2010/11/main" uri="{B97F6D7D-B522-45F9-BDA1-12C45D357490}">
          <x15:cacheHierarchy aggregatedColumn="1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56A4F-E7EA-4493-AE93-3E3A2D083318}" name="Turnover" cacheId="7" applyNumberFormats="0" applyBorderFormats="0" applyFontFormats="0" applyPatternFormats="0" applyAlignmentFormats="0" applyWidthHeightFormats="1" dataCaption="Values" tag="0bac6386-fa8a-44cc-9d7f-55a35795cb2b" updatedVersion="6" minRefreshableVersion="3" useAutoFormatting="1" itemPrintTitles="1" createdVersion="6" indent="0" outline="1" outlineData="1" multipleFieldFilters="0">
  <location ref="A28:D34"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E40BC76-4857-4AB2-A72E-69104FD659B9}" name="Separations" cacheId="9" applyNumberFormats="0" applyBorderFormats="0" applyFontFormats="0" applyPatternFormats="0" applyAlignmentFormats="0" applyWidthHeightFormats="1" dataCaption="Values" tag="dc6984b0-6eeb-4d0c-bbf7-23bb71f7389e" updatedVersion="6" minRefreshableVersion="3" useAutoFormatting="1" itemPrintTitles="1" createdVersion="6"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Separations" fld="0" subtotal="count" baseField="0" baseItem="16"/>
    <dataField name="Bad Hires" fld="2" baseField="1" baseItem="0"/>
  </dataFields>
  <chartFormats count="9">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1">
          <reference field="4294967294" count="1" selected="0">
            <x v="1"/>
          </reference>
        </references>
      </pivotArea>
    </chartFormat>
    <chartFormat chart="2" format="13">
      <pivotArea type="data" outline="0" fieldPosition="0">
        <references count="2">
          <reference field="4294967294" count="1" selected="0">
            <x v="1"/>
          </reference>
          <reference field="1" count="1" selected="0">
            <x v="0"/>
          </reference>
        </references>
      </pivotArea>
    </chartFormat>
    <chartFormat chart="2" format="14">
      <pivotArea type="data" outline="0" fieldPosition="0">
        <references count="2">
          <reference field="4294967294" count="1" selected="0">
            <x v="1"/>
          </reference>
          <reference field="1" count="1" selected="0">
            <x v="1"/>
          </reference>
        </references>
      </pivotArea>
    </chartFormat>
    <chartFormat chart="2" format="15">
      <pivotArea type="data" outline="0" fieldPosition="0">
        <references count="2">
          <reference field="4294967294" count="1" selected="0">
            <x v="1"/>
          </reference>
          <reference field="1" count="1" selected="0">
            <x v="2"/>
          </reference>
        </references>
      </pivotArea>
    </chartFormat>
    <chartFormat chart="2" format="16">
      <pivotArea type="data" outline="0" fieldPosition="0">
        <references count="2">
          <reference field="4294967294" count="1" selected="0">
            <x v="1"/>
          </reference>
          <reference field="1" count="1" selected="0">
            <x v="3"/>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3"/>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eparations"/>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FC397E-530C-42A5-95BA-328CE2B620A8}" name="Term Reason" cacheId="10" applyNumberFormats="0" applyBorderFormats="0" applyFontFormats="0" applyPatternFormats="0" applyAlignmentFormats="0" applyWidthHeightFormats="1" dataCaption="Values" tag="d8fb10c0-5def-4bc0-9a7d-07ad5f202bca" updatedVersion="6" minRefreshableVersion="3" useAutoFormatting="1" itemPrintTitles="1" createdVersion="6"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name="Separations" fld="0" subtotal="count" baseField="0" baseItem="16"/>
  </dataFields>
  <chartFormats count="11">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13">
      <pivotArea type="data" outline="0" fieldPosition="0">
        <references count="3">
          <reference field="4294967294" count="1" selected="0">
            <x v="0"/>
          </reference>
          <reference field="1" count="1" selected="0">
            <x v="0"/>
          </reference>
          <reference field="2" count="1" selected="0">
            <x v="0"/>
          </reference>
        </references>
      </pivotArea>
    </chartFormat>
    <chartFormat chart="1" format="14" series="1">
      <pivotArea type="data" outline="0" fieldPosition="0">
        <references count="2">
          <reference field="4294967294" count="1" selected="0">
            <x v="0"/>
          </reference>
          <reference field="2" count="1" selected="0">
            <x v="1"/>
          </reference>
        </references>
      </pivotArea>
    </chartFormat>
    <chartFormat chart="1" format="15">
      <pivotArea type="data" outline="0" fieldPosition="0">
        <references count="3">
          <reference field="4294967294" count="1" selected="0">
            <x v="0"/>
          </reference>
          <reference field="1"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0"/>
          </reference>
        </references>
      </pivotArea>
    </chartFormat>
    <chartFormat chart="3" format="19" series="1">
      <pivotArea type="data" outline="0" fieldPosition="0">
        <references count="2">
          <reference field="4294967294" count="1" selected="0">
            <x v="0"/>
          </reference>
          <reference field="2" count="1" selected="0">
            <x v="1"/>
          </reference>
        </references>
      </pivotArea>
    </chartFormat>
    <chartFormat chart="3" format="20">
      <pivotArea type="data" outline="0" fieldPosition="0">
        <references count="3">
          <reference field="4294967294" count="1" selected="0">
            <x v="0"/>
          </reference>
          <reference field="1" count="1" selected="0">
            <x v="2"/>
          </reference>
          <reference field="2" count="1" selected="0">
            <x v="1"/>
          </reference>
        </references>
      </pivotArea>
    </chartFormat>
    <chartFormat chart="3" format="21">
      <pivotArea type="data" outline="0" fieldPosition="0">
        <references count="3">
          <reference field="4294967294" count="1" selected="0">
            <x v="0"/>
          </reference>
          <reference field="1" count="1" selected="0">
            <x v="3"/>
          </reference>
          <reference field="2"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eparations"/>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4B5221-DA02-4A53-8B53-8D49D67990A7}" name="Age" cacheId="3" applyNumberFormats="0" applyBorderFormats="0" applyFontFormats="0" applyPatternFormats="0" applyAlignmentFormats="0" applyWidthHeightFormats="1" dataCaption="Values" tag="bb241ffe-2eae-4ace-b740-16bf57215df0" updatedVersion="6" minRefreshableVersion="3" useAutoFormatting="1" itemPrintTitles="1" createdVersion="6" indent="0" outline="1" outlineData="1" multipleFieldFilters="0" chartFormat="7">
  <location ref="A21:D2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6">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1" count="1" selected="0">
            <x v="2"/>
          </reference>
        </references>
      </pivotArea>
    </chartFormat>
    <chartFormat chart="6" format="10" series="1">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3">
          <reference field="4294967294" count="1" selected="0">
            <x v="0"/>
          </reference>
          <reference field="0" count="1" selected="0">
            <x v="0"/>
          </reference>
          <reference field="1" count="1" selected="0">
            <x v="2"/>
          </reference>
        </references>
      </pivotArea>
    </chartFormat>
    <chartFormat chart="6" format="12"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43C16-488C-45F4-BE40-63B37D6C29C1}" name="FT_PT"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D19"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7A15F-B460-4A92-BF8C-F6989E9925F3}" name="PayType"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D13"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9C75E5-23A9-4C6E-ACD7-5C6F92DD6A4E}" name="Gender"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2722FF-C922-46AE-9DB8-E8D9C6D92C3B}" name="Active Employees" cacheId="2" applyNumberFormats="0" applyBorderFormats="0" applyFontFormats="0" applyPatternFormats="0" applyAlignmentFormats="0" applyWidthHeightFormats="1" dataCaption="Values" tag="2baf449f-aaac-49a6-ac37-71b900807747" updatedVersion="6" minRefreshableVersion="3" useAutoFormatting="1" subtotalHiddenItems="1" itemPrintTitles="1" createdVersion="6" indent="0" outline="1" outlineData="1" multipleFieldFilters="0" chartFormat="4">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E17494-DE41-4672-A542-4CE3C686AD25}" name="Ethnicity" cacheId="0" applyNumberFormats="0" applyBorderFormats="0" applyFontFormats="0" applyPatternFormats="0" applyAlignmentFormats="0" applyWidthHeightFormats="1" dataCaption="Values" tag="838c1772-d87e-4eb6-a6b8-79eaecf4fb91" updatedVersion="6" minRefreshableVersion="3" useAutoFormatting="1" subtotalHiddenItems="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5" series="1">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0920E8-65E3-45B0-8158-E73FF498FD3F}" name="Tenure" cacheId="1" applyNumberFormats="0" applyBorderFormats="0" applyFontFormats="0" applyPatternFormats="0" applyAlignmentFormats="0" applyWidthHeightFormats="1" dataCaption="Values" tag="436be73f-8be3-45b7-b2eb-d7db8bf97b41" updatedVersion="6" minRefreshableVersion="3" useAutoFormatting="1" subtotalHiddenItems="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formats count="1">
    <format dxfId="0">
      <pivotArea collapsedLevelsAreSubtotals="1" fieldPosition="0">
        <references count="3">
          <reference field="0" count="1" selected="0">
            <x v="0"/>
          </reference>
          <reference field="1" count="1">
            <x v="0"/>
          </reference>
          <reference field="2" count="1" selected="0">
            <x v="0"/>
          </reference>
        </references>
      </pivotArea>
    </format>
  </formats>
  <chartFormats count="2">
    <chartFormat chart="3" format="11" series="1">
      <pivotArea type="data" outline="0" fieldPosition="0">
        <references count="2">
          <reference field="4294967294" count="1" selected="0">
            <x v="0"/>
          </reference>
          <reference field="2" count="1" selected="0">
            <x v="0"/>
          </reference>
        </references>
      </pivotArea>
    </chartFormat>
    <chartFormat chart="3" format="12"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93FBDE-145B-4E28-A89C-6B2EFA449E86}" name="Region" cacheId="8" applyNumberFormats="0" applyBorderFormats="0" applyFontFormats="0" applyPatternFormats="0" applyAlignmentFormats="0" applyWidthHeightFormats="1" dataCaption="Values" tag="95a8686c-bdd6-45e6-b985-1db8260e7939"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EE8AAF4-BC55-4029-92E5-A61B85401B69}" sourceName="[HR Data].[Date (Year)]">
  <pivotTables>
    <pivotTable tabId="3" name="Ethnicity"/>
    <pivotTable tabId="11" name="FT_PT"/>
    <pivotTable tabId="11" name="Gender"/>
    <pivotTable tabId="11" name="PayType"/>
    <pivotTable tabId="11" name="Age"/>
    <pivotTable tabId="11" name="Turnover"/>
    <pivotTable tabId="5" name="Region"/>
    <pivotTable tabId="6" name="Separations"/>
    <pivotTable tabId="4" name="Tenure"/>
    <pivotTable tabId="10" name="Term Reason"/>
  </pivotTables>
  <data>
    <olap pivotCacheId="765328172">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B3FB31FA-75B5-4FE4-BD13-0F53680D341C}" sourceName="[HR Data].[EthnicGroup]">
  <pivotTables>
    <pivotTable tabId="2" name="Active Employees"/>
    <pivotTable tabId="11" name="Age"/>
    <pivotTable tabId="11" name="FT_PT"/>
    <pivotTable tabId="11" name="Gender"/>
    <pivotTable tabId="11" name="PayType"/>
    <pivotTable tabId="11" name="Turnover"/>
    <pivotTable tabId="5" name="Region"/>
    <pivotTable tabId="6" name="Separations"/>
    <pivotTable tabId="10" name="Term Reason"/>
  </pivotTables>
  <data>
    <olap pivotCacheId="765328172">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1EFA20C-9F31-4CFB-938A-5EEE7FFCDBC4}" sourceName="[HR Data].[FP]">
  <pivotTables>
    <pivotTable tabId="2" name="Active Employees"/>
    <pivotTable tabId="11" name="Age"/>
    <pivotTable tabId="11" name="Gender"/>
    <pivotTable tabId="11" name="PayType"/>
    <pivotTable tabId="6" name="Separations"/>
    <pivotTable tabId="10" name="Term Reason"/>
  </pivotTables>
  <data>
    <olap pivotCacheId="765328172">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D72BB8-388F-4323-A89A-3EE083CA1A41}" sourceName="[HR Data].[Gender]">
  <pivotTables>
    <pivotTable tabId="2" name="Active Employees"/>
    <pivotTable tabId="5" name="Region"/>
    <pivotTable tabId="6" name="Separations"/>
    <pivotTable tabId="10" name="Term Reason"/>
  </pivotTables>
  <data>
    <olap pivotCacheId="765328172">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0540D773-5AD5-4EE4-BAD4-88553300674A}" sourceName="[HR Data].[BU Region]">
  <pivotTables>
    <pivotTable tabId="2" name="Active Employees"/>
    <pivotTable tabId="3" name="Ethnicity"/>
    <pivotTable tabId="11" name="Age"/>
    <pivotTable tabId="11" name="FT_PT"/>
    <pivotTable tabId="11" name="Gender"/>
    <pivotTable tabId="11" name="PayType"/>
    <pivotTable tabId="11" name="Turnover"/>
    <pivotTable tabId="6" name="Separations"/>
    <pivotTable tabId="4" name="Tenure"/>
    <pivotTable tabId="10" name="Term Reason"/>
  </pivotTables>
  <data>
    <olap pivotCacheId="765328172">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4C4615D-4B53-441A-9998-1C8A5A4616A7}" cache="Slicer_Date__Year" caption="Year" columnCount="2" level="1" rowHeight="241300"/>
  <slicer name="EthnicGroup" xr10:uid="{0C1F9797-49BC-44B0-B681-98D189FD9E50}" cache="Slicer_EthnicGroup" caption="Ethnicity" level="1" rowHeight="241300"/>
  <slicer name="Full/Part" xr10:uid="{CA546411-74E1-449D-8F70-C8F8CF7FBB7B}" cache="Slicer_FP" caption="Full/Part" level="1" rowHeight="241300"/>
  <slicer name="Gender" xr10:uid="{01BC6C59-6F26-4CD4-ADB0-5A84864CA2A7}" cache="Slicer_Gender" caption="Gender" level="1" rowHeight="241300"/>
  <slicer name="BU Region" xr10:uid="{434CC0DA-868F-4912-9082-E63A0A06368C}" cache="Slicer_BU_Region"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DF0FC070-CA80-4722-A837-82A3F9FB350A}" cache="Slicer_Date__Year" caption="Year"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
  <sheetViews>
    <sheetView showGridLines="0" tabSelected="1" zoomScale="70" zoomScaleNormal="70" workbookViewId="0"/>
  </sheetViews>
  <sheetFormatPr defaultRowHeight="15" x14ac:dyDescent="0.25"/>
  <cols>
    <col min="5" max="5" width="9.140625" customWidth="1"/>
    <col min="6" max="6" width="17.140625" customWidth="1"/>
    <col min="7" max="7" width="11.42578125" customWidth="1"/>
    <col min="8" max="8" width="11.7109375" customWidth="1"/>
    <col min="10" max="10" width="9.5703125" customWidth="1"/>
    <col min="11" max="11" width="10.42578125" customWidth="1"/>
    <col min="12" max="12" width="12.140625" customWidth="1"/>
    <col min="13" max="14" width="9.7109375" bestFit="1" customWidth="1"/>
    <col min="19" max="19" width="14.28515625" customWidth="1"/>
    <col min="20" max="20" width="14" customWidth="1"/>
    <col min="21" max="21" width="13.140625" customWidth="1"/>
  </cols>
  <sheetData>
    <row r="1" spans="1:24" ht="23.25" x14ac:dyDescent="0.35">
      <c r="A1" s="8" t="s">
        <v>56</v>
      </c>
      <c r="F1" s="21" t="s">
        <v>65</v>
      </c>
      <c r="G1" s="16">
        <f>G5/F5</f>
        <v>0.54307692307692312</v>
      </c>
      <c r="H1" s="14">
        <f>H5/F5</f>
        <v>0.45692307692307693</v>
      </c>
      <c r="S1" s="31" t="s">
        <v>66</v>
      </c>
      <c r="T1" s="32"/>
      <c r="U1" s="32"/>
      <c r="V1" s="33" t="s">
        <v>67</v>
      </c>
      <c r="W1" s="33"/>
      <c r="X1" s="33"/>
    </row>
    <row r="4" spans="1:24" ht="22.5" customHeight="1" x14ac:dyDescent="0.25">
      <c r="F4" s="19"/>
      <c r="I4" s="15" t="s">
        <v>57</v>
      </c>
      <c r="J4" s="12">
        <f>GETPIVOTDATA("[Measures].[Active Employees]",Headline!$A$9,"[HR Data].[Gender]","[HR Data].[Gender].&amp;[M]","[HR Data].[PayType]","[HR Data].[PayType].&amp;[Hourly]")</f>
        <v>0.91501416430594906</v>
      </c>
      <c r="K4" s="13">
        <f>GETPIVOTDATA("[Measures].[Active Employees]",Headline!$A$9,"[HR Data].[Gender]","[HR Data].[Gender].&amp;[F]","[HR Data].[PayType]","[HR Data].[PayType].&amp;[Hourly]")</f>
        <v>0.81818181818181823</v>
      </c>
      <c r="L4" s="15" t="s">
        <v>59</v>
      </c>
      <c r="M4" s="12">
        <f>GETPIVOTDATA("[Measures].[Active Employees]",Headline!$A$15,"[HR Data].[Gender]","[HR Data].[Gender].&amp;[M]","[HR Data].[FP]","[HR Data].[FP].&amp;[FT]")</f>
        <v>0.27762039660056659</v>
      </c>
      <c r="N4" s="13">
        <f>GETPIVOTDATA("[Measures].[Active Employees]",Headline!$A$15,"[HR Data].[Gender]","[HR Data].[Gender].&amp;[F]","[HR Data].[FP]","[HR Data].[FP].&amp;[FT]")</f>
        <v>0.50168350168350173</v>
      </c>
    </row>
    <row r="5" spans="1:24" ht="25.5" customHeight="1" x14ac:dyDescent="0.25">
      <c r="F5" s="20">
        <v>650</v>
      </c>
      <c r="G5" s="9">
        <v>353</v>
      </c>
      <c r="H5" s="10">
        <v>297</v>
      </c>
      <c r="I5" s="15" t="s">
        <v>58</v>
      </c>
      <c r="J5" s="12">
        <f>GETPIVOTDATA("[Measures].[Active Employees]",Headline!$A$9,"[HR Data].[Gender]","[HR Data].[Gender].&amp;[M]","[HR Data].[PayType]","[HR Data].[PayType].&amp;[Salary]")</f>
        <v>8.4985835694050993E-2</v>
      </c>
      <c r="K5" s="14">
        <f>GETPIVOTDATA("[Measures].[Active Employees]",Headline!$A$9,"[HR Data].[Gender]","[HR Data].[Gender].&amp;[F]","[HR Data].[PayType]","[HR Data].[PayType].&amp;[Salary]")</f>
        <v>0.18181818181818182</v>
      </c>
      <c r="L5" s="15" t="s">
        <v>60</v>
      </c>
      <c r="M5" s="12">
        <f>GETPIVOTDATA("[Measures].[Active Employees]",Headline!$A$15,"[HR Data].[Gender]","[HR Data].[Gender].&amp;[M]","[HR Data].[FP]","[HR Data].[FP].&amp;[PT]")</f>
        <v>0.72237960339943341</v>
      </c>
      <c r="N5" s="13">
        <f>GETPIVOTDATA("[Measures].[Active Employees]",Headline!$A$15,"[HR Data].[Gender]","[HR Data].[Gender].&amp;[F]","[HR Data].[FP]","[HR Data].[FP].&amp;[PT]")</f>
        <v>0.49831649831649832</v>
      </c>
      <c r="S5" s="18">
        <f>GETPIVOTDATA("[Measures].[TO %]",Headline!$A$28)</f>
        <v>2.5476923076923077</v>
      </c>
      <c r="T5" s="18">
        <f>GETPIVOTDATA("[Measures].[TO %]",Headline!$A$28,"[HR Data].[Gender]","[HR Data].[Gender].&amp;[M]")</f>
        <v>2.5552407932011332</v>
      </c>
      <c r="U5" s="18">
        <f>GETPIVOTDATA("[Measures].[TO %]",Headline!$A$28,"[HR Data].[Gender]","[HR Data].[Gender].&amp;[F]")</f>
        <v>2.5387205387205389</v>
      </c>
    </row>
  </sheetData>
  <mergeCells count="2">
    <mergeCell ref="S1:U1"/>
    <mergeCell ref="V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51C1-47E0-4D5F-8415-0ACBB71E0D2E}">
  <dimension ref="A1:X5"/>
  <sheetViews>
    <sheetView showGridLines="0" zoomScale="70" zoomScaleNormal="70" workbookViewId="0"/>
  </sheetViews>
  <sheetFormatPr defaultRowHeight="15" x14ac:dyDescent="0.25"/>
  <cols>
    <col min="6" max="6" width="13.42578125" customWidth="1"/>
    <col min="19" max="19" width="11.85546875" customWidth="1"/>
    <col min="20" max="20" width="11.140625" customWidth="1"/>
    <col min="21" max="21" width="11.85546875" customWidth="1"/>
  </cols>
  <sheetData>
    <row r="1" spans="1:24" ht="23.25" x14ac:dyDescent="0.35">
      <c r="A1" s="8" t="s">
        <v>56</v>
      </c>
      <c r="F1" s="21" t="s">
        <v>65</v>
      </c>
      <c r="G1" s="16">
        <f>G5/F5</f>
        <v>0.54307692307692312</v>
      </c>
      <c r="H1" s="14">
        <f>H5/F5</f>
        <v>0.45692307692307693</v>
      </c>
      <c r="S1" s="31" t="s">
        <v>66</v>
      </c>
      <c r="T1" s="32"/>
      <c r="U1" s="32"/>
      <c r="V1" s="33" t="s">
        <v>67</v>
      </c>
      <c r="W1" s="33"/>
      <c r="X1" s="33"/>
    </row>
    <row r="4" spans="1:24" ht="15.75" x14ac:dyDescent="0.25">
      <c r="F4" s="19"/>
      <c r="I4" s="15" t="s">
        <v>57</v>
      </c>
      <c r="J4" s="12">
        <f>GETPIVOTDATA("[Measures].[Active Employees]",Headline!$A$9,"[HR Data].[Gender]","[HR Data].[Gender].&amp;[M]","[HR Data].[PayType]","[HR Data].[PayType].&amp;[Hourly]")</f>
        <v>0.91501416430594906</v>
      </c>
      <c r="K4" s="13">
        <f>GETPIVOTDATA("[Measures].[Active Employees]",Headline!$A$9,"[HR Data].[Gender]","[HR Data].[Gender].&amp;[F]","[HR Data].[PayType]","[HR Data].[PayType].&amp;[Hourly]")</f>
        <v>0.81818181818181823</v>
      </c>
      <c r="L4" s="15" t="s">
        <v>59</v>
      </c>
      <c r="M4" s="12">
        <f>GETPIVOTDATA("[Measures].[Active Employees]",Headline!$A$15,"[HR Data].[Gender]","[HR Data].[Gender].&amp;[M]","[HR Data].[FP]","[HR Data].[FP].&amp;[FT]")</f>
        <v>0.27762039660056659</v>
      </c>
      <c r="N4" s="13">
        <f>GETPIVOTDATA("[Measures].[Active Employees]",Headline!$A$15,"[HR Data].[Gender]","[HR Data].[Gender].&amp;[F]","[HR Data].[FP]","[HR Data].[FP].&amp;[FT]")</f>
        <v>0.50168350168350173</v>
      </c>
    </row>
    <row r="5" spans="1:24" s="22" customFormat="1" ht="21" x14ac:dyDescent="0.25">
      <c r="F5" s="23">
        <v>650</v>
      </c>
      <c r="G5" s="24">
        <v>353</v>
      </c>
      <c r="H5" s="25">
        <v>297</v>
      </c>
      <c r="I5" s="26" t="s">
        <v>58</v>
      </c>
      <c r="J5" s="27">
        <f>GETPIVOTDATA("[Measures].[Active Employees]",Headline!$A$9,"[HR Data].[Gender]","[HR Data].[Gender].&amp;[M]","[HR Data].[PayType]","[HR Data].[PayType].&amp;[Salary]")</f>
        <v>8.4985835694050993E-2</v>
      </c>
      <c r="K5" s="28">
        <f>GETPIVOTDATA("[Measures].[Active Employees]",Headline!$A$9,"[HR Data].[Gender]","[HR Data].[Gender].&amp;[F]","[HR Data].[PayType]","[HR Data].[PayType].&amp;[Salary]")</f>
        <v>0.18181818181818182</v>
      </c>
      <c r="L5" s="26" t="s">
        <v>60</v>
      </c>
      <c r="M5" s="27">
        <f>GETPIVOTDATA("[Measures].[Active Employees]",Headline!$A$15,"[HR Data].[Gender]","[HR Data].[Gender].&amp;[M]","[HR Data].[FP]","[HR Data].[FP].&amp;[PT]")</f>
        <v>0.72237960339943341</v>
      </c>
      <c r="N5" s="29">
        <f>GETPIVOTDATA("[Measures].[Active Employees]",Headline!$A$15,"[HR Data].[Gender]","[HR Data].[Gender].&amp;[F]","[HR Data].[FP]","[HR Data].[FP].&amp;[PT]")</f>
        <v>0.49831649831649832</v>
      </c>
      <c r="S5" s="30">
        <f>GETPIVOTDATA("[Measures].[TO %]",Headline!$A$28)</f>
        <v>2.5476923076923077</v>
      </c>
      <c r="T5" s="30">
        <f>GETPIVOTDATA("[Measures].[TO %]",Headline!$A$28,"[HR Data].[Gender]","[HR Data].[Gender].&amp;[M]")</f>
        <v>2.5552407932011332</v>
      </c>
      <c r="U5" s="30">
        <f>GETPIVOTDATA("[Measures].[TO %]",Headline!$A$28,"[HR Data].[Gender]","[HR Data].[Gender].&amp;[F]")</f>
        <v>2.5387205387205389</v>
      </c>
    </row>
  </sheetData>
  <mergeCells count="2">
    <mergeCell ref="S1:U1"/>
    <mergeCell ref="V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22D6-F778-4A87-8FB7-0C94A8BB7BF8}">
  <dimension ref="A3:D34"/>
  <sheetViews>
    <sheetView topLeftCell="A10" zoomScale="85" zoomScaleNormal="85" workbookViewId="0">
      <selection activeCell="B23" sqref="B23"/>
    </sheetView>
  </sheetViews>
  <sheetFormatPr defaultRowHeight="15" x14ac:dyDescent="0.25"/>
  <cols>
    <col min="1" max="1" width="13.28515625" bestFit="1" customWidth="1"/>
    <col min="2" max="2" width="16.28515625" bestFit="1" customWidth="1"/>
    <col min="3" max="3" width="8.140625" bestFit="1" customWidth="1"/>
    <col min="4" max="4" width="11.28515625" bestFit="1" customWidth="1"/>
    <col min="5" max="5" width="7.140625" bestFit="1" customWidth="1"/>
    <col min="6" max="9" width="8.140625" bestFit="1" customWidth="1"/>
    <col min="10" max="10" width="11.28515625" bestFit="1" customWidth="1"/>
  </cols>
  <sheetData>
    <row r="3" spans="1:4" x14ac:dyDescent="0.25">
      <c r="A3" s="1" t="s">
        <v>0</v>
      </c>
      <c r="B3" t="s">
        <v>30</v>
      </c>
    </row>
    <row r="4" spans="1:4" x14ac:dyDescent="0.25">
      <c r="A4" s="2" t="s">
        <v>39</v>
      </c>
      <c r="B4" s="7">
        <v>297</v>
      </c>
    </row>
    <row r="5" spans="1:4" x14ac:dyDescent="0.25">
      <c r="A5" s="2" t="s">
        <v>40</v>
      </c>
      <c r="B5" s="7">
        <v>353</v>
      </c>
    </row>
    <row r="6" spans="1:4" x14ac:dyDescent="0.25">
      <c r="A6" s="2" t="s">
        <v>1</v>
      </c>
      <c r="B6" s="7">
        <v>650</v>
      </c>
    </row>
    <row r="9" spans="1:4" x14ac:dyDescent="0.25">
      <c r="A9" s="1" t="s">
        <v>30</v>
      </c>
      <c r="B9" s="1" t="s">
        <v>41</v>
      </c>
    </row>
    <row r="10" spans="1:4" x14ac:dyDescent="0.25">
      <c r="A10" s="1" t="s">
        <v>0</v>
      </c>
      <c r="B10" t="s">
        <v>39</v>
      </c>
      <c r="C10" t="s">
        <v>40</v>
      </c>
      <c r="D10" t="s">
        <v>1</v>
      </c>
    </row>
    <row r="11" spans="1:4" x14ac:dyDescent="0.25">
      <c r="A11" s="2" t="s">
        <v>57</v>
      </c>
      <c r="B11" s="11">
        <v>0.81818181818181823</v>
      </c>
      <c r="C11" s="11">
        <v>0.91501416430594906</v>
      </c>
      <c r="D11" s="11">
        <v>0.87076923076923074</v>
      </c>
    </row>
    <row r="12" spans="1:4" x14ac:dyDescent="0.25">
      <c r="A12" s="2" t="s">
        <v>58</v>
      </c>
      <c r="B12" s="11">
        <v>0.18181818181818182</v>
      </c>
      <c r="C12" s="11">
        <v>8.4985835694050993E-2</v>
      </c>
      <c r="D12" s="11">
        <v>0.12923076923076923</v>
      </c>
    </row>
    <row r="13" spans="1:4" x14ac:dyDescent="0.25">
      <c r="A13" s="2" t="s">
        <v>1</v>
      </c>
      <c r="B13" s="11">
        <v>1</v>
      </c>
      <c r="C13" s="11">
        <v>1</v>
      </c>
      <c r="D13" s="11">
        <v>1</v>
      </c>
    </row>
    <row r="15" spans="1:4" x14ac:dyDescent="0.25">
      <c r="A15" s="1" t="s">
        <v>30</v>
      </c>
      <c r="B15" s="1" t="s">
        <v>41</v>
      </c>
    </row>
    <row r="16" spans="1:4" x14ac:dyDescent="0.25">
      <c r="A16" s="1" t="s">
        <v>0</v>
      </c>
      <c r="B16" t="s">
        <v>39</v>
      </c>
      <c r="C16" t="s">
        <v>40</v>
      </c>
      <c r="D16" t="s">
        <v>1</v>
      </c>
    </row>
    <row r="17" spans="1:4" x14ac:dyDescent="0.25">
      <c r="A17" s="2" t="s">
        <v>42</v>
      </c>
      <c r="B17" s="11">
        <v>0.50168350168350173</v>
      </c>
      <c r="C17" s="11">
        <v>0.27762039660056659</v>
      </c>
      <c r="D17" s="11">
        <v>0.38</v>
      </c>
    </row>
    <row r="18" spans="1:4" x14ac:dyDescent="0.25">
      <c r="A18" s="2" t="s">
        <v>43</v>
      </c>
      <c r="B18" s="11">
        <v>0.49831649831649832</v>
      </c>
      <c r="C18" s="11">
        <v>0.72237960339943341</v>
      </c>
      <c r="D18" s="11">
        <v>0.62</v>
      </c>
    </row>
    <row r="19" spans="1:4" x14ac:dyDescent="0.25">
      <c r="A19" s="2" t="s">
        <v>1</v>
      </c>
      <c r="B19" s="11">
        <v>1</v>
      </c>
      <c r="C19" s="11">
        <v>1</v>
      </c>
      <c r="D19" s="11">
        <v>1</v>
      </c>
    </row>
    <row r="21" spans="1:4" x14ac:dyDescent="0.25">
      <c r="A21" s="1" t="s">
        <v>30</v>
      </c>
      <c r="B21" s="1" t="s">
        <v>41</v>
      </c>
    </row>
    <row r="22" spans="1:4" x14ac:dyDescent="0.25">
      <c r="A22" s="1" t="s">
        <v>0</v>
      </c>
      <c r="B22" t="s">
        <v>39</v>
      </c>
      <c r="C22" t="s">
        <v>40</v>
      </c>
      <c r="D22" t="s">
        <v>1</v>
      </c>
    </row>
    <row r="23" spans="1:4" x14ac:dyDescent="0.25">
      <c r="A23" s="2" t="s">
        <v>61</v>
      </c>
      <c r="B23" s="7">
        <v>172</v>
      </c>
      <c r="C23" s="7">
        <v>165</v>
      </c>
      <c r="D23" s="7">
        <v>337</v>
      </c>
    </row>
    <row r="24" spans="1:4" x14ac:dyDescent="0.25">
      <c r="A24" s="2" t="s">
        <v>62</v>
      </c>
      <c r="B24" s="7">
        <v>81</v>
      </c>
      <c r="C24" s="7">
        <v>105</v>
      </c>
      <c r="D24" s="7">
        <v>186</v>
      </c>
    </row>
    <row r="25" spans="1:4" x14ac:dyDescent="0.25">
      <c r="A25" s="2" t="s">
        <v>63</v>
      </c>
      <c r="B25" s="7">
        <v>44</v>
      </c>
      <c r="C25" s="7">
        <v>83</v>
      </c>
      <c r="D25" s="7">
        <v>127</v>
      </c>
    </row>
    <row r="26" spans="1:4" x14ac:dyDescent="0.25">
      <c r="A26" s="2" t="s">
        <v>1</v>
      </c>
      <c r="B26" s="7">
        <v>297</v>
      </c>
      <c r="C26" s="7">
        <v>353</v>
      </c>
      <c r="D26" s="7">
        <v>650</v>
      </c>
    </row>
    <row r="28" spans="1:4" x14ac:dyDescent="0.25">
      <c r="A28" s="1" t="s">
        <v>64</v>
      </c>
      <c r="B28" s="1" t="s">
        <v>41</v>
      </c>
    </row>
    <row r="29" spans="1:4" x14ac:dyDescent="0.25">
      <c r="A29" s="1" t="s">
        <v>0</v>
      </c>
      <c r="B29" t="s">
        <v>39</v>
      </c>
      <c r="C29" t="s">
        <v>40</v>
      </c>
      <c r="D29" t="s">
        <v>1</v>
      </c>
    </row>
    <row r="30" spans="1:4" x14ac:dyDescent="0.25">
      <c r="A30" s="2" t="s">
        <v>2</v>
      </c>
      <c r="B30" s="17">
        <v>3.2258064516129031E-2</v>
      </c>
      <c r="C30" s="17">
        <v>4.1379310344827586E-2</v>
      </c>
      <c r="D30" s="17">
        <v>3.6666666666666667E-2</v>
      </c>
    </row>
    <row r="31" spans="1:4" x14ac:dyDescent="0.25">
      <c r="A31" s="2" t="s">
        <v>19</v>
      </c>
      <c r="B31" s="17">
        <v>0.19742489270386265</v>
      </c>
      <c r="C31" s="17">
        <v>0.21367521367521367</v>
      </c>
      <c r="D31" s="17">
        <v>0.20556745182012848</v>
      </c>
    </row>
    <row r="32" spans="1:4" x14ac:dyDescent="0.25">
      <c r="A32" s="2" t="s">
        <v>20</v>
      </c>
      <c r="B32" s="17">
        <v>1.1836734693877551</v>
      </c>
      <c r="C32" s="17">
        <v>1.1884615384615385</v>
      </c>
      <c r="D32" s="17">
        <v>1.1861386138613861</v>
      </c>
    </row>
    <row r="33" spans="1:4" x14ac:dyDescent="0.25">
      <c r="A33" s="2" t="s">
        <v>21</v>
      </c>
      <c r="B33" s="17">
        <v>1.3905723905723906</v>
      </c>
      <c r="C33" s="17">
        <v>1.5212464589235128</v>
      </c>
      <c r="D33" s="17">
        <v>1.4615384615384615</v>
      </c>
    </row>
    <row r="34" spans="1:4" x14ac:dyDescent="0.25">
      <c r="A34" s="2" t="s">
        <v>1</v>
      </c>
      <c r="B34" s="17">
        <v>2.5387205387205389</v>
      </c>
      <c r="C34" s="17">
        <v>2.5552407932011332</v>
      </c>
      <c r="D34" s="17">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AFB0-73CF-4420-BFEE-2E22974BC555}">
  <dimension ref="A3:C92"/>
  <sheetViews>
    <sheetView topLeftCell="A4" workbookViewId="0">
      <selection activeCell="B4" sqref="B4"/>
    </sheetView>
  </sheetViews>
  <sheetFormatPr defaultRowHeight="15" x14ac:dyDescent="0.25"/>
  <cols>
    <col min="1" max="1" width="13.140625" bestFit="1" customWidth="1"/>
    <col min="2" max="2" width="16.85546875" bestFit="1" customWidth="1"/>
    <col min="3" max="3" width="10.140625" bestFit="1" customWidth="1"/>
  </cols>
  <sheetData>
    <row r="3" spans="1:3" x14ac:dyDescent="0.25">
      <c r="A3" s="1" t="s">
        <v>0</v>
      </c>
      <c r="B3" t="s">
        <v>30</v>
      </c>
      <c r="C3" t="s">
        <v>31</v>
      </c>
    </row>
    <row r="4" spans="1:3" x14ac:dyDescent="0.25">
      <c r="A4" s="2" t="s">
        <v>2</v>
      </c>
      <c r="B4" s="3"/>
      <c r="C4" s="3"/>
    </row>
    <row r="5" spans="1:3" x14ac:dyDescent="0.25">
      <c r="A5" s="4" t="s">
        <v>3</v>
      </c>
      <c r="B5" s="3"/>
      <c r="C5" s="3"/>
    </row>
    <row r="6" spans="1:3" x14ac:dyDescent="0.25">
      <c r="A6" s="5" t="s">
        <v>4</v>
      </c>
      <c r="B6" s="7">
        <v>228</v>
      </c>
      <c r="C6" s="6">
        <v>1</v>
      </c>
    </row>
    <row r="7" spans="1:3" x14ac:dyDescent="0.25">
      <c r="A7" s="5" t="s">
        <v>5</v>
      </c>
      <c r="B7" s="7">
        <v>229</v>
      </c>
      <c r="C7" s="6">
        <v>1</v>
      </c>
    </row>
    <row r="8" spans="1:3" x14ac:dyDescent="0.25">
      <c r="A8" s="5" t="s">
        <v>6</v>
      </c>
      <c r="B8" s="7">
        <v>229</v>
      </c>
      <c r="C8" s="6">
        <v>1</v>
      </c>
    </row>
    <row r="9" spans="1:3" x14ac:dyDescent="0.25">
      <c r="A9" s="4" t="s">
        <v>22</v>
      </c>
      <c r="B9" s="7">
        <v>229</v>
      </c>
      <c r="C9" s="6">
        <v>3</v>
      </c>
    </row>
    <row r="10" spans="1:3" x14ac:dyDescent="0.25">
      <c r="A10" s="4" t="s">
        <v>7</v>
      </c>
      <c r="B10" s="3"/>
      <c r="C10" s="3"/>
    </row>
    <row r="11" spans="1:3" x14ac:dyDescent="0.25">
      <c r="A11" s="5" t="s">
        <v>8</v>
      </c>
      <c r="B11" s="7">
        <v>233</v>
      </c>
      <c r="C11" s="6">
        <v>4</v>
      </c>
    </row>
    <row r="12" spans="1:3" x14ac:dyDescent="0.25">
      <c r="A12" s="5" t="s">
        <v>9</v>
      </c>
      <c r="B12" s="7">
        <v>242</v>
      </c>
      <c r="C12" s="6">
        <v>8</v>
      </c>
    </row>
    <row r="13" spans="1:3" x14ac:dyDescent="0.25">
      <c r="A13" s="5" t="s">
        <v>10</v>
      </c>
      <c r="B13" s="7">
        <v>251</v>
      </c>
      <c r="C13" s="6">
        <v>9</v>
      </c>
    </row>
    <row r="14" spans="1:3" x14ac:dyDescent="0.25">
      <c r="A14" s="4" t="s">
        <v>23</v>
      </c>
      <c r="B14" s="7">
        <v>251</v>
      </c>
      <c r="C14" s="6">
        <v>21</v>
      </c>
    </row>
    <row r="15" spans="1:3" x14ac:dyDescent="0.25">
      <c r="A15" s="4" t="s">
        <v>11</v>
      </c>
      <c r="B15" s="3"/>
      <c r="C15" s="3"/>
    </row>
    <row r="16" spans="1:3" x14ac:dyDescent="0.25">
      <c r="A16" s="5" t="s">
        <v>12</v>
      </c>
      <c r="B16" s="7">
        <v>258</v>
      </c>
      <c r="C16" s="6">
        <v>7</v>
      </c>
    </row>
    <row r="17" spans="1:3" x14ac:dyDescent="0.25">
      <c r="A17" s="5" t="s">
        <v>13</v>
      </c>
      <c r="B17" s="7">
        <v>269</v>
      </c>
      <c r="C17" s="6">
        <v>11</v>
      </c>
    </row>
    <row r="18" spans="1:3" x14ac:dyDescent="0.25">
      <c r="A18" s="5" t="s">
        <v>14</v>
      </c>
      <c r="B18" s="7">
        <v>275</v>
      </c>
      <c r="C18" s="6">
        <v>6</v>
      </c>
    </row>
    <row r="19" spans="1:3" x14ac:dyDescent="0.25">
      <c r="A19" s="4" t="s">
        <v>24</v>
      </c>
      <c r="B19" s="7">
        <v>275</v>
      </c>
      <c r="C19" s="6">
        <v>24</v>
      </c>
    </row>
    <row r="20" spans="1:3" x14ac:dyDescent="0.25">
      <c r="A20" s="4" t="s">
        <v>15</v>
      </c>
      <c r="B20" s="3"/>
      <c r="C20" s="3"/>
    </row>
    <row r="21" spans="1:3" x14ac:dyDescent="0.25">
      <c r="A21" s="5" t="s">
        <v>16</v>
      </c>
      <c r="B21" s="7">
        <v>289</v>
      </c>
      <c r="C21" s="6">
        <v>14</v>
      </c>
    </row>
    <row r="22" spans="1:3" x14ac:dyDescent="0.25">
      <c r="A22" s="5" t="s">
        <v>17</v>
      </c>
      <c r="B22" s="7">
        <v>291</v>
      </c>
      <c r="C22" s="6">
        <v>9</v>
      </c>
    </row>
    <row r="23" spans="1:3" x14ac:dyDescent="0.25">
      <c r="A23" s="5" t="s">
        <v>18</v>
      </c>
      <c r="B23" s="7">
        <v>300</v>
      </c>
      <c r="C23" s="6">
        <v>7</v>
      </c>
    </row>
    <row r="24" spans="1:3" x14ac:dyDescent="0.25">
      <c r="A24" s="4" t="s">
        <v>25</v>
      </c>
      <c r="B24" s="7">
        <v>300</v>
      </c>
      <c r="C24" s="6">
        <v>30</v>
      </c>
    </row>
    <row r="25" spans="1:3" x14ac:dyDescent="0.25">
      <c r="A25" s="2" t="s">
        <v>26</v>
      </c>
      <c r="B25" s="7">
        <v>300</v>
      </c>
      <c r="C25" s="6">
        <v>78</v>
      </c>
    </row>
    <row r="26" spans="1:3" x14ac:dyDescent="0.25">
      <c r="A26" s="2" t="s">
        <v>19</v>
      </c>
      <c r="B26" s="3"/>
      <c r="C26" s="3"/>
    </row>
    <row r="27" spans="1:3" x14ac:dyDescent="0.25">
      <c r="A27" s="4" t="s">
        <v>3</v>
      </c>
      <c r="B27" s="3"/>
      <c r="C27" s="3"/>
    </row>
    <row r="28" spans="1:3" x14ac:dyDescent="0.25">
      <c r="A28" s="5" t="s">
        <v>4</v>
      </c>
      <c r="B28" s="7">
        <v>312</v>
      </c>
      <c r="C28" s="6">
        <v>10</v>
      </c>
    </row>
    <row r="29" spans="1:3" x14ac:dyDescent="0.25">
      <c r="A29" s="5" t="s">
        <v>5</v>
      </c>
      <c r="B29" s="7">
        <v>322</v>
      </c>
      <c r="C29" s="6">
        <v>9</v>
      </c>
    </row>
    <row r="30" spans="1:3" x14ac:dyDescent="0.25">
      <c r="A30" s="5" t="s">
        <v>6</v>
      </c>
      <c r="B30" s="7">
        <v>338</v>
      </c>
      <c r="C30" s="6">
        <v>18</v>
      </c>
    </row>
    <row r="31" spans="1:3" x14ac:dyDescent="0.25">
      <c r="A31" s="4" t="s">
        <v>22</v>
      </c>
      <c r="B31" s="7">
        <v>338</v>
      </c>
      <c r="C31" s="6">
        <v>37</v>
      </c>
    </row>
    <row r="32" spans="1:3" x14ac:dyDescent="0.25">
      <c r="A32" s="4" t="s">
        <v>7</v>
      </c>
      <c r="B32" s="3"/>
      <c r="C32" s="3"/>
    </row>
    <row r="33" spans="1:3" x14ac:dyDescent="0.25">
      <c r="A33" s="5" t="s">
        <v>8</v>
      </c>
      <c r="B33" s="7">
        <v>343</v>
      </c>
      <c r="C33" s="6">
        <v>8</v>
      </c>
    </row>
    <row r="34" spans="1:3" x14ac:dyDescent="0.25">
      <c r="A34" s="5" t="s">
        <v>9</v>
      </c>
      <c r="B34" s="7">
        <v>351</v>
      </c>
      <c r="C34" s="6">
        <v>7</v>
      </c>
    </row>
    <row r="35" spans="1:3" x14ac:dyDescent="0.25">
      <c r="A35" s="5" t="s">
        <v>10</v>
      </c>
      <c r="B35" s="7">
        <v>361</v>
      </c>
      <c r="C35" s="6">
        <v>7</v>
      </c>
    </row>
    <row r="36" spans="1:3" x14ac:dyDescent="0.25">
      <c r="A36" s="4" t="s">
        <v>23</v>
      </c>
      <c r="B36" s="7">
        <v>361</v>
      </c>
      <c r="C36" s="6">
        <v>22</v>
      </c>
    </row>
    <row r="37" spans="1:3" x14ac:dyDescent="0.25">
      <c r="A37" s="4" t="s">
        <v>11</v>
      </c>
      <c r="B37" s="3"/>
      <c r="C37" s="3"/>
    </row>
    <row r="38" spans="1:3" x14ac:dyDescent="0.25">
      <c r="A38" s="5" t="s">
        <v>12</v>
      </c>
      <c r="B38" s="7">
        <v>370</v>
      </c>
      <c r="C38" s="6">
        <v>8</v>
      </c>
    </row>
    <row r="39" spans="1:3" x14ac:dyDescent="0.25">
      <c r="A39" s="5" t="s">
        <v>13</v>
      </c>
      <c r="B39" s="7">
        <v>386</v>
      </c>
      <c r="C39" s="6">
        <v>18</v>
      </c>
    </row>
    <row r="40" spans="1:3" x14ac:dyDescent="0.25">
      <c r="A40" s="5" t="s">
        <v>14</v>
      </c>
      <c r="B40" s="7">
        <v>403</v>
      </c>
      <c r="C40" s="6">
        <v>21</v>
      </c>
    </row>
    <row r="41" spans="1:3" x14ac:dyDescent="0.25">
      <c r="A41" s="4" t="s">
        <v>24</v>
      </c>
      <c r="B41" s="7">
        <v>403</v>
      </c>
      <c r="C41" s="6">
        <v>47</v>
      </c>
    </row>
    <row r="42" spans="1:3" x14ac:dyDescent="0.25">
      <c r="A42" s="4" t="s">
        <v>15</v>
      </c>
      <c r="B42" s="3"/>
      <c r="C42" s="3"/>
    </row>
    <row r="43" spans="1:3" x14ac:dyDescent="0.25">
      <c r="A43" s="5" t="s">
        <v>16</v>
      </c>
      <c r="B43" s="7">
        <v>426</v>
      </c>
      <c r="C43" s="6">
        <v>24</v>
      </c>
    </row>
    <row r="44" spans="1:3" x14ac:dyDescent="0.25">
      <c r="A44" s="5" t="s">
        <v>17</v>
      </c>
      <c r="B44" s="7">
        <v>453</v>
      </c>
      <c r="C44" s="6">
        <v>33</v>
      </c>
    </row>
    <row r="45" spans="1:3" x14ac:dyDescent="0.25">
      <c r="A45" s="5" t="s">
        <v>18</v>
      </c>
      <c r="B45" s="7">
        <v>467</v>
      </c>
      <c r="C45" s="6">
        <v>17</v>
      </c>
    </row>
    <row r="46" spans="1:3" x14ac:dyDescent="0.25">
      <c r="A46" s="4" t="s">
        <v>25</v>
      </c>
      <c r="B46" s="7">
        <v>467</v>
      </c>
      <c r="C46" s="6">
        <v>74</v>
      </c>
    </row>
    <row r="47" spans="1:3" x14ac:dyDescent="0.25">
      <c r="A47" s="2" t="s">
        <v>27</v>
      </c>
      <c r="B47" s="7">
        <v>467</v>
      </c>
      <c r="C47" s="6">
        <v>180</v>
      </c>
    </row>
    <row r="48" spans="1:3" x14ac:dyDescent="0.25">
      <c r="A48" s="2" t="s">
        <v>20</v>
      </c>
      <c r="B48" s="3"/>
      <c r="C48" s="3"/>
    </row>
    <row r="49" spans="1:3" x14ac:dyDescent="0.25">
      <c r="A49" s="4" t="s">
        <v>3</v>
      </c>
      <c r="B49" s="3"/>
      <c r="C49" s="3"/>
    </row>
    <row r="50" spans="1:3" x14ac:dyDescent="0.25">
      <c r="A50" s="5" t="s">
        <v>4</v>
      </c>
      <c r="B50" s="7">
        <v>455</v>
      </c>
      <c r="C50" s="6">
        <v>18</v>
      </c>
    </row>
    <row r="51" spans="1:3" x14ac:dyDescent="0.25">
      <c r="A51" s="5" t="s">
        <v>5</v>
      </c>
      <c r="B51" s="7">
        <v>454</v>
      </c>
      <c r="C51" s="6">
        <v>27</v>
      </c>
    </row>
    <row r="52" spans="1:3" x14ac:dyDescent="0.25">
      <c r="A52" s="5" t="s">
        <v>6</v>
      </c>
      <c r="B52" s="7">
        <v>449</v>
      </c>
      <c r="C52" s="6">
        <v>21</v>
      </c>
    </row>
    <row r="53" spans="1:3" x14ac:dyDescent="0.25">
      <c r="A53" s="4" t="s">
        <v>22</v>
      </c>
      <c r="B53" s="7">
        <v>449</v>
      </c>
      <c r="C53" s="6">
        <v>66</v>
      </c>
    </row>
    <row r="54" spans="1:3" x14ac:dyDescent="0.25">
      <c r="A54" s="4" t="s">
        <v>7</v>
      </c>
      <c r="B54" s="3"/>
      <c r="C54" s="3"/>
    </row>
    <row r="55" spans="1:3" x14ac:dyDescent="0.25">
      <c r="A55" s="5" t="s">
        <v>8</v>
      </c>
      <c r="B55" s="7">
        <v>448</v>
      </c>
      <c r="C55" s="6">
        <v>31</v>
      </c>
    </row>
    <row r="56" spans="1:3" x14ac:dyDescent="0.25">
      <c r="A56" s="5" t="s">
        <v>9</v>
      </c>
      <c r="B56" s="7">
        <v>454</v>
      </c>
      <c r="C56" s="6">
        <v>47</v>
      </c>
    </row>
    <row r="57" spans="1:3" x14ac:dyDescent="0.25">
      <c r="A57" s="5" t="s">
        <v>10</v>
      </c>
      <c r="B57" s="7">
        <v>458</v>
      </c>
      <c r="C57" s="6">
        <v>36</v>
      </c>
    </row>
    <row r="58" spans="1:3" x14ac:dyDescent="0.25">
      <c r="A58" s="4" t="s">
        <v>23</v>
      </c>
      <c r="B58" s="7">
        <v>458</v>
      </c>
      <c r="C58" s="6">
        <v>114</v>
      </c>
    </row>
    <row r="59" spans="1:3" x14ac:dyDescent="0.25">
      <c r="A59" s="4" t="s">
        <v>11</v>
      </c>
      <c r="B59" s="3"/>
      <c r="C59" s="3"/>
    </row>
    <row r="60" spans="1:3" x14ac:dyDescent="0.25">
      <c r="A60" s="5" t="s">
        <v>12</v>
      </c>
      <c r="B60" s="7">
        <v>462</v>
      </c>
      <c r="C60" s="6">
        <v>53</v>
      </c>
    </row>
    <row r="61" spans="1:3" x14ac:dyDescent="0.25">
      <c r="A61" s="5" t="s">
        <v>13</v>
      </c>
      <c r="B61" s="7">
        <v>488</v>
      </c>
      <c r="C61" s="6">
        <v>76</v>
      </c>
    </row>
    <row r="62" spans="1:3" x14ac:dyDescent="0.25">
      <c r="A62" s="5" t="s">
        <v>14</v>
      </c>
      <c r="B62" s="7">
        <v>494</v>
      </c>
      <c r="C62" s="6">
        <v>47</v>
      </c>
    </row>
    <row r="63" spans="1:3" x14ac:dyDescent="0.25">
      <c r="A63" s="4" t="s">
        <v>24</v>
      </c>
      <c r="B63" s="7">
        <v>494</v>
      </c>
      <c r="C63" s="6">
        <v>176</v>
      </c>
    </row>
    <row r="64" spans="1:3" x14ac:dyDescent="0.25">
      <c r="A64" s="4" t="s">
        <v>15</v>
      </c>
      <c r="B64" s="3"/>
      <c r="C64" s="3"/>
    </row>
    <row r="65" spans="1:3" x14ac:dyDescent="0.25">
      <c r="A65" s="5" t="s">
        <v>16</v>
      </c>
      <c r="B65" s="7">
        <v>504</v>
      </c>
      <c r="C65" s="6">
        <v>65</v>
      </c>
    </row>
    <row r="66" spans="1:3" x14ac:dyDescent="0.25">
      <c r="A66" s="5" t="s">
        <v>17</v>
      </c>
      <c r="B66" s="7">
        <v>517</v>
      </c>
      <c r="C66" s="6">
        <v>55</v>
      </c>
    </row>
    <row r="67" spans="1:3" x14ac:dyDescent="0.25">
      <c r="A67" s="5" t="s">
        <v>18</v>
      </c>
      <c r="B67" s="7">
        <v>505</v>
      </c>
      <c r="C67" s="6">
        <v>10</v>
      </c>
    </row>
    <row r="68" spans="1:3" x14ac:dyDescent="0.25">
      <c r="A68" s="4" t="s">
        <v>25</v>
      </c>
      <c r="B68" s="7">
        <v>505</v>
      </c>
      <c r="C68" s="6">
        <v>130</v>
      </c>
    </row>
    <row r="69" spans="1:3" x14ac:dyDescent="0.25">
      <c r="A69" s="2" t="s">
        <v>28</v>
      </c>
      <c r="B69" s="7">
        <v>505</v>
      </c>
      <c r="C69" s="6">
        <v>486</v>
      </c>
    </row>
    <row r="70" spans="1:3" x14ac:dyDescent="0.25">
      <c r="A70" s="2" t="s">
        <v>21</v>
      </c>
      <c r="B70" s="3"/>
      <c r="C70" s="3"/>
    </row>
    <row r="71" spans="1:3" x14ac:dyDescent="0.25">
      <c r="A71" s="4" t="s">
        <v>3</v>
      </c>
      <c r="B71" s="3"/>
      <c r="C71" s="3"/>
    </row>
    <row r="72" spans="1:3" x14ac:dyDescent="0.25">
      <c r="A72" s="5" t="s">
        <v>4</v>
      </c>
      <c r="B72" s="7">
        <v>506</v>
      </c>
      <c r="C72" s="6">
        <v>39</v>
      </c>
    </row>
    <row r="73" spans="1:3" x14ac:dyDescent="0.25">
      <c r="A73" s="5" t="s">
        <v>5</v>
      </c>
      <c r="B73" s="7">
        <v>505</v>
      </c>
      <c r="C73" s="6">
        <v>34</v>
      </c>
    </row>
    <row r="74" spans="1:3" x14ac:dyDescent="0.25">
      <c r="A74" s="5" t="s">
        <v>6</v>
      </c>
      <c r="B74" s="7">
        <v>525</v>
      </c>
      <c r="C74" s="6">
        <v>54</v>
      </c>
    </row>
    <row r="75" spans="1:3" x14ac:dyDescent="0.25">
      <c r="A75" s="4" t="s">
        <v>22</v>
      </c>
      <c r="B75" s="7">
        <v>525</v>
      </c>
      <c r="C75" s="6">
        <v>127</v>
      </c>
    </row>
    <row r="76" spans="1:3" x14ac:dyDescent="0.25">
      <c r="A76" s="4" t="s">
        <v>7</v>
      </c>
      <c r="B76" s="3"/>
      <c r="C76" s="3"/>
    </row>
    <row r="77" spans="1:3" x14ac:dyDescent="0.25">
      <c r="A77" s="5" t="s">
        <v>8</v>
      </c>
      <c r="B77" s="7">
        <v>537</v>
      </c>
      <c r="C77" s="6">
        <v>72</v>
      </c>
    </row>
    <row r="78" spans="1:3" x14ac:dyDescent="0.25">
      <c r="A78" s="5" t="s">
        <v>9</v>
      </c>
      <c r="B78" s="7">
        <v>571</v>
      </c>
      <c r="C78" s="6">
        <v>108</v>
      </c>
    </row>
    <row r="79" spans="1:3" x14ac:dyDescent="0.25">
      <c r="A79" s="5" t="s">
        <v>10</v>
      </c>
      <c r="B79" s="7">
        <v>633</v>
      </c>
      <c r="C79" s="6">
        <v>118</v>
      </c>
    </row>
    <row r="80" spans="1:3" x14ac:dyDescent="0.25">
      <c r="A80" s="4" t="s">
        <v>23</v>
      </c>
      <c r="B80" s="7">
        <v>633</v>
      </c>
      <c r="C80" s="6">
        <v>298</v>
      </c>
    </row>
    <row r="81" spans="1:3" x14ac:dyDescent="0.25">
      <c r="A81" s="4" t="s">
        <v>11</v>
      </c>
      <c r="B81" s="3"/>
      <c r="C81" s="3"/>
    </row>
    <row r="82" spans="1:3" x14ac:dyDescent="0.25">
      <c r="A82" s="5" t="s">
        <v>12</v>
      </c>
      <c r="B82" s="7">
        <v>635</v>
      </c>
      <c r="C82" s="6">
        <v>102</v>
      </c>
    </row>
    <row r="83" spans="1:3" x14ac:dyDescent="0.25">
      <c r="A83" s="5" t="s">
        <v>13</v>
      </c>
      <c r="B83" s="7">
        <v>634</v>
      </c>
      <c r="C83" s="6">
        <v>96</v>
      </c>
    </row>
    <row r="84" spans="1:3" x14ac:dyDescent="0.25">
      <c r="A84" s="5" t="s">
        <v>14</v>
      </c>
      <c r="B84" s="7">
        <v>648</v>
      </c>
      <c r="C84" s="6">
        <v>80</v>
      </c>
    </row>
    <row r="85" spans="1:3" x14ac:dyDescent="0.25">
      <c r="A85" s="4" t="s">
        <v>24</v>
      </c>
      <c r="B85" s="7">
        <v>648</v>
      </c>
      <c r="C85" s="6">
        <v>278</v>
      </c>
    </row>
    <row r="86" spans="1:3" x14ac:dyDescent="0.25">
      <c r="A86" s="4" t="s">
        <v>15</v>
      </c>
      <c r="B86" s="3"/>
      <c r="C86" s="3"/>
    </row>
    <row r="87" spans="1:3" x14ac:dyDescent="0.25">
      <c r="A87" s="5" t="s">
        <v>16</v>
      </c>
      <c r="B87" s="7">
        <v>658</v>
      </c>
      <c r="C87" s="6">
        <v>102</v>
      </c>
    </row>
    <row r="88" spans="1:3" x14ac:dyDescent="0.25">
      <c r="A88" s="5" t="s">
        <v>17</v>
      </c>
      <c r="B88" s="7">
        <v>657</v>
      </c>
      <c r="C88" s="6">
        <v>45</v>
      </c>
    </row>
    <row r="89" spans="1:3" x14ac:dyDescent="0.25">
      <c r="A89" s="5" t="s">
        <v>18</v>
      </c>
      <c r="B89" s="7">
        <v>650</v>
      </c>
      <c r="C89" s="6">
        <v>2</v>
      </c>
    </row>
    <row r="90" spans="1:3" x14ac:dyDescent="0.25">
      <c r="A90" s="4" t="s">
        <v>25</v>
      </c>
      <c r="B90" s="7">
        <v>650</v>
      </c>
      <c r="C90" s="6">
        <v>149</v>
      </c>
    </row>
    <row r="91" spans="1:3" x14ac:dyDescent="0.25">
      <c r="A91" s="2" t="s">
        <v>29</v>
      </c>
      <c r="B91" s="7">
        <v>650</v>
      </c>
      <c r="C91" s="6">
        <v>852</v>
      </c>
    </row>
    <row r="92" spans="1:3" x14ac:dyDescent="0.25">
      <c r="A92" s="2" t="s">
        <v>1</v>
      </c>
      <c r="B92" s="7">
        <v>650</v>
      </c>
      <c r="C92" s="6">
        <v>1596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04CE-48F9-4910-AB45-254269E288FB}">
  <dimension ref="A3:D26"/>
  <sheetViews>
    <sheetView workbookViewId="0">
      <selection activeCell="B4" sqref="B4"/>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1" t="s">
        <v>30</v>
      </c>
      <c r="B3" s="1" t="s">
        <v>41</v>
      </c>
    </row>
    <row r="4" spans="1:4" x14ac:dyDescent="0.25">
      <c r="A4" s="1" t="s">
        <v>0</v>
      </c>
      <c r="B4" t="s">
        <v>42</v>
      </c>
      <c r="C4" t="s">
        <v>43</v>
      </c>
      <c r="D4" t="s">
        <v>1</v>
      </c>
    </row>
    <row r="5" spans="1:4" x14ac:dyDescent="0.25">
      <c r="A5" s="2" t="s">
        <v>32</v>
      </c>
      <c r="B5" s="3"/>
      <c r="C5" s="3"/>
      <c r="D5" s="3"/>
    </row>
    <row r="6" spans="1:4" x14ac:dyDescent="0.25">
      <c r="A6" s="4" t="s">
        <v>39</v>
      </c>
      <c r="B6" s="7">
        <v>20</v>
      </c>
      <c r="C6" s="7">
        <v>25</v>
      </c>
      <c r="D6" s="7">
        <v>45</v>
      </c>
    </row>
    <row r="7" spans="1:4" x14ac:dyDescent="0.25">
      <c r="A7" s="4" t="s">
        <v>40</v>
      </c>
      <c r="B7" s="7">
        <v>14</v>
      </c>
      <c r="C7" s="7">
        <v>35</v>
      </c>
      <c r="D7" s="7">
        <v>49</v>
      </c>
    </row>
    <row r="8" spans="1:4" x14ac:dyDescent="0.25">
      <c r="A8" s="2" t="s">
        <v>33</v>
      </c>
      <c r="B8" s="3"/>
      <c r="C8" s="3"/>
      <c r="D8" s="3"/>
    </row>
    <row r="9" spans="1:4" x14ac:dyDescent="0.25">
      <c r="A9" s="4" t="s">
        <v>39</v>
      </c>
      <c r="B9" s="7">
        <v>25</v>
      </c>
      <c r="C9" s="7">
        <v>17</v>
      </c>
      <c r="D9" s="7">
        <v>42</v>
      </c>
    </row>
    <row r="10" spans="1:4" x14ac:dyDescent="0.25">
      <c r="A10" s="4" t="s">
        <v>40</v>
      </c>
      <c r="B10" s="7">
        <v>15</v>
      </c>
      <c r="C10" s="7">
        <v>35</v>
      </c>
      <c r="D10" s="7">
        <v>50</v>
      </c>
    </row>
    <row r="11" spans="1:4" x14ac:dyDescent="0.25">
      <c r="A11" s="2" t="s">
        <v>34</v>
      </c>
      <c r="B11" s="3"/>
      <c r="C11" s="3"/>
      <c r="D11" s="3"/>
    </row>
    <row r="12" spans="1:4" x14ac:dyDescent="0.25">
      <c r="A12" s="4" t="s">
        <v>39</v>
      </c>
      <c r="B12" s="7">
        <v>14</v>
      </c>
      <c r="C12" s="7">
        <v>16</v>
      </c>
      <c r="D12" s="7">
        <v>30</v>
      </c>
    </row>
    <row r="13" spans="1:4" x14ac:dyDescent="0.25">
      <c r="A13" s="4" t="s">
        <v>40</v>
      </c>
      <c r="B13" s="7">
        <v>11</v>
      </c>
      <c r="C13" s="7">
        <v>50</v>
      </c>
      <c r="D13" s="7">
        <v>61</v>
      </c>
    </row>
    <row r="14" spans="1:4" x14ac:dyDescent="0.25">
      <c r="A14" s="2" t="s">
        <v>35</v>
      </c>
      <c r="B14" s="3"/>
      <c r="C14" s="3"/>
      <c r="D14" s="3"/>
    </row>
    <row r="15" spans="1:4" x14ac:dyDescent="0.25">
      <c r="A15" s="4" t="s">
        <v>39</v>
      </c>
      <c r="B15" s="7">
        <v>19</v>
      </c>
      <c r="C15" s="7">
        <v>24</v>
      </c>
      <c r="D15" s="7">
        <v>43</v>
      </c>
    </row>
    <row r="16" spans="1:4" x14ac:dyDescent="0.25">
      <c r="A16" s="4" t="s">
        <v>40</v>
      </c>
      <c r="B16" s="7">
        <v>13</v>
      </c>
      <c r="C16" s="7">
        <v>35</v>
      </c>
      <c r="D16" s="7">
        <v>48</v>
      </c>
    </row>
    <row r="17" spans="1:4" x14ac:dyDescent="0.25">
      <c r="A17" s="2" t="s">
        <v>36</v>
      </c>
      <c r="B17" s="3"/>
      <c r="C17" s="3"/>
      <c r="D17" s="3"/>
    </row>
    <row r="18" spans="1:4" x14ac:dyDescent="0.25">
      <c r="A18" s="4" t="s">
        <v>39</v>
      </c>
      <c r="B18" s="7">
        <v>27</v>
      </c>
      <c r="C18" s="7">
        <v>22</v>
      </c>
      <c r="D18" s="7">
        <v>49</v>
      </c>
    </row>
    <row r="19" spans="1:4" x14ac:dyDescent="0.25">
      <c r="A19" s="4" t="s">
        <v>40</v>
      </c>
      <c r="B19" s="7">
        <v>13</v>
      </c>
      <c r="C19" s="7">
        <v>30</v>
      </c>
      <c r="D19" s="7">
        <v>43</v>
      </c>
    </row>
    <row r="20" spans="1:4" x14ac:dyDescent="0.25">
      <c r="A20" s="2" t="s">
        <v>37</v>
      </c>
      <c r="B20" s="3"/>
      <c r="C20" s="3"/>
      <c r="D20" s="3"/>
    </row>
    <row r="21" spans="1:4" x14ac:dyDescent="0.25">
      <c r="A21" s="4" t="s">
        <v>39</v>
      </c>
      <c r="B21" s="7">
        <v>23</v>
      </c>
      <c r="C21" s="7">
        <v>25</v>
      </c>
      <c r="D21" s="7">
        <v>48</v>
      </c>
    </row>
    <row r="22" spans="1:4" x14ac:dyDescent="0.25">
      <c r="A22" s="4" t="s">
        <v>40</v>
      </c>
      <c r="B22" s="7">
        <v>14</v>
      </c>
      <c r="C22" s="7">
        <v>40</v>
      </c>
      <c r="D22" s="7">
        <v>54</v>
      </c>
    </row>
    <row r="23" spans="1:4" x14ac:dyDescent="0.25">
      <c r="A23" s="2" t="s">
        <v>38</v>
      </c>
      <c r="B23" s="3"/>
      <c r="C23" s="3"/>
      <c r="D23" s="3"/>
    </row>
    <row r="24" spans="1:4" x14ac:dyDescent="0.25">
      <c r="A24" s="4" t="s">
        <v>39</v>
      </c>
      <c r="B24" s="7">
        <v>21</v>
      </c>
      <c r="C24" s="7">
        <v>19</v>
      </c>
      <c r="D24" s="7">
        <v>40</v>
      </c>
    </row>
    <row r="25" spans="1:4" x14ac:dyDescent="0.25">
      <c r="A25" s="4" t="s">
        <v>40</v>
      </c>
      <c r="B25" s="7">
        <v>18</v>
      </c>
      <c r="C25" s="7">
        <v>30</v>
      </c>
      <c r="D25" s="7">
        <v>48</v>
      </c>
    </row>
    <row r="26" spans="1:4" x14ac:dyDescent="0.25">
      <c r="A26" s="2" t="s">
        <v>1</v>
      </c>
      <c r="B26" s="7">
        <v>247</v>
      </c>
      <c r="C26" s="7">
        <v>403</v>
      </c>
      <c r="D26" s="7">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F15DC-5024-425D-8726-DABE34DCA789}">
  <dimension ref="A3:D26"/>
  <sheetViews>
    <sheetView zoomScaleNormal="100" workbookViewId="0">
      <selection activeCell="B6" sqref="B6"/>
    </sheetView>
  </sheetViews>
  <sheetFormatPr defaultRowHeight="15" x14ac:dyDescent="0.25"/>
  <cols>
    <col min="1" max="1" width="17.7109375" bestFit="1" customWidth="1"/>
    <col min="2" max="2" width="16.28515625" bestFit="1" customWidth="1"/>
    <col min="3" max="3" width="5.5703125" bestFit="1" customWidth="1"/>
    <col min="4" max="4" width="11.28515625" bestFit="1" customWidth="1"/>
    <col min="5" max="5" width="17.7109375" bestFit="1" customWidth="1"/>
    <col min="6" max="6" width="29.7109375" bestFit="1" customWidth="1"/>
    <col min="7" max="7" width="22.7109375" bestFit="1" customWidth="1"/>
  </cols>
  <sheetData>
    <row r="3" spans="1:4" x14ac:dyDescent="0.25">
      <c r="A3" s="1" t="s">
        <v>44</v>
      </c>
      <c r="B3" s="1" t="s">
        <v>41</v>
      </c>
    </row>
    <row r="4" spans="1:4" x14ac:dyDescent="0.25">
      <c r="A4" s="1" t="s">
        <v>0</v>
      </c>
      <c r="B4" t="s">
        <v>42</v>
      </c>
      <c r="C4" t="s">
        <v>43</v>
      </c>
      <c r="D4" t="s">
        <v>1</v>
      </c>
    </row>
    <row r="5" spans="1:4" x14ac:dyDescent="0.25">
      <c r="A5" s="2" t="s">
        <v>32</v>
      </c>
      <c r="B5" s="3"/>
      <c r="C5" s="3"/>
      <c r="D5" s="3"/>
    </row>
    <row r="6" spans="1:4" x14ac:dyDescent="0.25">
      <c r="A6" s="4" t="s">
        <v>39</v>
      </c>
      <c r="B6" s="6">
        <v>4988.8095238095239</v>
      </c>
      <c r="C6" s="6">
        <v>2232.6799999999998</v>
      </c>
      <c r="D6" s="6">
        <v>3490.913043478261</v>
      </c>
    </row>
    <row r="7" spans="1:4" x14ac:dyDescent="0.25">
      <c r="A7" s="4" t="s">
        <v>40</v>
      </c>
      <c r="B7" s="6">
        <v>8195.2857142857138</v>
      </c>
      <c r="C7" s="6">
        <v>911.45714285714291</v>
      </c>
      <c r="D7" s="6">
        <v>2992.5510204081634</v>
      </c>
    </row>
    <row r="8" spans="1:4" x14ac:dyDescent="0.25">
      <c r="A8" s="2" t="s">
        <v>33</v>
      </c>
      <c r="B8" s="3"/>
      <c r="C8" s="3"/>
      <c r="D8" s="3"/>
    </row>
    <row r="9" spans="1:4" x14ac:dyDescent="0.25">
      <c r="A9" s="4" t="s">
        <v>39</v>
      </c>
      <c r="B9" s="6">
        <v>6859.36</v>
      </c>
      <c r="C9" s="6">
        <v>1299.5294117647059</v>
      </c>
      <c r="D9" s="6">
        <v>4608.9523809523807</v>
      </c>
    </row>
    <row r="10" spans="1:4" x14ac:dyDescent="0.25">
      <c r="A10" s="4" t="s">
        <v>40</v>
      </c>
      <c r="B10" s="6">
        <v>4443.2</v>
      </c>
      <c r="C10" s="6">
        <v>1243.8</v>
      </c>
      <c r="D10" s="6">
        <v>2203.62</v>
      </c>
    </row>
    <row r="11" spans="1:4" x14ac:dyDescent="0.25">
      <c r="A11" s="2" t="s">
        <v>34</v>
      </c>
      <c r="B11" s="3"/>
      <c r="C11" s="3"/>
      <c r="D11" s="3"/>
    </row>
    <row r="12" spans="1:4" x14ac:dyDescent="0.25">
      <c r="A12" s="4" t="s">
        <v>39</v>
      </c>
      <c r="B12" s="6">
        <v>3642.0714285714284</v>
      </c>
      <c r="C12" s="6">
        <v>941.47058823529414</v>
      </c>
      <c r="D12" s="6">
        <v>2161.0967741935483</v>
      </c>
    </row>
    <row r="13" spans="1:4" x14ac:dyDescent="0.25">
      <c r="A13" s="4" t="s">
        <v>40</v>
      </c>
      <c r="B13" s="6">
        <v>11363.363636363636</v>
      </c>
      <c r="C13" s="6">
        <v>1547.6</v>
      </c>
      <c r="D13" s="6">
        <v>3317.655737704918</v>
      </c>
    </row>
    <row r="14" spans="1:4" x14ac:dyDescent="0.25">
      <c r="A14" s="2" t="s">
        <v>35</v>
      </c>
      <c r="B14" s="3"/>
      <c r="C14" s="3"/>
      <c r="D14" s="3"/>
    </row>
    <row r="15" spans="1:4" x14ac:dyDescent="0.25">
      <c r="A15" s="4" t="s">
        <v>39</v>
      </c>
      <c r="B15" s="6">
        <v>7198.5789473684208</v>
      </c>
      <c r="C15" s="6">
        <v>1200.9583333333333</v>
      </c>
      <c r="D15" s="6">
        <v>3851.0697674418607</v>
      </c>
    </row>
    <row r="16" spans="1:4" x14ac:dyDescent="0.25">
      <c r="A16" s="4" t="s">
        <v>40</v>
      </c>
      <c r="B16" s="6">
        <v>4405.5384615384619</v>
      </c>
      <c r="C16" s="6">
        <v>872.11111111111109</v>
      </c>
      <c r="D16" s="6">
        <v>1809.5510204081634</v>
      </c>
    </row>
    <row r="17" spans="1:4" x14ac:dyDescent="0.25">
      <c r="A17" s="2" t="s">
        <v>36</v>
      </c>
      <c r="B17" s="3"/>
      <c r="C17" s="3"/>
      <c r="D17" s="3"/>
    </row>
    <row r="18" spans="1:4" x14ac:dyDescent="0.25">
      <c r="A18" s="4" t="s">
        <v>39</v>
      </c>
      <c r="B18" s="6">
        <v>8013.7037037037035</v>
      </c>
      <c r="C18" s="6">
        <v>940.26086956521738</v>
      </c>
      <c r="D18" s="6">
        <v>4759.92</v>
      </c>
    </row>
    <row r="19" spans="1:4" x14ac:dyDescent="0.25">
      <c r="A19" s="4" t="s">
        <v>40</v>
      </c>
      <c r="B19" s="6">
        <v>4911.3076923076924</v>
      </c>
      <c r="C19" s="6">
        <v>1970.1612903225807</v>
      </c>
      <c r="D19" s="6">
        <v>2839.1363636363635</v>
      </c>
    </row>
    <row r="20" spans="1:4" x14ac:dyDescent="0.25">
      <c r="A20" s="2" t="s">
        <v>37</v>
      </c>
      <c r="B20" s="3"/>
      <c r="C20" s="3"/>
      <c r="D20" s="3"/>
    </row>
    <row r="21" spans="1:4" x14ac:dyDescent="0.25">
      <c r="A21" s="4" t="s">
        <v>39</v>
      </c>
      <c r="B21" s="6">
        <v>4534.826086956522</v>
      </c>
      <c r="C21" s="6">
        <v>969.96</v>
      </c>
      <c r="D21" s="6">
        <v>2678.125</v>
      </c>
    </row>
    <row r="22" spans="1:4" x14ac:dyDescent="0.25">
      <c r="A22" s="4" t="s">
        <v>40</v>
      </c>
      <c r="B22" s="6">
        <v>3680.4285714285716</v>
      </c>
      <c r="C22" s="6">
        <v>1251.0975609756097</v>
      </c>
      <c r="D22" s="6">
        <v>1869.4727272727273</v>
      </c>
    </row>
    <row r="23" spans="1:4" x14ac:dyDescent="0.25">
      <c r="A23" s="2" t="s">
        <v>38</v>
      </c>
      <c r="B23" s="3"/>
      <c r="C23" s="3"/>
      <c r="D23" s="3"/>
    </row>
    <row r="24" spans="1:4" x14ac:dyDescent="0.25">
      <c r="A24" s="4" t="s">
        <v>39</v>
      </c>
      <c r="B24" s="6">
        <v>5993.8571428571431</v>
      </c>
      <c r="C24" s="6">
        <v>526.15789473684208</v>
      </c>
      <c r="D24" s="6">
        <v>3396.7</v>
      </c>
    </row>
    <row r="25" spans="1:4" x14ac:dyDescent="0.25">
      <c r="A25" s="4" t="s">
        <v>40</v>
      </c>
      <c r="B25" s="6">
        <v>7346.166666666667</v>
      </c>
      <c r="C25" s="6">
        <v>1508.7741935483871</v>
      </c>
      <c r="D25" s="6">
        <v>3653.1224489795918</v>
      </c>
    </row>
    <row r="26" spans="1:4" x14ac:dyDescent="0.25">
      <c r="A26" s="2" t="s">
        <v>1</v>
      </c>
      <c r="B26" s="6">
        <v>6136.322580645161</v>
      </c>
      <c r="C26" s="6">
        <v>1276.1882640586798</v>
      </c>
      <c r="D26" s="6">
        <v>3110.759512937595</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5137-3780-4418-961E-1301D3787592}">
  <dimension ref="A3:D12"/>
  <sheetViews>
    <sheetView topLeftCell="C1" zoomScale="55" zoomScaleNormal="55" workbookViewId="0">
      <selection activeCell="D8" sqref="D8"/>
    </sheetView>
  </sheetViews>
  <sheetFormatPr defaultRowHeight="15" x14ac:dyDescent="0.25"/>
  <cols>
    <col min="1" max="2" width="23.5703125" bestFit="1" customWidth="1"/>
    <col min="3" max="3" width="6.85546875" bestFit="1" customWidth="1"/>
    <col min="4" max="4" width="16.28515625" bestFit="1" customWidth="1"/>
  </cols>
  <sheetData>
    <row r="3" spans="1:4" x14ac:dyDescent="0.25">
      <c r="A3" s="1" t="s">
        <v>30</v>
      </c>
      <c r="B3" s="1" t="s">
        <v>41</v>
      </c>
    </row>
    <row r="4" spans="1:4" x14ac:dyDescent="0.25">
      <c r="A4" s="1" t="s">
        <v>0</v>
      </c>
      <c r="B4" t="s">
        <v>42</v>
      </c>
      <c r="C4" t="s">
        <v>43</v>
      </c>
      <c r="D4" t="s">
        <v>1</v>
      </c>
    </row>
    <row r="5" spans="1:4" x14ac:dyDescent="0.25">
      <c r="A5" s="2" t="s">
        <v>45</v>
      </c>
      <c r="B5" s="7">
        <v>25</v>
      </c>
      <c r="C5" s="7">
        <v>50</v>
      </c>
      <c r="D5" s="7">
        <v>75</v>
      </c>
    </row>
    <row r="6" spans="1:4" x14ac:dyDescent="0.25">
      <c r="A6" s="2" t="s">
        <v>46</v>
      </c>
      <c r="B6" s="7">
        <v>86</v>
      </c>
      <c r="C6" s="7">
        <v>27</v>
      </c>
      <c r="D6" s="7">
        <v>113</v>
      </c>
    </row>
    <row r="7" spans="1:4" x14ac:dyDescent="0.25">
      <c r="A7" s="2" t="s">
        <v>47</v>
      </c>
      <c r="B7" s="7">
        <v>21</v>
      </c>
      <c r="C7" s="7">
        <v>41</v>
      </c>
      <c r="D7" s="7">
        <v>62</v>
      </c>
    </row>
    <row r="8" spans="1:4" x14ac:dyDescent="0.25">
      <c r="A8" s="2" t="s">
        <v>48</v>
      </c>
      <c r="B8" s="7">
        <v>34</v>
      </c>
      <c r="C8" s="7">
        <v>90</v>
      </c>
      <c r="D8" s="7">
        <v>124</v>
      </c>
    </row>
    <row r="9" spans="1:4" x14ac:dyDescent="0.25">
      <c r="A9" s="2" t="s">
        <v>49</v>
      </c>
      <c r="B9" s="7">
        <v>21</v>
      </c>
      <c r="C9" s="7">
        <v>73</v>
      </c>
      <c r="D9" s="7">
        <v>94</v>
      </c>
    </row>
    <row r="10" spans="1:4" x14ac:dyDescent="0.25">
      <c r="A10" s="2" t="s">
        <v>50</v>
      </c>
      <c r="B10" s="7">
        <v>33</v>
      </c>
      <c r="C10" s="7">
        <v>81</v>
      </c>
      <c r="D10" s="7">
        <v>114</v>
      </c>
    </row>
    <row r="11" spans="1:4" x14ac:dyDescent="0.25">
      <c r="A11" s="2" t="s">
        <v>51</v>
      </c>
      <c r="B11" s="7">
        <v>27</v>
      </c>
      <c r="C11" s="7">
        <v>41</v>
      </c>
      <c r="D11" s="7">
        <v>68</v>
      </c>
    </row>
    <row r="12" spans="1:4" x14ac:dyDescent="0.25">
      <c r="A12" s="2" t="s">
        <v>1</v>
      </c>
      <c r="B12" s="7">
        <v>247</v>
      </c>
      <c r="C12" s="7">
        <v>403</v>
      </c>
      <c r="D12" s="7">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606D-A1F4-48D3-AA9F-5798DE4858ED}">
  <dimension ref="A3:C8"/>
  <sheetViews>
    <sheetView zoomScale="85" zoomScaleNormal="85" workbookViewId="0">
      <selection activeCell="B6" sqref="B6"/>
    </sheetView>
  </sheetViews>
  <sheetFormatPr defaultRowHeight="15" x14ac:dyDescent="0.25"/>
  <cols>
    <col min="1" max="1" width="13.28515625" bestFit="1" customWidth="1"/>
    <col min="2" max="2" width="11.42578125" bestFit="1" customWidth="1"/>
    <col min="3" max="3" width="9.28515625" bestFit="1" customWidth="1"/>
  </cols>
  <sheetData>
    <row r="3" spans="1:3" x14ac:dyDescent="0.25">
      <c r="A3" s="1" t="s">
        <v>0</v>
      </c>
      <c r="B3" t="s">
        <v>52</v>
      </c>
      <c r="C3" t="s">
        <v>53</v>
      </c>
    </row>
    <row r="4" spans="1:3" x14ac:dyDescent="0.25">
      <c r="A4" s="2" t="s">
        <v>2</v>
      </c>
      <c r="B4" s="6">
        <v>11</v>
      </c>
      <c r="C4" s="3">
        <v>11</v>
      </c>
    </row>
    <row r="5" spans="1:3" x14ac:dyDescent="0.25">
      <c r="A5" s="2" t="s">
        <v>19</v>
      </c>
      <c r="B5" s="6">
        <v>96</v>
      </c>
      <c r="C5" s="3">
        <v>92</v>
      </c>
    </row>
    <row r="6" spans="1:3" x14ac:dyDescent="0.25">
      <c r="A6" s="2" t="s">
        <v>20</v>
      </c>
      <c r="B6" s="6">
        <v>599</v>
      </c>
      <c r="C6" s="3">
        <v>400</v>
      </c>
    </row>
    <row r="7" spans="1:3" x14ac:dyDescent="0.25">
      <c r="A7" s="2" t="s">
        <v>21</v>
      </c>
      <c r="B7" s="6">
        <v>950</v>
      </c>
      <c r="C7" s="3">
        <v>676</v>
      </c>
    </row>
    <row r="8" spans="1:3" x14ac:dyDescent="0.25">
      <c r="A8" s="2" t="s">
        <v>1</v>
      </c>
      <c r="B8" s="6">
        <v>1656</v>
      </c>
      <c r="C8" s="3">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799A9-0F32-46B3-854A-83773ECEF8D3}">
  <dimension ref="A3:D9"/>
  <sheetViews>
    <sheetView zoomScale="85" zoomScaleNormal="85" workbookViewId="0">
      <selection activeCell="E11" sqref="E11"/>
    </sheetView>
  </sheetViews>
  <sheetFormatPr defaultRowHeight="15" x14ac:dyDescent="0.25"/>
  <cols>
    <col min="1" max="1" width="13.28515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1" t="s">
        <v>52</v>
      </c>
      <c r="B3" s="1" t="s">
        <v>41</v>
      </c>
    </row>
    <row r="4" spans="1:4" x14ac:dyDescent="0.25">
      <c r="A4" s="1" t="s">
        <v>0</v>
      </c>
      <c r="B4" t="s">
        <v>54</v>
      </c>
      <c r="C4" t="s">
        <v>55</v>
      </c>
      <c r="D4" t="s">
        <v>1</v>
      </c>
    </row>
    <row r="5" spans="1:4" x14ac:dyDescent="0.25">
      <c r="A5" s="2" t="s">
        <v>2</v>
      </c>
      <c r="B5" s="6">
        <v>11</v>
      </c>
      <c r="C5" s="6"/>
      <c r="D5" s="6">
        <v>11</v>
      </c>
    </row>
    <row r="6" spans="1:4" x14ac:dyDescent="0.25">
      <c r="A6" s="2" t="s">
        <v>19</v>
      </c>
      <c r="B6" s="6">
        <v>73</v>
      </c>
      <c r="C6" s="6">
        <v>23</v>
      </c>
      <c r="D6" s="6">
        <v>96</v>
      </c>
    </row>
    <row r="7" spans="1:4" x14ac:dyDescent="0.25">
      <c r="A7" s="2" t="s">
        <v>20</v>
      </c>
      <c r="B7" s="6">
        <v>127</v>
      </c>
      <c r="C7" s="6">
        <v>472</v>
      </c>
      <c r="D7" s="6">
        <v>599</v>
      </c>
    </row>
    <row r="8" spans="1:4" x14ac:dyDescent="0.25">
      <c r="A8" s="2" t="s">
        <v>21</v>
      </c>
      <c r="B8" s="6">
        <v>228</v>
      </c>
      <c r="C8" s="6">
        <v>722</v>
      </c>
      <c r="D8" s="6">
        <v>950</v>
      </c>
    </row>
    <row r="9" spans="1:4" x14ac:dyDescent="0.25">
      <c r="A9" s="2" t="s">
        <v>1</v>
      </c>
      <c r="B9" s="6">
        <v>439</v>
      </c>
      <c r="C9" s="6">
        <v>1217</v>
      </c>
      <c r="D9" s="6">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8 3 8 c 1 7 7 2 - d 8 7 e - 4 e b 6 - a 6 b 8 - 7 9 e a e c f 4 f b 9 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2 b a f 4 4 9 f - a a a c - 4 9 a 6 - a c 3 7 - 7 1 b 9 0 0 8 0 7 7 4 7 " > < C u s t o m C o n t e n t > < ! [ C D A T A [ < ? x m l   v e r s i o n = " 1 . 0 "   e n c o d i n g = " u t f - 1 6 " ? > < S e t t i n g s > < C a l c u l a t e d F i e l d s > < i t e m > < M e a s u r e N a m e > E m p C o u n t < / M e a s u r e N a m e > < D i s p l a y N a m e > E m p C o u n t < / D i s p l a y N a m e > < V i s i b l e > F a l s e < / V i s i b l e > < / i t e m > < i t e m > < M e a s u r e N a m e > A c t i v e   E m p l o y e e s < / M e a s u r e N a m e > < D i s p l a y N a m e > A c t i v e   E m p l o y e e s < / D i s p l a y N a m e > < V i s i b l e > T r u e < / V i s i b l e > < / i t e m > < i t e m > < M e a s u r e N a m e > N e w   H i r e s < / M e a s u r e N a m e > < D i s p l a y N a m e > N e w   H i r e s < / D i s p l a y N a m e > < V i s i b l e > T r u e 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0 b a c 6 3 8 6 - f a 8 a - 4 4 c c - 9 d 7 f - 5 5 a 3 5 7 9 5 c b 2 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4.xml>��< ? x m l   v e r s i o n = " 1 . 0 "   e n c o d i n g = " U T F - 1 6 " ? > < G e m i n i   x m l n s = " h t t p : / / g e m i n i / p i v o t c u s t o m i z a t i o n / C l i e n t W i n d o w X M L " > < C u s t o m C o n t e n t > < ! [ C D A T A [ H R   D a t a _ 9 f 8 1 e e e 8 - 1 d 1 6 - 4 2 6 5 - 8 b d 1 - 3 5 c c 8 a e d e 1 5 3 ] ] > < / 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b b 2 4 1 f f e - 2 e a e - 4 a c e - b 7 4 0 - 1 6 b f 5 7 2 1 5 d 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 M e a s u r e s \ C o u n t   o f   A g e G r o u p < / K e y > < / D i a g r a m O b j e c t K e y > < D i a g r a m O b j e c t K e y > < K e y > M e a s u r e s \ C o u n t   o f   A g e G r o u p \ T a g I n f o \ F o r m u l a < / K e y > < / D i a g r a m O b j e c t K e y > < D i a g r a m O b j e c t K e y > < K e y > M e a s u r e s \ C o u n t   o f   A g e G r o u p \ T a g I n f o \ V a l u e 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K e y > < / D i a g r a m O b j e c t K e y > < D i a g r a m O b j e c t K e y > < K e y > M e a s u r e s \ A v g   T e n u r e   M o n t h \ T a g I n f o \ F o r m u l a < / K e y > < / D i a g r a m O b j e c t K e y > < D i a g r a m O b j e c t K e y > < K e y > M e a s u r e s \ A v g   T e n u r e   M o n t h \ T a g I n f o \ V a l u e 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D i a g r a m O b j e c t K e y > < K e y > L i n k s \ & l t ; C o l u m n s \ C o u n t   o f   A g e G r o u p & g t ; - & l t ; M e a s u r e s \ A g e G r o u p & g t ; < / K e y > < / D i a g r a m O b j e c t K e y > < D i a g r a m O b j e c t K e y > < K e y > L i n k s \ & l t ; C o l u m n s \ C o u n t   o f   A g e G r o u p & g t ; - & l t ; M e a s u r e s \ A g e G r o u p & g t ; \ C O L U M N < / K e y > < / D i a g r a m O b j e c t K e y > < D i a g r a m O b j e c t K e y > < K e y > L i n k s \ & l t ; C o l u m n s \ C o u n t   o f   A g e G r o u p & g t ; - & l t ; M e a s u r e s \ A g e G r o u p & g t ; \ M E A S U R E 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 7 < / F o c u s R o w > < S e l e c t i o n E n d C o l u m n > 4 < / S e l e c t i o n E n d C o l u m n > < S e l e c t i o n E n d R o w > 7 < / S e l e c t i o n E n d R o w > < S e l e c t i o n S t a r t C o l u m n > 4 < / S e l e c t i o n S t a r t C o l u m n > < 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 M e a s u r e s \ C o u n t   o f   A g e G r o u p < / K e y > < / a : K e y > < a : V a l u e   i : t y p e = " M e a s u r e G r i d N o d e V i e w S t a t e " > < C o l u m n > 1 2 < / C o l u m n > < L a y e d O u t > t r u e < / L a y e d O u t > < W a s U I I n v i s i b l e > t r u e < / W a s U I I n v i s i b l e > < / a : V a l u e > < / a : K e y V a l u e O f D i a g r a m O b j e c t K e y a n y T y p e z b w N T n L X > < a : K e y V a l u e O f D i a g r a m O b j e c t K e y a n y T y p e z b w N T n L X > < a : K e y > < K e y > M e a s u r e s \ C o u n t   o f   A g e G r o u p \ T a g I n f o \ F o r m u l a < / K e y > < / a : K e y > < a : V a l u e   i : t y p e = " M e a s u r e G r i d V i e w S t a t e I D i a g r a m T a g A d d i t i o n a l I n f o " / > < / a : K e y V a l u e O f D i a g r a m O b j e c t K e y a n y T y p e z b w N T n L X > < a : K e y V a l u e O f D i a g r a m O b j e c t K e y a n y T y p e z b w N T n L X > < a : K e y > < K e y > M e a s u r e s \ C o u n t   o f   A g e G r o u p \ T a g I n f o \ V a l u e 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K e y > < / a : K e y > < a : V a l u e   i : t y p e = " M e a s u r e G r i d N o d e V i e w S t a t e " > < L a y e d O u t > t r u e < / L a y e d O u t > < R o w > 3 < / R o w > < / a : V a l u e > < / a : K e y V a l u e O f D i a g r a m O b j e c t K e y a n y T y p e z b w N T n L X > < a : K e y V a l u e O f D i a g r a m O b j e c t K e y a n y T y p e z b w N T n L X > < a : K e y > < K e y > M e a s u r e s \ A v g   T e n u r e   M o n t h \ T a g I n f o \ F o r m u l a < / K e y > < / a : K e y > < a : V a l u e   i : t y p e = " M e a s u r e G r i d V i e w S t a t e I D i a g r a m T a g A d d i t i o n a l I n f o " / > < / a : K e y V a l u e O f D i a g r a m O b j e c t K e y a n y T y p e z b w N T n L X > < a : K e y V a l u e O f D i a g r a m O b j e c t K e y a n y T y p e z b w N T n L X > < a : K e y > < K e y > M e a s u r e s \ A v g   T e n u r e   M o n t h \ T a g I n f o \ V a l u e 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a : K e y V a l u e O f D i a g r a m O b j e c t K e y a n y T y p e z b w N T n L X > < a : K e y > < K e y > L i n k s \ & l t ; C o l u m n s \ C o u n t   o f   A g e G r o u p & g t ; - & l t ; M e a s u r e s \ A g e G r o u p & g t ; < / K e y > < / a : K e y > < a : V a l u e   i : t y p e = " M e a s u r e G r i d V i e w S t a t e I D i a g r a m L i n k " / > < / a : K e y V a l u e O f D i a g r a m O b j e c t K e y a n y T y p e z b w N T n L X > < a : K e y V a l u e O f D i a g r a m O b j e c t K e y a n y T y p e z b w N T n L X > < a : K e y > < K e y > L i n k s \ & l t ; C o l u m n s \ C o u n t   o f   A g e G r o u p & g t ; - & l t ; M e a s u r e s \ A g e G r o u p & g t ; \ C O L U M N < / K e y > < / a : K e y > < a : V a l u e   i : t y p e = " M e a s u r e G r i d V i e w S t a t e I D i a g r a m L i n k E n d p o i n t " / > < / a : K e y V a l u e O f D i a g r a m O b j e c t K e y a n y T y p e z b w N T n L X > < a : K e y V a l u e O f D i a g r a m O b j e c t K e y a n y T y p e z b w N T n L X > < a : K e y > < K e y > L i n k s \ & l t ; C o l u m n s \ C o u n t   o f   A g e G r o u p & g t ; - & l t ; M e a s u r e s \ A g e G r o u p & g t ; \ M E A S U R E 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O r d e r " > < C u s t o m C o n t e n t > < ! [ C D A T A [ H R   D a t a _ 9 f 8 1 e e e 8 - 1 d 1 6 - 4 2 6 5 - 8 b d 1 - 3 5 c c 8 a e d e 1 5 3 ] ] > < / C u s t o m C o n t e n t > < / G e m i n i > 
</file>

<file path=customXml/item19.xml>��< ? x m l   v e r s i o n = " 1 . 0 "   e n c o d i n g = " u t f - 1 6 " ? > < D a t a M a s h u p   x m l n s = " h t t p : / / s c h e m a s . m i c r o s o f t . c o m / D a t a M a s h u p " > A A A A A D M G A A B Q S w M E F A A C A A g A S w F H V R y X T E S o A A A A + A A A A B I A H A B D b 2 5 m a W c v U G F j a 2 F n Z S 5 4 b W w g o h g A K K A U A A A A A A A A A A A A A A A A A A A A A A A A A A A A h Y / B C o I w H I d f R X Z 3 m 2 Y o 8 n c e 6 h I k B E F 0 H X P p S G e 4 2 X y 3 D j 1 S r 5 B Q V r e O v 4 / v 8 P 0 e t z v k Y 9 t 4 V 9 k b 1 e k M B Z g i T 2 r R l U p X G R r s y U 9 Q z m D H x Z l X 0 p t k b d L R l B m q r b 2 k h D j n s F v g r q 9 I S G l A j s V 2 L 2 r Z c v S R 1 X / Z V 9 p Y r o V E D A 6 v G B b i O M H L O K I 4 S g I g M 4 Z C 6 a 8 S T s W Y A v m B s B o a O / S S S e 1 v 1 k D m C e T 9 g j 0 B U E s D B B Q A A g A I A E s B R 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A U d V Q y h a M i k D A A D n C Q A A E w A c A E Z v c m 1 1 b G F z L 1 N l Y 3 R p b 2 4 x L m 0 g o h g A K K A U A A A A A A A A A A A A A A A A A A A A A A A A A A A A z V V N b x o x E L 0 j 8 R 8 s 5 w L S C p W o 7 S H p J i J 8 J E h t S i A 9 V M D B Y S d g d d e m t p c E I f 5 7 x z Z h F 3 Z R L p V a L u z O j N 9 7 8 z z 2 a p g Z L g U Z + f / m Z b V S r e g F U x C R M 3 o 3 J B 1 m G C U h i c F U K w R / I 5 m q G W C k J + M I V K P H Y 9 A 1 2 r m Y / J S a P T M z G S i + Y g Y m X 5 n h C y Y m F o K 0 B I v X 2 k y 6 r z O I S S 7 E N W k z D V i l F 0 + S q W j i W A 9 e D J v Q e u D 5 z y g y G r A C 7 3 g U g S B O Q d O K f G R P M T R G E G M 3 Q / m i a 1 5 s Q I D N F m T c M k b x p 9 S A n l 6 P / e L p N f l y R Y x K I c P v i 5 X 8 B a S d a i M T 0 k u F t y Y j a E V R W 8 Z p I m o n x Q S E P i o m 9 L N U i Y v R n Y i z 4 3 h t 3 J b C g D D T e i Z h C I I l C O p p 8 s 3 5 z C 5 e O y 0 2 I B t 6 j 5 V W i X e h 4 V 6 3 e Z J E r p D k u 1 m A K q H y P m Z U B V G W I 4 9 d b D r H 1 n 1 d M h H h c g e + A 8 m x + b x 7 3 p t 7 Q m G Z u R 7 E l 1 g x V v C x 0 2 d 0 x J I l k r v X e s 7 v N s 7 p 3 G p b L y G T t F / v Y W 3 S w p 7 o J N g c u 2 F w A T H w a r b W K R z j f T D C Z x f s J s t + B 6 N 9 Y T 5 / b F g G F 7 4 F J F A F i N Y c i r V d s x B 8 d q t k u i w s 6 A 0 K o U d Q S V 4 K E 2 s X 5 / o e X u 6 4 K g q / + U G G M M e p K m R s e W l b A 7 Z 2 V p a R D 4 H p D O u N H l s r b + E R R G p Z 1 r r Y u s 9 9 w / O z K M n e s M g K P M q U H I D d Y O U P m U 1 k k 3 8 w H s H m 1 I H K l z X f H a N j d j s / x 5 u z N 7 R o n D N o W 6 9 W u C j n P 7 z K 8 5 P / P 1 3 n 9 2 z F 5 8 z d W S j C q 9 l 8 2 O 4 v x a y / X G W + t Q F T u A 1 4 B 9 v 1 R 3 1 i n J F x X + 9 r H l J Q 6 9 B e 9 w G 5 4 Y K p d R 8 v b c O f O a j w c H H g b A y p L 7 M z d A Q z h N 8 p j l f k 4 K a H b m c 3 z 7 u + t / W q 0 Z G z N E E d t a y Z Y N y B m C c c n 0 M a I P 1 u T M L m 5 4 B 0 x U x G X M z D 5 v m n 8 4 A 8 p N L A y K x j C L P H x r 0 U M M 2 G c 6 B k g j n 8 U A H D j c 5 N + y 6 z i + + / m e N d v B X H o x m L m d K + 0 4 O R K 6 A 6 H 8 b 7 D 5 F z C i 2 0 a p G Q b i i F V 0 B L m O q h P W n M 3 C G i F / S E Z 3 R L y b T U 2 d O W 5 m y s k / A q q / g H x v 9 9 8 y 3 i 2 w a c Q M 9 2 y O N d / g F Q S w E C L Q A U A A I A C A B L A U d V H J d M R K g A A A D 4 A A A A E g A A A A A A A A A A A A A A A A A A A A A A Q 2 9 u Z m l n L 1 B h Y 2 t h Z 2 U u e G 1 s U E s B A i 0 A F A A C A A g A S w F H V Q / K 6 a u k A A A A 6 Q A A A B M A A A A A A A A A A A A A A A A A 9 A A A A F t D b 2 5 0 Z W 5 0 X 1 R 5 c G V z X S 5 4 b W x Q S w E C L Q A U A A I A C A B L A U d V Q y h a M i k D A A D n C Q A A E w A A A A A A A A A A A A A A A A D l 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J A A A A A A A A G 8 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M x W k Z 4 e k V q d z F R W m h W Y l A 4 Z X F K L 0 9 G M V J 5 W V c 1 e l p t O X l i U 0 J H Y V d 4 b E l H W n l i M j B n U k R w Y 0 F B Q U F B Q U F B Q U F B Q U F L U D J 0 L 1 M 0 M F R C R W k 3 Q U l J M 0 w x Q 0 x B T 1 N H V n N j R 1 Z 5 S U Z G M V p Y S n B a W E 1 B Q W J W a 1 h I T V N Q R F Z C b U Z W c y 9 4 N m 9 u O D R B Q U F B Q 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x M C 0 w N F Q x M T o 1 N T o z O C 4 w M T E 1 N D U 2 W i I g L z 4 8 R W 5 0 c n k g V H l w Z T 0 i R m l s b E V y c m 9 y Q 2 9 k Z S I g V m F s d W U 9 I n N V b m t u b 3 d u I i A v P j x F b n R y e S B U e X B l P S J B Z G R l Z F R v R G F 0 Y U 1 v Z G V s I i B W Y W x 1 Z T 0 i b D A i I C 8 + P E V u d H J 5 I F R 5 c G U 9 I k x v Y W R U b 1 J l c G 9 y d E R p c 2 F i b G V k I i B W Y W x 1 Z T 0 i b D E i I C 8 + P E V u d H J 5 I F R 5 c G U 9 I l F 1 Z X J 5 R 3 J v d X B J R C I g V m F s d W U 9 I n N m N G I 3 Z j Z h M y 1 k M W I 4 L T Q 0 M z A t O G J i M C 0 w O D I z N z J m N T A 4 Y j 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Z j R i N 2 Y 2 Y T M t Z D F i O C 0 0 N D M w L T h i Y j A t M D g y M z c y Z j U w O G I 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A t M D R U M T E 6 N T U 6 M z g u M D E 2 N T Q 5 N 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z M 1 Y z Y 0 Y j U t M 2 M x M i 0 0 M T M 1 L T k 4 N T U t N m N m Z j F l Y T g 5 Z m N l 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w N F Q x M T o 1 N T o z O C 4 w M j E x N j 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m N G I 3 Z j Z h M y 1 k M W I 4 L T Q 0 M z A t O G J i M C 0 w O D I z N z J m N T A 4 Y j A 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x M C 0 w N F Q x M T o 1 N T o z O C 4 w M j Y x N z A 4 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E Q X c 9 P S I g L z 4 8 R W 5 0 c n k g V H l w Z T 0 i R m l s b E x h c 3 R V c G R h d G V k I i B W Y W x 1 Z T 0 i Z D I w M j I t M T A t M D R U M T E 6 N T U 6 M z c u O D c x N j A z N 1 o i I C 8 + P E V u d H J 5 I F R 5 c G U 9 I k Z p b G x F c n J v c k N v d W 5 0 I i B W Y W x 1 Z T 0 i b D A i I C 8 + P E V u d H J 5 I F R 5 c G U 9 I k F k Z G V k V G 9 E Y X R h T W 9 k Z W w i I F Z h b H V l P S J s M S I g L z 4 8 R W 5 0 c n k g V H l w Z T 0 i R m l s b E N v d W 5 0 I i B W Y W x 1 Z T 0 i b D I y M T I 5 I i A v P j x F b n R y e S B U e X B l P S J G a W x s R X J y b 3 J D b 2 R l I i B W Y W x 1 Z T 0 i c 1 V u a 2 5 v d 2 4 i I C 8 + P E V u d H J 5 I F R 5 c G U 9 I l B p d m 9 0 T 2 J q Z W N 0 T m F t Z S I g V m F s d W U 9 I n N U Z W 5 1 c m U h V G V u d X J 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C 9 J d G V t c z 4 8 L 0 x v Y 2 F s U G F j a 2 F n Z U 1 l d G F k Y X R h R m l s Z T 4 W A A A A U E s F B g A A A A A A A A A A A A A A A A A A A A A A A C Y B A A A B A A A A 0 I y d 3 w E V 0 R G M e g D A T 8 K X 6 w E A A A B q T K F u f M E y T K 2 w g R 2 K C r W V A A A A A A I A A A A A A B B m A A A A A Q A A I A A A A J q e N f O i t r p E U h D Z 2 k L 6 a M / x 2 t S v B Y O 1 v H b 5 4 I w W w g j b A A A A A A 6 A A A A A A g A A I A A A A A + z / 1 I V T c N C 2 q q O m H Y Z N a N u B 2 A + D y w N s F j h 7 W 8 v q s J B U A A A A E Y u I W s E D v 0 4 4 N M v 4 w q W S g 0 f m Y q K D W E S l L 1 n 1 X t 7 o M v P o v t / i c G s 1 1 p w b Z P a 7 h 8 x l g b a f A 3 u i q y k i / 2 Y + P z e l i p 1 y g y 0 D p x K D h S S k z 3 H 9 h t I Q A A A A I N t h v P T o h N o P R u Y Q 2 p Q v 3 + / 3 S 2 U q B u f 2 k Y y 5 G H Y 5 X o W / m X l N d D R g j i I H L C w U D x D T S y r s j q y d X 7 m O I B Q o X G W d y A = < / D a t a M a s h u p > 
</file>

<file path=customXml/item2.xml>��< ? x m l   v e r s i o n = " 1 . 0 "   e n c o d i n g = " U T F - 1 6 " ? > < G e m i n i   x m l n s = " h t t p : / / g e m i n i / p i v o t c u s t o m i z a t i o n / S h o w I m p l i c i t M e a s u r e s " > < 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T a b l e X M L _ H R   D a t a _ 9 f 8 1 e e e 8 - 1 d 1 6 - 4 2 6 5 - 8 b d 1 - 3 5 c c 8 a e d e 1 5 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 1 3 8 < / 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 D a t a _ 9 f 8 1 e e e 8 - 1 d 1 6 - 4 2 6 5 - 8 b d 1 - 3 5 c c 8 a e d e 1 5 3 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f 3 b 7 1 6 7 d - 1 c 0 9 - 4 8 8 7 - 9 8 5 5 - 7 a 1 2 6 a 8 6 7 8 a 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 m e a s u r e   1 < / M e a s u r e N a m e > < D i s p l a y N a m e > m e a s u r e   1 < / D i s p l a y N a m e > < V i s i b l e > T r u e < / V i s i b l e > < / i t e m > < / C a l c u l a t e d F i e l d s > < S A H o s t H a s h > 0 < / 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P o w e r P i v o t V e r s i o n " > < C u s t o m C o n t e n t > < ! [ C D A T A [ 2 0 1 5 . 1 3 0 . 1 6 0 5 . 1 9 9 ] ] > < / C u s t o m C o n t e n t > < / G e m i n i > 
</file>

<file path=customXml/item26.xml>��< ? x m l   v e r s i o n = " 1 . 0 "   e n c o d i n g = " U T F - 1 6 " ? > < G e m i n i   x m l n s = " h t t p : / / g e m i n i / p i v o t c u s t o m i z a t i o n / 4 3 6 b e 7 3 f - 8 b e 3 - 4 5 b 7 - b 2 e b - d 7 d b 8 b f 9 7 b 4 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d 8 f b 1 0 c 0 - 5 d e f - 4 b c 0 - 9 a 7 d - 0 7 a d 5 f 2 0 2 b c a " > < 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6 9 a e 3 e e 3 - 5 1 f 0 - 4 0 e 4 - 8 b a 1 - 4 7 3 c 5 c 7 5 1 7 1 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 m e a s u r e   1 < / M e a s u r e N a m e > < D i s p l a y N a m e > m e a s u r e   1 < / D i s p l a y N a m e > < V i s i b l e > T r u e 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d c 6 9 8 4 b 0 - 6 e e b - 4 d 0 c - b b f 7 - 2 3 b b 7 1 f 7 3 8 9 e " > < 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 2 0 2 2 - 1 0 - 0 6 T 1 8 : 5 6 : 2 1 . 5 0 4 2 1 3 5 + 0 7 : 0 0 < / L a s t P r o c e s s e d T i m e > < / D a t a M o d e l i n g S a n d b o x . S e r i a l i z e d S a n d b o x E r r o r C a c h e > ] ] > < / C u s t o m C o n t e n t > < / G e m i n i > 
</file>

<file path=customXml/item8.xml>��< ? x m l   v e r s i o n = " 1 . 0 "   e n c o d i n g = " U T F - 1 6 " ? > < G e m i n i   x m l n s = " h t t p : / / g e m i n i / p i v o t c u s t o m i z a t i o n / 9 5 a 8 6 8 6 c - b d d 6 - 4 5 e 6 - b 9 8 5 - 1 d b 8 2 6 0 e 7 9 3 9 " > < 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533CA6A-8460-4107-AF32-ADD9F5A83E3B}">
  <ds:schemaRefs/>
</ds:datastoreItem>
</file>

<file path=customXml/itemProps10.xml><?xml version="1.0" encoding="utf-8"?>
<ds:datastoreItem xmlns:ds="http://schemas.openxmlformats.org/officeDocument/2006/customXml" ds:itemID="{CB499075-8808-4766-9912-5542D4C70DB0}">
  <ds:schemaRefs/>
</ds:datastoreItem>
</file>

<file path=customXml/itemProps11.xml><?xml version="1.0" encoding="utf-8"?>
<ds:datastoreItem xmlns:ds="http://schemas.openxmlformats.org/officeDocument/2006/customXml" ds:itemID="{EF9F7F24-017E-40CA-BBB0-CE5506BE78C7}">
  <ds:schemaRefs/>
</ds:datastoreItem>
</file>

<file path=customXml/itemProps12.xml><?xml version="1.0" encoding="utf-8"?>
<ds:datastoreItem xmlns:ds="http://schemas.openxmlformats.org/officeDocument/2006/customXml" ds:itemID="{F991BF9F-7CE9-4B74-8CF3-1BC347646C70}">
  <ds:schemaRefs/>
</ds:datastoreItem>
</file>

<file path=customXml/itemProps13.xml><?xml version="1.0" encoding="utf-8"?>
<ds:datastoreItem xmlns:ds="http://schemas.openxmlformats.org/officeDocument/2006/customXml" ds:itemID="{609A8DEF-6906-4494-A2AE-15AF6D9BCE33}">
  <ds:schemaRefs/>
</ds:datastoreItem>
</file>

<file path=customXml/itemProps14.xml><?xml version="1.0" encoding="utf-8"?>
<ds:datastoreItem xmlns:ds="http://schemas.openxmlformats.org/officeDocument/2006/customXml" ds:itemID="{6A584DA2-641C-41B0-89AC-87271AF1AE04}">
  <ds:schemaRefs/>
</ds:datastoreItem>
</file>

<file path=customXml/itemProps15.xml><?xml version="1.0" encoding="utf-8"?>
<ds:datastoreItem xmlns:ds="http://schemas.openxmlformats.org/officeDocument/2006/customXml" ds:itemID="{B4F22CE5-29AD-4B85-A8B6-C56F96616373}">
  <ds:schemaRefs/>
</ds:datastoreItem>
</file>

<file path=customXml/itemProps16.xml><?xml version="1.0" encoding="utf-8"?>
<ds:datastoreItem xmlns:ds="http://schemas.openxmlformats.org/officeDocument/2006/customXml" ds:itemID="{976053AA-F144-4F81-B4F2-5B636E450DD6}">
  <ds:schemaRefs/>
</ds:datastoreItem>
</file>

<file path=customXml/itemProps17.xml><?xml version="1.0" encoding="utf-8"?>
<ds:datastoreItem xmlns:ds="http://schemas.openxmlformats.org/officeDocument/2006/customXml" ds:itemID="{4D4EFA53-9246-4B29-98FD-E7AF988892A6}">
  <ds:schemaRefs/>
</ds:datastoreItem>
</file>

<file path=customXml/itemProps18.xml><?xml version="1.0" encoding="utf-8"?>
<ds:datastoreItem xmlns:ds="http://schemas.openxmlformats.org/officeDocument/2006/customXml" ds:itemID="{1F2D9297-737C-4AB7-B73E-9A9B1C5196CB}">
  <ds:schemaRefs/>
</ds:datastoreItem>
</file>

<file path=customXml/itemProps19.xml><?xml version="1.0" encoding="utf-8"?>
<ds:datastoreItem xmlns:ds="http://schemas.openxmlformats.org/officeDocument/2006/customXml" ds:itemID="{A6AC823A-E2ED-45CD-9297-9780025469C5}">
  <ds:schemaRefs>
    <ds:schemaRef ds:uri="http://schemas.microsoft.com/DataMashup"/>
  </ds:schemaRefs>
</ds:datastoreItem>
</file>

<file path=customXml/itemProps2.xml><?xml version="1.0" encoding="utf-8"?>
<ds:datastoreItem xmlns:ds="http://schemas.openxmlformats.org/officeDocument/2006/customXml" ds:itemID="{8A976DB5-6CCF-4C03-A4F6-EEBAE9C6DFF7}">
  <ds:schemaRefs/>
</ds:datastoreItem>
</file>

<file path=customXml/itemProps20.xml><?xml version="1.0" encoding="utf-8"?>
<ds:datastoreItem xmlns:ds="http://schemas.openxmlformats.org/officeDocument/2006/customXml" ds:itemID="{E18F4F65-8FC9-4FE1-A28B-9A5C87019D0C}">
  <ds:schemaRefs/>
</ds:datastoreItem>
</file>

<file path=customXml/itemProps21.xml><?xml version="1.0" encoding="utf-8"?>
<ds:datastoreItem xmlns:ds="http://schemas.openxmlformats.org/officeDocument/2006/customXml" ds:itemID="{4197EE81-0943-466C-AE94-B583F18B8271}">
  <ds:schemaRefs/>
</ds:datastoreItem>
</file>

<file path=customXml/itemProps22.xml><?xml version="1.0" encoding="utf-8"?>
<ds:datastoreItem xmlns:ds="http://schemas.openxmlformats.org/officeDocument/2006/customXml" ds:itemID="{6711A169-126A-4463-9164-7B4679C588E2}">
  <ds:schemaRefs/>
</ds:datastoreItem>
</file>

<file path=customXml/itemProps23.xml><?xml version="1.0" encoding="utf-8"?>
<ds:datastoreItem xmlns:ds="http://schemas.openxmlformats.org/officeDocument/2006/customXml" ds:itemID="{C9FD2558-8F86-4D6B-86A8-0906730CDF9E}">
  <ds:schemaRefs/>
</ds:datastoreItem>
</file>

<file path=customXml/itemProps24.xml><?xml version="1.0" encoding="utf-8"?>
<ds:datastoreItem xmlns:ds="http://schemas.openxmlformats.org/officeDocument/2006/customXml" ds:itemID="{6A6E1EB1-8B33-4766-BBD0-A2E8917D1BFA}">
  <ds:schemaRefs/>
</ds:datastoreItem>
</file>

<file path=customXml/itemProps25.xml><?xml version="1.0" encoding="utf-8"?>
<ds:datastoreItem xmlns:ds="http://schemas.openxmlformats.org/officeDocument/2006/customXml" ds:itemID="{F3AF3C6E-63F5-4923-AE10-1B8DECDDA7A4}">
  <ds:schemaRefs/>
</ds:datastoreItem>
</file>

<file path=customXml/itemProps26.xml><?xml version="1.0" encoding="utf-8"?>
<ds:datastoreItem xmlns:ds="http://schemas.openxmlformats.org/officeDocument/2006/customXml" ds:itemID="{41BBF479-EB4D-41E9-B8E6-D5048F94ACF4}">
  <ds:schemaRefs/>
</ds:datastoreItem>
</file>

<file path=customXml/itemProps27.xml><?xml version="1.0" encoding="utf-8"?>
<ds:datastoreItem xmlns:ds="http://schemas.openxmlformats.org/officeDocument/2006/customXml" ds:itemID="{02F4CA26-9B73-4794-951C-ABDECF71CB94}">
  <ds:schemaRefs/>
</ds:datastoreItem>
</file>

<file path=customXml/itemProps3.xml><?xml version="1.0" encoding="utf-8"?>
<ds:datastoreItem xmlns:ds="http://schemas.openxmlformats.org/officeDocument/2006/customXml" ds:itemID="{4F1AC7EE-CB4B-49BB-A398-5D4209F7DDA2}">
  <ds:schemaRefs/>
</ds:datastoreItem>
</file>

<file path=customXml/itemProps4.xml><?xml version="1.0" encoding="utf-8"?>
<ds:datastoreItem xmlns:ds="http://schemas.openxmlformats.org/officeDocument/2006/customXml" ds:itemID="{741A5ADD-24A5-4621-B5AF-A098ADDEE71A}">
  <ds:schemaRefs/>
</ds:datastoreItem>
</file>

<file path=customXml/itemProps5.xml><?xml version="1.0" encoding="utf-8"?>
<ds:datastoreItem xmlns:ds="http://schemas.openxmlformats.org/officeDocument/2006/customXml" ds:itemID="{8119A3E1-97AF-4D19-940C-5EFF79A5D38F}">
  <ds:schemaRefs/>
</ds:datastoreItem>
</file>

<file path=customXml/itemProps6.xml><?xml version="1.0" encoding="utf-8"?>
<ds:datastoreItem xmlns:ds="http://schemas.openxmlformats.org/officeDocument/2006/customXml" ds:itemID="{29F3479D-8965-4F8D-B8F7-7569270C6FC7}">
  <ds:schemaRefs/>
</ds:datastoreItem>
</file>

<file path=customXml/itemProps7.xml><?xml version="1.0" encoding="utf-8"?>
<ds:datastoreItem xmlns:ds="http://schemas.openxmlformats.org/officeDocument/2006/customXml" ds:itemID="{F6705CC9-1EC3-43E6-BC8A-DD947BB434EE}">
  <ds:schemaRefs/>
</ds:datastoreItem>
</file>

<file path=customXml/itemProps8.xml><?xml version="1.0" encoding="utf-8"?>
<ds:datastoreItem xmlns:ds="http://schemas.openxmlformats.org/officeDocument/2006/customXml" ds:itemID="{D0BA0CD8-D114-4FAB-A4CD-BA07D954057D}">
  <ds:schemaRefs/>
</ds:datastoreItem>
</file>

<file path=customXml/itemProps9.xml><?xml version="1.0" encoding="utf-8"?>
<ds:datastoreItem xmlns:ds="http://schemas.openxmlformats.org/officeDocument/2006/customXml" ds:itemID="{22FC0AF6-8FF7-4F5F-8CC8-E71731F494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Seperations Dashboard</vt:lpstr>
      <vt:lpstr>Headline</vt:lpstr>
      <vt:lpstr>Actives</vt:lpstr>
      <vt:lpstr>Ethnicity</vt:lpstr>
      <vt:lpstr>Tenure</vt:lpstr>
      <vt:lpstr>Region</vt:lpstr>
      <vt:lpstr>Separations</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2022-10-17T18:32:37Z</dcterms:modified>
</cp:coreProperties>
</file>