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yosep\Documents\DATA 205 Capstone Project Datasets\"/>
    </mc:Choice>
  </mc:AlternateContent>
  <xr:revisionPtr revIDLastSave="0" documentId="13_ncr:1_{C97D7923-A48B-43F8-84A3-F372FA58632A}" xr6:coauthVersionLast="47" xr6:coauthVersionMax="47" xr10:uidLastSave="{00000000-0000-0000-0000-000000000000}"/>
  <bookViews>
    <workbookView xWindow="-120" yWindow="-120" windowWidth="23280" windowHeight="14880" activeTab="1" xr2:uid="{00000000-000D-0000-FFFF-FFFF00000000}"/>
  </bookViews>
  <sheets>
    <sheet name="Sheet1" sheetId="1" r:id="rId1"/>
    <sheet name="Table1" sheetId="2" r:id="rId2"/>
  </sheets>
  <externalReferences>
    <externalReference r:id="rId3"/>
  </externalReference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2" i="1" l="1"/>
  <c r="N42" i="1"/>
  <c r="M42" i="1"/>
  <c r="L42" i="1"/>
  <c r="K42" i="1"/>
  <c r="J42" i="1"/>
  <c r="I42" i="1"/>
  <c r="H42" i="1"/>
  <c r="G42" i="1"/>
  <c r="F42" i="1"/>
  <c r="E42" i="1"/>
  <c r="D42" i="1"/>
  <c r="C42" i="1"/>
  <c r="B42" i="1"/>
  <c r="O41" i="1"/>
  <c r="N41" i="1"/>
  <c r="M41" i="1"/>
  <c r="L41" i="1"/>
  <c r="K41" i="1"/>
  <c r="J41" i="1"/>
  <c r="I41" i="1"/>
  <c r="H41" i="1"/>
  <c r="G41" i="1"/>
  <c r="F41" i="1"/>
  <c r="E41" i="1"/>
  <c r="D41" i="1"/>
  <c r="C41" i="1"/>
  <c r="B41" i="1"/>
  <c r="O40" i="1"/>
  <c r="N40" i="1"/>
  <c r="M40" i="1"/>
  <c r="L40" i="1"/>
  <c r="K40" i="1"/>
  <c r="J40" i="1"/>
  <c r="I40" i="1"/>
  <c r="H40" i="1"/>
  <c r="G40" i="1"/>
  <c r="F40" i="1"/>
  <c r="E40" i="1"/>
  <c r="D40" i="1"/>
  <c r="C40" i="1"/>
  <c r="B40" i="1"/>
  <c r="O39" i="1"/>
  <c r="N39" i="1"/>
  <c r="M39" i="1"/>
  <c r="L39" i="1"/>
  <c r="K39" i="1"/>
  <c r="J39" i="1"/>
  <c r="I39" i="1"/>
  <c r="H39" i="1"/>
  <c r="G39" i="1"/>
  <c r="F39" i="1"/>
  <c r="E39" i="1"/>
  <c r="D39" i="1"/>
  <c r="C39" i="1"/>
  <c r="B39" i="1"/>
  <c r="O38" i="1"/>
  <c r="N38" i="1"/>
  <c r="M38" i="1"/>
  <c r="L38" i="1"/>
  <c r="K38" i="1"/>
  <c r="J38" i="1"/>
  <c r="I38" i="1"/>
  <c r="H38" i="1"/>
  <c r="G38" i="1"/>
  <c r="F38" i="1"/>
  <c r="E38" i="1"/>
  <c r="D38" i="1"/>
  <c r="C38" i="1"/>
  <c r="B38" i="1"/>
</calcChain>
</file>

<file path=xl/sharedStrings.xml><?xml version="1.0" encoding="utf-8"?>
<sst xmlns="http://schemas.openxmlformats.org/spreadsheetml/2006/main" count="332" uniqueCount="89">
  <si>
    <t>Generators installed in 2019 by major energy source</t>
  </si>
  <si>
    <t>Energy Source</t>
  </si>
  <si>
    <t>Average Construction Cost ($/kilowatt of installed nameplate capacity)</t>
  </si>
  <si>
    <t>Total Construction Cost (thousand $)</t>
  </si>
  <si>
    <t>Total Capacity (MW)</t>
  </si>
  <si>
    <t>Average New Capacity (MW)</t>
  </si>
  <si>
    <t>Number of Plants</t>
  </si>
  <si>
    <t>Number of Generators</t>
  </si>
  <si>
    <t>At New Plants</t>
  </si>
  <si>
    <t>At Existing Plants</t>
  </si>
  <si>
    <t>Total</t>
  </si>
  <si>
    <t>Wind</t>
  </si>
  <si>
    <t>Natural gas</t>
  </si>
  <si>
    <t>Solar</t>
  </si>
  <si>
    <t>Biomass</t>
  </si>
  <si>
    <t>Battery storage</t>
  </si>
  <si>
    <t>Petroleum liquids</t>
  </si>
  <si>
    <t>Generators installed in 2019 by prime mover</t>
  </si>
  <si>
    <t>Prime Mover</t>
  </si>
  <si>
    <t>Average New Generator Capacity (MW)</t>
  </si>
  <si>
    <t>Steam turbine</t>
  </si>
  <si>
    <t>Combustion turbine</t>
  </si>
  <si>
    <t>Combustion turbine (as part of combined cycle)</t>
  </si>
  <si>
    <t>Steam turbine (as part of combined cycle)</t>
  </si>
  <si>
    <t>Internal combustion engine</t>
  </si>
  <si>
    <t>Onshore wind turbine</t>
  </si>
  <si>
    <t>Photovoltaic</t>
  </si>
  <si>
    <t xml:space="preserve">Energy storage, battery </t>
  </si>
  <si>
    <t>Generators installed in 2019 by Census region</t>
  </si>
  <si>
    <t>Census Region</t>
  </si>
  <si>
    <t>South</t>
  </si>
  <si>
    <t>Midwest</t>
  </si>
  <si>
    <t>Northeast</t>
  </si>
  <si>
    <t>West</t>
  </si>
  <si>
    <t>State</t>
  </si>
  <si>
    <t>TX</t>
  </si>
  <si>
    <t>PA</t>
  </si>
  <si>
    <t>FL</t>
  </si>
  <si>
    <t>IA</t>
  </si>
  <si>
    <t>CA</t>
  </si>
  <si>
    <t>Natural gas generators installed in 2019 by technology</t>
  </si>
  <si>
    <t>Technology</t>
  </si>
  <si>
    <t>Combined cycle</t>
  </si>
  <si>
    <t>Natural gas generators installed in 2019 at combined-cycle plants by prime mover</t>
  </si>
  <si>
    <t>Generator Type</t>
  </si>
  <si>
    <t>Solar PV generators installed in 2019 by Census region</t>
  </si>
  <si>
    <t>GA</t>
  </si>
  <si>
    <t>NC</t>
  </si>
  <si>
    <t>Solar PV generators installed in 2019 by PV panel type and tracking system</t>
  </si>
  <si>
    <t>PV Panel Material and Tracking System</t>
  </si>
  <si>
    <t>Crystalline silicon, fixed tilt</t>
  </si>
  <si>
    <t>Crystalline silicon, axis-based tracking</t>
  </si>
  <si>
    <t>Thin-film CdTe, fixed tilt</t>
  </si>
  <si>
    <t>Thin-film CdTe, axis-based tracking</t>
  </si>
  <si>
    <t>Other</t>
  </si>
  <si>
    <t>Solar PV generators installed in 2019 by total capacity added at plant</t>
  </si>
  <si>
    <t>Total Added Capacity at Plant</t>
  </si>
  <si>
    <t>At New
Plants</t>
  </si>
  <si>
    <t>1-5 MW</t>
  </si>
  <si>
    <t>5-10 MW</t>
  </si>
  <si>
    <t>10-100 MW</t>
  </si>
  <si>
    <t>100-250 MW</t>
  </si>
  <si>
    <t>Wind generators installed in 2019 by Census region</t>
  </si>
  <si>
    <t>Midwest and Northeast</t>
  </si>
  <si>
    <t>Wind generators installed in 2019 by plant size</t>
  </si>
  <si>
    <t>Plant Size</t>
  </si>
  <si>
    <t>1-25 MW</t>
  </si>
  <si>
    <t>25-100 MW</t>
  </si>
  <si>
    <t>100-200 MW</t>
  </si>
  <si>
    <t>&gt;200 MW</t>
  </si>
  <si>
    <t>Wind generators installed in 2019 by wind class</t>
  </si>
  <si>
    <t>Wind Class</t>
  </si>
  <si>
    <t>1 and 2</t>
  </si>
  <si>
    <t>Notes:</t>
  </si>
  <si>
    <t>Data includes facilities with a total generator nameplate capacity of 1 megawatt (MW) or more. Solar data does not include distributed generation capacity.</t>
  </si>
  <si>
    <t>Government grants, tax benefits, or other incentives are excluded from these costs.</t>
  </si>
  <si>
    <t>Solar photovoltaic (PV) data are based on reported alternating current (AC) capacity and may differ from other cost and capacity estimates that use direct current (DC) ratings of PV panels.</t>
  </si>
  <si>
    <t>Petroleum liquids includes distillate fuel oil, jet fuel, kerosene, residual fuel oil, and waste oil.</t>
  </si>
  <si>
    <t>Biomass includes both liquid and gaseous biomass fuels.</t>
  </si>
  <si>
    <t>Some generation technologies were excluded from this analysis to avoid disclosure of individual company data.</t>
  </si>
  <si>
    <t>Average construction cost is based on the nameplate capacity weighted average cost per kilowatt of installed nameplate capacity.</t>
  </si>
  <si>
    <t>Total capacity is the sum of the nameplate capacity of generators included in each group.</t>
  </si>
  <si>
    <t>Average new capacity is based on the nameplate capacity of new plants or new additions of nameplate capacity to existing plants. New plants did not previously have operable units and are typically recently constructed. Existing plants have at least one previously operable generator and are not newly constructed.</t>
  </si>
  <si>
    <t>Totals may not equal sum of components due to independent rounding.</t>
  </si>
  <si>
    <t>Source: U.S. Energy Information Administration, Form EIA-860, Annual Electric Generator Report</t>
  </si>
  <si>
    <t>Generators installed in 2019 by top five states in capacity additions</t>
  </si>
  <si>
    <t>Solar PV generators installed in 2019 by top five states in capacity additions</t>
  </si>
  <si>
    <t>Total Number of Plants</t>
  </si>
  <si>
    <t>Total Number of Generators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</si>
</sst>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rial"/>
      <family val="2"/>
      <scheme val="minor"/>
    </font>
    <font>
      <sz val="18"/>
      <color theme="3"/>
      <name val="Times New Roman"/>
      <family val="2"/>
      <scheme val="major"/>
    </font>
    <font>
      <b/>
      <sz val="9"/>
      <color theme="1"/>
      <name val="Arial"/>
      <family val="2"/>
      <scheme val="minor"/>
    </font>
    <font>
      <sz val="9"/>
      <color theme="1"/>
      <name val="Arial"/>
      <family val="2"/>
      <scheme val="minor"/>
    </font>
    <font>
      <sz val="9"/>
      <color theme="1"/>
      <name val="Calibri"/>
      <family val="2"/>
    </font>
  </fonts>
  <fills count="2">
    <fill>
      <patternFill patternType="none"/>
    </fill>
    <fill>
      <patternFill patternType="gray125"/>
    </fill>
  </fills>
  <borders count="8">
    <border>
      <left/>
      <right/>
      <top/>
      <bottom/>
      <diagonal/>
    </border>
    <border>
      <left/>
      <right/>
      <top/>
      <bottom style="thick">
        <color theme="4"/>
      </bottom>
      <diagonal/>
    </border>
    <border>
      <left style="thick">
        <color theme="0"/>
      </left>
      <right style="thick">
        <color theme="0"/>
      </right>
      <top/>
      <bottom style="thin">
        <color theme="0" tint="-0.24994659260841701"/>
      </bottom>
      <diagonal/>
    </border>
    <border>
      <left/>
      <right/>
      <top/>
      <bottom style="dashed">
        <color theme="0" tint="-0.24994659260841701"/>
      </bottom>
      <diagonal/>
    </border>
    <border>
      <left style="thick">
        <color theme="0"/>
      </left>
      <right/>
      <top/>
      <bottom style="thin">
        <color theme="0" tint="-0.24994659260841701"/>
      </bottom>
      <diagonal/>
    </border>
    <border>
      <left/>
      <right/>
      <top/>
      <bottom style="thin">
        <color theme="0" tint="-0.24994659260841701"/>
      </bottom>
      <diagonal/>
    </border>
    <border>
      <left/>
      <right style="thick">
        <color theme="0"/>
      </right>
      <top/>
      <bottom style="thin">
        <color theme="0" tint="-0.24994659260841701"/>
      </bottom>
      <diagonal/>
    </border>
    <border>
      <left style="thick">
        <color theme="0"/>
      </left>
      <right/>
      <top/>
      <bottom/>
      <diagonal/>
    </border>
  </borders>
  <cellStyleXfs count="5">
    <xf numFmtId="0" fontId="0" fillId="0" borderId="0"/>
    <xf numFmtId="0" fontId="1" fillId="0" borderId="0" applyNumberFormat="0" applyFill="0" applyBorder="0" applyAlignment="0" applyProtection="0"/>
    <xf numFmtId="0" fontId="2" fillId="0" borderId="1" applyNumberFormat="0" applyProtection="0">
      <alignment wrapText="1"/>
    </xf>
    <xf numFmtId="0" fontId="2" fillId="0" borderId="2" applyNumberFormat="0" applyProtection="0">
      <alignment horizontal="left" wrapText="1"/>
    </xf>
    <xf numFmtId="0" fontId="3" fillId="0" borderId="3" applyNumberFormat="0" applyFont="0" applyProtection="0">
      <alignment wrapText="1"/>
    </xf>
  </cellStyleXfs>
  <cellXfs count="20">
    <xf numFmtId="0" fontId="0" fillId="0" borderId="0" xfId="0"/>
    <xf numFmtId="0" fontId="2" fillId="0" borderId="1" xfId="2">
      <alignment wrapText="1"/>
    </xf>
    <xf numFmtId="0" fontId="4" fillId="0" borderId="0" xfId="0" applyFont="1"/>
    <xf numFmtId="0" fontId="4" fillId="0" borderId="3" xfId="4" applyFont="1">
      <alignment wrapText="1"/>
    </xf>
    <xf numFmtId="0" fontId="1" fillId="0" borderId="0" xfId="1"/>
    <xf numFmtId="0" fontId="4" fillId="0" borderId="3" xfId="4" applyFont="1" applyAlignment="1">
      <alignment horizontal="left" wrapText="1"/>
    </xf>
    <xf numFmtId="0" fontId="3" fillId="0" borderId="0" xfId="0" applyFont="1"/>
    <xf numFmtId="3" fontId="4" fillId="0" borderId="3" xfId="4" applyNumberFormat="1" applyFont="1">
      <alignment wrapText="1"/>
    </xf>
    <xf numFmtId="0" fontId="4" fillId="0" borderId="3" xfId="4" applyNumberFormat="1" applyFont="1">
      <alignment wrapText="1"/>
    </xf>
    <xf numFmtId="0" fontId="2" fillId="0" borderId="7" xfId="3" applyBorder="1">
      <alignment horizontal="left" wrapText="1"/>
    </xf>
    <xf numFmtId="0" fontId="2" fillId="0" borderId="0" xfId="3" applyBorder="1">
      <alignment horizontal="left" wrapText="1"/>
    </xf>
    <xf numFmtId="0" fontId="2" fillId="0" borderId="1" xfId="3" applyBorder="1">
      <alignment horizontal="left" wrapText="1"/>
    </xf>
    <xf numFmtId="0" fontId="2" fillId="0" borderId="2" xfId="3">
      <alignment horizontal="left" wrapText="1"/>
    </xf>
    <xf numFmtId="0" fontId="2" fillId="0" borderId="0" xfId="3" applyBorder="1" applyAlignment="1">
      <alignment horizontal="center" wrapText="1"/>
    </xf>
    <xf numFmtId="0" fontId="2" fillId="0" borderId="1" xfId="3" applyBorder="1" applyAlignment="1">
      <alignment horizontal="center" wrapText="1"/>
    </xf>
    <xf numFmtId="0" fontId="2" fillId="0" borderId="4" xfId="3" applyBorder="1">
      <alignment horizontal="left" wrapText="1"/>
    </xf>
    <xf numFmtId="0" fontId="2" fillId="0" borderId="5" xfId="3" applyBorder="1">
      <alignment horizontal="left" wrapText="1"/>
    </xf>
    <xf numFmtId="0" fontId="2" fillId="0" borderId="6" xfId="3" applyBorder="1">
      <alignment horizontal="left" wrapText="1"/>
    </xf>
    <xf numFmtId="0" fontId="2" fillId="0" borderId="0" xfId="3" applyBorder="1" applyAlignment="1">
      <alignment wrapText="1"/>
    </xf>
    <xf numFmtId="0" fontId="2" fillId="0" borderId="0" xfId="2" applyBorder="1" applyAlignment="1">
      <alignment wrapText="1"/>
    </xf>
  </cellXfs>
  <cellStyles count="5">
    <cellStyle name="Body: normal cell" xfId="4" xr:uid="{00000000-0005-0000-0000-000000000000}"/>
    <cellStyle name="Header: bottom row" xfId="2" xr:uid="{00000000-0005-0000-0000-000001000000}"/>
    <cellStyle name="Header: top rows" xfId="3" xr:uid="{00000000-0005-0000-0000-000002000000}"/>
    <cellStyle name="Normal" xfId="0" builtinId="0"/>
    <cellStyle name="Title"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ianas01\OES\ALM\Documents\Generator%20Costs\2019%20Costs\2019%20Generator%20Cost%20Data%20Analysi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okups"/>
      <sheetName val="Plant Type"/>
      <sheetName val="Notes"/>
      <sheetName val="1st Look"/>
      <sheetName val="Pivot"/>
      <sheetName val="All Graphs"/>
      <sheetName val="Data Tables"/>
      <sheetName val="Excluded"/>
      <sheetName val="Sheet1"/>
      <sheetName val="Raw Data"/>
      <sheetName val="All Gens"/>
      <sheetName val="All Plants"/>
      <sheetName val="All Plants (NG)"/>
      <sheetName val="MES"/>
      <sheetName val="Gen prime mover"/>
      <sheetName val="Census"/>
      <sheetName val="State"/>
      <sheetName val="NG"/>
      <sheetName val="NGCC"/>
      <sheetName val="Solar Census"/>
      <sheetName val="Solar panelxtrack"/>
      <sheetName val="Solar PV panel"/>
      <sheetName val="Solar track"/>
      <sheetName val="Solar state"/>
      <sheetName val="Solar PV Size"/>
      <sheetName val="Solar panelxtrack v2"/>
      <sheetName val="Wind Census"/>
      <sheetName val="Wind Size"/>
      <sheetName val="Wind Class"/>
      <sheetName val="Biomass Type"/>
      <sheetName val="2019 Generator Cost Data Analy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Set>
  </externalBook>
</externalLink>
</file>

<file path=xl/theme/theme1.xml><?xml version="1.0" encoding="utf-8"?>
<a:theme xmlns:a="http://schemas.openxmlformats.org/drawingml/2006/main" name="eia">
  <a:themeElements>
    <a:clrScheme name="EIA">
      <a:dk1>
        <a:srgbClr val="000000"/>
      </a:dk1>
      <a:lt1>
        <a:srgbClr val="FFFFFF"/>
      </a:lt1>
      <a:dk2>
        <a:srgbClr val="003953"/>
      </a:dk2>
      <a:lt2>
        <a:srgbClr val="333333"/>
      </a:lt2>
      <a:accent1>
        <a:srgbClr val="0096D7"/>
      </a:accent1>
      <a:accent2>
        <a:srgbClr val="BD732A"/>
      </a:accent2>
      <a:accent3>
        <a:srgbClr val="5D9732"/>
      </a:accent3>
      <a:accent4>
        <a:srgbClr val="FFC702"/>
      </a:accent4>
      <a:accent5>
        <a:srgbClr val="A33340"/>
      </a:accent5>
      <a:accent6>
        <a:srgbClr val="675005"/>
      </a:accent6>
      <a:hlink>
        <a:srgbClr val="0096D7"/>
      </a:hlink>
      <a:folHlink>
        <a:srgbClr val="5D9732"/>
      </a:folHlink>
    </a:clrScheme>
    <a:fontScheme name="EIA 1">
      <a:majorFont>
        <a:latin typeface="Times New Roman"/>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chemeClr val="accent1"/>
        </a:solidFill>
        <a:ln w="9525" cap="flat" cmpd="sng" algn="ctr">
          <a:solidFill>
            <a:schemeClr val="tx1"/>
          </a:solidFill>
          <a:prstDash val="solid"/>
          <a:round/>
          <a:headEnd type="none" w="med" len="med"/>
          <a:tailEnd type="none" w="med" len="med"/>
        </a:ln>
        <a:effectLst/>
      </a:spPr>
      <a:bodyPr vert="horz" wrap="square" lIns="91440" tIns="45720" rIns="91440" bIns="45720" numCol="1" anchor="t" anchorCtr="0" compatLnSpc="1">
        <a:prstTxWarp prst="textNoShape">
          <a:avLst/>
        </a:prstTxWarp>
      </a:bodyPr>
      <a:lstStyle>
        <a:defPPr marL="0" marR="0" indent="0" algn="l" defTabSz="914400" rtl="0" eaLnBrk="0" fontAlgn="base" latinLnBrk="0" hangingPunct="0">
          <a:lnSpc>
            <a:spcPct val="100000"/>
          </a:lnSpc>
          <a:spcBef>
            <a:spcPct val="0"/>
          </a:spcBef>
          <a:spcAft>
            <a:spcPct val="0"/>
          </a:spcAft>
          <a:buClrTx/>
          <a:buSzTx/>
          <a:buFontTx/>
          <a:buNone/>
          <a:tabLst/>
          <a:defRPr kumimoji="0" lang="en-US" sz="2400" b="0" i="0" u="none" strike="noStrike" cap="none" normalizeH="0" baseline="0">
            <a:ln>
              <a:noFill/>
            </a:ln>
            <a:solidFill>
              <a:schemeClr val="tx1"/>
            </a:solidFill>
            <a:effectLst/>
            <a:latin typeface="Arial" pitchFamily="-112" charset="0"/>
            <a:ea typeface="ＭＳ Ｐゴシック" pitchFamily="-112" charset="-128"/>
            <a:cs typeface="ＭＳ Ｐゴシック" pitchFamily="-112" charset="-128"/>
          </a:defRPr>
        </a:defPPr>
      </a:lstStyle>
    </a:spDef>
    <a:lnDef>
      <a:spPr bwMode="auto">
        <a:xfrm>
          <a:off x="0" y="0"/>
          <a:ext cx="1" cy="1"/>
        </a:xfrm>
        <a:custGeom>
          <a:avLst/>
          <a:gdLst/>
          <a:ahLst/>
          <a:cxnLst/>
          <a:rect l="0" t="0" r="0" b="0"/>
          <a:pathLst/>
        </a:custGeom>
        <a:solidFill>
          <a:schemeClr val="accent1"/>
        </a:solidFill>
        <a:ln w="9525" cap="flat" cmpd="sng" algn="ctr">
          <a:solidFill>
            <a:schemeClr val="tx1"/>
          </a:solidFill>
          <a:prstDash val="solid"/>
          <a:round/>
          <a:headEnd type="none" w="med" len="med"/>
          <a:tailEnd type="none" w="med" len="med"/>
        </a:ln>
        <a:effectLst/>
      </a:spPr>
      <a:bodyPr vert="horz" wrap="square" lIns="91440" tIns="45720" rIns="91440" bIns="45720" numCol="1" anchor="t" anchorCtr="0" compatLnSpc="1">
        <a:prstTxWarp prst="textNoShape">
          <a:avLst/>
        </a:prstTxWarp>
      </a:bodyPr>
      <a:lstStyle>
        <a:defPPr marL="0" marR="0" indent="0" algn="l" defTabSz="914400" rtl="0" eaLnBrk="0" fontAlgn="base" latinLnBrk="0" hangingPunct="0">
          <a:lnSpc>
            <a:spcPct val="100000"/>
          </a:lnSpc>
          <a:spcBef>
            <a:spcPct val="0"/>
          </a:spcBef>
          <a:spcAft>
            <a:spcPct val="0"/>
          </a:spcAft>
          <a:buClrTx/>
          <a:buSzTx/>
          <a:buFontTx/>
          <a:buNone/>
          <a:tabLst/>
          <a:defRPr kumimoji="0" lang="en-US" sz="2400" b="0" i="0" u="none" strike="noStrike" cap="none" normalizeH="0" baseline="0">
            <a:ln>
              <a:noFill/>
            </a:ln>
            <a:solidFill>
              <a:schemeClr val="tx1"/>
            </a:solidFill>
            <a:effectLst/>
            <a:latin typeface="Arial" pitchFamily="-112" charset="0"/>
            <a:ea typeface="ＭＳ Ｐゴシック" pitchFamily="-112" charset="-128"/>
            <a:cs typeface="ＭＳ Ｐゴシック" pitchFamily="-112" charset="-128"/>
          </a:defRPr>
        </a:defPPr>
      </a:lstStyle>
    </a:lnDef>
    <a:txDef>
      <a:spPr bwMode="auto">
        <a:noFill/>
        <a:ln w="9525">
          <a:noFill/>
          <a:miter lim="800000"/>
          <a:headEnd/>
          <a:tailEnd/>
        </a:ln>
      </a:spPr>
      <a:bodyPr lIns="0" tIns="0" rIns="0">
        <a:prstTxWarp prst="textNoShape">
          <a:avLst/>
        </a:prstTxWarp>
      </a:bodyPr>
      <a:lstStyle>
        <a:defPPr eaLnBrk="0" hangingPunct="0">
          <a:defRPr sz="1600" i="1" dirty="0" smtClean="0">
            <a:solidFill>
              <a:srgbClr val="333333"/>
            </a:solidFill>
            <a:latin typeface="Times New Roman" charset="0"/>
            <a:ea typeface="Times New Roman" charset="0"/>
            <a:cs typeface="Times New Roman" charset="0"/>
          </a:defRPr>
        </a:defPPr>
      </a:lstStyle>
    </a:txDef>
  </a:objectDefaults>
  <a:extraClrSchemeLst>
    <a:extraClrScheme>
      <a:clrScheme name="Blank Presentation 1">
        <a:dk1>
          <a:srgbClr val="000000"/>
        </a:dk1>
        <a:lt1>
          <a:srgbClr val="FFFFFF"/>
        </a:lt1>
        <a:dk2>
          <a:srgbClr val="000000"/>
        </a:dk2>
        <a:lt2>
          <a:srgbClr val="808080"/>
        </a:lt2>
        <a:accent1>
          <a:srgbClr val="BBE0E3"/>
        </a:accent1>
        <a:accent2>
          <a:srgbClr val="333399"/>
        </a:accent2>
        <a:accent3>
          <a:srgbClr val="FFFFFF"/>
        </a:accent3>
        <a:accent4>
          <a:srgbClr val="000000"/>
        </a:accent4>
        <a:accent5>
          <a:srgbClr val="DAEDEF"/>
        </a:accent5>
        <a:accent6>
          <a:srgbClr val="2D2D8A"/>
        </a:accent6>
        <a:hlink>
          <a:srgbClr val="009999"/>
        </a:hlink>
        <a:folHlink>
          <a:srgbClr val="99CC00"/>
        </a:folHlink>
      </a:clrScheme>
      <a:clrMap bg1="lt1" tx1="dk1" bg2="lt2" tx2="dk2" accent1="accent1" accent2="accent2" accent3="accent3" accent4="accent4" accent5="accent5" accent6="accent6" hlink="hlink" folHlink="folHlink"/>
    </a:extraClrScheme>
    <a:extraClrScheme>
      <a:clrScheme name="Blank Presentation 2">
        <a:dk1>
          <a:srgbClr val="000000"/>
        </a:dk1>
        <a:lt1>
          <a:srgbClr val="FFFFFF"/>
        </a:lt1>
        <a:dk2>
          <a:srgbClr val="000000"/>
        </a:dk2>
        <a:lt2>
          <a:srgbClr val="969696"/>
        </a:lt2>
        <a:accent1>
          <a:srgbClr val="FBDF53"/>
        </a:accent1>
        <a:accent2>
          <a:srgbClr val="FF9966"/>
        </a:accent2>
        <a:accent3>
          <a:srgbClr val="FFFFFF"/>
        </a:accent3>
        <a:accent4>
          <a:srgbClr val="000000"/>
        </a:accent4>
        <a:accent5>
          <a:srgbClr val="FDECB3"/>
        </a:accent5>
        <a:accent6>
          <a:srgbClr val="E78A5C"/>
        </a:accent6>
        <a:hlink>
          <a:srgbClr val="CC3300"/>
        </a:hlink>
        <a:folHlink>
          <a:srgbClr val="996600"/>
        </a:folHlink>
      </a:clrScheme>
      <a:clrMap bg1="lt1" tx1="dk1" bg2="lt2" tx2="dk2" accent1="accent1" accent2="accent2" accent3="accent3" accent4="accent4" accent5="accent5" accent6="accent6" hlink="hlink" folHlink="folHlink"/>
    </a:extraClrScheme>
    <a:extraClrScheme>
      <a:clrScheme name="Blank Presentation 3">
        <a:dk1>
          <a:srgbClr val="000000"/>
        </a:dk1>
        <a:lt1>
          <a:srgbClr val="FFFFFF"/>
        </a:lt1>
        <a:dk2>
          <a:srgbClr val="000000"/>
        </a:dk2>
        <a:lt2>
          <a:srgbClr val="808080"/>
        </a:lt2>
        <a:accent1>
          <a:srgbClr val="99CCFF"/>
        </a:accent1>
        <a:accent2>
          <a:srgbClr val="CCCCFF"/>
        </a:accent2>
        <a:accent3>
          <a:srgbClr val="FFFFFF"/>
        </a:accent3>
        <a:accent4>
          <a:srgbClr val="000000"/>
        </a:accent4>
        <a:accent5>
          <a:srgbClr val="CAE2FF"/>
        </a:accent5>
        <a:accent6>
          <a:srgbClr val="B9B9E7"/>
        </a:accent6>
        <a:hlink>
          <a:srgbClr val="3333CC"/>
        </a:hlink>
        <a:folHlink>
          <a:srgbClr val="AF67FF"/>
        </a:folHlink>
      </a:clrScheme>
      <a:clrMap bg1="lt1" tx1="dk1" bg2="lt2" tx2="dk2" accent1="accent1" accent2="accent2" accent3="accent3" accent4="accent4" accent5="accent5" accent6="accent6" hlink="hlink" folHlink="folHlink"/>
    </a:extraClrScheme>
    <a:extraClrScheme>
      <a:clrScheme name="Blank Presentation 4">
        <a:dk1>
          <a:srgbClr val="000000"/>
        </a:dk1>
        <a:lt1>
          <a:srgbClr val="DEF6F1"/>
        </a:lt1>
        <a:dk2>
          <a:srgbClr val="000000"/>
        </a:dk2>
        <a:lt2>
          <a:srgbClr val="969696"/>
        </a:lt2>
        <a:accent1>
          <a:srgbClr val="FFFFFF"/>
        </a:accent1>
        <a:accent2>
          <a:srgbClr val="8DC6FF"/>
        </a:accent2>
        <a:accent3>
          <a:srgbClr val="ECFAF7"/>
        </a:accent3>
        <a:accent4>
          <a:srgbClr val="000000"/>
        </a:accent4>
        <a:accent5>
          <a:srgbClr val="FFFFFF"/>
        </a:accent5>
        <a:accent6>
          <a:srgbClr val="7FB3E7"/>
        </a:accent6>
        <a:hlink>
          <a:srgbClr val="0066CC"/>
        </a:hlink>
        <a:folHlink>
          <a:srgbClr val="00A800"/>
        </a:folHlink>
      </a:clrScheme>
      <a:clrMap bg1="lt1" tx1="dk1" bg2="lt2" tx2="dk2" accent1="accent1" accent2="accent2" accent3="accent3" accent4="accent4" accent5="accent5" accent6="accent6" hlink="hlink" folHlink="folHlink"/>
    </a:extraClrScheme>
    <a:extraClrScheme>
      <a:clrScheme name="Blank Presentation 5">
        <a:dk1>
          <a:srgbClr val="000000"/>
        </a:dk1>
        <a:lt1>
          <a:srgbClr val="FFFFD9"/>
        </a:lt1>
        <a:dk2>
          <a:srgbClr val="000000"/>
        </a:dk2>
        <a:lt2>
          <a:srgbClr val="777777"/>
        </a:lt2>
        <a:accent1>
          <a:srgbClr val="FFFFF7"/>
        </a:accent1>
        <a:accent2>
          <a:srgbClr val="33CCCC"/>
        </a:accent2>
        <a:accent3>
          <a:srgbClr val="FFFFE9"/>
        </a:accent3>
        <a:accent4>
          <a:srgbClr val="000000"/>
        </a:accent4>
        <a:accent5>
          <a:srgbClr val="FFFFFA"/>
        </a:accent5>
        <a:accent6>
          <a:srgbClr val="2DB9B9"/>
        </a:accent6>
        <a:hlink>
          <a:srgbClr val="FF5050"/>
        </a:hlink>
        <a:folHlink>
          <a:srgbClr val="FF9900"/>
        </a:folHlink>
      </a:clrScheme>
      <a:clrMap bg1="lt1" tx1="dk1" bg2="lt2" tx2="dk2" accent1="accent1" accent2="accent2" accent3="accent3" accent4="accent4" accent5="accent5" accent6="accent6" hlink="hlink" folHlink="folHlink"/>
    </a:extraClrScheme>
    <a:extraClrScheme>
      <a:clrScheme name="Blank Presentation 6">
        <a:dk1>
          <a:srgbClr val="005A58"/>
        </a:dk1>
        <a:lt1>
          <a:srgbClr val="FFFFFF"/>
        </a:lt1>
        <a:dk2>
          <a:srgbClr val="008080"/>
        </a:dk2>
        <a:lt2>
          <a:srgbClr val="FFFF99"/>
        </a:lt2>
        <a:accent1>
          <a:srgbClr val="006462"/>
        </a:accent1>
        <a:accent2>
          <a:srgbClr val="6D6FC7"/>
        </a:accent2>
        <a:accent3>
          <a:srgbClr val="AAC0C0"/>
        </a:accent3>
        <a:accent4>
          <a:srgbClr val="DADADA"/>
        </a:accent4>
        <a:accent5>
          <a:srgbClr val="AAB8B7"/>
        </a:accent5>
        <a:accent6>
          <a:srgbClr val="6264B4"/>
        </a:accent6>
        <a:hlink>
          <a:srgbClr val="00FFFF"/>
        </a:hlink>
        <a:folHlink>
          <a:srgbClr val="00FF00"/>
        </a:folHlink>
      </a:clrScheme>
      <a:clrMap bg1="dk2" tx1="lt1" bg2="dk1" tx2="lt2" accent1="accent1" accent2="accent2" accent3="accent3" accent4="accent4" accent5="accent5" accent6="accent6" hlink="hlink" folHlink="folHlink"/>
    </a:extraClrScheme>
    <a:extraClrScheme>
      <a:clrScheme name="Blank Presentation 7">
        <a:dk1>
          <a:srgbClr val="5C1F00"/>
        </a:dk1>
        <a:lt1>
          <a:srgbClr val="FFFFFF"/>
        </a:lt1>
        <a:dk2>
          <a:srgbClr val="800000"/>
        </a:dk2>
        <a:lt2>
          <a:srgbClr val="DFD293"/>
        </a:lt2>
        <a:accent1>
          <a:srgbClr val="713E39"/>
        </a:accent1>
        <a:accent2>
          <a:srgbClr val="BE7960"/>
        </a:accent2>
        <a:accent3>
          <a:srgbClr val="C0AAAA"/>
        </a:accent3>
        <a:accent4>
          <a:srgbClr val="DADADA"/>
        </a:accent4>
        <a:accent5>
          <a:srgbClr val="BBAFAE"/>
        </a:accent5>
        <a:accent6>
          <a:srgbClr val="AC6D56"/>
        </a:accent6>
        <a:hlink>
          <a:srgbClr val="FFFF99"/>
        </a:hlink>
        <a:folHlink>
          <a:srgbClr val="D3A219"/>
        </a:folHlink>
      </a:clrScheme>
      <a:clrMap bg1="dk2" tx1="lt1" bg2="dk1" tx2="lt2" accent1="accent1" accent2="accent2" accent3="accent3" accent4="accent4" accent5="accent5" accent6="accent6" hlink="hlink" folHlink="folHlink"/>
    </a:extraClrScheme>
    <a:extraClrScheme>
      <a:clrScheme name="Blank Presentation 8">
        <a:dk1>
          <a:srgbClr val="003366"/>
        </a:dk1>
        <a:lt1>
          <a:srgbClr val="FFFFFF"/>
        </a:lt1>
        <a:dk2>
          <a:srgbClr val="000099"/>
        </a:dk2>
        <a:lt2>
          <a:srgbClr val="CCFFFF"/>
        </a:lt2>
        <a:accent1>
          <a:srgbClr val="3366CC"/>
        </a:accent1>
        <a:accent2>
          <a:srgbClr val="00B000"/>
        </a:accent2>
        <a:accent3>
          <a:srgbClr val="AAAACA"/>
        </a:accent3>
        <a:accent4>
          <a:srgbClr val="DADADA"/>
        </a:accent4>
        <a:accent5>
          <a:srgbClr val="ADB8E2"/>
        </a:accent5>
        <a:accent6>
          <a:srgbClr val="009F00"/>
        </a:accent6>
        <a:hlink>
          <a:srgbClr val="66CCFF"/>
        </a:hlink>
        <a:folHlink>
          <a:srgbClr val="FFE701"/>
        </a:folHlink>
      </a:clrScheme>
      <a:clrMap bg1="dk2" tx1="lt1" bg2="dk1" tx2="lt2" accent1="accent1" accent2="accent2" accent3="accent3" accent4="accent4" accent5="accent5" accent6="accent6" hlink="hlink" folHlink="folHlink"/>
    </a:extraClrScheme>
    <a:extraClrScheme>
      <a:clrScheme name="Blank Presentation 9">
        <a:dk1>
          <a:srgbClr val="336699"/>
        </a:dk1>
        <a:lt1>
          <a:srgbClr val="FFFFFF"/>
        </a:lt1>
        <a:dk2>
          <a:srgbClr val="000000"/>
        </a:dk2>
        <a:lt2>
          <a:srgbClr val="E3EBF1"/>
        </a:lt2>
        <a:accent1>
          <a:srgbClr val="003399"/>
        </a:accent1>
        <a:accent2>
          <a:srgbClr val="468A4B"/>
        </a:accent2>
        <a:accent3>
          <a:srgbClr val="AAAAAA"/>
        </a:accent3>
        <a:accent4>
          <a:srgbClr val="DADADA"/>
        </a:accent4>
        <a:accent5>
          <a:srgbClr val="AAADCA"/>
        </a:accent5>
        <a:accent6>
          <a:srgbClr val="3F7D43"/>
        </a:accent6>
        <a:hlink>
          <a:srgbClr val="66CCFF"/>
        </a:hlink>
        <a:folHlink>
          <a:srgbClr val="F0E500"/>
        </a:folHlink>
      </a:clrScheme>
      <a:clrMap bg1="dk2" tx1="lt1" bg2="dk1" tx2="lt2" accent1="accent1" accent2="accent2" accent3="accent3" accent4="accent4" accent5="accent5" accent6="accent6" hlink="hlink" folHlink="folHlink"/>
    </a:extraClrScheme>
    <a:extraClrScheme>
      <a:clrScheme name="Blank Presentation 10">
        <a:dk1>
          <a:srgbClr val="777777"/>
        </a:dk1>
        <a:lt1>
          <a:srgbClr val="FFFFFF"/>
        </a:lt1>
        <a:dk2>
          <a:srgbClr val="686B5D"/>
        </a:dk2>
        <a:lt2>
          <a:srgbClr val="D1D1CB"/>
        </a:lt2>
        <a:accent1>
          <a:srgbClr val="909082"/>
        </a:accent1>
        <a:accent2>
          <a:srgbClr val="809EA8"/>
        </a:accent2>
        <a:accent3>
          <a:srgbClr val="B9BAB6"/>
        </a:accent3>
        <a:accent4>
          <a:srgbClr val="DADADA"/>
        </a:accent4>
        <a:accent5>
          <a:srgbClr val="C6C6C1"/>
        </a:accent5>
        <a:accent6>
          <a:srgbClr val="738F98"/>
        </a:accent6>
        <a:hlink>
          <a:srgbClr val="FFCC66"/>
        </a:hlink>
        <a:folHlink>
          <a:srgbClr val="E9DCB9"/>
        </a:folHlink>
      </a:clrScheme>
      <a:clrMap bg1="dk2" tx1="lt1" bg2="dk1" tx2="lt2" accent1="accent1" accent2="accent2" accent3="accent3" accent4="accent4" accent5="accent5" accent6="accent6" hlink="hlink" folHlink="folHlink"/>
    </a:extraClrScheme>
    <a:extraClrScheme>
      <a:clrScheme name="Blank Presentation 11">
        <a:dk1>
          <a:srgbClr val="3E3E5C"/>
        </a:dk1>
        <a:lt1>
          <a:srgbClr val="FFFFFF"/>
        </a:lt1>
        <a:dk2>
          <a:srgbClr val="666699"/>
        </a:dk2>
        <a:lt2>
          <a:srgbClr val="FFFFFF"/>
        </a:lt2>
        <a:accent1>
          <a:srgbClr val="60597B"/>
        </a:accent1>
        <a:accent2>
          <a:srgbClr val="6666FF"/>
        </a:accent2>
        <a:accent3>
          <a:srgbClr val="B8B8CA"/>
        </a:accent3>
        <a:accent4>
          <a:srgbClr val="DADADA"/>
        </a:accent4>
        <a:accent5>
          <a:srgbClr val="B6B5BF"/>
        </a:accent5>
        <a:accent6>
          <a:srgbClr val="5C5CE7"/>
        </a:accent6>
        <a:hlink>
          <a:srgbClr val="99CCFF"/>
        </a:hlink>
        <a:folHlink>
          <a:srgbClr val="FFFF99"/>
        </a:folHlink>
      </a:clrScheme>
      <a:clrMap bg1="dk2" tx1="lt1" bg2="dk1" tx2="lt2" accent1="accent1" accent2="accent2" accent3="accent3" accent4="accent4" accent5="accent5" accent6="accent6" hlink="hlink" folHlink="folHlink"/>
    </a:extraClrScheme>
    <a:extraClrScheme>
      <a:clrScheme name="Blank Presentation 12">
        <a:dk1>
          <a:srgbClr val="2D2015"/>
        </a:dk1>
        <a:lt1>
          <a:srgbClr val="FFFFFF"/>
        </a:lt1>
        <a:dk2>
          <a:srgbClr val="523E26"/>
        </a:dk2>
        <a:lt2>
          <a:srgbClr val="DFC08D"/>
        </a:lt2>
        <a:accent1>
          <a:srgbClr val="8C7B70"/>
        </a:accent1>
        <a:accent2>
          <a:srgbClr val="8F5F2F"/>
        </a:accent2>
        <a:accent3>
          <a:srgbClr val="B3AFAC"/>
        </a:accent3>
        <a:accent4>
          <a:srgbClr val="DADADA"/>
        </a:accent4>
        <a:accent5>
          <a:srgbClr val="C5BFBB"/>
        </a:accent5>
        <a:accent6>
          <a:srgbClr val="81552A"/>
        </a:accent6>
        <a:hlink>
          <a:srgbClr val="CCB400"/>
        </a:hlink>
        <a:folHlink>
          <a:srgbClr val="8C9EA0"/>
        </a:folHlink>
      </a:clrScheme>
      <a:clrMap bg1="dk2" tx1="lt1" bg2="dk1" tx2="lt2" accent1="accent1" accent2="accent2" accent3="accent3" accent4="accent4" accent5="accent5" accent6="accent6" hlink="hlink" folHlink="folHlink"/>
    </a:extraClrScheme>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O130"/>
  <sheetViews>
    <sheetView workbookViewId="0">
      <selection activeCell="A3" sqref="A3:O10"/>
    </sheetView>
  </sheetViews>
  <sheetFormatPr defaultColWidth="8.75" defaultRowHeight="12" x14ac:dyDescent="0.2"/>
  <cols>
    <col min="1" max="1" width="33.25" style="2" customWidth="1"/>
    <col min="2" max="3" width="23.75" style="2" customWidth="1"/>
    <col min="4" max="16384" width="8.75" style="2"/>
  </cols>
  <sheetData>
    <row r="2" spans="1:15" s="4" customFormat="1" ht="19.149999999999999" customHeight="1" x14ac:dyDescent="0.35">
      <c r="A2" s="4" t="s">
        <v>0</v>
      </c>
    </row>
    <row r="3" spans="1:15" s="6" customFormat="1" ht="16.899999999999999" customHeight="1" x14ac:dyDescent="0.2">
      <c r="A3" s="13" t="s">
        <v>1</v>
      </c>
      <c r="B3" s="10" t="s">
        <v>2</v>
      </c>
      <c r="C3" s="10" t="s">
        <v>3</v>
      </c>
      <c r="D3" s="15" t="s">
        <v>4</v>
      </c>
      <c r="E3" s="16"/>
      <c r="F3" s="17"/>
      <c r="G3" s="15" t="s">
        <v>5</v>
      </c>
      <c r="H3" s="16"/>
      <c r="I3" s="17"/>
      <c r="J3" s="15" t="s">
        <v>6</v>
      </c>
      <c r="K3" s="16"/>
      <c r="L3" s="17"/>
      <c r="M3" s="9" t="s">
        <v>7</v>
      </c>
      <c r="N3" s="10"/>
      <c r="O3" s="10"/>
    </row>
    <row r="4" spans="1:15" s="6" customFormat="1" ht="24.75" thickBot="1" x14ac:dyDescent="0.25">
      <c r="A4" s="14"/>
      <c r="B4" s="11"/>
      <c r="C4" s="11"/>
      <c r="D4" s="1" t="s">
        <v>8</v>
      </c>
      <c r="E4" s="1" t="s">
        <v>9</v>
      </c>
      <c r="F4" s="1" t="s">
        <v>10</v>
      </c>
      <c r="G4" s="1" t="s">
        <v>8</v>
      </c>
      <c r="H4" s="1" t="s">
        <v>9</v>
      </c>
      <c r="I4" s="1" t="s">
        <v>10</v>
      </c>
      <c r="J4" s="1" t="s">
        <v>8</v>
      </c>
      <c r="K4" s="1" t="s">
        <v>9</v>
      </c>
      <c r="L4" s="1" t="s">
        <v>10</v>
      </c>
      <c r="M4" s="1" t="s">
        <v>8</v>
      </c>
      <c r="N4" s="1" t="s">
        <v>9</v>
      </c>
      <c r="O4" s="1" t="s">
        <v>10</v>
      </c>
    </row>
    <row r="5" spans="1:15" ht="12.75" thickTop="1" x14ac:dyDescent="0.2">
      <c r="A5" s="3" t="s">
        <v>11</v>
      </c>
      <c r="B5" s="7">
        <v>1391</v>
      </c>
      <c r="C5" s="7">
        <v>13389697</v>
      </c>
      <c r="D5" s="7">
        <v>9006</v>
      </c>
      <c r="E5" s="7">
        <v>619</v>
      </c>
      <c r="F5" s="7">
        <v>9626</v>
      </c>
      <c r="G5" s="7">
        <v>167</v>
      </c>
      <c r="H5" s="7">
        <v>155</v>
      </c>
      <c r="I5" s="7">
        <v>166</v>
      </c>
      <c r="J5" s="7">
        <v>54</v>
      </c>
      <c r="K5" s="7">
        <v>4</v>
      </c>
      <c r="L5" s="7">
        <v>58</v>
      </c>
      <c r="M5" s="7">
        <v>55</v>
      </c>
      <c r="N5" s="7">
        <v>5</v>
      </c>
      <c r="O5" s="7">
        <v>60</v>
      </c>
    </row>
    <row r="6" spans="1:15" x14ac:dyDescent="0.2">
      <c r="A6" s="3" t="s">
        <v>12</v>
      </c>
      <c r="B6" s="7">
        <v>1078</v>
      </c>
      <c r="C6" s="7">
        <v>8702033</v>
      </c>
      <c r="D6" s="7">
        <v>4673</v>
      </c>
      <c r="E6" s="7">
        <v>3402</v>
      </c>
      <c r="F6" s="7">
        <v>8075</v>
      </c>
      <c r="G6" s="7">
        <v>260</v>
      </c>
      <c r="H6" s="7">
        <v>189</v>
      </c>
      <c r="I6" s="7">
        <v>224</v>
      </c>
      <c r="J6" s="7">
        <v>18</v>
      </c>
      <c r="K6" s="7">
        <v>18</v>
      </c>
      <c r="L6" s="7">
        <v>36</v>
      </c>
      <c r="M6" s="7">
        <v>47</v>
      </c>
      <c r="N6" s="7">
        <v>38</v>
      </c>
      <c r="O6" s="7">
        <v>85</v>
      </c>
    </row>
    <row r="7" spans="1:15" x14ac:dyDescent="0.2">
      <c r="A7" s="3" t="s">
        <v>13</v>
      </c>
      <c r="B7" s="7">
        <v>1796</v>
      </c>
      <c r="C7" s="7">
        <v>9860418</v>
      </c>
      <c r="D7" s="7">
        <v>5450</v>
      </c>
      <c r="E7" s="7">
        <v>40</v>
      </c>
      <c r="F7" s="7">
        <v>5490</v>
      </c>
      <c r="G7" s="7">
        <v>12</v>
      </c>
      <c r="H7" s="7">
        <v>7</v>
      </c>
      <c r="I7" s="7">
        <v>12</v>
      </c>
      <c r="J7" s="7">
        <v>458</v>
      </c>
      <c r="K7" s="7">
        <v>6</v>
      </c>
      <c r="L7" s="7">
        <v>464</v>
      </c>
      <c r="M7" s="7">
        <v>486</v>
      </c>
      <c r="N7" s="7">
        <v>7</v>
      </c>
      <c r="O7" s="7">
        <v>493</v>
      </c>
    </row>
    <row r="8" spans="1:15" x14ac:dyDescent="0.2">
      <c r="A8" s="3" t="s">
        <v>14</v>
      </c>
      <c r="B8" s="7">
        <v>2904</v>
      </c>
      <c r="C8" s="7">
        <v>494823</v>
      </c>
      <c r="D8" s="7">
        <v>123</v>
      </c>
      <c r="E8" s="7">
        <v>48</v>
      </c>
      <c r="F8" s="7">
        <v>170</v>
      </c>
      <c r="G8" s="7">
        <v>18</v>
      </c>
      <c r="H8" s="7">
        <v>7</v>
      </c>
      <c r="I8" s="7">
        <v>12</v>
      </c>
      <c r="J8" s="7">
        <v>7</v>
      </c>
      <c r="K8" s="7">
        <v>7</v>
      </c>
      <c r="L8" s="7">
        <v>14</v>
      </c>
      <c r="M8" s="7">
        <v>9</v>
      </c>
      <c r="N8" s="7">
        <v>12</v>
      </c>
      <c r="O8" s="7">
        <v>21</v>
      </c>
    </row>
    <row r="9" spans="1:15" x14ac:dyDescent="0.2">
      <c r="A9" s="3" t="s">
        <v>15</v>
      </c>
      <c r="B9" s="7">
        <v>2973</v>
      </c>
      <c r="C9" s="7">
        <v>451270</v>
      </c>
      <c r="D9" s="7">
        <v>130</v>
      </c>
      <c r="E9" s="7">
        <v>22</v>
      </c>
      <c r="F9" s="7">
        <v>152</v>
      </c>
      <c r="G9" s="7">
        <v>4</v>
      </c>
      <c r="H9" s="7">
        <v>4</v>
      </c>
      <c r="I9" s="7">
        <v>4</v>
      </c>
      <c r="J9" s="7">
        <v>30</v>
      </c>
      <c r="K9" s="7">
        <v>6</v>
      </c>
      <c r="L9" s="7">
        <v>36</v>
      </c>
      <c r="M9" s="7">
        <v>31</v>
      </c>
      <c r="N9" s="7">
        <v>7</v>
      </c>
      <c r="O9" s="7">
        <v>38</v>
      </c>
    </row>
    <row r="10" spans="1:15" x14ac:dyDescent="0.2">
      <c r="A10" s="3" t="s">
        <v>16</v>
      </c>
      <c r="B10" s="7">
        <v>1149</v>
      </c>
      <c r="C10" s="7">
        <v>56436</v>
      </c>
      <c r="D10" s="7">
        <v>3</v>
      </c>
      <c r="E10" s="7">
        <v>46</v>
      </c>
      <c r="F10" s="7">
        <v>49</v>
      </c>
      <c r="G10" s="7">
        <v>1</v>
      </c>
      <c r="H10" s="7">
        <v>3</v>
      </c>
      <c r="I10" s="7">
        <v>3</v>
      </c>
      <c r="J10" s="7">
        <v>2</v>
      </c>
      <c r="K10" s="7">
        <v>16</v>
      </c>
      <c r="L10" s="7">
        <v>18</v>
      </c>
      <c r="M10" s="7">
        <v>2</v>
      </c>
      <c r="N10" s="7">
        <v>22</v>
      </c>
      <c r="O10" s="7">
        <v>24</v>
      </c>
    </row>
    <row r="13" spans="1:15" ht="23.25" x14ac:dyDescent="0.35">
      <c r="A13" s="4" t="s">
        <v>17</v>
      </c>
    </row>
    <row r="14" spans="1:15" ht="36" customHeight="1" x14ac:dyDescent="0.2">
      <c r="A14" s="10" t="s">
        <v>18</v>
      </c>
      <c r="B14" s="10" t="s">
        <v>2</v>
      </c>
      <c r="C14" s="10" t="s">
        <v>3</v>
      </c>
      <c r="D14" s="12" t="s">
        <v>4</v>
      </c>
      <c r="E14" s="12"/>
      <c r="F14" s="12"/>
      <c r="G14" s="12" t="s">
        <v>19</v>
      </c>
      <c r="H14" s="12"/>
      <c r="I14" s="12"/>
      <c r="J14" s="12" t="s">
        <v>7</v>
      </c>
      <c r="K14" s="12"/>
      <c r="L14" s="12"/>
    </row>
    <row r="15" spans="1:15" ht="24.75" thickBot="1" x14ac:dyDescent="0.25">
      <c r="A15" s="11"/>
      <c r="B15" s="11"/>
      <c r="C15" s="11"/>
      <c r="D15" s="1" t="s">
        <v>8</v>
      </c>
      <c r="E15" s="1" t="s">
        <v>9</v>
      </c>
      <c r="F15" s="1" t="s">
        <v>10</v>
      </c>
      <c r="G15" s="1" t="s">
        <v>8</v>
      </c>
      <c r="H15" s="1" t="s">
        <v>9</v>
      </c>
      <c r="I15" s="1" t="s">
        <v>10</v>
      </c>
      <c r="J15" s="1" t="s">
        <v>8</v>
      </c>
      <c r="K15" s="1" t="s">
        <v>9</v>
      </c>
      <c r="L15" s="1" t="s">
        <v>10</v>
      </c>
    </row>
    <row r="16" spans="1:15" ht="12.75" thickTop="1" x14ac:dyDescent="0.2">
      <c r="A16" s="3" t="s">
        <v>20</v>
      </c>
      <c r="B16" s="7">
        <v>2868</v>
      </c>
      <c r="C16" s="7">
        <v>497326</v>
      </c>
      <c r="D16" s="7">
        <v>131</v>
      </c>
      <c r="E16" s="7">
        <v>42</v>
      </c>
      <c r="F16" s="7">
        <v>173</v>
      </c>
      <c r="G16" s="7">
        <v>15</v>
      </c>
      <c r="H16" s="7">
        <v>21</v>
      </c>
      <c r="I16" s="7">
        <v>16</v>
      </c>
      <c r="J16" s="7">
        <v>9</v>
      </c>
      <c r="K16" s="7">
        <v>2</v>
      </c>
      <c r="L16" s="7">
        <v>11</v>
      </c>
    </row>
    <row r="17" spans="1:15" x14ac:dyDescent="0.2">
      <c r="A17" s="3" t="s">
        <v>21</v>
      </c>
      <c r="B17" s="7">
        <v>1481</v>
      </c>
      <c r="C17" s="7">
        <v>2585124</v>
      </c>
      <c r="D17" s="7">
        <v>472</v>
      </c>
      <c r="E17" s="7">
        <v>1273</v>
      </c>
      <c r="F17" s="7">
        <v>1746</v>
      </c>
      <c r="G17" s="7">
        <v>47</v>
      </c>
      <c r="H17" s="7">
        <v>75</v>
      </c>
      <c r="I17" s="7">
        <v>65</v>
      </c>
      <c r="J17" s="7">
        <v>10</v>
      </c>
      <c r="K17" s="7">
        <v>17</v>
      </c>
      <c r="L17" s="7">
        <v>27</v>
      </c>
    </row>
    <row r="18" spans="1:15" ht="24" x14ac:dyDescent="0.2">
      <c r="A18" s="3" t="s">
        <v>22</v>
      </c>
      <c r="B18" s="7">
        <v>921</v>
      </c>
      <c r="C18" s="7">
        <v>3344220</v>
      </c>
      <c r="D18" s="7">
        <v>2404</v>
      </c>
      <c r="E18" s="7">
        <v>1226</v>
      </c>
      <c r="F18" s="7">
        <v>3630</v>
      </c>
      <c r="G18" s="7">
        <v>267</v>
      </c>
      <c r="H18" s="7">
        <v>245</v>
      </c>
      <c r="I18" s="7">
        <v>259</v>
      </c>
      <c r="J18" s="7">
        <v>9</v>
      </c>
      <c r="K18" s="7">
        <v>5</v>
      </c>
      <c r="L18" s="7">
        <v>14</v>
      </c>
    </row>
    <row r="19" spans="1:15" x14ac:dyDescent="0.2">
      <c r="A19" s="3" t="s">
        <v>23</v>
      </c>
      <c r="B19" s="7">
        <v>990</v>
      </c>
      <c r="C19" s="7">
        <v>2252139</v>
      </c>
      <c r="D19" s="7">
        <v>1551</v>
      </c>
      <c r="E19" s="7">
        <v>723</v>
      </c>
      <c r="F19" s="7">
        <v>2274</v>
      </c>
      <c r="G19" s="7">
        <v>388</v>
      </c>
      <c r="H19" s="7">
        <v>241</v>
      </c>
      <c r="I19" s="7">
        <v>325</v>
      </c>
      <c r="J19" s="7">
        <v>4</v>
      </c>
      <c r="K19" s="7">
        <v>3</v>
      </c>
      <c r="L19" s="7">
        <v>7</v>
      </c>
    </row>
    <row r="20" spans="1:15" x14ac:dyDescent="0.2">
      <c r="A20" s="3" t="s">
        <v>24</v>
      </c>
      <c r="B20" s="7">
        <v>1217</v>
      </c>
      <c r="C20" s="7">
        <v>574482</v>
      </c>
      <c r="D20" s="7">
        <v>240</v>
      </c>
      <c r="E20" s="7">
        <v>232</v>
      </c>
      <c r="F20" s="7">
        <v>472</v>
      </c>
      <c r="G20" s="7">
        <v>9</v>
      </c>
      <c r="H20" s="7">
        <v>5</v>
      </c>
      <c r="I20" s="7">
        <v>7</v>
      </c>
      <c r="J20" s="7">
        <v>26</v>
      </c>
      <c r="K20" s="7">
        <v>45</v>
      </c>
      <c r="L20" s="7">
        <v>71</v>
      </c>
    </row>
    <row r="21" spans="1:15" x14ac:dyDescent="0.2">
      <c r="A21" s="3" t="s">
        <v>25</v>
      </c>
      <c r="B21" s="7">
        <v>1391</v>
      </c>
      <c r="C21" s="7">
        <v>13389697</v>
      </c>
      <c r="D21" s="7">
        <v>9006</v>
      </c>
      <c r="E21" s="7">
        <v>619</v>
      </c>
      <c r="F21" s="7">
        <v>9626</v>
      </c>
      <c r="G21" s="7">
        <v>164</v>
      </c>
      <c r="H21" s="7">
        <v>124</v>
      </c>
      <c r="I21" s="7">
        <v>160</v>
      </c>
      <c r="J21" s="7">
        <v>55</v>
      </c>
      <c r="K21" s="7">
        <v>5</v>
      </c>
      <c r="L21" s="7">
        <v>60</v>
      </c>
    </row>
    <row r="22" spans="1:15" x14ac:dyDescent="0.2">
      <c r="A22" s="3" t="s">
        <v>26</v>
      </c>
      <c r="B22" s="7">
        <v>1796</v>
      </c>
      <c r="C22" s="7">
        <v>9860418</v>
      </c>
      <c r="D22" s="7">
        <v>5450</v>
      </c>
      <c r="E22" s="7">
        <v>40</v>
      </c>
      <c r="F22" s="7">
        <v>5490</v>
      </c>
      <c r="G22" s="7">
        <v>11</v>
      </c>
      <c r="H22" s="7">
        <v>6</v>
      </c>
      <c r="I22" s="7">
        <v>11</v>
      </c>
      <c r="J22" s="7">
        <v>486</v>
      </c>
      <c r="K22" s="7">
        <v>7</v>
      </c>
      <c r="L22" s="7">
        <v>493</v>
      </c>
    </row>
    <row r="23" spans="1:15" x14ac:dyDescent="0.2">
      <c r="A23" s="3" t="s">
        <v>27</v>
      </c>
      <c r="B23" s="7">
        <v>2973</v>
      </c>
      <c r="C23" s="7">
        <v>451270</v>
      </c>
      <c r="D23" s="7">
        <v>130</v>
      </c>
      <c r="E23" s="7">
        <v>22</v>
      </c>
      <c r="F23" s="7">
        <v>152</v>
      </c>
      <c r="G23" s="7">
        <v>4</v>
      </c>
      <c r="H23" s="7">
        <v>3</v>
      </c>
      <c r="I23" s="7">
        <v>4</v>
      </c>
      <c r="J23" s="7">
        <v>31</v>
      </c>
      <c r="K23" s="7">
        <v>7</v>
      </c>
      <c r="L23" s="7">
        <v>38</v>
      </c>
    </row>
    <row r="26" spans="1:15" ht="23.25" x14ac:dyDescent="0.35">
      <c r="A26" s="4" t="s">
        <v>28</v>
      </c>
    </row>
    <row r="27" spans="1:15" ht="14.45" customHeight="1" x14ac:dyDescent="0.2">
      <c r="A27" s="10" t="s">
        <v>29</v>
      </c>
      <c r="B27" s="10" t="s">
        <v>2</v>
      </c>
      <c r="C27" s="10" t="s">
        <v>3</v>
      </c>
      <c r="D27" s="12" t="s">
        <v>4</v>
      </c>
      <c r="E27" s="12"/>
      <c r="F27" s="12"/>
      <c r="G27" s="12" t="s">
        <v>5</v>
      </c>
      <c r="H27" s="12"/>
      <c r="I27" s="12"/>
      <c r="J27" s="12" t="s">
        <v>6</v>
      </c>
      <c r="K27" s="12"/>
      <c r="L27" s="12"/>
      <c r="M27" s="12" t="s">
        <v>7</v>
      </c>
      <c r="N27" s="12"/>
      <c r="O27" s="12"/>
    </row>
    <row r="28" spans="1:15" ht="24.75" thickBot="1" x14ac:dyDescent="0.25">
      <c r="A28" s="11"/>
      <c r="B28" s="11"/>
      <c r="C28" s="11"/>
      <c r="D28" s="1" t="s">
        <v>8</v>
      </c>
      <c r="E28" s="1" t="s">
        <v>9</v>
      </c>
      <c r="F28" s="1" t="s">
        <v>10</v>
      </c>
      <c r="G28" s="1" t="s">
        <v>8</v>
      </c>
      <c r="H28" s="1" t="s">
        <v>9</v>
      </c>
      <c r="I28" s="1" t="s">
        <v>10</v>
      </c>
      <c r="J28" s="1" t="s">
        <v>8</v>
      </c>
      <c r="K28" s="1" t="s">
        <v>9</v>
      </c>
      <c r="L28" s="1" t="s">
        <v>10</v>
      </c>
      <c r="M28" s="1" t="s">
        <v>8</v>
      </c>
      <c r="N28" s="1" t="s">
        <v>9</v>
      </c>
      <c r="O28" s="1" t="s">
        <v>10</v>
      </c>
    </row>
    <row r="29" spans="1:15" ht="12.75" thickTop="1" x14ac:dyDescent="0.2">
      <c r="A29" s="3" t="s">
        <v>30</v>
      </c>
      <c r="B29" s="7">
        <v>1263</v>
      </c>
      <c r="C29" s="7">
        <v>13569212</v>
      </c>
      <c r="D29" s="7">
        <v>10253</v>
      </c>
      <c r="E29" s="7">
        <v>493</v>
      </c>
      <c r="F29" s="7">
        <v>10746</v>
      </c>
      <c r="G29" s="7">
        <v>61</v>
      </c>
      <c r="H29" s="7">
        <v>45</v>
      </c>
      <c r="I29" s="7">
        <v>60</v>
      </c>
      <c r="J29" s="7">
        <v>169</v>
      </c>
      <c r="K29" s="7">
        <v>11</v>
      </c>
      <c r="L29" s="7">
        <v>180</v>
      </c>
      <c r="M29" s="7">
        <v>181</v>
      </c>
      <c r="N29" s="7">
        <v>21</v>
      </c>
      <c r="O29" s="7">
        <v>202</v>
      </c>
    </row>
    <row r="30" spans="1:15" x14ac:dyDescent="0.2">
      <c r="A30" s="3" t="s">
        <v>31</v>
      </c>
      <c r="B30" s="7">
        <v>1589</v>
      </c>
      <c r="C30" s="7">
        <v>8327154</v>
      </c>
      <c r="D30" s="7">
        <v>4390</v>
      </c>
      <c r="E30" s="7">
        <v>849</v>
      </c>
      <c r="F30" s="7">
        <v>5240</v>
      </c>
      <c r="G30" s="7">
        <v>29</v>
      </c>
      <c r="H30" s="7">
        <v>57</v>
      </c>
      <c r="I30" s="7">
        <v>32</v>
      </c>
      <c r="J30" s="7">
        <v>150</v>
      </c>
      <c r="K30" s="7">
        <v>15</v>
      </c>
      <c r="L30" s="7">
        <v>165</v>
      </c>
      <c r="M30" s="7">
        <v>180</v>
      </c>
      <c r="N30" s="7">
        <v>17</v>
      </c>
      <c r="O30" s="7">
        <v>197</v>
      </c>
    </row>
    <row r="31" spans="1:15" x14ac:dyDescent="0.2">
      <c r="A31" s="3" t="s">
        <v>32</v>
      </c>
      <c r="B31" s="7">
        <v>1395</v>
      </c>
      <c r="C31" s="7">
        <v>5505761</v>
      </c>
      <c r="D31" s="7">
        <v>2115</v>
      </c>
      <c r="E31" s="7">
        <v>1832</v>
      </c>
      <c r="F31" s="7">
        <v>3947</v>
      </c>
      <c r="G31" s="7">
        <v>14</v>
      </c>
      <c r="H31" s="7">
        <v>167</v>
      </c>
      <c r="I31" s="7">
        <v>25</v>
      </c>
      <c r="J31" s="7">
        <v>146</v>
      </c>
      <c r="K31" s="7">
        <v>11</v>
      </c>
      <c r="L31" s="7">
        <v>157</v>
      </c>
      <c r="M31" s="7">
        <v>162</v>
      </c>
      <c r="N31" s="7">
        <v>15</v>
      </c>
      <c r="O31" s="7">
        <v>177</v>
      </c>
    </row>
    <row r="32" spans="1:15" x14ac:dyDescent="0.2">
      <c r="A32" s="3" t="s">
        <v>33</v>
      </c>
      <c r="B32" s="7">
        <v>1530</v>
      </c>
      <c r="C32" s="7">
        <v>5552550</v>
      </c>
      <c r="D32" s="7">
        <v>2626</v>
      </c>
      <c r="E32" s="7">
        <v>1003</v>
      </c>
      <c r="F32" s="7">
        <v>3629</v>
      </c>
      <c r="G32" s="7">
        <v>25</v>
      </c>
      <c r="H32" s="7">
        <v>50</v>
      </c>
      <c r="I32" s="7">
        <v>29</v>
      </c>
      <c r="J32" s="7">
        <v>104</v>
      </c>
      <c r="K32" s="7">
        <v>20</v>
      </c>
      <c r="L32" s="7">
        <v>124</v>
      </c>
      <c r="M32" s="7">
        <v>107</v>
      </c>
      <c r="N32" s="7">
        <v>38</v>
      </c>
      <c r="O32" s="7">
        <v>145</v>
      </c>
    </row>
    <row r="35" spans="1:15" ht="23.25" x14ac:dyDescent="0.35">
      <c r="A35" s="4" t="s">
        <v>85</v>
      </c>
    </row>
    <row r="36" spans="1:15" ht="36" customHeight="1" x14ac:dyDescent="0.2">
      <c r="A36" s="10" t="s">
        <v>34</v>
      </c>
      <c r="B36" s="10" t="s">
        <v>2</v>
      </c>
      <c r="C36" s="10" t="s">
        <v>3</v>
      </c>
      <c r="D36" s="12" t="s">
        <v>4</v>
      </c>
      <c r="E36" s="12"/>
      <c r="F36" s="12"/>
      <c r="G36" s="12" t="s">
        <v>5</v>
      </c>
      <c r="H36" s="12"/>
      <c r="I36" s="12"/>
      <c r="J36" s="12" t="s">
        <v>6</v>
      </c>
      <c r="K36" s="12"/>
      <c r="L36" s="12"/>
      <c r="M36" s="12" t="s">
        <v>7</v>
      </c>
      <c r="N36" s="12"/>
      <c r="O36" s="12"/>
    </row>
    <row r="37" spans="1:15" ht="24.75" thickBot="1" x14ac:dyDescent="0.25">
      <c r="A37" s="11"/>
      <c r="B37" s="11"/>
      <c r="C37" s="11"/>
      <c r="D37" s="1" t="s">
        <v>8</v>
      </c>
      <c r="E37" s="1" t="s">
        <v>9</v>
      </c>
      <c r="F37" s="1" t="s">
        <v>10</v>
      </c>
      <c r="G37" s="1" t="s">
        <v>8</v>
      </c>
      <c r="H37" s="1" t="s">
        <v>9</v>
      </c>
      <c r="I37" s="1" t="s">
        <v>10</v>
      </c>
      <c r="J37" s="1" t="s">
        <v>8</v>
      </c>
      <c r="K37" s="1" t="s">
        <v>9</v>
      </c>
      <c r="L37" s="1" t="s">
        <v>10</v>
      </c>
      <c r="M37" s="1" t="s">
        <v>8</v>
      </c>
      <c r="N37" s="1" t="s">
        <v>9</v>
      </c>
      <c r="O37" s="1" t="s">
        <v>10</v>
      </c>
    </row>
    <row r="38" spans="1:15" ht="12.75" thickTop="1" x14ac:dyDescent="0.2">
      <c r="A38" s="8" t="s">
        <v>35</v>
      </c>
      <c r="B38" s="7" t="e">
        <f>VLOOKUP($A38,[1]!State[#All],2,FALSE)</f>
        <v>#REF!</v>
      </c>
      <c r="C38" s="7" t="e">
        <f>VLOOKUP($A38,[1]!State[#All],3,FALSE)</f>
        <v>#REF!</v>
      </c>
      <c r="D38" s="7" t="e">
        <f>VLOOKUP($A38,[1]!State[#All],4,FALSE)</f>
        <v>#REF!</v>
      </c>
      <c r="E38" s="7" t="e">
        <f>VLOOKUP($A38,[1]!State[#All],5,FALSE)</f>
        <v>#REF!</v>
      </c>
      <c r="F38" s="7" t="e">
        <f>VLOOKUP($A38,[1]!State[#All],6,FALSE)</f>
        <v>#REF!</v>
      </c>
      <c r="G38" s="7" t="e">
        <f>VLOOKUP($A38,[1]!State[#All],7,FALSE)</f>
        <v>#REF!</v>
      </c>
      <c r="H38" s="7" t="e">
        <f>VLOOKUP($A38,[1]!State[#All],8,FALSE)</f>
        <v>#REF!</v>
      </c>
      <c r="I38" s="7" t="e">
        <f>VLOOKUP($A38,[1]!State[#All],9,FALSE)</f>
        <v>#REF!</v>
      </c>
      <c r="J38" s="7" t="e">
        <f>VLOOKUP($A38,[1]!State[#All],10,FALSE)</f>
        <v>#REF!</v>
      </c>
      <c r="K38" s="7" t="e">
        <f>VLOOKUP($A38,[1]!State[#All],11,FALSE)</f>
        <v>#REF!</v>
      </c>
      <c r="L38" s="7" t="e">
        <f>VLOOKUP($A38,[1]!State[#All],12,FALSE)</f>
        <v>#REF!</v>
      </c>
      <c r="M38" s="7" t="e">
        <f>VLOOKUP($A38,[1]!State[#All],13,FALSE)</f>
        <v>#REF!</v>
      </c>
      <c r="N38" s="7" t="e">
        <f>VLOOKUP($A38,[1]!State[#All],14,FALSE)</f>
        <v>#REF!</v>
      </c>
      <c r="O38" s="7" t="e">
        <f>VLOOKUP($A38,[1]!State[#All],15,FALSE)</f>
        <v>#REF!</v>
      </c>
    </row>
    <row r="39" spans="1:15" x14ac:dyDescent="0.2">
      <c r="A39" s="8" t="s">
        <v>37</v>
      </c>
      <c r="B39" s="7" t="e">
        <f>VLOOKUP($A39,[1]!State[#All],2,FALSE)</f>
        <v>#REF!</v>
      </c>
      <c r="C39" s="7" t="e">
        <f>VLOOKUP($A39,[1]!State[#All],3,FALSE)</f>
        <v>#REF!</v>
      </c>
      <c r="D39" s="7" t="e">
        <f>VLOOKUP($A39,[1]!State[#All],4,FALSE)</f>
        <v>#REF!</v>
      </c>
      <c r="E39" s="7" t="e">
        <f>VLOOKUP($A39,[1]!State[#All],5,FALSE)</f>
        <v>#REF!</v>
      </c>
      <c r="F39" s="7" t="e">
        <f>VLOOKUP($A39,[1]!State[#All],6,FALSE)</f>
        <v>#REF!</v>
      </c>
      <c r="G39" s="7" t="e">
        <f>VLOOKUP($A39,[1]!State[#All],7,FALSE)</f>
        <v>#REF!</v>
      </c>
      <c r="H39" s="7" t="e">
        <f>VLOOKUP($A39,[1]!State[#All],8,FALSE)</f>
        <v>#REF!</v>
      </c>
      <c r="I39" s="7" t="e">
        <f>VLOOKUP($A39,[1]!State[#All],9,FALSE)</f>
        <v>#REF!</v>
      </c>
      <c r="J39" s="7" t="e">
        <f>VLOOKUP($A39,[1]!State[#All],10,FALSE)</f>
        <v>#REF!</v>
      </c>
      <c r="K39" s="7" t="e">
        <f>VLOOKUP($A39,[1]!State[#All],11,FALSE)</f>
        <v>#REF!</v>
      </c>
      <c r="L39" s="7" t="e">
        <f>VLOOKUP($A39,[1]!State[#All],12,FALSE)</f>
        <v>#REF!</v>
      </c>
      <c r="M39" s="7" t="e">
        <f>VLOOKUP($A39,[1]!State[#All],13,FALSE)</f>
        <v>#REF!</v>
      </c>
      <c r="N39" s="7" t="e">
        <f>VLOOKUP($A39,[1]!State[#All],14,FALSE)</f>
        <v>#REF!</v>
      </c>
      <c r="O39" s="7" t="e">
        <f>VLOOKUP($A39,[1]!State[#All],15,FALSE)</f>
        <v>#REF!</v>
      </c>
    </row>
    <row r="40" spans="1:15" x14ac:dyDescent="0.2">
      <c r="A40" s="8" t="s">
        <v>36</v>
      </c>
      <c r="B40" s="7" t="e">
        <f>VLOOKUP($A40,[1]!State[#All],2,FALSE)</f>
        <v>#REF!</v>
      </c>
      <c r="C40" s="7" t="e">
        <f>VLOOKUP($A40,[1]!State[#All],3,FALSE)</f>
        <v>#REF!</v>
      </c>
      <c r="D40" s="7" t="e">
        <f>VLOOKUP($A40,[1]!State[#All],4,FALSE)</f>
        <v>#REF!</v>
      </c>
      <c r="E40" s="7" t="e">
        <f>VLOOKUP($A40,[1]!State[#All],5,FALSE)</f>
        <v>#REF!</v>
      </c>
      <c r="F40" s="7" t="e">
        <f>VLOOKUP($A40,[1]!State[#All],6,FALSE)</f>
        <v>#REF!</v>
      </c>
      <c r="G40" s="7" t="e">
        <f>VLOOKUP($A40,[1]!State[#All],7,FALSE)</f>
        <v>#REF!</v>
      </c>
      <c r="H40" s="7" t="e">
        <f>VLOOKUP($A40,[1]!State[#All],8,FALSE)</f>
        <v>#REF!</v>
      </c>
      <c r="I40" s="7" t="e">
        <f>VLOOKUP($A40,[1]!State[#All],9,FALSE)</f>
        <v>#REF!</v>
      </c>
      <c r="J40" s="7" t="e">
        <f>VLOOKUP($A40,[1]!State[#All],10,FALSE)</f>
        <v>#REF!</v>
      </c>
      <c r="K40" s="7" t="e">
        <f>VLOOKUP($A40,[1]!State[#All],11,FALSE)</f>
        <v>#REF!</v>
      </c>
      <c r="L40" s="7" t="e">
        <f>VLOOKUP($A40,[1]!State[#All],12,FALSE)</f>
        <v>#REF!</v>
      </c>
      <c r="M40" s="7" t="e">
        <f>VLOOKUP($A40,[1]!State[#All],13,FALSE)</f>
        <v>#REF!</v>
      </c>
      <c r="N40" s="7" t="e">
        <f>VLOOKUP($A40,[1]!State[#All],14,FALSE)</f>
        <v>#REF!</v>
      </c>
      <c r="O40" s="7" t="e">
        <f>VLOOKUP($A40,[1]!State[#All],15,FALSE)</f>
        <v>#REF!</v>
      </c>
    </row>
    <row r="41" spans="1:15" x14ac:dyDescent="0.2">
      <c r="A41" s="8" t="s">
        <v>38</v>
      </c>
      <c r="B41" s="7" t="e">
        <f>VLOOKUP($A41,[1]!State[#All],2,FALSE)</f>
        <v>#REF!</v>
      </c>
      <c r="C41" s="7" t="e">
        <f>VLOOKUP($A41,[1]!State[#All],3,FALSE)</f>
        <v>#REF!</v>
      </c>
      <c r="D41" s="7" t="e">
        <f>VLOOKUP($A41,[1]!State[#All],4,FALSE)</f>
        <v>#REF!</v>
      </c>
      <c r="E41" s="7" t="e">
        <f>VLOOKUP($A41,[1]!State[#All],5,FALSE)</f>
        <v>#REF!</v>
      </c>
      <c r="F41" s="7" t="e">
        <f>VLOOKUP($A41,[1]!State[#All],6,FALSE)</f>
        <v>#REF!</v>
      </c>
      <c r="G41" s="7" t="e">
        <f>VLOOKUP($A41,[1]!State[#All],7,FALSE)</f>
        <v>#REF!</v>
      </c>
      <c r="H41" s="7" t="e">
        <f>VLOOKUP($A41,[1]!State[#All],8,FALSE)</f>
        <v>#REF!</v>
      </c>
      <c r="I41" s="7" t="e">
        <f>VLOOKUP($A41,[1]!State[#All],9,FALSE)</f>
        <v>#REF!</v>
      </c>
      <c r="J41" s="7" t="e">
        <f>VLOOKUP($A41,[1]!State[#All],10,FALSE)</f>
        <v>#REF!</v>
      </c>
      <c r="K41" s="7" t="e">
        <f>VLOOKUP($A41,[1]!State[#All],11,FALSE)</f>
        <v>#REF!</v>
      </c>
      <c r="L41" s="7" t="e">
        <f>VLOOKUP($A41,[1]!State[#All],12,FALSE)</f>
        <v>#REF!</v>
      </c>
      <c r="M41" s="7" t="e">
        <f>VLOOKUP($A41,[1]!State[#All],13,FALSE)</f>
        <v>#REF!</v>
      </c>
      <c r="N41" s="7" t="e">
        <f>VLOOKUP($A41,[1]!State[#All],14,FALSE)</f>
        <v>#REF!</v>
      </c>
      <c r="O41" s="7" t="e">
        <f>VLOOKUP($A41,[1]!State[#All],15,FALSE)</f>
        <v>#REF!</v>
      </c>
    </row>
    <row r="42" spans="1:15" x14ac:dyDescent="0.2">
      <c r="A42" s="8" t="s">
        <v>39</v>
      </c>
      <c r="B42" s="7" t="e">
        <f>VLOOKUP($A42,[1]!State[#All],2,FALSE)</f>
        <v>#REF!</v>
      </c>
      <c r="C42" s="7" t="e">
        <f>VLOOKUP($A42,[1]!State[#All],3,FALSE)</f>
        <v>#REF!</v>
      </c>
      <c r="D42" s="7" t="e">
        <f>VLOOKUP($A42,[1]!State[#All],4,FALSE)</f>
        <v>#REF!</v>
      </c>
      <c r="E42" s="7" t="e">
        <f>VLOOKUP($A42,[1]!State[#All],5,FALSE)</f>
        <v>#REF!</v>
      </c>
      <c r="F42" s="7" t="e">
        <f>VLOOKUP($A42,[1]!State[#All],6,FALSE)</f>
        <v>#REF!</v>
      </c>
      <c r="G42" s="7" t="e">
        <f>VLOOKUP($A42,[1]!State[#All],7,FALSE)</f>
        <v>#REF!</v>
      </c>
      <c r="H42" s="7" t="e">
        <f>VLOOKUP($A42,[1]!State[#All],8,FALSE)</f>
        <v>#REF!</v>
      </c>
      <c r="I42" s="7" t="e">
        <f>VLOOKUP($A42,[1]!State[#All],9,FALSE)</f>
        <v>#REF!</v>
      </c>
      <c r="J42" s="7" t="e">
        <f>VLOOKUP($A42,[1]!State[#All],10,FALSE)</f>
        <v>#REF!</v>
      </c>
      <c r="K42" s="7" t="e">
        <f>VLOOKUP($A42,[1]!State[#All],11,FALSE)</f>
        <v>#REF!</v>
      </c>
      <c r="L42" s="7" t="e">
        <f>VLOOKUP($A42,[1]!State[#All],12,FALSE)</f>
        <v>#REF!</v>
      </c>
      <c r="M42" s="7" t="e">
        <f>VLOOKUP($A42,[1]!State[#All],13,FALSE)</f>
        <v>#REF!</v>
      </c>
      <c r="N42" s="7" t="e">
        <f>VLOOKUP($A42,[1]!State[#All],14,FALSE)</f>
        <v>#REF!</v>
      </c>
      <c r="O42" s="7" t="e">
        <f>VLOOKUP($A42,[1]!State[#All],15,FALSE)</f>
        <v>#REF!</v>
      </c>
    </row>
    <row r="45" spans="1:15" ht="23.25" x14ac:dyDescent="0.35">
      <c r="A45" s="4" t="s">
        <v>40</v>
      </c>
    </row>
    <row r="46" spans="1:15" ht="36" customHeight="1" x14ac:dyDescent="0.2">
      <c r="A46" s="10" t="s">
        <v>41</v>
      </c>
      <c r="B46" s="10" t="s">
        <v>2</v>
      </c>
      <c r="C46" s="10" t="s">
        <v>3</v>
      </c>
      <c r="D46" s="12" t="s">
        <v>4</v>
      </c>
      <c r="E46" s="12"/>
      <c r="F46" s="12"/>
      <c r="G46" s="12" t="s">
        <v>5</v>
      </c>
      <c r="H46" s="12"/>
      <c r="I46" s="12"/>
      <c r="J46" s="12" t="s">
        <v>6</v>
      </c>
      <c r="K46" s="12"/>
      <c r="L46" s="12"/>
      <c r="M46" s="12" t="s">
        <v>7</v>
      </c>
      <c r="N46" s="12"/>
      <c r="O46" s="12"/>
    </row>
    <row r="47" spans="1:15" ht="24.75" thickBot="1" x14ac:dyDescent="0.25">
      <c r="A47" s="11"/>
      <c r="B47" s="11"/>
      <c r="C47" s="11"/>
      <c r="D47" s="1" t="s">
        <v>8</v>
      </c>
      <c r="E47" s="1" t="s">
        <v>9</v>
      </c>
      <c r="F47" s="1" t="s">
        <v>10</v>
      </c>
      <c r="G47" s="1" t="s">
        <v>8</v>
      </c>
      <c r="H47" s="1" t="s">
        <v>9</v>
      </c>
      <c r="I47" s="1" t="s">
        <v>10</v>
      </c>
      <c r="J47" s="1" t="s">
        <v>8</v>
      </c>
      <c r="K47" s="1" t="s">
        <v>9</v>
      </c>
      <c r="L47" s="1" t="s">
        <v>10</v>
      </c>
      <c r="M47" s="1" t="s">
        <v>8</v>
      </c>
      <c r="N47" s="1" t="s">
        <v>9</v>
      </c>
      <c r="O47" s="1" t="s">
        <v>10</v>
      </c>
    </row>
    <row r="48" spans="1:15" ht="12.75" thickTop="1" x14ac:dyDescent="0.2">
      <c r="A48" s="8" t="s">
        <v>42</v>
      </c>
      <c r="B48" s="7">
        <v>948</v>
      </c>
      <c r="C48" s="7">
        <v>5596359</v>
      </c>
      <c r="D48" s="7">
        <v>3955</v>
      </c>
      <c r="E48" s="7">
        <v>1949</v>
      </c>
      <c r="F48" s="7">
        <v>5904</v>
      </c>
      <c r="G48" s="7">
        <v>989</v>
      </c>
      <c r="H48" s="7">
        <v>487</v>
      </c>
      <c r="I48" s="7">
        <v>738</v>
      </c>
      <c r="J48" s="7">
        <v>4</v>
      </c>
      <c r="K48" s="7">
        <v>4</v>
      </c>
      <c r="L48" s="7">
        <v>8</v>
      </c>
      <c r="M48" s="7">
        <v>13</v>
      </c>
      <c r="N48" s="7">
        <v>8</v>
      </c>
      <c r="O48" s="7">
        <v>21</v>
      </c>
    </row>
    <row r="49" spans="1:15" x14ac:dyDescent="0.2">
      <c r="A49" s="8" t="s">
        <v>21</v>
      </c>
      <c r="B49" s="7">
        <v>1483</v>
      </c>
      <c r="C49" s="7">
        <v>2567396</v>
      </c>
      <c r="D49" s="7">
        <v>474</v>
      </c>
      <c r="E49" s="7">
        <v>1258</v>
      </c>
      <c r="F49" s="7">
        <v>1731</v>
      </c>
      <c r="G49" s="7">
        <v>68</v>
      </c>
      <c r="H49" s="7">
        <v>157</v>
      </c>
      <c r="I49" s="7">
        <v>115</v>
      </c>
      <c r="J49" s="7">
        <v>7</v>
      </c>
      <c r="K49" s="7">
        <v>8</v>
      </c>
      <c r="L49" s="7">
        <v>15</v>
      </c>
      <c r="M49" s="7">
        <v>10</v>
      </c>
      <c r="N49" s="7">
        <v>16</v>
      </c>
      <c r="O49" s="7">
        <v>26</v>
      </c>
    </row>
    <row r="50" spans="1:15" x14ac:dyDescent="0.2">
      <c r="A50" s="8" t="s">
        <v>24</v>
      </c>
      <c r="B50" s="7">
        <v>1227</v>
      </c>
      <c r="C50" s="7">
        <v>522664</v>
      </c>
      <c r="D50" s="7">
        <v>232</v>
      </c>
      <c r="E50" s="7">
        <v>194</v>
      </c>
      <c r="F50" s="7">
        <v>426</v>
      </c>
      <c r="G50" s="7">
        <v>58</v>
      </c>
      <c r="H50" s="7">
        <v>39</v>
      </c>
      <c r="I50" s="7">
        <v>47</v>
      </c>
      <c r="J50" s="7">
        <v>4</v>
      </c>
      <c r="K50" s="7">
        <v>5</v>
      </c>
      <c r="L50" s="7">
        <v>9</v>
      </c>
      <c r="M50" s="7">
        <v>20</v>
      </c>
      <c r="N50" s="7">
        <v>13</v>
      </c>
      <c r="O50" s="7">
        <v>33</v>
      </c>
    </row>
    <row r="51" spans="1:15" x14ac:dyDescent="0.2">
      <c r="A51" s="8" t="s">
        <v>20</v>
      </c>
      <c r="B51" s="7">
        <v>1084</v>
      </c>
      <c r="C51" s="7">
        <v>15613</v>
      </c>
      <c r="D51" s="7">
        <v>13</v>
      </c>
      <c r="E51" s="7">
        <v>2</v>
      </c>
      <c r="F51" s="7">
        <v>14</v>
      </c>
      <c r="G51" s="7">
        <v>4</v>
      </c>
      <c r="H51" s="7">
        <v>2</v>
      </c>
      <c r="I51" s="7">
        <v>4</v>
      </c>
      <c r="J51" s="7">
        <v>3</v>
      </c>
      <c r="K51" s="7">
        <v>1</v>
      </c>
      <c r="L51" s="7">
        <v>4</v>
      </c>
      <c r="M51" s="7">
        <v>4</v>
      </c>
      <c r="N51" s="7">
        <v>1</v>
      </c>
      <c r="O51" s="7">
        <v>5</v>
      </c>
    </row>
    <row r="54" spans="1:15" ht="23.25" x14ac:dyDescent="0.35">
      <c r="A54" s="4" t="s">
        <v>43</v>
      </c>
    </row>
    <row r="55" spans="1:15" ht="36" customHeight="1" x14ac:dyDescent="0.2">
      <c r="A55" s="10" t="s">
        <v>44</v>
      </c>
      <c r="B55" s="10" t="s">
        <v>2</v>
      </c>
      <c r="C55" s="10" t="s">
        <v>3</v>
      </c>
      <c r="D55" s="12" t="s">
        <v>4</v>
      </c>
      <c r="E55" s="12"/>
      <c r="F55" s="12"/>
      <c r="G55" s="12" t="s">
        <v>19</v>
      </c>
      <c r="H55" s="12"/>
      <c r="I55" s="12"/>
      <c r="J55" s="12" t="s">
        <v>7</v>
      </c>
      <c r="K55" s="12"/>
      <c r="L55" s="12"/>
    </row>
    <row r="56" spans="1:15" ht="24.75" thickBot="1" x14ac:dyDescent="0.25">
      <c r="A56" s="11"/>
      <c r="B56" s="11"/>
      <c r="C56" s="11"/>
      <c r="D56" s="1" t="s">
        <v>8</v>
      </c>
      <c r="E56" s="1" t="s">
        <v>9</v>
      </c>
      <c r="F56" s="1" t="s">
        <v>10</v>
      </c>
      <c r="G56" s="1" t="s">
        <v>8</v>
      </c>
      <c r="H56" s="1" t="s">
        <v>9</v>
      </c>
      <c r="I56" s="1" t="s">
        <v>10</v>
      </c>
      <c r="J56" s="1" t="s">
        <v>8</v>
      </c>
      <c r="K56" s="1" t="s">
        <v>9</v>
      </c>
      <c r="L56" s="1" t="s">
        <v>10</v>
      </c>
    </row>
    <row r="57" spans="1:15" ht="12.75" thickTop="1" x14ac:dyDescent="0.2">
      <c r="A57" s="3" t="s">
        <v>21</v>
      </c>
      <c r="B57" s="7">
        <v>921</v>
      </c>
      <c r="C57" s="7">
        <v>3344220</v>
      </c>
      <c r="D57" s="7">
        <v>2404</v>
      </c>
      <c r="E57" s="7">
        <v>1226</v>
      </c>
      <c r="F57" s="7">
        <v>3630</v>
      </c>
      <c r="G57" s="7">
        <v>267</v>
      </c>
      <c r="H57" s="7">
        <v>245</v>
      </c>
      <c r="I57" s="7">
        <v>259</v>
      </c>
      <c r="J57" s="7">
        <v>9</v>
      </c>
      <c r="K57" s="7">
        <v>5</v>
      </c>
      <c r="L57" s="7">
        <v>14</v>
      </c>
    </row>
    <row r="58" spans="1:15" x14ac:dyDescent="0.2">
      <c r="A58" s="3" t="s">
        <v>20</v>
      </c>
      <c r="B58" s="7">
        <v>990</v>
      </c>
      <c r="C58" s="7">
        <v>2252139</v>
      </c>
      <c r="D58" s="7">
        <v>1551</v>
      </c>
      <c r="E58" s="7">
        <v>723</v>
      </c>
      <c r="F58" s="7">
        <v>2274</v>
      </c>
      <c r="G58" s="7">
        <v>388</v>
      </c>
      <c r="H58" s="7">
        <v>241</v>
      </c>
      <c r="I58" s="7">
        <v>325</v>
      </c>
      <c r="J58" s="7">
        <v>4</v>
      </c>
      <c r="K58" s="7">
        <v>3</v>
      </c>
      <c r="L58" s="7">
        <v>7</v>
      </c>
    </row>
    <row r="61" spans="1:15" ht="23.25" x14ac:dyDescent="0.35">
      <c r="A61" s="4" t="s">
        <v>45</v>
      </c>
    </row>
    <row r="62" spans="1:15" ht="36" customHeight="1" x14ac:dyDescent="0.2">
      <c r="A62" s="10" t="s">
        <v>29</v>
      </c>
      <c r="B62" s="10" t="s">
        <v>2</v>
      </c>
      <c r="C62" s="10" t="s">
        <v>3</v>
      </c>
      <c r="D62" s="12" t="s">
        <v>4</v>
      </c>
      <c r="E62" s="12"/>
      <c r="F62" s="12"/>
      <c r="G62" s="12" t="s">
        <v>5</v>
      </c>
      <c r="H62" s="12"/>
      <c r="I62" s="12"/>
      <c r="J62" s="12" t="s">
        <v>6</v>
      </c>
      <c r="K62" s="12"/>
      <c r="L62" s="12"/>
      <c r="M62" s="12" t="s">
        <v>7</v>
      </c>
      <c r="N62" s="12"/>
      <c r="O62" s="12"/>
    </row>
    <row r="63" spans="1:15" ht="24.75" thickBot="1" x14ac:dyDescent="0.25">
      <c r="A63" s="11"/>
      <c r="B63" s="11"/>
      <c r="C63" s="11"/>
      <c r="D63" s="1" t="s">
        <v>8</v>
      </c>
      <c r="E63" s="1" t="s">
        <v>9</v>
      </c>
      <c r="F63" s="1" t="s">
        <v>10</v>
      </c>
      <c r="G63" s="1" t="s">
        <v>8</v>
      </c>
      <c r="H63" s="1" t="s">
        <v>9</v>
      </c>
      <c r="I63" s="1" t="s">
        <v>10</v>
      </c>
      <c r="J63" s="1" t="s">
        <v>8</v>
      </c>
      <c r="K63" s="1" t="s">
        <v>9</v>
      </c>
      <c r="L63" s="1" t="s">
        <v>10</v>
      </c>
      <c r="M63" s="1" t="s">
        <v>8</v>
      </c>
      <c r="N63" s="1" t="s">
        <v>9</v>
      </c>
      <c r="O63" s="1" t="s">
        <v>10</v>
      </c>
    </row>
    <row r="64" spans="1:15" ht="12.75" thickTop="1" x14ac:dyDescent="0.2">
      <c r="A64" s="3" t="s">
        <v>30</v>
      </c>
      <c r="B64" s="7">
        <v>1542</v>
      </c>
      <c r="C64" s="7">
        <v>4275756</v>
      </c>
      <c r="D64" s="7">
        <v>2773</v>
      </c>
      <c r="E64" s="7">
        <v>1</v>
      </c>
      <c r="F64" s="7">
        <v>2773</v>
      </c>
      <c r="G64" s="7">
        <v>21</v>
      </c>
      <c r="H64" s="7">
        <v>1</v>
      </c>
      <c r="I64" s="7">
        <v>20</v>
      </c>
      <c r="J64" s="7">
        <v>135</v>
      </c>
      <c r="K64" s="7">
        <v>1</v>
      </c>
      <c r="L64" s="7">
        <v>136</v>
      </c>
      <c r="M64" s="7">
        <v>136</v>
      </c>
      <c r="N64" s="7">
        <v>1</v>
      </c>
      <c r="O64" s="7">
        <v>137</v>
      </c>
    </row>
    <row r="65" spans="1:15" x14ac:dyDescent="0.2">
      <c r="A65" s="3" t="s">
        <v>33</v>
      </c>
      <c r="B65" s="7">
        <v>1872</v>
      </c>
      <c r="C65" s="7">
        <v>3752899</v>
      </c>
      <c r="D65" s="7">
        <v>1967</v>
      </c>
      <c r="E65" s="7">
        <v>38</v>
      </c>
      <c r="F65" s="7">
        <v>2004</v>
      </c>
      <c r="G65" s="7">
        <v>23</v>
      </c>
      <c r="H65" s="7">
        <v>9</v>
      </c>
      <c r="I65" s="7">
        <v>23</v>
      </c>
      <c r="J65" s="7">
        <v>84</v>
      </c>
      <c r="K65" s="7">
        <v>4</v>
      </c>
      <c r="L65" s="7">
        <v>88</v>
      </c>
      <c r="M65" s="7">
        <v>87</v>
      </c>
      <c r="N65" s="7">
        <v>5</v>
      </c>
      <c r="O65" s="7">
        <v>92</v>
      </c>
    </row>
    <row r="66" spans="1:15" x14ac:dyDescent="0.2">
      <c r="A66" s="3" t="s">
        <v>32</v>
      </c>
      <c r="B66" s="7">
        <v>2544</v>
      </c>
      <c r="C66" s="7">
        <v>1186682</v>
      </c>
      <c r="D66" s="7">
        <v>464</v>
      </c>
      <c r="E66" s="7">
        <v>2</v>
      </c>
      <c r="F66" s="7">
        <v>466</v>
      </c>
      <c r="G66" s="7">
        <v>4</v>
      </c>
      <c r="H66" s="7">
        <v>2</v>
      </c>
      <c r="I66" s="7">
        <v>4</v>
      </c>
      <c r="J66" s="7">
        <v>120</v>
      </c>
      <c r="K66" s="7">
        <v>1</v>
      </c>
      <c r="L66" s="7">
        <v>121</v>
      </c>
      <c r="M66" s="7">
        <v>124</v>
      </c>
      <c r="N66" s="7">
        <v>1</v>
      </c>
      <c r="O66" s="7">
        <v>125</v>
      </c>
    </row>
    <row r="67" spans="1:15" x14ac:dyDescent="0.2">
      <c r="A67" s="3" t="s">
        <v>31</v>
      </c>
      <c r="B67" s="7">
        <v>2630</v>
      </c>
      <c r="C67" s="7">
        <v>645080</v>
      </c>
      <c r="D67" s="7">
        <v>245</v>
      </c>
      <c r="E67" s="7">
        <v>0</v>
      </c>
      <c r="F67" s="7">
        <v>245</v>
      </c>
      <c r="G67" s="7">
        <v>2</v>
      </c>
      <c r="H67" s="7">
        <v>0</v>
      </c>
      <c r="I67" s="7">
        <v>2</v>
      </c>
      <c r="J67" s="7">
        <v>119</v>
      </c>
      <c r="K67" s="7">
        <v>0</v>
      </c>
      <c r="L67" s="7">
        <v>119</v>
      </c>
      <c r="M67" s="7">
        <v>139</v>
      </c>
      <c r="N67" s="7">
        <v>0</v>
      </c>
      <c r="O67" s="7">
        <v>139</v>
      </c>
    </row>
    <row r="69" spans="1:15" ht="23.25" x14ac:dyDescent="0.35">
      <c r="A69" s="4" t="s">
        <v>86</v>
      </c>
    </row>
    <row r="70" spans="1:15" ht="36" customHeight="1" x14ac:dyDescent="0.2">
      <c r="A70" s="10" t="s">
        <v>34</v>
      </c>
      <c r="B70" s="10" t="s">
        <v>2</v>
      </c>
      <c r="C70" s="10" t="s">
        <v>3</v>
      </c>
      <c r="D70" s="12" t="s">
        <v>4</v>
      </c>
      <c r="E70" s="12"/>
      <c r="F70" s="12"/>
      <c r="G70" s="12" t="s">
        <v>5</v>
      </c>
      <c r="H70" s="12"/>
      <c r="I70" s="12"/>
      <c r="J70" s="12" t="s">
        <v>6</v>
      </c>
      <c r="K70" s="12"/>
      <c r="L70" s="12"/>
      <c r="M70" s="12" t="s">
        <v>7</v>
      </c>
      <c r="N70" s="12"/>
      <c r="O70" s="12"/>
    </row>
    <row r="71" spans="1:15" ht="24.75" thickBot="1" x14ac:dyDescent="0.25">
      <c r="A71" s="11"/>
      <c r="B71" s="11"/>
      <c r="C71" s="11"/>
      <c r="D71" s="1" t="s">
        <v>8</v>
      </c>
      <c r="E71" s="1" t="s">
        <v>9</v>
      </c>
      <c r="F71" s="1" t="s">
        <v>10</v>
      </c>
      <c r="G71" s="1" t="s">
        <v>8</v>
      </c>
      <c r="H71" s="1" t="s">
        <v>9</v>
      </c>
      <c r="I71" s="1" t="s">
        <v>10</v>
      </c>
      <c r="J71" s="1" t="s">
        <v>8</v>
      </c>
      <c r="K71" s="1" t="s">
        <v>9</v>
      </c>
      <c r="L71" s="1" t="s">
        <v>10</v>
      </c>
      <c r="M71" s="1" t="s">
        <v>8</v>
      </c>
      <c r="N71" s="1" t="s">
        <v>9</v>
      </c>
      <c r="O71" s="1" t="s">
        <v>10</v>
      </c>
    </row>
    <row r="72" spans="1:15" ht="12.75" thickTop="1" x14ac:dyDescent="0.2">
      <c r="A72" s="3" t="s">
        <v>39</v>
      </c>
      <c r="B72" s="7">
        <v>2002</v>
      </c>
      <c r="C72" s="7">
        <v>2078466</v>
      </c>
      <c r="D72" s="7">
        <v>1037</v>
      </c>
      <c r="E72" s="7">
        <v>2</v>
      </c>
      <c r="F72" s="7">
        <v>1038</v>
      </c>
      <c r="G72" s="7">
        <v>40</v>
      </c>
      <c r="H72" s="7">
        <v>2</v>
      </c>
      <c r="I72" s="7">
        <v>38</v>
      </c>
      <c r="J72" s="7">
        <v>26</v>
      </c>
      <c r="K72" s="7">
        <v>1</v>
      </c>
      <c r="L72" s="7">
        <v>27</v>
      </c>
      <c r="M72" s="7">
        <v>28</v>
      </c>
      <c r="N72" s="7">
        <v>1</v>
      </c>
      <c r="O72" s="7">
        <v>29</v>
      </c>
    </row>
    <row r="73" spans="1:15" x14ac:dyDescent="0.2">
      <c r="A73" s="3" t="s">
        <v>37</v>
      </c>
      <c r="B73" s="7">
        <v>1338</v>
      </c>
      <c r="C73" s="7">
        <v>991546</v>
      </c>
      <c r="D73" s="7">
        <v>741</v>
      </c>
      <c r="E73" s="7">
        <v>0</v>
      </c>
      <c r="F73" s="7">
        <v>741</v>
      </c>
      <c r="G73" s="7">
        <v>57</v>
      </c>
      <c r="H73" s="7">
        <v>0</v>
      </c>
      <c r="I73" s="7">
        <v>57</v>
      </c>
      <c r="J73" s="7">
        <v>13</v>
      </c>
      <c r="K73" s="7">
        <v>0</v>
      </c>
      <c r="L73" s="7">
        <v>13</v>
      </c>
      <c r="M73" s="7">
        <v>13</v>
      </c>
      <c r="N73" s="7">
        <v>0</v>
      </c>
      <c r="O73" s="7">
        <v>13</v>
      </c>
    </row>
    <row r="74" spans="1:15" x14ac:dyDescent="0.2">
      <c r="A74" s="3" t="s">
        <v>46</v>
      </c>
      <c r="B74" s="7">
        <v>1247</v>
      </c>
      <c r="C74" s="7">
        <v>611256</v>
      </c>
      <c r="D74" s="7">
        <v>490</v>
      </c>
      <c r="E74" s="7">
        <v>0</v>
      </c>
      <c r="F74" s="7">
        <v>490</v>
      </c>
      <c r="G74" s="7">
        <v>33</v>
      </c>
      <c r="H74" s="7">
        <v>0</v>
      </c>
      <c r="I74" s="7">
        <v>33</v>
      </c>
      <c r="J74" s="7">
        <v>15</v>
      </c>
      <c r="K74" s="7">
        <v>0</v>
      </c>
      <c r="L74" s="7">
        <v>15</v>
      </c>
      <c r="M74" s="7">
        <v>15</v>
      </c>
      <c r="N74" s="7">
        <v>0</v>
      </c>
      <c r="O74" s="7">
        <v>15</v>
      </c>
    </row>
    <row r="75" spans="1:15" x14ac:dyDescent="0.2">
      <c r="A75" s="3" t="s">
        <v>35</v>
      </c>
      <c r="B75" s="7">
        <v>1596</v>
      </c>
      <c r="C75" s="7">
        <v>780540</v>
      </c>
      <c r="D75" s="7">
        <v>489</v>
      </c>
      <c r="E75" s="7">
        <v>0</v>
      </c>
      <c r="F75" s="7">
        <v>489</v>
      </c>
      <c r="G75" s="7">
        <v>54</v>
      </c>
      <c r="H75" s="7">
        <v>0</v>
      </c>
      <c r="I75" s="7">
        <v>54</v>
      </c>
      <c r="J75" s="7">
        <v>9</v>
      </c>
      <c r="K75" s="7">
        <v>0</v>
      </c>
      <c r="L75" s="7">
        <v>9</v>
      </c>
      <c r="M75" s="7">
        <v>9</v>
      </c>
      <c r="N75" s="7">
        <v>0</v>
      </c>
      <c r="O75" s="7">
        <v>9</v>
      </c>
    </row>
    <row r="76" spans="1:15" x14ac:dyDescent="0.2">
      <c r="A76" s="3" t="s">
        <v>47</v>
      </c>
      <c r="B76" s="7">
        <v>1937</v>
      </c>
      <c r="C76" s="7">
        <v>911387</v>
      </c>
      <c r="D76" s="7">
        <v>471</v>
      </c>
      <c r="E76" s="7">
        <v>0</v>
      </c>
      <c r="F76" s="7">
        <v>471</v>
      </c>
      <c r="G76" s="7">
        <v>9</v>
      </c>
      <c r="H76" s="7">
        <v>0</v>
      </c>
      <c r="I76" s="7">
        <v>9</v>
      </c>
      <c r="J76" s="7">
        <v>51</v>
      </c>
      <c r="K76" s="7">
        <v>0</v>
      </c>
      <c r="L76" s="7">
        <v>51</v>
      </c>
      <c r="M76" s="7">
        <v>51</v>
      </c>
      <c r="N76" s="7">
        <v>0</v>
      </c>
      <c r="O76" s="7">
        <v>51</v>
      </c>
    </row>
    <row r="78" spans="1:15" ht="23.25" x14ac:dyDescent="0.35">
      <c r="A78" s="4" t="s">
        <v>48</v>
      </c>
    </row>
    <row r="79" spans="1:15" ht="36" customHeight="1" x14ac:dyDescent="0.2">
      <c r="A79" s="10" t="s">
        <v>49</v>
      </c>
      <c r="B79" s="10" t="s">
        <v>2</v>
      </c>
      <c r="C79" s="10" t="s">
        <v>3</v>
      </c>
      <c r="D79" s="12" t="s">
        <v>4</v>
      </c>
      <c r="E79" s="12"/>
      <c r="F79" s="12"/>
      <c r="G79" s="12" t="s">
        <v>5</v>
      </c>
      <c r="H79" s="12"/>
      <c r="I79" s="12"/>
      <c r="J79" s="12" t="s">
        <v>6</v>
      </c>
      <c r="K79" s="12"/>
      <c r="L79" s="12"/>
      <c r="M79" s="12" t="s">
        <v>7</v>
      </c>
      <c r="N79" s="12"/>
      <c r="O79" s="12"/>
    </row>
    <row r="80" spans="1:15" ht="24.75" thickBot="1" x14ac:dyDescent="0.25">
      <c r="A80" s="11"/>
      <c r="B80" s="11"/>
      <c r="C80" s="11"/>
      <c r="D80" s="1" t="s">
        <v>8</v>
      </c>
      <c r="E80" s="1" t="s">
        <v>9</v>
      </c>
      <c r="F80" s="1" t="s">
        <v>10</v>
      </c>
      <c r="G80" s="1" t="s">
        <v>8</v>
      </c>
      <c r="H80" s="1" t="s">
        <v>9</v>
      </c>
      <c r="I80" s="1" t="s">
        <v>10</v>
      </c>
      <c r="J80" s="1" t="s">
        <v>8</v>
      </c>
      <c r="K80" s="1" t="s">
        <v>9</v>
      </c>
      <c r="L80" s="1" t="s">
        <v>10</v>
      </c>
      <c r="M80" s="1" t="s">
        <v>8</v>
      </c>
      <c r="N80" s="1" t="s">
        <v>9</v>
      </c>
      <c r="O80" s="1" t="s">
        <v>10</v>
      </c>
    </row>
    <row r="81" spans="1:15" ht="12.75" thickTop="1" x14ac:dyDescent="0.2">
      <c r="A81" s="3" t="s">
        <v>50</v>
      </c>
      <c r="B81" s="7">
        <v>2242</v>
      </c>
      <c r="C81" s="7">
        <v>2006743</v>
      </c>
      <c r="D81" s="7">
        <v>892</v>
      </c>
      <c r="E81" s="7">
        <v>2</v>
      </c>
      <c r="F81" s="7">
        <v>895</v>
      </c>
      <c r="G81" s="7">
        <v>5</v>
      </c>
      <c r="H81" s="7">
        <v>1</v>
      </c>
      <c r="I81" s="7">
        <v>5</v>
      </c>
      <c r="J81" s="7">
        <v>190</v>
      </c>
      <c r="K81" s="7">
        <v>2</v>
      </c>
      <c r="L81" s="7">
        <v>192</v>
      </c>
      <c r="M81" s="7">
        <v>211</v>
      </c>
      <c r="N81" s="7">
        <v>3</v>
      </c>
      <c r="O81" s="7">
        <v>214</v>
      </c>
    </row>
    <row r="82" spans="1:15" x14ac:dyDescent="0.2">
      <c r="A82" s="3" t="s">
        <v>51</v>
      </c>
      <c r="B82" s="7">
        <v>1497</v>
      </c>
      <c r="C82" s="7">
        <v>3715450</v>
      </c>
      <c r="D82" s="7">
        <v>2455</v>
      </c>
      <c r="E82" s="7">
        <v>28</v>
      </c>
      <c r="F82" s="7">
        <v>2483</v>
      </c>
      <c r="G82" s="7">
        <v>13</v>
      </c>
      <c r="H82" s="7">
        <v>28</v>
      </c>
      <c r="I82" s="7">
        <v>13</v>
      </c>
      <c r="J82" s="7">
        <v>190</v>
      </c>
      <c r="K82" s="7">
        <v>1</v>
      </c>
      <c r="L82" s="7">
        <v>191</v>
      </c>
      <c r="M82" s="7">
        <v>197</v>
      </c>
      <c r="N82" s="7">
        <v>1</v>
      </c>
      <c r="O82" s="7">
        <v>198</v>
      </c>
    </row>
    <row r="83" spans="1:15" x14ac:dyDescent="0.2">
      <c r="A83" s="3" t="s">
        <v>52</v>
      </c>
      <c r="B83" s="7">
        <v>1537</v>
      </c>
      <c r="C83" s="7">
        <v>194875</v>
      </c>
      <c r="D83" s="7">
        <v>126</v>
      </c>
      <c r="E83" s="7">
        <v>1</v>
      </c>
      <c r="F83" s="7">
        <v>127</v>
      </c>
      <c r="G83" s="7">
        <v>11</v>
      </c>
      <c r="H83" s="7">
        <v>1</v>
      </c>
      <c r="I83" s="7">
        <v>10</v>
      </c>
      <c r="J83" s="7">
        <v>12</v>
      </c>
      <c r="K83" s="7">
        <v>1</v>
      </c>
      <c r="L83" s="7">
        <v>13</v>
      </c>
      <c r="M83" s="7">
        <v>12</v>
      </c>
      <c r="N83" s="7">
        <v>1</v>
      </c>
      <c r="O83" s="7">
        <v>13</v>
      </c>
    </row>
    <row r="84" spans="1:15" x14ac:dyDescent="0.2">
      <c r="A84" s="3" t="s">
        <v>53</v>
      </c>
      <c r="B84" s="7">
        <v>1962</v>
      </c>
      <c r="C84" s="7">
        <v>3187757</v>
      </c>
      <c r="D84" s="7">
        <v>1623</v>
      </c>
      <c r="E84" s="7">
        <v>2</v>
      </c>
      <c r="F84" s="7">
        <v>1624</v>
      </c>
      <c r="G84" s="7">
        <v>40</v>
      </c>
      <c r="H84" s="7">
        <v>2</v>
      </c>
      <c r="I84" s="7">
        <v>39</v>
      </c>
      <c r="J84" s="7">
        <v>41</v>
      </c>
      <c r="K84" s="7">
        <v>1</v>
      </c>
      <c r="L84" s="7">
        <v>42</v>
      </c>
      <c r="M84" s="7">
        <v>41</v>
      </c>
      <c r="N84" s="7">
        <v>1</v>
      </c>
      <c r="O84" s="7">
        <v>42</v>
      </c>
    </row>
    <row r="85" spans="1:15" x14ac:dyDescent="0.2">
      <c r="A85" s="3" t="s">
        <v>54</v>
      </c>
      <c r="B85" s="7">
        <v>2094</v>
      </c>
      <c r="C85" s="7">
        <v>755593</v>
      </c>
      <c r="D85" s="7">
        <v>354</v>
      </c>
      <c r="E85" s="7">
        <v>7</v>
      </c>
      <c r="F85" s="7">
        <v>361</v>
      </c>
      <c r="G85" s="7">
        <v>14</v>
      </c>
      <c r="H85" s="7">
        <v>7</v>
      </c>
      <c r="I85" s="7">
        <v>14</v>
      </c>
      <c r="J85" s="7">
        <v>25</v>
      </c>
      <c r="K85" s="7">
        <v>1</v>
      </c>
      <c r="L85" s="7">
        <v>26</v>
      </c>
      <c r="M85" s="7">
        <v>25</v>
      </c>
      <c r="N85" s="7">
        <v>1</v>
      </c>
      <c r="O85" s="7">
        <v>26</v>
      </c>
    </row>
    <row r="87" spans="1:15" ht="23.25" x14ac:dyDescent="0.35">
      <c r="A87" s="4" t="s">
        <v>55</v>
      </c>
    </row>
    <row r="88" spans="1:15" ht="36" customHeight="1" x14ac:dyDescent="0.2">
      <c r="A88" s="10" t="s">
        <v>56</v>
      </c>
      <c r="B88" s="10" t="s">
        <v>2</v>
      </c>
      <c r="C88" s="10" t="s">
        <v>3</v>
      </c>
      <c r="D88" s="12" t="s">
        <v>4</v>
      </c>
      <c r="E88" s="12"/>
      <c r="F88" s="12"/>
      <c r="G88" s="12" t="s">
        <v>5</v>
      </c>
      <c r="H88" s="12"/>
      <c r="I88" s="12"/>
      <c r="J88" s="12" t="s">
        <v>6</v>
      </c>
      <c r="K88" s="12"/>
      <c r="L88" s="12"/>
      <c r="M88" s="12" t="s">
        <v>7</v>
      </c>
      <c r="N88" s="12"/>
      <c r="O88" s="12"/>
    </row>
    <row r="89" spans="1:15" ht="24.75" thickBot="1" x14ac:dyDescent="0.25">
      <c r="A89" s="11"/>
      <c r="B89" s="11"/>
      <c r="C89" s="11"/>
      <c r="D89" s="1" t="s">
        <v>57</v>
      </c>
      <c r="E89" s="1" t="s">
        <v>9</v>
      </c>
      <c r="F89" s="1" t="s">
        <v>10</v>
      </c>
      <c r="G89" s="1" t="s">
        <v>57</v>
      </c>
      <c r="H89" s="1" t="s">
        <v>9</v>
      </c>
      <c r="I89" s="1" t="s">
        <v>10</v>
      </c>
      <c r="J89" s="1" t="s">
        <v>57</v>
      </c>
      <c r="K89" s="1" t="s">
        <v>9</v>
      </c>
      <c r="L89" s="1" t="s">
        <v>10</v>
      </c>
      <c r="M89" s="1" t="s">
        <v>57</v>
      </c>
      <c r="N89" s="1" t="s">
        <v>9</v>
      </c>
      <c r="O89" s="1" t="s">
        <v>10</v>
      </c>
    </row>
    <row r="90" spans="1:15" ht="12.75" thickTop="1" x14ac:dyDescent="0.2">
      <c r="A90" s="3" t="s">
        <v>58</v>
      </c>
      <c r="B90" s="7">
        <v>2614</v>
      </c>
      <c r="C90" s="7">
        <v>2235093</v>
      </c>
      <c r="D90" s="7">
        <v>850</v>
      </c>
      <c r="E90" s="7">
        <v>5</v>
      </c>
      <c r="F90" s="7">
        <v>855</v>
      </c>
      <c r="G90" s="7">
        <v>2</v>
      </c>
      <c r="H90" s="7">
        <v>1</v>
      </c>
      <c r="I90" s="7">
        <v>2</v>
      </c>
      <c r="J90" s="7">
        <v>361</v>
      </c>
      <c r="K90" s="7">
        <v>4</v>
      </c>
      <c r="L90" s="7">
        <v>365</v>
      </c>
      <c r="M90" s="7">
        <v>387</v>
      </c>
      <c r="N90" s="7">
        <v>5</v>
      </c>
      <c r="O90" s="7">
        <v>392</v>
      </c>
    </row>
    <row r="91" spans="1:15" x14ac:dyDescent="0.2">
      <c r="A91" s="3" t="s">
        <v>59</v>
      </c>
      <c r="B91" s="7">
        <v>1898</v>
      </c>
      <c r="C91" s="7">
        <v>516175</v>
      </c>
      <c r="D91" s="7">
        <v>265</v>
      </c>
      <c r="E91" s="7">
        <v>7</v>
      </c>
      <c r="F91" s="7">
        <v>272</v>
      </c>
      <c r="G91" s="7">
        <v>8</v>
      </c>
      <c r="H91" s="7">
        <v>7</v>
      </c>
      <c r="I91" s="7">
        <v>8</v>
      </c>
      <c r="J91" s="7">
        <v>32</v>
      </c>
      <c r="K91" s="7">
        <v>1</v>
      </c>
      <c r="L91" s="7">
        <v>33</v>
      </c>
      <c r="M91" s="7">
        <v>34</v>
      </c>
      <c r="N91" s="7">
        <v>1</v>
      </c>
      <c r="O91" s="7">
        <v>35</v>
      </c>
    </row>
    <row r="92" spans="1:15" x14ac:dyDescent="0.2">
      <c r="A92" s="3" t="s">
        <v>60</v>
      </c>
      <c r="B92" s="7">
        <v>1635</v>
      </c>
      <c r="C92" s="7">
        <v>4208342</v>
      </c>
      <c r="D92" s="7">
        <v>2546</v>
      </c>
      <c r="E92" s="7">
        <v>28</v>
      </c>
      <c r="F92" s="7">
        <v>2574</v>
      </c>
      <c r="G92" s="7">
        <v>48</v>
      </c>
      <c r="H92" s="7">
        <v>28</v>
      </c>
      <c r="I92" s="7">
        <v>48</v>
      </c>
      <c r="J92" s="7">
        <v>53</v>
      </c>
      <c r="K92" s="7">
        <v>1</v>
      </c>
      <c r="L92" s="7">
        <v>54</v>
      </c>
      <c r="M92" s="7">
        <v>53</v>
      </c>
      <c r="N92" s="7">
        <v>1</v>
      </c>
      <c r="O92" s="7">
        <v>54</v>
      </c>
    </row>
    <row r="93" spans="1:15" x14ac:dyDescent="0.2">
      <c r="A93" s="3" t="s">
        <v>61</v>
      </c>
      <c r="B93" s="7">
        <v>1622</v>
      </c>
      <c r="C93" s="7">
        <v>2900808</v>
      </c>
      <c r="D93" s="7">
        <v>1789</v>
      </c>
      <c r="E93" s="7">
        <v>0</v>
      </c>
      <c r="F93" s="7">
        <v>1789</v>
      </c>
      <c r="G93" s="7">
        <v>149</v>
      </c>
      <c r="H93" s="7">
        <v>0</v>
      </c>
      <c r="I93" s="7">
        <v>149</v>
      </c>
      <c r="J93" s="7">
        <v>12</v>
      </c>
      <c r="K93" s="7">
        <v>0</v>
      </c>
      <c r="L93" s="7">
        <v>12</v>
      </c>
      <c r="M93" s="7">
        <v>12</v>
      </c>
      <c r="N93" s="7">
        <v>0</v>
      </c>
      <c r="O93" s="7">
        <v>12</v>
      </c>
    </row>
    <row r="96" spans="1:15" ht="23.25" x14ac:dyDescent="0.35">
      <c r="A96" s="4" t="s">
        <v>62</v>
      </c>
    </row>
    <row r="97" spans="1:15" ht="36" customHeight="1" x14ac:dyDescent="0.2">
      <c r="A97" s="10" t="s">
        <v>29</v>
      </c>
      <c r="B97" s="10" t="s">
        <v>2</v>
      </c>
      <c r="C97" s="10" t="s">
        <v>3</v>
      </c>
      <c r="D97" s="12" t="s">
        <v>4</v>
      </c>
      <c r="E97" s="12"/>
      <c r="F97" s="12"/>
      <c r="G97" s="12" t="s">
        <v>5</v>
      </c>
      <c r="H97" s="12"/>
      <c r="I97" s="12"/>
      <c r="J97" s="12" t="s">
        <v>6</v>
      </c>
      <c r="K97" s="12"/>
      <c r="L97" s="12"/>
      <c r="M97" s="12" t="s">
        <v>7</v>
      </c>
      <c r="N97" s="12"/>
      <c r="O97" s="12"/>
    </row>
    <row r="98" spans="1:15" ht="24.75" thickBot="1" x14ac:dyDescent="0.25">
      <c r="A98" s="11"/>
      <c r="B98" s="11"/>
      <c r="C98" s="11"/>
      <c r="D98" s="1" t="s">
        <v>8</v>
      </c>
      <c r="E98" s="1" t="s">
        <v>9</v>
      </c>
      <c r="F98" s="1" t="s">
        <v>10</v>
      </c>
      <c r="G98" s="1" t="s">
        <v>8</v>
      </c>
      <c r="H98" s="1" t="s">
        <v>9</v>
      </c>
      <c r="I98" s="1" t="s">
        <v>10</v>
      </c>
      <c r="J98" s="1" t="s">
        <v>8</v>
      </c>
      <c r="K98" s="1" t="s">
        <v>9</v>
      </c>
      <c r="L98" s="1" t="s">
        <v>10</v>
      </c>
      <c r="M98" s="1" t="s">
        <v>8</v>
      </c>
      <c r="N98" s="1" t="s">
        <v>9</v>
      </c>
      <c r="O98" s="1" t="s">
        <v>10</v>
      </c>
    </row>
    <row r="99" spans="1:15" ht="12.75" thickTop="1" x14ac:dyDescent="0.2">
      <c r="A99" s="3" t="s">
        <v>63</v>
      </c>
      <c r="B99" s="7">
        <v>1593</v>
      </c>
      <c r="C99" s="7">
        <v>7425188</v>
      </c>
      <c r="D99" s="7">
        <v>4041</v>
      </c>
      <c r="E99" s="7">
        <v>619</v>
      </c>
      <c r="F99" s="7">
        <v>4661</v>
      </c>
      <c r="G99" s="7">
        <v>130</v>
      </c>
      <c r="H99" s="7">
        <v>155</v>
      </c>
      <c r="I99" s="7">
        <v>133</v>
      </c>
      <c r="J99" s="7">
        <v>31</v>
      </c>
      <c r="K99" s="7">
        <v>4</v>
      </c>
      <c r="L99" s="7">
        <v>35</v>
      </c>
      <c r="M99" s="7">
        <v>31</v>
      </c>
      <c r="N99" s="7">
        <v>5</v>
      </c>
      <c r="O99" s="7">
        <v>36</v>
      </c>
    </row>
    <row r="100" spans="1:15" x14ac:dyDescent="0.2">
      <c r="A100" s="3" t="s">
        <v>30</v>
      </c>
      <c r="B100" s="7">
        <v>1166</v>
      </c>
      <c r="C100" s="7">
        <v>5073701</v>
      </c>
      <c r="D100" s="7">
        <v>4352</v>
      </c>
      <c r="E100" s="7">
        <v>0</v>
      </c>
      <c r="F100" s="7">
        <v>4352</v>
      </c>
      <c r="G100" s="7">
        <v>242</v>
      </c>
      <c r="H100" s="7">
        <v>0</v>
      </c>
      <c r="I100" s="7">
        <v>242</v>
      </c>
      <c r="J100" s="7">
        <v>18</v>
      </c>
      <c r="K100" s="7">
        <v>0</v>
      </c>
      <c r="L100" s="7">
        <v>18</v>
      </c>
      <c r="M100" s="7">
        <v>19</v>
      </c>
      <c r="N100" s="7">
        <v>0</v>
      </c>
      <c r="O100" s="7">
        <v>19</v>
      </c>
    </row>
    <row r="101" spans="1:15" x14ac:dyDescent="0.2">
      <c r="A101" s="3" t="s">
        <v>33</v>
      </c>
      <c r="B101" s="7">
        <v>1454</v>
      </c>
      <c r="C101" s="7">
        <v>890808</v>
      </c>
      <c r="D101" s="7">
        <v>613</v>
      </c>
      <c r="E101" s="7">
        <v>0</v>
      </c>
      <c r="F101" s="7">
        <v>613</v>
      </c>
      <c r="G101" s="7">
        <v>123</v>
      </c>
      <c r="H101" s="7">
        <v>0</v>
      </c>
      <c r="I101" s="7">
        <v>123</v>
      </c>
      <c r="J101" s="7">
        <v>5</v>
      </c>
      <c r="K101" s="7">
        <v>0</v>
      </c>
      <c r="L101" s="7">
        <v>5</v>
      </c>
      <c r="M101" s="7">
        <v>5</v>
      </c>
      <c r="N101" s="7">
        <v>0</v>
      </c>
      <c r="O101" s="7">
        <v>5</v>
      </c>
    </row>
    <row r="104" spans="1:15" ht="23.25" x14ac:dyDescent="0.35">
      <c r="A104" s="4" t="s">
        <v>64</v>
      </c>
    </row>
    <row r="105" spans="1:15" ht="36" customHeight="1" x14ac:dyDescent="0.2">
      <c r="A105" s="10" t="s">
        <v>65</v>
      </c>
      <c r="B105" s="10" t="s">
        <v>2</v>
      </c>
      <c r="C105" s="10" t="s">
        <v>3</v>
      </c>
      <c r="D105" s="12" t="s">
        <v>4</v>
      </c>
      <c r="E105" s="12"/>
      <c r="F105" s="12"/>
      <c r="G105" s="12" t="s">
        <v>5</v>
      </c>
      <c r="H105" s="12"/>
      <c r="I105" s="12"/>
      <c r="J105" s="12" t="s">
        <v>6</v>
      </c>
      <c r="K105" s="12"/>
      <c r="L105" s="12"/>
      <c r="M105" s="12" t="s">
        <v>7</v>
      </c>
      <c r="N105" s="12"/>
      <c r="O105" s="12"/>
    </row>
    <row r="106" spans="1:15" ht="24.75" thickBot="1" x14ac:dyDescent="0.25">
      <c r="A106" s="11"/>
      <c r="B106" s="11"/>
      <c r="C106" s="11"/>
      <c r="D106" s="1" t="s">
        <v>8</v>
      </c>
      <c r="E106" s="1" t="s">
        <v>9</v>
      </c>
      <c r="F106" s="1" t="s">
        <v>10</v>
      </c>
      <c r="G106" s="1" t="s">
        <v>8</v>
      </c>
      <c r="H106" s="1" t="s">
        <v>9</v>
      </c>
      <c r="I106" s="1" t="s">
        <v>10</v>
      </c>
      <c r="J106" s="1" t="s">
        <v>8</v>
      </c>
      <c r="K106" s="1" t="s">
        <v>9</v>
      </c>
      <c r="L106" s="1" t="s">
        <v>10</v>
      </c>
      <c r="M106" s="1" t="s">
        <v>8</v>
      </c>
      <c r="N106" s="1" t="s">
        <v>9</v>
      </c>
      <c r="O106" s="1" t="s">
        <v>10</v>
      </c>
    </row>
    <row r="107" spans="1:15" ht="12.75" thickTop="1" x14ac:dyDescent="0.2">
      <c r="A107" s="3" t="s">
        <v>66</v>
      </c>
      <c r="B107" s="7">
        <v>4540</v>
      </c>
      <c r="C107" s="7">
        <v>135735</v>
      </c>
      <c r="D107" s="7">
        <v>25</v>
      </c>
      <c r="E107" s="7">
        <v>5</v>
      </c>
      <c r="F107" s="7">
        <v>30</v>
      </c>
      <c r="G107" s="7">
        <v>3</v>
      </c>
      <c r="H107" s="7">
        <v>5</v>
      </c>
      <c r="I107" s="7">
        <v>3</v>
      </c>
      <c r="J107" s="7">
        <v>9</v>
      </c>
      <c r="K107" s="7">
        <v>1</v>
      </c>
      <c r="L107" s="7">
        <v>10</v>
      </c>
      <c r="M107" s="7">
        <v>9</v>
      </c>
      <c r="N107" s="7">
        <v>2</v>
      </c>
      <c r="O107" s="7">
        <v>11</v>
      </c>
    </row>
    <row r="108" spans="1:15" x14ac:dyDescent="0.2">
      <c r="A108" s="3" t="s">
        <v>67</v>
      </c>
      <c r="B108" s="7">
        <v>1550</v>
      </c>
      <c r="C108" s="7">
        <v>1231362</v>
      </c>
      <c r="D108" s="7">
        <v>718</v>
      </c>
      <c r="E108" s="7">
        <v>76</v>
      </c>
      <c r="F108" s="7">
        <v>794</v>
      </c>
      <c r="G108" s="7">
        <v>72</v>
      </c>
      <c r="H108" s="7">
        <v>76</v>
      </c>
      <c r="I108" s="7">
        <v>72</v>
      </c>
      <c r="J108" s="7">
        <v>10</v>
      </c>
      <c r="K108" s="7">
        <v>1</v>
      </c>
      <c r="L108" s="7">
        <v>11</v>
      </c>
      <c r="M108" s="7">
        <v>10</v>
      </c>
      <c r="N108" s="7">
        <v>1</v>
      </c>
      <c r="O108" s="7">
        <v>11</v>
      </c>
    </row>
    <row r="109" spans="1:15" x14ac:dyDescent="0.2">
      <c r="A109" s="3" t="s">
        <v>68</v>
      </c>
      <c r="B109" s="7">
        <v>1615</v>
      </c>
      <c r="C109" s="7">
        <v>4447859</v>
      </c>
      <c r="D109" s="7">
        <v>2613</v>
      </c>
      <c r="E109" s="7">
        <v>140</v>
      </c>
      <c r="F109" s="7">
        <v>2753</v>
      </c>
      <c r="G109" s="7">
        <v>174</v>
      </c>
      <c r="H109" s="7">
        <v>140</v>
      </c>
      <c r="I109" s="7">
        <v>172</v>
      </c>
      <c r="J109" s="7">
        <v>15</v>
      </c>
      <c r="K109" s="7">
        <v>1</v>
      </c>
      <c r="L109" s="7">
        <v>16</v>
      </c>
      <c r="M109" s="7">
        <v>15</v>
      </c>
      <c r="N109" s="7">
        <v>1</v>
      </c>
      <c r="O109" s="7">
        <v>16</v>
      </c>
    </row>
    <row r="110" spans="1:15" x14ac:dyDescent="0.2">
      <c r="A110" s="3" t="s">
        <v>69</v>
      </c>
      <c r="B110" s="7">
        <v>1252</v>
      </c>
      <c r="C110" s="7">
        <v>7574742</v>
      </c>
      <c r="D110" s="7">
        <v>5649</v>
      </c>
      <c r="E110" s="7">
        <v>399</v>
      </c>
      <c r="F110" s="7">
        <v>6048</v>
      </c>
      <c r="G110" s="7">
        <v>282</v>
      </c>
      <c r="H110" s="7">
        <v>399</v>
      </c>
      <c r="I110" s="7">
        <v>288</v>
      </c>
      <c r="J110" s="7">
        <v>20</v>
      </c>
      <c r="K110" s="7">
        <v>1</v>
      </c>
      <c r="L110" s="7">
        <v>21</v>
      </c>
      <c r="M110" s="7">
        <v>21</v>
      </c>
      <c r="N110" s="7">
        <v>1</v>
      </c>
      <c r="O110" s="7">
        <v>22</v>
      </c>
    </row>
    <row r="113" spans="1:15" ht="23.25" x14ac:dyDescent="0.35">
      <c r="A113" s="4" t="s">
        <v>70</v>
      </c>
    </row>
    <row r="114" spans="1:15" ht="36" customHeight="1" x14ac:dyDescent="0.2">
      <c r="A114" s="10" t="s">
        <v>71</v>
      </c>
      <c r="B114" s="10" t="s">
        <v>2</v>
      </c>
      <c r="C114" s="10" t="s">
        <v>3</v>
      </c>
      <c r="D114" s="12" t="s">
        <v>4</v>
      </c>
      <c r="E114" s="12"/>
      <c r="F114" s="12"/>
      <c r="G114" s="12" t="s">
        <v>5</v>
      </c>
      <c r="H114" s="12"/>
      <c r="I114" s="12"/>
      <c r="J114" s="12" t="s">
        <v>6</v>
      </c>
      <c r="K114" s="12"/>
      <c r="L114" s="12"/>
      <c r="M114" s="12" t="s">
        <v>7</v>
      </c>
      <c r="N114" s="12"/>
      <c r="O114" s="12"/>
    </row>
    <row r="115" spans="1:15" ht="24.75" thickBot="1" x14ac:dyDescent="0.25">
      <c r="A115" s="11"/>
      <c r="B115" s="11"/>
      <c r="C115" s="11"/>
      <c r="D115" s="1" t="s">
        <v>8</v>
      </c>
      <c r="E115" s="1" t="s">
        <v>9</v>
      </c>
      <c r="F115" s="1" t="s">
        <v>10</v>
      </c>
      <c r="G115" s="1" t="s">
        <v>8</v>
      </c>
      <c r="H115" s="1" t="s">
        <v>9</v>
      </c>
      <c r="I115" s="1" t="s">
        <v>10</v>
      </c>
      <c r="J115" s="1" t="s">
        <v>8</v>
      </c>
      <c r="K115" s="1" t="s">
        <v>9</v>
      </c>
      <c r="L115" s="1" t="s">
        <v>10</v>
      </c>
      <c r="M115" s="1" t="s">
        <v>8</v>
      </c>
      <c r="N115" s="1" t="s">
        <v>9</v>
      </c>
      <c r="O115" s="1" t="s">
        <v>10</v>
      </c>
    </row>
    <row r="116" spans="1:15" ht="12.75" thickTop="1" x14ac:dyDescent="0.2">
      <c r="A116" s="3" t="s">
        <v>72</v>
      </c>
      <c r="B116" s="7">
        <v>1387</v>
      </c>
      <c r="C116" s="7">
        <v>9306094</v>
      </c>
      <c r="D116" s="7">
        <v>6706</v>
      </c>
      <c r="E116" s="7">
        <v>5</v>
      </c>
      <c r="F116" s="7">
        <v>6710</v>
      </c>
      <c r="G116" s="7">
        <v>203</v>
      </c>
      <c r="H116" s="7">
        <v>5</v>
      </c>
      <c r="I116" s="7">
        <v>197</v>
      </c>
      <c r="J116" s="7">
        <v>33</v>
      </c>
      <c r="K116" s="7">
        <v>1</v>
      </c>
      <c r="L116" s="7">
        <v>34</v>
      </c>
      <c r="M116" s="7">
        <v>33</v>
      </c>
      <c r="N116" s="7">
        <v>2</v>
      </c>
      <c r="O116" s="7">
        <v>35</v>
      </c>
    </row>
    <row r="117" spans="1:15" x14ac:dyDescent="0.2">
      <c r="A117" s="5">
        <v>3</v>
      </c>
      <c r="B117" s="7">
        <v>1401</v>
      </c>
      <c r="C117" s="7">
        <v>4083603</v>
      </c>
      <c r="D117" s="7">
        <v>2300</v>
      </c>
      <c r="E117" s="7">
        <v>615</v>
      </c>
      <c r="F117" s="7">
        <v>2915</v>
      </c>
      <c r="G117" s="7">
        <v>110</v>
      </c>
      <c r="H117" s="7">
        <v>205</v>
      </c>
      <c r="I117" s="7">
        <v>121</v>
      </c>
      <c r="J117" s="7">
        <v>21</v>
      </c>
      <c r="K117" s="7">
        <v>3</v>
      </c>
      <c r="L117" s="7">
        <v>24</v>
      </c>
      <c r="M117" s="7">
        <v>22</v>
      </c>
      <c r="N117" s="7">
        <v>3</v>
      </c>
      <c r="O117" s="7">
        <v>25</v>
      </c>
    </row>
    <row r="119" spans="1:15" x14ac:dyDescent="0.2">
      <c r="A119" s="2" t="s">
        <v>73</v>
      </c>
    </row>
    <row r="120" spans="1:15" x14ac:dyDescent="0.2">
      <c r="A120" s="2" t="s">
        <v>74</v>
      </c>
    </row>
    <row r="121" spans="1:15" x14ac:dyDescent="0.2">
      <c r="A121" s="2" t="s">
        <v>75</v>
      </c>
    </row>
    <row r="122" spans="1:15" x14ac:dyDescent="0.2">
      <c r="A122" s="2" t="s">
        <v>76</v>
      </c>
    </row>
    <row r="123" spans="1:15" x14ac:dyDescent="0.2">
      <c r="A123" s="2" t="s">
        <v>77</v>
      </c>
    </row>
    <row r="124" spans="1:15" x14ac:dyDescent="0.2">
      <c r="A124" s="2" t="s">
        <v>78</v>
      </c>
    </row>
    <row r="125" spans="1:15" x14ac:dyDescent="0.2">
      <c r="A125" s="2" t="s">
        <v>79</v>
      </c>
    </row>
    <row r="126" spans="1:15" x14ac:dyDescent="0.2">
      <c r="A126" s="2" t="s">
        <v>80</v>
      </c>
    </row>
    <row r="127" spans="1:15" x14ac:dyDescent="0.2">
      <c r="A127" s="2" t="s">
        <v>81</v>
      </c>
    </row>
    <row r="128" spans="1:15" x14ac:dyDescent="0.2">
      <c r="A128" s="2" t="s">
        <v>82</v>
      </c>
    </row>
    <row r="129" spans="1:1" x14ac:dyDescent="0.2">
      <c r="A129" s="2" t="s">
        <v>83</v>
      </c>
    </row>
    <row r="130" spans="1:1" x14ac:dyDescent="0.2">
      <c r="A130" s="2" t="s">
        <v>84</v>
      </c>
    </row>
  </sheetData>
  <mergeCells count="89">
    <mergeCell ref="M114:O114"/>
    <mergeCell ref="A114:A115"/>
    <mergeCell ref="B114:B115"/>
    <mergeCell ref="C114:C115"/>
    <mergeCell ref="D114:F114"/>
    <mergeCell ref="G114:I114"/>
    <mergeCell ref="J114:L114"/>
    <mergeCell ref="M97:O97"/>
    <mergeCell ref="A105:A106"/>
    <mergeCell ref="B105:B106"/>
    <mergeCell ref="C105:C106"/>
    <mergeCell ref="D105:F105"/>
    <mergeCell ref="G105:I105"/>
    <mergeCell ref="J105:L105"/>
    <mergeCell ref="M105:O105"/>
    <mergeCell ref="A97:A98"/>
    <mergeCell ref="B97:B98"/>
    <mergeCell ref="C97:C98"/>
    <mergeCell ref="D97:F97"/>
    <mergeCell ref="G97:I97"/>
    <mergeCell ref="J97:L97"/>
    <mergeCell ref="M79:O79"/>
    <mergeCell ref="A88:A89"/>
    <mergeCell ref="B88:B89"/>
    <mergeCell ref="C88:C89"/>
    <mergeCell ref="D88:F88"/>
    <mergeCell ref="G88:I88"/>
    <mergeCell ref="J88:L88"/>
    <mergeCell ref="M88:O88"/>
    <mergeCell ref="A79:A80"/>
    <mergeCell ref="B79:B80"/>
    <mergeCell ref="C79:C80"/>
    <mergeCell ref="D79:F79"/>
    <mergeCell ref="G79:I79"/>
    <mergeCell ref="J79:L79"/>
    <mergeCell ref="M62:O62"/>
    <mergeCell ref="A70:A71"/>
    <mergeCell ref="B70:B71"/>
    <mergeCell ref="C70:C71"/>
    <mergeCell ref="D70:F70"/>
    <mergeCell ref="G70:I70"/>
    <mergeCell ref="J70:L70"/>
    <mergeCell ref="M70:O70"/>
    <mergeCell ref="A62:A63"/>
    <mergeCell ref="B62:B63"/>
    <mergeCell ref="C62:C63"/>
    <mergeCell ref="D62:F62"/>
    <mergeCell ref="G62:I62"/>
    <mergeCell ref="J62:L62"/>
    <mergeCell ref="M46:O46"/>
    <mergeCell ref="A55:A56"/>
    <mergeCell ref="B55:B56"/>
    <mergeCell ref="C55:C56"/>
    <mergeCell ref="D55:F55"/>
    <mergeCell ref="G55:I55"/>
    <mergeCell ref="J55:L55"/>
    <mergeCell ref="A46:A47"/>
    <mergeCell ref="B46:B47"/>
    <mergeCell ref="C46:C47"/>
    <mergeCell ref="D46:F46"/>
    <mergeCell ref="G46:I46"/>
    <mergeCell ref="J46:L46"/>
    <mergeCell ref="M27:O27"/>
    <mergeCell ref="A36:A37"/>
    <mergeCell ref="B36:B37"/>
    <mergeCell ref="C36:C37"/>
    <mergeCell ref="D36:F36"/>
    <mergeCell ref="G36:I36"/>
    <mergeCell ref="J36:L36"/>
    <mergeCell ref="M36:O36"/>
    <mergeCell ref="A27:A28"/>
    <mergeCell ref="B27:B28"/>
    <mergeCell ref="C27:C28"/>
    <mergeCell ref="D27:F27"/>
    <mergeCell ref="G27:I27"/>
    <mergeCell ref="J27:L27"/>
    <mergeCell ref="M3:O3"/>
    <mergeCell ref="A14:A15"/>
    <mergeCell ref="B14:B15"/>
    <mergeCell ref="C14:C15"/>
    <mergeCell ref="D14:F14"/>
    <mergeCell ref="G14:I14"/>
    <mergeCell ref="J14:L14"/>
    <mergeCell ref="A3:A4"/>
    <mergeCell ref="B3:B4"/>
    <mergeCell ref="C3:C4"/>
    <mergeCell ref="D3:F3"/>
    <mergeCell ref="G3:I3"/>
    <mergeCell ref="J3:L3"/>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7C255-2D1C-4899-A009-ED22B338EE5C}">
  <dimension ref="A1:G7"/>
  <sheetViews>
    <sheetView tabSelected="1" workbookViewId="0">
      <selection activeCell="F17" sqref="F17"/>
    </sheetView>
  </sheetViews>
  <sheetFormatPr defaultRowHeight="14.25" x14ac:dyDescent="0.2"/>
  <sheetData>
    <row r="1" spans="1:7" ht="36.75" customHeight="1" x14ac:dyDescent="0.2">
      <c r="A1" s="18" t="s">
        <v>1</v>
      </c>
      <c r="B1" s="18" t="s">
        <v>2</v>
      </c>
      <c r="C1" s="18" t="s">
        <v>3</v>
      </c>
      <c r="D1" s="19" t="s">
        <v>4</v>
      </c>
      <c r="E1" s="19" t="s">
        <v>5</v>
      </c>
      <c r="F1" s="19" t="s">
        <v>87</v>
      </c>
      <c r="G1" s="19" t="s">
        <v>88</v>
      </c>
    </row>
    <row r="2" spans="1:7" x14ac:dyDescent="0.2">
      <c r="A2" s="3" t="s">
        <v>11</v>
      </c>
      <c r="B2" s="7">
        <v>1391</v>
      </c>
      <c r="C2" s="7">
        <v>13389697</v>
      </c>
      <c r="D2" s="7">
        <v>9626</v>
      </c>
      <c r="E2" s="7">
        <v>166</v>
      </c>
      <c r="F2" s="7">
        <v>58</v>
      </c>
      <c r="G2" s="7">
        <v>60</v>
      </c>
    </row>
    <row r="3" spans="1:7" x14ac:dyDescent="0.2">
      <c r="A3" s="3" t="s">
        <v>12</v>
      </c>
      <c r="B3" s="7">
        <v>1078</v>
      </c>
      <c r="C3" s="7">
        <v>8702033</v>
      </c>
      <c r="D3" s="7">
        <v>8075</v>
      </c>
      <c r="E3" s="7">
        <v>224</v>
      </c>
      <c r="F3" s="7">
        <v>36</v>
      </c>
      <c r="G3" s="7">
        <v>85</v>
      </c>
    </row>
    <row r="4" spans="1:7" x14ac:dyDescent="0.2">
      <c r="A4" s="3" t="s">
        <v>13</v>
      </c>
      <c r="B4" s="7">
        <v>1796</v>
      </c>
      <c r="C4" s="7">
        <v>9860418</v>
      </c>
      <c r="D4" s="7">
        <v>5490</v>
      </c>
      <c r="E4" s="7">
        <v>12</v>
      </c>
      <c r="F4" s="7">
        <v>464</v>
      </c>
      <c r="G4" s="7">
        <v>493</v>
      </c>
    </row>
    <row r="5" spans="1:7" x14ac:dyDescent="0.2">
      <c r="A5" s="3" t="s">
        <v>14</v>
      </c>
      <c r="B5" s="7">
        <v>2904</v>
      </c>
      <c r="C5" s="7">
        <v>494823</v>
      </c>
      <c r="D5" s="7">
        <v>170</v>
      </c>
      <c r="E5" s="7">
        <v>12</v>
      </c>
      <c r="F5" s="7">
        <v>14</v>
      </c>
      <c r="G5" s="7">
        <v>21</v>
      </c>
    </row>
    <row r="6" spans="1:7" ht="24" x14ac:dyDescent="0.2">
      <c r="A6" s="3" t="s">
        <v>15</v>
      </c>
      <c r="B6" s="7">
        <v>2973</v>
      </c>
      <c r="C6" s="7">
        <v>451270</v>
      </c>
      <c r="D6" s="7">
        <v>152</v>
      </c>
      <c r="E6" s="7">
        <v>4</v>
      </c>
      <c r="F6" s="7">
        <v>36</v>
      </c>
      <c r="G6" s="7">
        <v>38</v>
      </c>
    </row>
    <row r="7" spans="1:7" ht="24" x14ac:dyDescent="0.2">
      <c r="A7" s="3" t="s">
        <v>16</v>
      </c>
      <c r="B7" s="7">
        <v>1149</v>
      </c>
      <c r="C7" s="7">
        <v>56436</v>
      </c>
      <c r="D7" s="7">
        <v>49</v>
      </c>
      <c r="E7" s="7">
        <v>3</v>
      </c>
      <c r="F7" s="7">
        <v>18</v>
      </c>
      <c r="G7" s="7">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Table1</vt:lpstr>
    </vt:vector>
  </TitlesOfParts>
  <Company>EIA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Mey, Alexander</dc:creator>
  <cp:lastModifiedBy>yosephhabtu.bhs@gmail.com</cp:lastModifiedBy>
  <dcterms:created xsi:type="dcterms:W3CDTF">2021-06-17T18:41:54Z</dcterms:created>
  <dcterms:modified xsi:type="dcterms:W3CDTF">2025-02-15T19:18:18Z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{6A3D881E-83EE-471F-BC02-E71C4167EDAA}</vt:lpwstr>
  </property>
</Properties>
</file>