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iana\Fall2022\INFO_519\Project\CSVs\"/>
    </mc:Choice>
  </mc:AlternateContent>
  <xr:revisionPtr revIDLastSave="0" documentId="13_ncr:1_{355E4975-4850-48A1-9284-F9CACA59A2A5}" xr6:coauthVersionLast="47" xr6:coauthVersionMax="47" xr10:uidLastSave="{00000000-0000-0000-0000-000000000000}"/>
  <bookViews>
    <workbookView xWindow="-96" yWindow="216" windowWidth="23232" windowHeight="11712" activeTab="1" xr2:uid="{D71F0F59-86FE-48E7-8E4A-7534EA2E780C}"/>
  </bookViews>
  <sheets>
    <sheet name="Single" sheetId="1" r:id="rId1"/>
    <sheet name="Paire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F74" i="1"/>
  <c r="F73" i="1"/>
  <c r="F72" i="1"/>
  <c r="F71" i="1"/>
  <c r="F70" i="1"/>
  <c r="F69" i="1"/>
  <c r="F68" i="1"/>
  <c r="F67" i="1"/>
  <c r="F6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F65" i="1"/>
  <c r="X64" i="1"/>
  <c r="W64" i="1"/>
  <c r="V64" i="1"/>
  <c r="F64" i="1"/>
  <c r="X63" i="1"/>
  <c r="W63" i="1"/>
  <c r="V63" i="1"/>
  <c r="F63" i="1"/>
  <c r="X62" i="1"/>
  <c r="W62" i="1"/>
  <c r="V62" i="1"/>
  <c r="F62" i="1"/>
  <c r="X61" i="1"/>
  <c r="W61" i="1"/>
  <c r="V61" i="1"/>
  <c r="F61" i="1"/>
  <c r="X60" i="1"/>
  <c r="W60" i="1"/>
  <c r="V60" i="1"/>
  <c r="F60" i="1"/>
  <c r="X59" i="1"/>
  <c r="W59" i="1"/>
  <c r="V59" i="1"/>
  <c r="F59" i="1"/>
  <c r="X58" i="1"/>
  <c r="W58" i="1"/>
  <c r="V58" i="1"/>
  <c r="F58" i="1"/>
  <c r="X57" i="1"/>
  <c r="W57" i="1"/>
  <c r="V57" i="1"/>
  <c r="F57" i="1"/>
  <c r="X56" i="1"/>
  <c r="W56" i="1"/>
  <c r="V56" i="1"/>
  <c r="F56" i="1"/>
  <c r="X55" i="1"/>
  <c r="W55" i="1"/>
  <c r="V55" i="1"/>
  <c r="F55" i="1"/>
  <c r="X54" i="1"/>
  <c r="W54" i="1"/>
  <c r="V54" i="1"/>
  <c r="F54" i="1"/>
  <c r="X53" i="1"/>
  <c r="W53" i="1"/>
  <c r="V53" i="1"/>
  <c r="F53" i="1"/>
  <c r="X52" i="1"/>
  <c r="W52" i="1"/>
  <c r="V52" i="1"/>
  <c r="F52" i="1"/>
  <c r="X51" i="1"/>
  <c r="W51" i="1"/>
  <c r="V51" i="1"/>
  <c r="F51" i="1"/>
  <c r="X50" i="1"/>
  <c r="W50" i="1"/>
  <c r="V50" i="1"/>
  <c r="F50" i="1"/>
  <c r="X49" i="1"/>
  <c r="W49" i="1"/>
  <c r="V49" i="1"/>
  <c r="F49" i="1"/>
  <c r="X48" i="1"/>
  <c r="W48" i="1"/>
  <c r="V48" i="1"/>
  <c r="F48" i="1"/>
  <c r="X47" i="1"/>
  <c r="W47" i="1"/>
  <c r="V47" i="1"/>
  <c r="F47" i="1"/>
  <c r="X46" i="1"/>
  <c r="W46" i="1"/>
  <c r="V46" i="1"/>
  <c r="F46" i="1"/>
  <c r="X45" i="1"/>
  <c r="W45" i="1"/>
  <c r="V45" i="1"/>
  <c r="F45" i="1"/>
  <c r="X44" i="1"/>
  <c r="W44" i="1"/>
  <c r="V44" i="1"/>
  <c r="F44" i="1"/>
  <c r="X43" i="1"/>
  <c r="W43" i="1"/>
  <c r="V43" i="1"/>
  <c r="F43" i="1"/>
  <c r="X42" i="1"/>
  <c r="W42" i="1"/>
  <c r="V42" i="1"/>
  <c r="F42" i="1"/>
  <c r="X41" i="1"/>
  <c r="W41" i="1"/>
  <c r="V41" i="1"/>
  <c r="F41" i="1"/>
  <c r="X40" i="1"/>
  <c r="W40" i="1"/>
  <c r="V40" i="1"/>
  <c r="F40" i="1"/>
  <c r="X39" i="1"/>
  <c r="W39" i="1"/>
  <c r="V39" i="1"/>
  <c r="F39" i="1"/>
  <c r="X38" i="1"/>
  <c r="W38" i="1"/>
  <c r="V38" i="1"/>
  <c r="F38" i="1"/>
  <c r="X37" i="1"/>
  <c r="W37" i="1"/>
  <c r="V37" i="1"/>
  <c r="F37" i="1"/>
  <c r="X36" i="1"/>
  <c r="W36" i="1"/>
  <c r="V36" i="1"/>
  <c r="F36" i="1"/>
  <c r="X35" i="1"/>
  <c r="W35" i="1"/>
  <c r="V35" i="1"/>
  <c r="F35" i="1"/>
  <c r="X34" i="1"/>
  <c r="W34" i="1"/>
  <c r="V34" i="1"/>
  <c r="F34" i="1"/>
  <c r="X33" i="1"/>
  <c r="W33" i="1"/>
  <c r="V33" i="1"/>
  <c r="F33" i="1"/>
  <c r="X32" i="1"/>
  <c r="W32" i="1"/>
  <c r="V32" i="1"/>
  <c r="F32" i="1"/>
  <c r="X31" i="1"/>
  <c r="W31" i="1"/>
  <c r="V31" i="1"/>
  <c r="F31" i="1"/>
  <c r="X30" i="1"/>
  <c r="W30" i="1"/>
  <c r="V30" i="1"/>
  <c r="F30" i="1"/>
  <c r="X29" i="1"/>
  <c r="W29" i="1"/>
  <c r="V29" i="1"/>
  <c r="F29" i="1"/>
  <c r="X28" i="1"/>
  <c r="W28" i="1"/>
  <c r="V28" i="1"/>
  <c r="F28" i="1"/>
  <c r="X27" i="1"/>
  <c r="W27" i="1"/>
  <c r="V27" i="1"/>
  <c r="F27" i="1"/>
  <c r="X26" i="1"/>
  <c r="W26" i="1"/>
  <c r="V26" i="1"/>
  <c r="F26" i="1"/>
  <c r="X25" i="1"/>
  <c r="W25" i="1"/>
  <c r="V25" i="1"/>
  <c r="F25" i="1"/>
  <c r="X24" i="1"/>
  <c r="W24" i="1"/>
  <c r="V24" i="1"/>
  <c r="F24" i="1"/>
  <c r="X23" i="1"/>
  <c r="W23" i="1"/>
  <c r="V23" i="1"/>
  <c r="F23" i="1"/>
  <c r="X22" i="1"/>
  <c r="W22" i="1"/>
  <c r="V22" i="1"/>
  <c r="F22" i="1"/>
  <c r="X21" i="1"/>
  <c r="W21" i="1"/>
  <c r="V21" i="1"/>
  <c r="F21" i="1"/>
  <c r="X20" i="1"/>
  <c r="W20" i="1"/>
  <c r="V20" i="1"/>
  <c r="F20" i="1"/>
  <c r="X19" i="1"/>
  <c r="W19" i="1"/>
  <c r="V19" i="1"/>
  <c r="F19" i="1"/>
  <c r="X18" i="1"/>
  <c r="W18" i="1"/>
  <c r="V18" i="1"/>
  <c r="F18" i="1"/>
  <c r="X17" i="1"/>
  <c r="W17" i="1"/>
  <c r="V17" i="1"/>
  <c r="F17" i="1"/>
  <c r="X16" i="1"/>
  <c r="W16" i="1"/>
  <c r="V16" i="1"/>
  <c r="F16" i="1"/>
  <c r="X15" i="1"/>
  <c r="W15" i="1"/>
  <c r="V15" i="1"/>
  <c r="F15" i="1"/>
  <c r="X14" i="1"/>
  <c r="W14" i="1"/>
  <c r="V14" i="1"/>
  <c r="F14" i="1"/>
  <c r="X13" i="1"/>
  <c r="W13" i="1"/>
  <c r="V13" i="1"/>
  <c r="F13" i="1"/>
  <c r="X12" i="1"/>
  <c r="W12" i="1"/>
  <c r="V12" i="1"/>
  <c r="F12" i="1"/>
  <c r="X11" i="1"/>
  <c r="W11" i="1"/>
  <c r="V11" i="1"/>
  <c r="F11" i="1"/>
  <c r="X10" i="1"/>
  <c r="W10" i="1"/>
  <c r="V10" i="1"/>
  <c r="F10" i="1"/>
  <c r="X9" i="1"/>
  <c r="W9" i="1"/>
  <c r="V9" i="1"/>
  <c r="F9" i="1"/>
  <c r="X8" i="1"/>
  <c r="W8" i="1"/>
  <c r="V8" i="1"/>
  <c r="F8" i="1"/>
  <c r="X7" i="1"/>
  <c r="W7" i="1"/>
  <c r="V7" i="1"/>
  <c r="F7" i="1"/>
  <c r="X6" i="1"/>
  <c r="W6" i="1"/>
  <c r="V6" i="1"/>
  <c r="F6" i="1"/>
  <c r="X75" i="2"/>
  <c r="W75" i="2"/>
  <c r="V75" i="2"/>
  <c r="F75" i="2"/>
  <c r="X74" i="2"/>
  <c r="W74" i="2"/>
  <c r="V74" i="2"/>
  <c r="F74" i="2"/>
  <c r="X73" i="2"/>
  <c r="W73" i="2"/>
  <c r="V73" i="2"/>
  <c r="F73" i="2"/>
  <c r="X72" i="2"/>
  <c r="W72" i="2"/>
  <c r="V72" i="2"/>
  <c r="F72" i="2"/>
  <c r="X71" i="2"/>
  <c r="W71" i="2"/>
  <c r="V71" i="2"/>
  <c r="F71" i="2"/>
  <c r="X70" i="2"/>
  <c r="W70" i="2"/>
  <c r="V70" i="2"/>
  <c r="F70" i="2"/>
  <c r="X69" i="2"/>
  <c r="W69" i="2"/>
  <c r="V69" i="2"/>
  <c r="F69" i="2"/>
  <c r="X68" i="2"/>
  <c r="W68" i="2"/>
  <c r="V68" i="2"/>
  <c r="F68" i="2"/>
  <c r="X67" i="2"/>
  <c r="W67" i="2"/>
  <c r="V67" i="2"/>
  <c r="F67" i="2"/>
  <c r="X66" i="2"/>
  <c r="W66" i="2"/>
  <c r="V66" i="2"/>
  <c r="F66" i="2"/>
  <c r="X65" i="2"/>
  <c r="W65" i="2"/>
  <c r="V65" i="2"/>
  <c r="F65" i="2"/>
  <c r="X64" i="2"/>
  <c r="W64" i="2"/>
  <c r="V64" i="2"/>
  <c r="F64" i="2"/>
  <c r="X63" i="2"/>
  <c r="W63" i="2"/>
  <c r="V63" i="2"/>
  <c r="F63" i="2"/>
  <c r="X62" i="2"/>
  <c r="W62" i="2"/>
  <c r="V62" i="2"/>
  <c r="F62" i="2"/>
  <c r="X61" i="2"/>
  <c r="W61" i="2"/>
  <c r="V61" i="2"/>
  <c r="F61" i="2"/>
  <c r="X60" i="2"/>
  <c r="W60" i="2"/>
  <c r="V60" i="2"/>
  <c r="F60" i="2"/>
  <c r="X59" i="2"/>
  <c r="W59" i="2"/>
  <c r="V59" i="2"/>
  <c r="F59" i="2"/>
  <c r="X58" i="2"/>
  <c r="W58" i="2"/>
  <c r="V58" i="2"/>
  <c r="F58" i="2"/>
  <c r="X57" i="2"/>
  <c r="W57" i="2"/>
  <c r="V57" i="2"/>
  <c r="F57" i="2"/>
  <c r="X56" i="2"/>
  <c r="W56" i="2"/>
  <c r="V56" i="2"/>
  <c r="F56" i="2"/>
  <c r="X55" i="2"/>
  <c r="W55" i="2"/>
  <c r="V55" i="2"/>
  <c r="F55" i="2"/>
  <c r="X54" i="2"/>
  <c r="W54" i="2"/>
  <c r="V54" i="2"/>
  <c r="F54" i="2"/>
  <c r="X53" i="2"/>
  <c r="W53" i="2"/>
  <c r="V53" i="2"/>
  <c r="F53" i="2"/>
  <c r="X52" i="2"/>
  <c r="W52" i="2"/>
  <c r="V52" i="2"/>
  <c r="F52" i="2"/>
  <c r="X51" i="2"/>
  <c r="W51" i="2"/>
  <c r="V51" i="2"/>
  <c r="F51" i="2"/>
  <c r="X50" i="2"/>
  <c r="W50" i="2"/>
  <c r="V50" i="2"/>
  <c r="F50" i="2"/>
  <c r="X49" i="2"/>
  <c r="W49" i="2"/>
  <c r="V49" i="2"/>
  <c r="F49" i="2"/>
  <c r="X48" i="2"/>
  <c r="W48" i="2"/>
  <c r="V48" i="2"/>
  <c r="F48" i="2"/>
  <c r="X47" i="2"/>
  <c r="W47" i="2"/>
  <c r="V47" i="2"/>
  <c r="F47" i="2"/>
  <c r="X46" i="2"/>
  <c r="W46" i="2"/>
  <c r="V46" i="2"/>
  <c r="F46" i="2"/>
  <c r="X45" i="2"/>
  <c r="W45" i="2"/>
  <c r="V45" i="2"/>
  <c r="F45" i="2"/>
  <c r="X44" i="2"/>
  <c r="W44" i="2"/>
  <c r="V44" i="2"/>
  <c r="F44" i="2"/>
  <c r="X43" i="2"/>
  <c r="W43" i="2"/>
  <c r="V43" i="2"/>
  <c r="F43" i="2"/>
  <c r="X42" i="2"/>
  <c r="W42" i="2"/>
  <c r="V42" i="2"/>
  <c r="F42" i="2"/>
  <c r="X41" i="2"/>
  <c r="W41" i="2"/>
  <c r="V41" i="2"/>
  <c r="F41" i="2"/>
  <c r="X40" i="2"/>
  <c r="W40" i="2"/>
  <c r="V40" i="2"/>
  <c r="F40" i="2"/>
  <c r="X39" i="2"/>
  <c r="W39" i="2"/>
  <c r="V39" i="2"/>
  <c r="F39" i="2"/>
  <c r="X38" i="2"/>
  <c r="W38" i="2"/>
  <c r="V38" i="2"/>
  <c r="F38" i="2"/>
  <c r="X37" i="2"/>
  <c r="W37" i="2"/>
  <c r="V37" i="2"/>
  <c r="F37" i="2"/>
  <c r="X36" i="2"/>
  <c r="W36" i="2"/>
  <c r="V36" i="2"/>
  <c r="F36" i="2"/>
  <c r="X35" i="2"/>
  <c r="W35" i="2"/>
  <c r="V35" i="2"/>
  <c r="F35" i="2"/>
  <c r="X34" i="2"/>
  <c r="W34" i="2"/>
  <c r="V34" i="2"/>
  <c r="F34" i="2"/>
  <c r="X33" i="2"/>
  <c r="W33" i="2"/>
  <c r="V33" i="2"/>
  <c r="F33" i="2"/>
  <c r="X32" i="2"/>
  <c r="W32" i="2"/>
  <c r="V32" i="2"/>
  <c r="F32" i="2"/>
  <c r="X31" i="2"/>
  <c r="W31" i="2"/>
  <c r="V31" i="2"/>
  <c r="F31" i="2"/>
  <c r="X30" i="2"/>
  <c r="W30" i="2"/>
  <c r="V30" i="2"/>
  <c r="F30" i="2"/>
  <c r="X29" i="2"/>
  <c r="W29" i="2"/>
  <c r="V29" i="2"/>
  <c r="F29" i="2"/>
  <c r="X28" i="2"/>
  <c r="W28" i="2"/>
  <c r="V28" i="2"/>
  <c r="F28" i="2"/>
  <c r="X27" i="2"/>
  <c r="W27" i="2"/>
  <c r="V27" i="2"/>
  <c r="F27" i="2"/>
  <c r="X26" i="2"/>
  <c r="W26" i="2"/>
  <c r="V26" i="2"/>
  <c r="F26" i="2"/>
  <c r="X25" i="2"/>
  <c r="W25" i="2"/>
  <c r="V25" i="2"/>
  <c r="F25" i="2"/>
  <c r="X24" i="2"/>
  <c r="W24" i="2"/>
  <c r="V24" i="2"/>
  <c r="F24" i="2"/>
  <c r="X23" i="2"/>
  <c r="W23" i="2"/>
  <c r="V23" i="2"/>
  <c r="F23" i="2"/>
  <c r="X22" i="2"/>
  <c r="W22" i="2"/>
  <c r="V22" i="2"/>
  <c r="F22" i="2"/>
  <c r="X21" i="2"/>
  <c r="W21" i="2"/>
  <c r="V21" i="2"/>
  <c r="F21" i="2"/>
  <c r="X20" i="2"/>
  <c r="W20" i="2"/>
  <c r="V20" i="2"/>
  <c r="F20" i="2"/>
  <c r="X19" i="2"/>
  <c r="W19" i="2"/>
  <c r="V19" i="2"/>
  <c r="F19" i="2"/>
  <c r="X18" i="2"/>
  <c r="W18" i="2"/>
  <c r="V18" i="2"/>
  <c r="F18" i="2"/>
  <c r="X17" i="2"/>
  <c r="W17" i="2"/>
  <c r="V17" i="2"/>
  <c r="F17" i="2"/>
  <c r="X16" i="2"/>
  <c r="W16" i="2"/>
  <c r="V16" i="2"/>
  <c r="F16" i="2"/>
  <c r="X15" i="2"/>
  <c r="W15" i="2"/>
  <c r="V15" i="2"/>
  <c r="F15" i="2"/>
  <c r="X14" i="2"/>
  <c r="W14" i="2"/>
  <c r="V14" i="2"/>
  <c r="F14" i="2"/>
  <c r="X13" i="2"/>
  <c r="W13" i="2"/>
  <c r="V13" i="2"/>
  <c r="F13" i="2"/>
  <c r="X12" i="2"/>
  <c r="W12" i="2"/>
  <c r="V12" i="2"/>
  <c r="F12" i="2"/>
  <c r="X11" i="2"/>
  <c r="W11" i="2"/>
  <c r="V11" i="2"/>
  <c r="F11" i="2"/>
  <c r="X10" i="2"/>
  <c r="W10" i="2"/>
  <c r="V10" i="2"/>
  <c r="F10" i="2"/>
  <c r="X9" i="2"/>
  <c r="W9" i="2"/>
  <c r="V9" i="2"/>
  <c r="F9" i="2"/>
  <c r="X8" i="2"/>
  <c r="W8" i="2"/>
  <c r="V8" i="2"/>
  <c r="F8" i="2"/>
  <c r="X7" i="2"/>
  <c r="W7" i="2"/>
  <c r="V7" i="2"/>
  <c r="F7" i="2"/>
  <c r="X6" i="2"/>
  <c r="W6" i="2"/>
  <c r="V6" i="2"/>
  <c r="F6" i="2"/>
</calcChain>
</file>

<file path=xl/sharedStrings.xml><?xml version="1.0" encoding="utf-8"?>
<sst xmlns="http://schemas.openxmlformats.org/spreadsheetml/2006/main" count="200" uniqueCount="158">
  <si>
    <t>Paired End</t>
  </si>
  <si>
    <t>ID</t>
  </si>
  <si>
    <t>ERR 
Rate</t>
  </si>
  <si>
    <t>N</t>
  </si>
  <si>
    <t>Read</t>
  </si>
  <si>
    <t>Depth of
 Sequence</t>
  </si>
  <si>
    <t>Try_1</t>
  </si>
  <si>
    <t>Try_2</t>
  </si>
  <si>
    <t>Try_3</t>
  </si>
  <si>
    <t>num</t>
  </si>
  <si>
    <t xml:space="preserve">min </t>
  </si>
  <si>
    <t>avg</t>
  </si>
  <si>
    <t>max</t>
  </si>
  <si>
    <t>myasmb_p001</t>
  </si>
  <si>
    <t>myasmb_p002</t>
  </si>
  <si>
    <t>myasmb_p003</t>
  </si>
  <si>
    <t>myasmb_p004</t>
  </si>
  <si>
    <t>myasmb_p005</t>
  </si>
  <si>
    <t>myasmb_p006</t>
  </si>
  <si>
    <t>myasmb_p007</t>
  </si>
  <si>
    <t>myasmb_p008</t>
  </si>
  <si>
    <t>myasmb_p009</t>
  </si>
  <si>
    <t>myasmb_p010</t>
  </si>
  <si>
    <t>myasmb_p011</t>
  </si>
  <si>
    <t>myasmb_p012</t>
  </si>
  <si>
    <t>myasmb_p013</t>
  </si>
  <si>
    <t>myasmb_p014</t>
  </si>
  <si>
    <t>myasmb_p015</t>
  </si>
  <si>
    <t>myasmb_p016</t>
  </si>
  <si>
    <t>myasmb_p017</t>
  </si>
  <si>
    <t>myasmb_p018</t>
  </si>
  <si>
    <t>myasmb_p019</t>
  </si>
  <si>
    <t>myasmb_p020</t>
  </si>
  <si>
    <t>myasmb_p021</t>
  </si>
  <si>
    <t>myasmb_p022</t>
  </si>
  <si>
    <t>myasmb_p023</t>
  </si>
  <si>
    <t>myasmb_p024</t>
  </si>
  <si>
    <t>myasmb_p025</t>
  </si>
  <si>
    <t>myasmb_p026</t>
  </si>
  <si>
    <t>myasmb_p027</t>
  </si>
  <si>
    <t>myasmb_p028</t>
  </si>
  <si>
    <t>myasmb_p029</t>
  </si>
  <si>
    <t>myasmb_p030</t>
  </si>
  <si>
    <t>myasmb_p031</t>
  </si>
  <si>
    <t>myasmb_p032</t>
  </si>
  <si>
    <t>myasmb_p033</t>
  </si>
  <si>
    <t>myasmb_p034</t>
  </si>
  <si>
    <t>myasmb_p035</t>
  </si>
  <si>
    <t>myasmb_p036</t>
  </si>
  <si>
    <t>myasmb_p037</t>
  </si>
  <si>
    <t>myasmb_p038</t>
  </si>
  <si>
    <t>myasmb_p039</t>
  </si>
  <si>
    <t>myasmb_p040</t>
  </si>
  <si>
    <t>myasmb_p041</t>
  </si>
  <si>
    <t>myasmb_p042</t>
  </si>
  <si>
    <t>myasmb_p043</t>
  </si>
  <si>
    <t>myasmb_p044</t>
  </si>
  <si>
    <t>myasmb_p045</t>
  </si>
  <si>
    <t>myasmb_p046</t>
  </si>
  <si>
    <t>myasmb_p047</t>
  </si>
  <si>
    <t>myasmb_p048</t>
  </si>
  <si>
    <t>myasmb_p049</t>
  </si>
  <si>
    <t>myasmb_p050</t>
  </si>
  <si>
    <t>myasmb_p051</t>
  </si>
  <si>
    <t>myasmb_p052</t>
  </si>
  <si>
    <t>myasmb_p053</t>
  </si>
  <si>
    <t>myasmb_p054</t>
  </si>
  <si>
    <t>myasmb_p055</t>
  </si>
  <si>
    <t>myasmb_p056</t>
  </si>
  <si>
    <t>myasmb_p057</t>
  </si>
  <si>
    <t>myasmb_p058</t>
  </si>
  <si>
    <t>myasmb_p059</t>
  </si>
  <si>
    <t>myasmb_p060</t>
  </si>
  <si>
    <t>myasmb_p061</t>
  </si>
  <si>
    <t>myasmb_p062</t>
  </si>
  <si>
    <t>myasmb_p063</t>
  </si>
  <si>
    <t>myasmb_p064</t>
  </si>
  <si>
    <t>myasmb_p065</t>
  </si>
  <si>
    <t>myasmb_p066</t>
  </si>
  <si>
    <t>myasmb_p067</t>
  </si>
  <si>
    <t>myasmb_p068</t>
  </si>
  <si>
    <t>myasmb_p069</t>
  </si>
  <si>
    <t>myasmb_p070</t>
  </si>
  <si>
    <t>Single End</t>
  </si>
  <si>
    <t>Num of Predicted Cotings</t>
  </si>
  <si>
    <t>myasmb_s001</t>
  </si>
  <si>
    <t>myasmb_s002</t>
  </si>
  <si>
    <t>myasmb_s003</t>
  </si>
  <si>
    <t>myasmb_s004</t>
  </si>
  <si>
    <t>myasmb_s005</t>
  </si>
  <si>
    <t>myasmb_s006</t>
  </si>
  <si>
    <t>myasmb_s007</t>
  </si>
  <si>
    <t>myasmb_s008</t>
  </si>
  <si>
    <t>myasmb_s009</t>
  </si>
  <si>
    <t>myasmb_s010</t>
  </si>
  <si>
    <t>myasmb_s011</t>
  </si>
  <si>
    <t>myasmb_s012</t>
  </si>
  <si>
    <t>myasmb_s013</t>
  </si>
  <si>
    <t>myasmb_s014</t>
  </si>
  <si>
    <t>myasmb_s015</t>
  </si>
  <si>
    <t>myasmb_s016</t>
  </si>
  <si>
    <t>myasmb_s017</t>
  </si>
  <si>
    <t>myasmb_s018</t>
  </si>
  <si>
    <t>myasmb_s019</t>
  </si>
  <si>
    <t>myasmb_s020</t>
  </si>
  <si>
    <t>myasmb_s021</t>
  </si>
  <si>
    <t>myasmb_s022</t>
  </si>
  <si>
    <t>myasmb_s023</t>
  </si>
  <si>
    <t>myasmb_s024</t>
  </si>
  <si>
    <t>myasmb_s025</t>
  </si>
  <si>
    <t>myasmb_s026</t>
  </si>
  <si>
    <t>myasmb_s027</t>
  </si>
  <si>
    <t>myasmb_s028</t>
  </si>
  <si>
    <t>myasmb_s029</t>
  </si>
  <si>
    <t>myasmb_s030</t>
  </si>
  <si>
    <t>myasmb_s031</t>
  </si>
  <si>
    <t>myasmb_s032</t>
  </si>
  <si>
    <t>myasmb_s033</t>
  </si>
  <si>
    <t>myasmb_s034</t>
  </si>
  <si>
    <t>myasmb_s035</t>
  </si>
  <si>
    <t>myasmb_s036</t>
  </si>
  <si>
    <t>myasmb_s037</t>
  </si>
  <si>
    <t>myasmb_s038</t>
  </si>
  <si>
    <t>myasmb_s039</t>
  </si>
  <si>
    <t>myasmb_s040</t>
  </si>
  <si>
    <t>myasmb_s041</t>
  </si>
  <si>
    <t>myasmb_s042</t>
  </si>
  <si>
    <t>myasmb_s043</t>
  </si>
  <si>
    <t>myasmb_s044</t>
  </si>
  <si>
    <t>myasmb_s045</t>
  </si>
  <si>
    <t>myasmb_s046</t>
  </si>
  <si>
    <t>myasmb_s047</t>
  </si>
  <si>
    <t>myasmb_s048</t>
  </si>
  <si>
    <t>myasmb_s049</t>
  </si>
  <si>
    <t>myasmb_s050</t>
  </si>
  <si>
    <t>myasmb_s051</t>
  </si>
  <si>
    <t>myasmb_s052</t>
  </si>
  <si>
    <t>myasmb_s053</t>
  </si>
  <si>
    <t>myasmb_s054</t>
  </si>
  <si>
    <t>myasmb_s055</t>
  </si>
  <si>
    <t>myasmb_s056</t>
  </si>
  <si>
    <t>myasmb_s057</t>
  </si>
  <si>
    <t>myasmb_s058</t>
  </si>
  <si>
    <t>myasmb_s059</t>
  </si>
  <si>
    <t>myasmb_s060</t>
  </si>
  <si>
    <t>myasmb_s061</t>
  </si>
  <si>
    <t>myasmb_s062</t>
  </si>
  <si>
    <t>myasmb_s063</t>
  </si>
  <si>
    <t>myasmb_s064</t>
  </si>
  <si>
    <t>myasmb_s065</t>
  </si>
  <si>
    <t>myasmb_s066</t>
  </si>
  <si>
    <t>myasmb_s067</t>
  </si>
  <si>
    <t>myasmb_s068</t>
  </si>
  <si>
    <t>myasmb_s069</t>
  </si>
  <si>
    <t>myasmb_s070</t>
  </si>
  <si>
    <t>Average</t>
  </si>
  <si>
    <t>Predictions</t>
  </si>
  <si>
    <t>ave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</si>
</sst>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" fontId="0" fillId="0" borderId="0" xfId="0" quotePrefix="1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8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0" fillId="0" borderId="0" xfId="0" applyBorder="1"/>
    <xf numFmtId="3" fontId="0" fillId="0" borderId="0" xfId="0" applyNumberFormat="1" applyBorder="1"/>
    <xf numFmtId="0" fontId="0" fillId="0" borderId="9" xfId="0" applyBorder="1"/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/>
    <xf numFmtId="3" fontId="0" fillId="0" borderId="3" xfId="0" applyNumberFormat="1" applyBorder="1" applyAlignment="1">
      <alignment wrapText="1"/>
    </xf>
    <xf numFmtId="0" fontId="0" fillId="0" borderId="11" xfId="0" applyBorder="1"/>
    <xf numFmtId="3" fontId="0" fillId="0" borderId="9" xfId="0" applyNumberFormat="1" applyBorder="1" applyAlignment="1">
      <alignment wrapText="1"/>
    </xf>
    <xf numFmtId="0" fontId="0" fillId="0" borderId="4" xfId="0" applyBorder="1"/>
    <xf numFmtId="3" fontId="0" fillId="0" borderId="6" xfId="0" applyNumberFormat="1" applyBorder="1" applyAlignment="1">
      <alignment wrapText="1"/>
    </xf>
    <xf numFmtId="3" fontId="0" fillId="0" borderId="6" xfId="0" applyNumberFormat="1" applyBorder="1"/>
    <xf numFmtId="3" fontId="0" fillId="0" borderId="3" xfId="0" applyNumberFormat="1" applyBorder="1"/>
    <xf numFmtId="3" fontId="0" fillId="0" borderId="9" xfId="0" applyNumberFormat="1" applyBorder="1"/>
    <xf numFmtId="3" fontId="0" fillId="0" borderId="1" xfId="0" applyNumberFormat="1" applyBorder="1"/>
    <xf numFmtId="0" fontId="0" fillId="0" borderId="3" xfId="0" applyBorder="1" applyAlignment="1">
      <alignment wrapText="1"/>
    </xf>
    <xf numFmtId="3" fontId="0" fillId="0" borderId="11" xfId="0" applyNumberFormat="1" applyBorder="1"/>
    <xf numFmtId="0" fontId="0" fillId="0" borderId="9" xfId="0" applyBorder="1" applyAlignment="1">
      <alignment wrapText="1"/>
    </xf>
    <xf numFmtId="3" fontId="0" fillId="0" borderId="4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1" xfId="0" applyNumberFormat="1" applyBorder="1"/>
    <xf numFmtId="164" fontId="0" fillId="0" borderId="11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ana/Fall2022/INFO_519/Project/Nov_27/ProjectSumma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"/>
      <sheetName val="Sheet1"/>
      <sheetName val="Paired"/>
      <sheetName val="Sheet2"/>
    </sheetNames>
    <definedNames>
      <definedName name="Button1_Click"/>
      <definedName name="Module1.Button2_Click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0183-FDD4-4436-AF5E-DEA50A383E91}">
  <dimension ref="B3:Y75"/>
  <sheetViews>
    <sheetView topLeftCell="G1" zoomScale="40" zoomScaleNormal="40" workbookViewId="0">
      <selection activeCell="Z6" sqref="Z6:AC75"/>
    </sheetView>
  </sheetViews>
  <sheetFormatPr defaultRowHeight="14.4" x14ac:dyDescent="0.3"/>
  <cols>
    <col min="2" max="2" width="14.77734375" customWidth="1"/>
    <col min="3" max="4" width="7" bestFit="1" customWidth="1"/>
    <col min="6" max="6" width="9.88671875" bestFit="1" customWidth="1"/>
    <col min="8" max="8" width="4.6640625" bestFit="1" customWidth="1"/>
    <col min="9" max="9" width="6" bestFit="1" customWidth="1"/>
    <col min="10" max="10" width="8.77734375" bestFit="1" customWidth="1"/>
    <col min="11" max="11" width="9.88671875" bestFit="1" customWidth="1"/>
    <col min="12" max="12" width="4.6640625" bestFit="1" customWidth="1"/>
    <col min="15" max="15" width="7.109375" bestFit="1" customWidth="1"/>
    <col min="16" max="16" width="4.6640625" bestFit="1" customWidth="1"/>
    <col min="17" max="17" width="6" bestFit="1" customWidth="1"/>
    <col min="19" max="21" width="5.5546875" bestFit="1" customWidth="1"/>
    <col min="25" max="25" width="12" bestFit="1" customWidth="1"/>
  </cols>
  <sheetData>
    <row r="3" spans="2:25" x14ac:dyDescent="0.3">
      <c r="B3" s="1" t="s">
        <v>83</v>
      </c>
    </row>
    <row r="4" spans="2:25" x14ac:dyDescent="0.3">
      <c r="B4" s="14" t="s">
        <v>1</v>
      </c>
      <c r="C4" s="11" t="s">
        <v>2</v>
      </c>
      <c r="D4" s="14" t="s">
        <v>3</v>
      </c>
      <c r="E4" s="13" t="s">
        <v>4</v>
      </c>
      <c r="F4" s="11" t="s">
        <v>5</v>
      </c>
      <c r="G4" s="4" t="s">
        <v>6</v>
      </c>
      <c r="H4" s="5"/>
      <c r="I4" s="5"/>
      <c r="J4" s="6"/>
      <c r="K4" s="4" t="s">
        <v>7</v>
      </c>
      <c r="L4" s="5"/>
      <c r="M4" s="5"/>
      <c r="N4" s="6"/>
      <c r="O4" s="4" t="s">
        <v>8</v>
      </c>
      <c r="P4" s="5"/>
      <c r="Q4" s="5"/>
      <c r="R4" s="6"/>
      <c r="S4" s="4" t="s">
        <v>84</v>
      </c>
      <c r="T4" s="5"/>
      <c r="U4" s="6"/>
      <c r="V4" s="5" t="s">
        <v>155</v>
      </c>
      <c r="W4" s="5"/>
      <c r="X4" s="5"/>
      <c r="Y4" s="6"/>
    </row>
    <row r="5" spans="2:25" x14ac:dyDescent="0.3">
      <c r="B5" s="15"/>
      <c r="C5" s="12"/>
      <c r="D5" s="15"/>
      <c r="E5" s="12"/>
      <c r="F5" s="12"/>
      <c r="G5" s="7" t="s">
        <v>9</v>
      </c>
      <c r="H5" s="8" t="s">
        <v>10</v>
      </c>
      <c r="I5" s="8" t="s">
        <v>11</v>
      </c>
      <c r="J5" s="10" t="s">
        <v>12</v>
      </c>
      <c r="K5" s="7" t="s">
        <v>9</v>
      </c>
      <c r="L5" s="8" t="s">
        <v>10</v>
      </c>
      <c r="M5" s="8" t="s">
        <v>11</v>
      </c>
      <c r="N5" s="10" t="s">
        <v>12</v>
      </c>
      <c r="O5" s="7" t="s">
        <v>9</v>
      </c>
      <c r="P5" s="8" t="s">
        <v>10</v>
      </c>
      <c r="Q5" s="8" t="s">
        <v>11</v>
      </c>
      <c r="R5" s="10" t="s">
        <v>12</v>
      </c>
      <c r="S5" s="7" t="s">
        <v>6</v>
      </c>
      <c r="T5" s="8" t="s">
        <v>7</v>
      </c>
      <c r="U5" s="10" t="s">
        <v>8</v>
      </c>
      <c r="V5" s="8" t="s">
        <v>157</v>
      </c>
      <c r="W5" s="8" t="s">
        <v>9</v>
      </c>
      <c r="X5" s="8" t="s">
        <v>12</v>
      </c>
      <c r="Y5" s="9" t="s">
        <v>156</v>
      </c>
    </row>
    <row r="6" spans="2:25" x14ac:dyDescent="0.3">
      <c r="B6" s="16" t="s">
        <v>85</v>
      </c>
      <c r="C6" s="16">
        <v>0.01</v>
      </c>
      <c r="D6" s="16">
        <v>5000</v>
      </c>
      <c r="E6" s="16">
        <v>100</v>
      </c>
      <c r="F6" s="16">
        <f>5000*E6/80000</f>
        <v>6.25</v>
      </c>
      <c r="G6" s="29">
        <v>380</v>
      </c>
      <c r="H6" s="19">
        <v>24</v>
      </c>
      <c r="I6" s="19">
        <v>288.5</v>
      </c>
      <c r="J6" s="30">
        <v>2587</v>
      </c>
      <c r="K6" s="29">
        <v>389</v>
      </c>
      <c r="L6" s="19">
        <v>24</v>
      </c>
      <c r="M6" s="19">
        <v>282.89999999999998</v>
      </c>
      <c r="N6" s="30">
        <v>3843</v>
      </c>
      <c r="O6" s="29">
        <v>372</v>
      </c>
      <c r="P6" s="19">
        <v>24</v>
      </c>
      <c r="Q6" s="19">
        <v>294.60000000000002</v>
      </c>
      <c r="R6" s="30">
        <v>3423</v>
      </c>
      <c r="S6" s="29">
        <v>2</v>
      </c>
      <c r="T6" s="19">
        <v>0</v>
      </c>
      <c r="U6" s="21">
        <v>2</v>
      </c>
      <c r="V6" s="19">
        <f>(G6+K6+O6)/3</f>
        <v>380.33333333333331</v>
      </c>
      <c r="W6" s="19">
        <f>(I6+M6+Q6)/3</f>
        <v>288.66666666666669</v>
      </c>
      <c r="X6" s="20">
        <f>MAX(J6,N6,R6)</f>
        <v>3843</v>
      </c>
      <c r="Y6" s="21">
        <f>AVERAGE(S6,T6,U6)</f>
        <v>1.3333333333333333</v>
      </c>
    </row>
    <row r="7" spans="2:25" x14ac:dyDescent="0.3">
      <c r="B7" s="17" t="s">
        <v>86</v>
      </c>
      <c r="C7" s="17"/>
      <c r="D7" s="17"/>
      <c r="E7" s="17">
        <v>200</v>
      </c>
      <c r="F7" s="17">
        <f t="shared" ref="F7:F15" si="0">5000*E7/80000</f>
        <v>12.5</v>
      </c>
      <c r="G7" s="31">
        <v>372</v>
      </c>
      <c r="H7" s="22">
        <v>24</v>
      </c>
      <c r="I7" s="22">
        <v>296.3</v>
      </c>
      <c r="J7" s="32">
        <v>3148</v>
      </c>
      <c r="K7" s="31">
        <v>353</v>
      </c>
      <c r="L7" s="22">
        <v>24</v>
      </c>
      <c r="M7" s="22">
        <v>310</v>
      </c>
      <c r="N7" s="32">
        <v>4196</v>
      </c>
      <c r="O7" s="31">
        <v>350</v>
      </c>
      <c r="P7" s="22">
        <v>24</v>
      </c>
      <c r="Q7" s="22">
        <v>309.7</v>
      </c>
      <c r="R7" s="32">
        <v>4867</v>
      </c>
      <c r="S7" s="31">
        <v>1</v>
      </c>
      <c r="T7" s="22">
        <v>5</v>
      </c>
      <c r="U7" s="24">
        <v>2</v>
      </c>
      <c r="V7" s="22">
        <f>(G7+K7+O7)/3</f>
        <v>358.33333333333331</v>
      </c>
      <c r="W7" s="22">
        <f>(I7+M7+Q7)/3</f>
        <v>305.33333333333331</v>
      </c>
      <c r="X7" s="23">
        <f>MAX(J7,N7,R7)</f>
        <v>4867</v>
      </c>
      <c r="Y7" s="24">
        <f t="shared" ref="Y7:Y70" si="1">AVERAGE(S7,T7,U7)</f>
        <v>2.6666666666666665</v>
      </c>
    </row>
    <row r="8" spans="2:25" x14ac:dyDescent="0.3">
      <c r="B8" s="17" t="s">
        <v>87</v>
      </c>
      <c r="C8" s="17"/>
      <c r="D8" s="17"/>
      <c r="E8" s="17">
        <v>300</v>
      </c>
      <c r="F8" s="17">
        <f t="shared" si="0"/>
        <v>18.75</v>
      </c>
      <c r="G8" s="31">
        <v>355</v>
      </c>
      <c r="H8" s="22">
        <v>24</v>
      </c>
      <c r="I8" s="22">
        <v>306.2</v>
      </c>
      <c r="J8" s="32">
        <v>3208</v>
      </c>
      <c r="K8" s="31">
        <v>393</v>
      </c>
      <c r="L8" s="22">
        <v>24</v>
      </c>
      <c r="M8" s="22">
        <v>281.60000000000002</v>
      </c>
      <c r="N8" s="32">
        <v>2787</v>
      </c>
      <c r="O8" s="31">
        <v>342</v>
      </c>
      <c r="P8" s="22">
        <v>24</v>
      </c>
      <c r="Q8" s="22">
        <v>316.8</v>
      </c>
      <c r="R8" s="32">
        <v>2675</v>
      </c>
      <c r="S8" s="31">
        <v>3</v>
      </c>
      <c r="T8" s="22">
        <v>3</v>
      </c>
      <c r="U8" s="24">
        <v>0</v>
      </c>
      <c r="V8" s="22">
        <f>(G8+K8+O8)/3</f>
        <v>363.33333333333331</v>
      </c>
      <c r="W8" s="22">
        <f>(I8+M8+Q8)/3</f>
        <v>301.5333333333333</v>
      </c>
      <c r="X8" s="23">
        <f>MAX(J8,N8,R8)</f>
        <v>3208</v>
      </c>
      <c r="Y8" s="24">
        <f t="shared" si="1"/>
        <v>2</v>
      </c>
    </row>
    <row r="9" spans="2:25" x14ac:dyDescent="0.3">
      <c r="B9" s="17" t="s">
        <v>88</v>
      </c>
      <c r="C9" s="17"/>
      <c r="D9" s="17"/>
      <c r="E9" s="17">
        <v>400</v>
      </c>
      <c r="F9" s="17">
        <f t="shared" si="0"/>
        <v>25</v>
      </c>
      <c r="G9" s="31">
        <v>403</v>
      </c>
      <c r="H9" s="22">
        <v>24</v>
      </c>
      <c r="I9" s="22">
        <v>274.60000000000002</v>
      </c>
      <c r="J9" s="32">
        <v>3038</v>
      </c>
      <c r="K9" s="31">
        <v>359</v>
      </c>
      <c r="L9" s="22">
        <v>24</v>
      </c>
      <c r="M9" s="22">
        <v>301.39999999999998</v>
      </c>
      <c r="N9" s="32">
        <v>5405</v>
      </c>
      <c r="O9" s="31">
        <v>374</v>
      </c>
      <c r="P9" s="22">
        <v>24</v>
      </c>
      <c r="Q9" s="22">
        <v>295</v>
      </c>
      <c r="R9" s="32">
        <v>3477</v>
      </c>
      <c r="S9" s="31">
        <v>2</v>
      </c>
      <c r="T9" s="22">
        <v>2</v>
      </c>
      <c r="U9" s="24">
        <v>5</v>
      </c>
      <c r="V9" s="22">
        <f>(G9+K9+O9)/3</f>
        <v>378.66666666666669</v>
      </c>
      <c r="W9" s="22">
        <f>(I9+M9+Q9)/3</f>
        <v>290.33333333333331</v>
      </c>
      <c r="X9" s="23">
        <f>MAX(J9,N9,R9)</f>
        <v>5405</v>
      </c>
      <c r="Y9" s="24">
        <f t="shared" si="1"/>
        <v>3</v>
      </c>
    </row>
    <row r="10" spans="2:25" x14ac:dyDescent="0.3">
      <c r="B10" s="17" t="s">
        <v>89</v>
      </c>
      <c r="C10" s="17"/>
      <c r="D10" s="17"/>
      <c r="E10" s="17">
        <v>500</v>
      </c>
      <c r="F10" s="17">
        <f t="shared" si="0"/>
        <v>31.25</v>
      </c>
      <c r="G10" s="31">
        <v>373</v>
      </c>
      <c r="H10" s="22">
        <v>24</v>
      </c>
      <c r="I10" s="22">
        <v>295.2</v>
      </c>
      <c r="J10" s="32">
        <v>4405</v>
      </c>
      <c r="K10" s="31">
        <v>325</v>
      </c>
      <c r="L10" s="22">
        <v>24</v>
      </c>
      <c r="M10" s="22">
        <v>332.2</v>
      </c>
      <c r="N10" s="32">
        <v>3946</v>
      </c>
      <c r="O10" s="31">
        <v>361</v>
      </c>
      <c r="P10" s="22">
        <v>24</v>
      </c>
      <c r="Q10" s="22">
        <v>302.5</v>
      </c>
      <c r="R10" s="32">
        <v>2904</v>
      </c>
      <c r="S10" s="31">
        <v>2</v>
      </c>
      <c r="T10" s="22">
        <v>1</v>
      </c>
      <c r="U10" s="24">
        <v>1</v>
      </c>
      <c r="V10" s="22">
        <f>(G10+K10+O10)/3</f>
        <v>353</v>
      </c>
      <c r="W10" s="22">
        <f>(I10+M10+Q10)/3</f>
        <v>309.96666666666664</v>
      </c>
      <c r="X10" s="23">
        <f>MAX(J10,N10,R10)</f>
        <v>4405</v>
      </c>
      <c r="Y10" s="24">
        <f t="shared" si="1"/>
        <v>1.3333333333333333</v>
      </c>
    </row>
    <row r="11" spans="2:25" x14ac:dyDescent="0.3">
      <c r="B11" s="17" t="s">
        <v>90</v>
      </c>
      <c r="C11" s="17"/>
      <c r="D11" s="17"/>
      <c r="E11" s="17">
        <v>600</v>
      </c>
      <c r="F11" s="17">
        <f t="shared" si="0"/>
        <v>37.5</v>
      </c>
      <c r="G11" s="31">
        <v>372</v>
      </c>
      <c r="H11" s="22">
        <v>24</v>
      </c>
      <c r="I11" s="22">
        <v>293.89999999999998</v>
      </c>
      <c r="J11" s="32">
        <v>3584</v>
      </c>
      <c r="K11" s="31">
        <v>413</v>
      </c>
      <c r="L11" s="22">
        <v>24</v>
      </c>
      <c r="M11" s="22">
        <v>268.3</v>
      </c>
      <c r="N11" s="32">
        <v>2294</v>
      </c>
      <c r="O11" s="31">
        <v>343</v>
      </c>
      <c r="P11" s="22">
        <v>24</v>
      </c>
      <c r="Q11" s="22">
        <v>315.7</v>
      </c>
      <c r="R11" s="32">
        <v>4270</v>
      </c>
      <c r="S11" s="31">
        <v>0</v>
      </c>
      <c r="T11" s="22">
        <v>2</v>
      </c>
      <c r="U11" s="24">
        <v>1</v>
      </c>
      <c r="V11" s="22">
        <f>(G11+K11+O11)/3</f>
        <v>376</v>
      </c>
      <c r="W11" s="22">
        <f>(I11+M11+Q11)/3</f>
        <v>292.63333333333338</v>
      </c>
      <c r="X11" s="23">
        <f>MAX(J11,N11,R11)</f>
        <v>4270</v>
      </c>
      <c r="Y11" s="24">
        <f t="shared" si="1"/>
        <v>1</v>
      </c>
    </row>
    <row r="12" spans="2:25" x14ac:dyDescent="0.3">
      <c r="B12" s="17" t="s">
        <v>91</v>
      </c>
      <c r="C12" s="17"/>
      <c r="D12" s="17"/>
      <c r="E12" s="17">
        <v>700</v>
      </c>
      <c r="F12" s="17">
        <f t="shared" si="0"/>
        <v>43.75</v>
      </c>
      <c r="G12" s="31">
        <v>373</v>
      </c>
      <c r="H12" s="22">
        <v>24</v>
      </c>
      <c r="I12" s="22">
        <v>294.5</v>
      </c>
      <c r="J12" s="32">
        <v>5208</v>
      </c>
      <c r="K12" s="31">
        <v>383</v>
      </c>
      <c r="L12" s="22">
        <v>24</v>
      </c>
      <c r="M12" s="22">
        <v>287.2</v>
      </c>
      <c r="N12" s="32">
        <v>3485</v>
      </c>
      <c r="O12" s="31">
        <v>365</v>
      </c>
      <c r="P12" s="22">
        <v>24</v>
      </c>
      <c r="Q12" s="22">
        <v>298.89999999999998</v>
      </c>
      <c r="R12" s="32">
        <v>3163</v>
      </c>
      <c r="S12" s="31">
        <v>3</v>
      </c>
      <c r="T12" s="22">
        <v>1</v>
      </c>
      <c r="U12" s="24">
        <v>3</v>
      </c>
      <c r="V12" s="22">
        <f>(G12+K12+O12)/3</f>
        <v>373.66666666666669</v>
      </c>
      <c r="W12" s="22">
        <f>(I12+M12+Q12)/3</f>
        <v>293.53333333333336</v>
      </c>
      <c r="X12" s="23">
        <f>MAX(J12,N12,R12)</f>
        <v>5208</v>
      </c>
      <c r="Y12" s="24">
        <f t="shared" si="1"/>
        <v>2.3333333333333335</v>
      </c>
    </row>
    <row r="13" spans="2:25" x14ac:dyDescent="0.3">
      <c r="B13" s="17" t="s">
        <v>92</v>
      </c>
      <c r="C13" s="17"/>
      <c r="D13" s="17"/>
      <c r="E13" s="17">
        <v>800</v>
      </c>
      <c r="F13" s="17">
        <f t="shared" si="0"/>
        <v>50</v>
      </c>
      <c r="G13" s="31">
        <v>358</v>
      </c>
      <c r="H13" s="22">
        <v>24</v>
      </c>
      <c r="I13" s="22">
        <v>304.5</v>
      </c>
      <c r="J13" s="32">
        <v>2587</v>
      </c>
      <c r="K13" s="31">
        <v>377</v>
      </c>
      <c r="L13" s="22">
        <v>24</v>
      </c>
      <c r="M13" s="22">
        <v>289.89999999999998</v>
      </c>
      <c r="N13" s="32">
        <v>2329</v>
      </c>
      <c r="O13" s="31">
        <v>331</v>
      </c>
      <c r="P13" s="22">
        <v>24</v>
      </c>
      <c r="Q13" s="22">
        <v>327.8</v>
      </c>
      <c r="R13" s="32">
        <v>3634</v>
      </c>
      <c r="S13" s="31">
        <v>0</v>
      </c>
      <c r="T13" s="22">
        <v>3</v>
      </c>
      <c r="U13" s="24">
        <v>5</v>
      </c>
      <c r="V13" s="22">
        <f>(G13+K13+O13)/3</f>
        <v>355.33333333333331</v>
      </c>
      <c r="W13" s="22">
        <f>(I13+M13+Q13)/3</f>
        <v>307.40000000000003</v>
      </c>
      <c r="X13" s="23">
        <f>MAX(J13,N13,R13)</f>
        <v>3634</v>
      </c>
      <c r="Y13" s="24">
        <f t="shared" si="1"/>
        <v>2.6666666666666665</v>
      </c>
    </row>
    <row r="14" spans="2:25" x14ac:dyDescent="0.3">
      <c r="B14" s="17" t="s">
        <v>93</v>
      </c>
      <c r="C14" s="17"/>
      <c r="D14" s="17"/>
      <c r="E14" s="17">
        <v>900</v>
      </c>
      <c r="F14" s="17">
        <f t="shared" si="0"/>
        <v>56.25</v>
      </c>
      <c r="G14" s="31">
        <v>414</v>
      </c>
      <c r="H14" s="22">
        <v>24</v>
      </c>
      <c r="I14" s="22">
        <v>267.89999999999998</v>
      </c>
      <c r="J14" s="32">
        <v>2591</v>
      </c>
      <c r="K14" s="31">
        <v>375</v>
      </c>
      <c r="L14" s="22">
        <v>24</v>
      </c>
      <c r="M14" s="22">
        <v>291.60000000000002</v>
      </c>
      <c r="N14" s="32">
        <v>3812</v>
      </c>
      <c r="O14" s="31">
        <v>346</v>
      </c>
      <c r="P14" s="22">
        <v>24</v>
      </c>
      <c r="Q14" s="22">
        <v>312.89999999999998</v>
      </c>
      <c r="R14" s="32">
        <v>3205</v>
      </c>
      <c r="S14" s="31">
        <v>3</v>
      </c>
      <c r="T14" s="22">
        <v>4</v>
      </c>
      <c r="U14" s="24">
        <v>1</v>
      </c>
      <c r="V14" s="22">
        <f>(G14+K14+O14)/3</f>
        <v>378.33333333333331</v>
      </c>
      <c r="W14" s="22">
        <f>(I14+M14+Q14)/3</f>
        <v>290.8</v>
      </c>
      <c r="X14" s="23">
        <f>MAX(J14,N14,R14)</f>
        <v>3812</v>
      </c>
      <c r="Y14" s="24">
        <f t="shared" si="1"/>
        <v>2.6666666666666665</v>
      </c>
    </row>
    <row r="15" spans="2:25" x14ac:dyDescent="0.3">
      <c r="B15" s="18" t="s">
        <v>94</v>
      </c>
      <c r="C15" s="18"/>
      <c r="D15" s="18"/>
      <c r="E15" s="18">
        <v>1000</v>
      </c>
      <c r="F15" s="18">
        <f t="shared" si="0"/>
        <v>62.5</v>
      </c>
      <c r="G15" s="33">
        <v>359</v>
      </c>
      <c r="H15" s="25">
        <v>24</v>
      </c>
      <c r="I15" s="25">
        <v>302.10000000000002</v>
      </c>
      <c r="J15" s="34">
        <v>2460</v>
      </c>
      <c r="K15" s="33">
        <v>429</v>
      </c>
      <c r="L15" s="25">
        <v>24</v>
      </c>
      <c r="M15" s="25">
        <v>260.8</v>
      </c>
      <c r="N15" s="34">
        <v>4069</v>
      </c>
      <c r="O15" s="33">
        <v>349</v>
      </c>
      <c r="P15" s="25">
        <v>24</v>
      </c>
      <c r="Q15" s="25">
        <v>309.8</v>
      </c>
      <c r="R15" s="34">
        <v>3340</v>
      </c>
      <c r="S15" s="33">
        <v>0</v>
      </c>
      <c r="T15" s="25">
        <v>1</v>
      </c>
      <c r="U15" s="9">
        <v>2</v>
      </c>
      <c r="V15" s="25">
        <f>(G15+K15+O15)/3</f>
        <v>379</v>
      </c>
      <c r="W15" s="25">
        <f>(I15+M15+Q15)/3</f>
        <v>290.90000000000003</v>
      </c>
      <c r="X15" s="26">
        <f>MAX(J15,N15,R15)</f>
        <v>4069</v>
      </c>
      <c r="Y15" s="9">
        <f t="shared" si="1"/>
        <v>1</v>
      </c>
    </row>
    <row r="16" spans="2:25" x14ac:dyDescent="0.3">
      <c r="B16" s="16" t="s">
        <v>95</v>
      </c>
      <c r="C16" s="16">
        <v>0.01</v>
      </c>
      <c r="D16" s="16">
        <v>10000</v>
      </c>
      <c r="E16" s="16">
        <v>100</v>
      </c>
      <c r="F16" s="16">
        <f>E16*10000/80000</f>
        <v>12.5</v>
      </c>
      <c r="G16" s="29">
        <v>688</v>
      </c>
      <c r="H16" s="19">
        <v>24</v>
      </c>
      <c r="I16" s="19">
        <v>179.6</v>
      </c>
      <c r="J16" s="30">
        <v>2964</v>
      </c>
      <c r="K16" s="29">
        <v>752</v>
      </c>
      <c r="L16" s="19">
        <v>24</v>
      </c>
      <c r="M16" s="19">
        <v>166.9</v>
      </c>
      <c r="N16" s="30">
        <v>2454</v>
      </c>
      <c r="O16" s="29">
        <v>719</v>
      </c>
      <c r="P16" s="19">
        <v>24</v>
      </c>
      <c r="Q16" s="19">
        <v>174.1</v>
      </c>
      <c r="R16" s="30">
        <v>1648</v>
      </c>
      <c r="S16" s="29">
        <v>1</v>
      </c>
      <c r="T16" s="19">
        <v>2</v>
      </c>
      <c r="U16" s="21">
        <v>0</v>
      </c>
      <c r="V16" s="19">
        <f>(G16+K16+O16)/3</f>
        <v>719.66666666666663</v>
      </c>
      <c r="W16" s="19">
        <f>(I16+M16+Q16)/3</f>
        <v>173.53333333333333</v>
      </c>
      <c r="X16" s="20">
        <f>MAX(J16,N16,R16)</f>
        <v>2964</v>
      </c>
      <c r="Y16" s="21">
        <f t="shared" si="1"/>
        <v>1</v>
      </c>
    </row>
    <row r="17" spans="2:25" x14ac:dyDescent="0.3">
      <c r="B17" s="17" t="s">
        <v>96</v>
      </c>
      <c r="C17" s="17"/>
      <c r="D17" s="17"/>
      <c r="E17" s="17">
        <v>200</v>
      </c>
      <c r="F17" s="17">
        <f t="shared" ref="F17:F25" si="2">E17*10000/80000</f>
        <v>25</v>
      </c>
      <c r="G17" s="31">
        <v>682</v>
      </c>
      <c r="H17" s="22">
        <v>24</v>
      </c>
      <c r="I17" s="22">
        <v>181</v>
      </c>
      <c r="J17" s="32">
        <v>3184</v>
      </c>
      <c r="K17" s="31">
        <v>764</v>
      </c>
      <c r="L17" s="22">
        <v>24</v>
      </c>
      <c r="M17" s="22">
        <v>164.3</v>
      </c>
      <c r="N17" s="32">
        <v>2007</v>
      </c>
      <c r="O17" s="31">
        <v>687</v>
      </c>
      <c r="P17" s="22">
        <v>24</v>
      </c>
      <c r="Q17" s="22">
        <v>179.5</v>
      </c>
      <c r="R17" s="32">
        <v>3620</v>
      </c>
      <c r="S17" s="31">
        <v>1</v>
      </c>
      <c r="T17" s="22">
        <v>1</v>
      </c>
      <c r="U17" s="24">
        <v>1</v>
      </c>
      <c r="V17" s="22">
        <f>(G17+K17+O17)/3</f>
        <v>711</v>
      </c>
      <c r="W17" s="22">
        <f>(I17+M17+Q17)/3</f>
        <v>174.93333333333331</v>
      </c>
      <c r="X17" s="23">
        <f>MAX(J17,N17,R17)</f>
        <v>3620</v>
      </c>
      <c r="Y17" s="24">
        <f t="shared" si="1"/>
        <v>1</v>
      </c>
    </row>
    <row r="18" spans="2:25" x14ac:dyDescent="0.3">
      <c r="B18" s="17" t="s">
        <v>97</v>
      </c>
      <c r="C18" s="17"/>
      <c r="D18" s="17"/>
      <c r="E18" s="17">
        <v>300</v>
      </c>
      <c r="F18" s="17">
        <f t="shared" si="2"/>
        <v>37.5</v>
      </c>
      <c r="G18" s="31">
        <v>776</v>
      </c>
      <c r="H18" s="22">
        <v>24</v>
      </c>
      <c r="I18" s="22">
        <v>162.69999999999999</v>
      </c>
      <c r="J18" s="32">
        <v>2049</v>
      </c>
      <c r="K18" s="31">
        <v>740</v>
      </c>
      <c r="L18" s="22">
        <v>24</v>
      </c>
      <c r="M18" s="22">
        <v>169.1</v>
      </c>
      <c r="N18" s="32">
        <v>3695</v>
      </c>
      <c r="O18" s="31">
        <v>691</v>
      </c>
      <c r="P18" s="22">
        <v>24</v>
      </c>
      <c r="Q18" s="22">
        <v>178.1</v>
      </c>
      <c r="R18" s="32">
        <v>1628</v>
      </c>
      <c r="S18" s="31">
        <v>1</v>
      </c>
      <c r="T18" s="22">
        <v>3</v>
      </c>
      <c r="U18" s="24">
        <v>2</v>
      </c>
      <c r="V18" s="22">
        <f>(G18+K18+O18)/3</f>
        <v>735.66666666666663</v>
      </c>
      <c r="W18" s="22">
        <f>(I18+M18+Q18)/3</f>
        <v>169.96666666666667</v>
      </c>
      <c r="X18" s="23">
        <f>MAX(J18,N18,R18)</f>
        <v>3695</v>
      </c>
      <c r="Y18" s="24">
        <f t="shared" si="1"/>
        <v>2</v>
      </c>
    </row>
    <row r="19" spans="2:25" x14ac:dyDescent="0.3">
      <c r="B19" s="17" t="s">
        <v>98</v>
      </c>
      <c r="C19" s="17"/>
      <c r="D19" s="17"/>
      <c r="E19" s="17">
        <v>400</v>
      </c>
      <c r="F19" s="17">
        <f t="shared" si="2"/>
        <v>50</v>
      </c>
      <c r="G19" s="31">
        <v>731</v>
      </c>
      <c r="H19" s="22">
        <v>24</v>
      </c>
      <c r="I19" s="22">
        <v>170.2</v>
      </c>
      <c r="J19" s="32">
        <v>2032</v>
      </c>
      <c r="K19" s="31">
        <v>751</v>
      </c>
      <c r="L19" s="22">
        <v>24</v>
      </c>
      <c r="M19" s="22">
        <v>166.9</v>
      </c>
      <c r="N19" s="32">
        <v>2323</v>
      </c>
      <c r="O19" s="31">
        <v>752</v>
      </c>
      <c r="P19" s="22">
        <v>24</v>
      </c>
      <c r="Q19" s="22">
        <v>167.2</v>
      </c>
      <c r="R19" s="32">
        <v>2460</v>
      </c>
      <c r="S19" s="31">
        <v>2</v>
      </c>
      <c r="T19" s="22">
        <v>1</v>
      </c>
      <c r="U19" s="24">
        <v>2</v>
      </c>
      <c r="V19" s="22">
        <f>(G19+K19+O19)/3</f>
        <v>744.66666666666663</v>
      </c>
      <c r="W19" s="22">
        <f>(I19+M19+Q19)/3</f>
        <v>168.1</v>
      </c>
      <c r="X19" s="23">
        <f>MAX(J19,N19,R19)</f>
        <v>2460</v>
      </c>
      <c r="Y19" s="24">
        <f t="shared" si="1"/>
        <v>1.6666666666666667</v>
      </c>
    </row>
    <row r="20" spans="2:25" x14ac:dyDescent="0.3">
      <c r="B20" s="17" t="s">
        <v>99</v>
      </c>
      <c r="C20" s="17"/>
      <c r="D20" s="17"/>
      <c r="E20" s="17">
        <v>500</v>
      </c>
      <c r="F20" s="17">
        <f t="shared" si="2"/>
        <v>62.5</v>
      </c>
      <c r="G20" s="31">
        <v>775</v>
      </c>
      <c r="H20" s="22">
        <v>24</v>
      </c>
      <c r="I20" s="22">
        <v>163.5</v>
      </c>
      <c r="J20" s="32">
        <v>2927</v>
      </c>
      <c r="K20" s="31">
        <v>749</v>
      </c>
      <c r="L20" s="22">
        <v>24</v>
      </c>
      <c r="M20" s="22">
        <v>167.6</v>
      </c>
      <c r="N20" s="32">
        <v>2532</v>
      </c>
      <c r="O20" s="31">
        <v>758</v>
      </c>
      <c r="P20" s="22">
        <v>24</v>
      </c>
      <c r="Q20" s="22">
        <v>166.3</v>
      </c>
      <c r="R20" s="32">
        <v>2715</v>
      </c>
      <c r="S20" s="31">
        <v>1</v>
      </c>
      <c r="T20" s="22">
        <v>1</v>
      </c>
      <c r="U20" s="24">
        <v>0</v>
      </c>
      <c r="V20" s="22">
        <f>(G20+K20+O20)/3</f>
        <v>760.66666666666663</v>
      </c>
      <c r="W20" s="22">
        <f>(I20+M20+Q20)/3</f>
        <v>165.8</v>
      </c>
      <c r="X20" s="23">
        <f>MAX(J20,N20,R20)</f>
        <v>2927</v>
      </c>
      <c r="Y20" s="24">
        <f t="shared" si="1"/>
        <v>0.66666666666666663</v>
      </c>
    </row>
    <row r="21" spans="2:25" x14ac:dyDescent="0.3">
      <c r="B21" s="17" t="s">
        <v>100</v>
      </c>
      <c r="C21" s="17"/>
      <c r="D21" s="17"/>
      <c r="E21" s="17">
        <v>600</v>
      </c>
      <c r="F21" s="17">
        <f t="shared" si="2"/>
        <v>75</v>
      </c>
      <c r="G21" s="31">
        <v>644</v>
      </c>
      <c r="H21" s="22">
        <v>24</v>
      </c>
      <c r="I21" s="22">
        <v>188.6</v>
      </c>
      <c r="J21" s="32">
        <v>2416</v>
      </c>
      <c r="K21" s="31">
        <v>711</v>
      </c>
      <c r="L21" s="22">
        <v>24</v>
      </c>
      <c r="M21" s="22">
        <v>174.8</v>
      </c>
      <c r="N21" s="32">
        <v>2023</v>
      </c>
      <c r="O21" s="31">
        <v>775</v>
      </c>
      <c r="P21" s="22">
        <v>24</v>
      </c>
      <c r="Q21" s="22">
        <v>163.30000000000001</v>
      </c>
      <c r="R21" s="32">
        <v>2556</v>
      </c>
      <c r="S21" s="31">
        <v>2</v>
      </c>
      <c r="T21" s="22">
        <v>0</v>
      </c>
      <c r="U21" s="24">
        <v>2</v>
      </c>
      <c r="V21" s="22">
        <f>(G21+K21+O21)/3</f>
        <v>710</v>
      </c>
      <c r="W21" s="22">
        <f>(I21+M21+Q21)/3</f>
        <v>175.56666666666669</v>
      </c>
      <c r="X21" s="23">
        <f>MAX(J21,N21,R21)</f>
        <v>2556</v>
      </c>
      <c r="Y21" s="24">
        <f t="shared" si="1"/>
        <v>1.3333333333333333</v>
      </c>
    </row>
    <row r="22" spans="2:25" x14ac:dyDescent="0.3">
      <c r="B22" s="17" t="s">
        <v>101</v>
      </c>
      <c r="C22" s="17"/>
      <c r="D22" s="17"/>
      <c r="E22" s="17">
        <v>700</v>
      </c>
      <c r="F22" s="17">
        <f t="shared" si="2"/>
        <v>87.5</v>
      </c>
      <c r="G22" s="31">
        <v>726</v>
      </c>
      <c r="H22" s="22">
        <v>24</v>
      </c>
      <c r="I22" s="22">
        <v>172.2</v>
      </c>
      <c r="J22" s="32">
        <v>2200</v>
      </c>
      <c r="K22" s="31">
        <v>783</v>
      </c>
      <c r="L22" s="22">
        <v>24</v>
      </c>
      <c r="M22" s="22">
        <v>162.5</v>
      </c>
      <c r="N22" s="32">
        <v>1930</v>
      </c>
      <c r="O22" s="31">
        <v>719</v>
      </c>
      <c r="P22" s="22">
        <v>24</v>
      </c>
      <c r="Q22" s="22">
        <v>172.4</v>
      </c>
      <c r="R22" s="32">
        <v>2394</v>
      </c>
      <c r="S22" s="31">
        <v>2</v>
      </c>
      <c r="T22" s="22">
        <v>0</v>
      </c>
      <c r="U22" s="24">
        <v>0</v>
      </c>
      <c r="V22" s="22">
        <f>(G22+K22+O22)/3</f>
        <v>742.66666666666663</v>
      </c>
      <c r="W22" s="22">
        <f>(I22+M22+Q22)/3</f>
        <v>169.03333333333333</v>
      </c>
      <c r="X22" s="23">
        <f>MAX(J22,N22,R22)</f>
        <v>2394</v>
      </c>
      <c r="Y22" s="24">
        <f t="shared" si="1"/>
        <v>0.66666666666666663</v>
      </c>
    </row>
    <row r="23" spans="2:25" x14ac:dyDescent="0.3">
      <c r="B23" s="17" t="s">
        <v>102</v>
      </c>
      <c r="C23" s="17"/>
      <c r="D23" s="17"/>
      <c r="E23" s="17">
        <v>800</v>
      </c>
      <c r="F23" s="17">
        <f t="shared" si="2"/>
        <v>100</v>
      </c>
      <c r="G23" s="31">
        <v>663</v>
      </c>
      <c r="H23" s="22">
        <v>24</v>
      </c>
      <c r="I23" s="22">
        <v>184.7</v>
      </c>
      <c r="J23" s="32">
        <v>2274</v>
      </c>
      <c r="K23" s="31">
        <v>721</v>
      </c>
      <c r="L23" s="22">
        <v>24</v>
      </c>
      <c r="M23" s="22">
        <v>172.6</v>
      </c>
      <c r="N23" s="32">
        <v>3125</v>
      </c>
      <c r="O23" s="31">
        <v>805</v>
      </c>
      <c r="P23" s="22">
        <v>24</v>
      </c>
      <c r="Q23" s="22">
        <v>159.4</v>
      </c>
      <c r="R23" s="32">
        <v>3452</v>
      </c>
      <c r="S23" s="31">
        <v>0</v>
      </c>
      <c r="T23" s="22">
        <v>2</v>
      </c>
      <c r="U23" s="24">
        <v>1</v>
      </c>
      <c r="V23" s="22">
        <f>(G23+K23+O23)/3</f>
        <v>729.66666666666663</v>
      </c>
      <c r="W23" s="22">
        <f>(I23+M23+Q23)/3</f>
        <v>172.23333333333332</v>
      </c>
      <c r="X23" s="23">
        <f>MAX(J23,N23,R23)</f>
        <v>3452</v>
      </c>
      <c r="Y23" s="24">
        <f t="shared" si="1"/>
        <v>1</v>
      </c>
    </row>
    <row r="24" spans="2:25" x14ac:dyDescent="0.3">
      <c r="B24" s="17" t="s">
        <v>103</v>
      </c>
      <c r="C24" s="17"/>
      <c r="D24" s="17"/>
      <c r="E24" s="17">
        <v>900</v>
      </c>
      <c r="F24" s="17">
        <f t="shared" si="2"/>
        <v>112.5</v>
      </c>
      <c r="G24" s="31">
        <v>703</v>
      </c>
      <c r="H24" s="22">
        <v>24</v>
      </c>
      <c r="I24" s="22">
        <v>175.8</v>
      </c>
      <c r="J24" s="32">
        <v>2054</v>
      </c>
      <c r="K24" s="31">
        <v>842</v>
      </c>
      <c r="L24" s="22">
        <v>24</v>
      </c>
      <c r="M24" s="22">
        <v>153.4</v>
      </c>
      <c r="N24" s="32">
        <v>2484</v>
      </c>
      <c r="O24" s="31">
        <v>713</v>
      </c>
      <c r="P24" s="22">
        <v>24</v>
      </c>
      <c r="Q24" s="22">
        <v>174.1</v>
      </c>
      <c r="R24" s="32">
        <v>3208</v>
      </c>
      <c r="S24" s="31">
        <v>3</v>
      </c>
      <c r="T24" s="22">
        <v>1</v>
      </c>
      <c r="U24" s="24">
        <v>1</v>
      </c>
      <c r="V24" s="22">
        <f>(G24+K24+O24)/3</f>
        <v>752.66666666666663</v>
      </c>
      <c r="W24" s="22">
        <f>(I24+M24+Q24)/3</f>
        <v>167.76666666666668</v>
      </c>
      <c r="X24" s="23">
        <f>MAX(J24,N24,R24)</f>
        <v>3208</v>
      </c>
      <c r="Y24" s="24">
        <f t="shared" si="1"/>
        <v>1.6666666666666667</v>
      </c>
    </row>
    <row r="25" spans="2:25" x14ac:dyDescent="0.3">
      <c r="B25" s="18" t="s">
        <v>104</v>
      </c>
      <c r="C25" s="18"/>
      <c r="D25" s="18"/>
      <c r="E25" s="18">
        <v>1000</v>
      </c>
      <c r="F25" s="18">
        <f t="shared" si="2"/>
        <v>125</v>
      </c>
      <c r="G25" s="33">
        <v>816</v>
      </c>
      <c r="H25" s="25">
        <v>24</v>
      </c>
      <c r="I25" s="25">
        <v>156.9</v>
      </c>
      <c r="J25" s="34">
        <v>1882</v>
      </c>
      <c r="K25" s="33">
        <v>756</v>
      </c>
      <c r="L25" s="25">
        <v>24</v>
      </c>
      <c r="M25" s="25">
        <v>166.3</v>
      </c>
      <c r="N25" s="34">
        <v>3706</v>
      </c>
      <c r="O25" s="33">
        <v>753</v>
      </c>
      <c r="P25" s="25">
        <v>24</v>
      </c>
      <c r="Q25" s="25">
        <v>167.6</v>
      </c>
      <c r="R25" s="34">
        <v>2548</v>
      </c>
      <c r="S25" s="33">
        <v>0</v>
      </c>
      <c r="T25" s="25">
        <v>2</v>
      </c>
      <c r="U25" s="9">
        <v>0</v>
      </c>
      <c r="V25" s="25">
        <f>(G25+K25+O25)/3</f>
        <v>775</v>
      </c>
      <c r="W25" s="25">
        <f>(I25+M25+Q25)/3</f>
        <v>163.60000000000002</v>
      </c>
      <c r="X25" s="26">
        <f>MAX(J25,N25,R25)</f>
        <v>3706</v>
      </c>
      <c r="Y25" s="9">
        <f t="shared" si="1"/>
        <v>0.66666666666666663</v>
      </c>
    </row>
    <row r="26" spans="2:25" x14ac:dyDescent="0.3">
      <c r="B26" s="16" t="s">
        <v>105</v>
      </c>
      <c r="C26" s="16">
        <v>1E-3</v>
      </c>
      <c r="D26" s="16">
        <v>5000</v>
      </c>
      <c r="E26" s="16">
        <v>100</v>
      </c>
      <c r="F26" s="16">
        <f>5000*E26/80000</f>
        <v>6.25</v>
      </c>
      <c r="G26" s="29">
        <v>135</v>
      </c>
      <c r="H26" s="19">
        <v>24</v>
      </c>
      <c r="I26" s="19">
        <v>751.7</v>
      </c>
      <c r="J26" s="30">
        <v>14356</v>
      </c>
      <c r="K26" s="29">
        <v>142</v>
      </c>
      <c r="L26" s="19">
        <v>24</v>
      </c>
      <c r="M26" s="19">
        <v>716.3</v>
      </c>
      <c r="N26" s="30">
        <v>10310</v>
      </c>
      <c r="O26" s="29">
        <v>137</v>
      </c>
      <c r="P26" s="19">
        <v>24</v>
      </c>
      <c r="Q26" s="19">
        <v>740.8</v>
      </c>
      <c r="R26" s="30">
        <v>9508</v>
      </c>
      <c r="S26" s="29">
        <v>5</v>
      </c>
      <c r="T26" s="19">
        <v>3</v>
      </c>
      <c r="U26" s="21">
        <v>5</v>
      </c>
      <c r="V26" s="19">
        <f>(G26+K26+O26)/3</f>
        <v>138</v>
      </c>
      <c r="W26" s="19">
        <f>(I26+M26+Q26)/3</f>
        <v>736.26666666666677</v>
      </c>
      <c r="X26" s="20">
        <f>MAX(J26,N26,R26)</f>
        <v>14356</v>
      </c>
      <c r="Y26" s="21">
        <f t="shared" si="1"/>
        <v>4.333333333333333</v>
      </c>
    </row>
    <row r="27" spans="2:25" x14ac:dyDescent="0.3">
      <c r="B27" s="17" t="s">
        <v>106</v>
      </c>
      <c r="C27" s="17"/>
      <c r="D27" s="17"/>
      <c r="E27" s="17">
        <v>200</v>
      </c>
      <c r="F27" s="17">
        <f t="shared" ref="F27:F35" si="3">5000*E27/80000</f>
        <v>12.5</v>
      </c>
      <c r="G27" s="31">
        <v>131</v>
      </c>
      <c r="H27" s="22">
        <v>24</v>
      </c>
      <c r="I27" s="22">
        <v>774.2</v>
      </c>
      <c r="J27" s="32">
        <v>10089</v>
      </c>
      <c r="K27" s="31">
        <v>133</v>
      </c>
      <c r="L27" s="22">
        <v>24</v>
      </c>
      <c r="M27" s="22">
        <v>762.3</v>
      </c>
      <c r="N27" s="32">
        <v>10027</v>
      </c>
      <c r="O27" s="31">
        <v>132</v>
      </c>
      <c r="P27" s="22">
        <v>24</v>
      </c>
      <c r="Q27" s="22">
        <v>767</v>
      </c>
      <c r="R27" s="32">
        <v>7265</v>
      </c>
      <c r="S27" s="31">
        <v>5</v>
      </c>
      <c r="T27" s="22">
        <v>5</v>
      </c>
      <c r="U27" s="24">
        <v>5</v>
      </c>
      <c r="V27" s="22">
        <f>(G27+K27+O27)/3</f>
        <v>132</v>
      </c>
      <c r="W27" s="22">
        <f>(I27+M27+Q27)/3</f>
        <v>767.83333333333337</v>
      </c>
      <c r="X27" s="23">
        <f>MAX(J27,N27,R27)</f>
        <v>10089</v>
      </c>
      <c r="Y27" s="24">
        <f t="shared" si="1"/>
        <v>5</v>
      </c>
    </row>
    <row r="28" spans="2:25" x14ac:dyDescent="0.3">
      <c r="B28" s="17" t="s">
        <v>107</v>
      </c>
      <c r="C28" s="17"/>
      <c r="D28" s="17"/>
      <c r="E28" s="17">
        <v>300</v>
      </c>
      <c r="F28" s="17">
        <f t="shared" si="3"/>
        <v>18.75</v>
      </c>
      <c r="G28" s="31">
        <v>151</v>
      </c>
      <c r="H28" s="22">
        <v>24</v>
      </c>
      <c r="I28" s="22">
        <v>672.8</v>
      </c>
      <c r="J28" s="32">
        <v>7460</v>
      </c>
      <c r="K28" s="31">
        <v>130</v>
      </c>
      <c r="L28" s="22">
        <v>24</v>
      </c>
      <c r="M28" s="22">
        <v>776.8</v>
      </c>
      <c r="N28" s="32">
        <v>9509</v>
      </c>
      <c r="O28" s="31">
        <v>134</v>
      </c>
      <c r="P28" s="22">
        <v>24</v>
      </c>
      <c r="Q28" s="22">
        <v>755.6</v>
      </c>
      <c r="R28" s="32">
        <v>6959</v>
      </c>
      <c r="S28" s="31">
        <v>4</v>
      </c>
      <c r="T28" s="22">
        <v>6</v>
      </c>
      <c r="U28" s="24">
        <v>5</v>
      </c>
      <c r="V28" s="22">
        <f>(G28+K28+O28)/3</f>
        <v>138.33333333333334</v>
      </c>
      <c r="W28" s="22">
        <f>(I28+M28+Q28)/3</f>
        <v>735.06666666666661</v>
      </c>
      <c r="X28" s="23">
        <f>MAX(J28,N28,R28)</f>
        <v>9509</v>
      </c>
      <c r="Y28" s="24">
        <f t="shared" si="1"/>
        <v>5</v>
      </c>
    </row>
    <row r="29" spans="2:25" x14ac:dyDescent="0.3">
      <c r="B29" s="17" t="s">
        <v>108</v>
      </c>
      <c r="C29" s="17"/>
      <c r="D29" s="17"/>
      <c r="E29" s="17">
        <v>400</v>
      </c>
      <c r="F29" s="17">
        <f t="shared" si="3"/>
        <v>25</v>
      </c>
      <c r="G29" s="31">
        <v>157</v>
      </c>
      <c r="H29" s="22">
        <v>24</v>
      </c>
      <c r="I29" s="22">
        <v>649.6</v>
      </c>
      <c r="J29" s="32">
        <v>6934</v>
      </c>
      <c r="K29" s="31">
        <v>135</v>
      </c>
      <c r="L29" s="22">
        <v>24</v>
      </c>
      <c r="M29" s="22">
        <v>750.9</v>
      </c>
      <c r="N29" s="32">
        <v>13531</v>
      </c>
      <c r="O29" s="31">
        <v>157</v>
      </c>
      <c r="P29" s="22">
        <v>24</v>
      </c>
      <c r="Q29" s="22">
        <v>648.1</v>
      </c>
      <c r="R29" s="32">
        <v>9578</v>
      </c>
      <c r="S29" s="31">
        <v>3</v>
      </c>
      <c r="T29" s="22">
        <v>5</v>
      </c>
      <c r="U29" s="24">
        <v>5</v>
      </c>
      <c r="V29" s="22">
        <f>(G29+K29+O29)/3</f>
        <v>149.66666666666666</v>
      </c>
      <c r="W29" s="22">
        <f>(I29+M29+Q29)/3</f>
        <v>682.86666666666667</v>
      </c>
      <c r="X29" s="23">
        <f>MAX(J29,N29,R29)</f>
        <v>13531</v>
      </c>
      <c r="Y29" s="24">
        <f t="shared" si="1"/>
        <v>4.333333333333333</v>
      </c>
    </row>
    <row r="30" spans="2:25" x14ac:dyDescent="0.3">
      <c r="B30" s="17" t="s">
        <v>109</v>
      </c>
      <c r="C30" s="17"/>
      <c r="D30" s="17"/>
      <c r="E30" s="17">
        <v>500</v>
      </c>
      <c r="F30" s="17">
        <f t="shared" si="3"/>
        <v>31.25</v>
      </c>
      <c r="G30" s="31">
        <v>134</v>
      </c>
      <c r="H30" s="22">
        <v>24</v>
      </c>
      <c r="I30" s="22">
        <v>755.2</v>
      </c>
      <c r="J30" s="32">
        <v>12609</v>
      </c>
      <c r="K30" s="31">
        <v>136</v>
      </c>
      <c r="L30" s="22">
        <v>24</v>
      </c>
      <c r="M30" s="22">
        <v>746.2</v>
      </c>
      <c r="N30" s="32">
        <v>12409</v>
      </c>
      <c r="O30" s="31">
        <v>140</v>
      </c>
      <c r="P30" s="22">
        <v>24</v>
      </c>
      <c r="Q30" s="22">
        <v>726.5</v>
      </c>
      <c r="R30" s="32">
        <v>7654</v>
      </c>
      <c r="S30" s="31">
        <v>6</v>
      </c>
      <c r="T30" s="22">
        <v>4</v>
      </c>
      <c r="U30" s="24">
        <v>4</v>
      </c>
      <c r="V30" s="22">
        <f>(G30+K30+O30)/3</f>
        <v>136.66666666666666</v>
      </c>
      <c r="W30" s="22">
        <f>(I30+M30+Q30)/3</f>
        <v>742.63333333333333</v>
      </c>
      <c r="X30" s="23">
        <f>MAX(J30,N30,R30)</f>
        <v>12609</v>
      </c>
      <c r="Y30" s="24">
        <f t="shared" si="1"/>
        <v>4.666666666666667</v>
      </c>
    </row>
    <row r="31" spans="2:25" x14ac:dyDescent="0.3">
      <c r="B31" s="17" t="s">
        <v>110</v>
      </c>
      <c r="C31" s="17"/>
      <c r="D31" s="17"/>
      <c r="E31" s="17">
        <v>600</v>
      </c>
      <c r="F31" s="17">
        <f t="shared" si="3"/>
        <v>37.5</v>
      </c>
      <c r="G31" s="31">
        <v>130</v>
      </c>
      <c r="H31" s="22">
        <v>24</v>
      </c>
      <c r="I31" s="22">
        <v>778</v>
      </c>
      <c r="J31" s="32">
        <v>10018</v>
      </c>
      <c r="K31" s="31">
        <v>163</v>
      </c>
      <c r="L31" s="22">
        <v>24</v>
      </c>
      <c r="M31" s="22">
        <v>626.29999999999995</v>
      </c>
      <c r="N31" s="32">
        <v>9346</v>
      </c>
      <c r="O31" s="31">
        <v>128</v>
      </c>
      <c r="P31" s="22">
        <v>24</v>
      </c>
      <c r="Q31" s="22">
        <v>790.4</v>
      </c>
      <c r="R31" s="32">
        <v>10088</v>
      </c>
      <c r="S31" s="31">
        <v>5</v>
      </c>
      <c r="T31" s="22">
        <v>3</v>
      </c>
      <c r="U31" s="24">
        <v>4</v>
      </c>
      <c r="V31" s="22">
        <f>(G31+K31+O31)/3</f>
        <v>140.33333333333334</v>
      </c>
      <c r="W31" s="22">
        <f>(I31+M31+Q31)/3</f>
        <v>731.56666666666661</v>
      </c>
      <c r="X31" s="23">
        <f>MAX(J31,N31,R31)</f>
        <v>10088</v>
      </c>
      <c r="Y31" s="24">
        <f t="shared" si="1"/>
        <v>4</v>
      </c>
    </row>
    <row r="32" spans="2:25" x14ac:dyDescent="0.3">
      <c r="B32" s="17" t="s">
        <v>111</v>
      </c>
      <c r="C32" s="17"/>
      <c r="D32" s="17"/>
      <c r="E32" s="17">
        <v>700</v>
      </c>
      <c r="F32" s="17">
        <f t="shared" si="3"/>
        <v>43.75</v>
      </c>
      <c r="G32" s="31">
        <v>148</v>
      </c>
      <c r="H32" s="22">
        <v>24</v>
      </c>
      <c r="I32" s="22">
        <v>685</v>
      </c>
      <c r="J32" s="32">
        <v>6345</v>
      </c>
      <c r="K32" s="31">
        <v>130</v>
      </c>
      <c r="L32" s="22">
        <v>24</v>
      </c>
      <c r="M32" s="22">
        <v>779.3</v>
      </c>
      <c r="N32" s="32">
        <v>10938</v>
      </c>
      <c r="O32" s="31">
        <v>180</v>
      </c>
      <c r="P32" s="22">
        <v>24</v>
      </c>
      <c r="Q32" s="22">
        <v>567</v>
      </c>
      <c r="R32" s="32">
        <v>7075</v>
      </c>
      <c r="S32" s="31">
        <v>4</v>
      </c>
      <c r="T32" s="22">
        <v>2</v>
      </c>
      <c r="U32" s="24">
        <v>3</v>
      </c>
      <c r="V32" s="22">
        <f>(G32+K32+O32)/3</f>
        <v>152.66666666666666</v>
      </c>
      <c r="W32" s="22">
        <f>(I32+M32+Q32)/3</f>
        <v>677.1</v>
      </c>
      <c r="X32" s="23">
        <f>MAX(J32,N32,R32)</f>
        <v>10938</v>
      </c>
      <c r="Y32" s="24">
        <f t="shared" si="1"/>
        <v>3</v>
      </c>
    </row>
    <row r="33" spans="2:25" x14ac:dyDescent="0.3">
      <c r="B33" s="17" t="s">
        <v>112</v>
      </c>
      <c r="C33" s="17"/>
      <c r="D33" s="17"/>
      <c r="E33" s="17">
        <v>800</v>
      </c>
      <c r="F33" s="17">
        <f t="shared" si="3"/>
        <v>50</v>
      </c>
      <c r="G33" s="31">
        <v>139</v>
      </c>
      <c r="H33" s="22">
        <v>24</v>
      </c>
      <c r="I33" s="22">
        <v>730.6</v>
      </c>
      <c r="J33" s="32">
        <v>9026</v>
      </c>
      <c r="K33" s="31">
        <v>139</v>
      </c>
      <c r="L33" s="22">
        <v>24</v>
      </c>
      <c r="M33" s="22">
        <v>728.9</v>
      </c>
      <c r="N33" s="32">
        <v>8648</v>
      </c>
      <c r="O33" s="31">
        <v>132</v>
      </c>
      <c r="P33" s="22">
        <v>24</v>
      </c>
      <c r="Q33" s="22">
        <v>767.3</v>
      </c>
      <c r="R33" s="32">
        <v>8138</v>
      </c>
      <c r="S33" s="31">
        <v>4</v>
      </c>
      <c r="T33" s="22">
        <v>5</v>
      </c>
      <c r="U33" s="24">
        <v>4</v>
      </c>
      <c r="V33" s="22">
        <f>(G33+K33+O33)/3</f>
        <v>136.66666666666666</v>
      </c>
      <c r="W33" s="22">
        <f>(I33+M33+Q33)/3</f>
        <v>742.26666666666677</v>
      </c>
      <c r="X33" s="23">
        <f>MAX(J33,N33,R33)</f>
        <v>9026</v>
      </c>
      <c r="Y33" s="24">
        <f t="shared" si="1"/>
        <v>4.333333333333333</v>
      </c>
    </row>
    <row r="34" spans="2:25" x14ac:dyDescent="0.3">
      <c r="B34" s="17" t="s">
        <v>113</v>
      </c>
      <c r="C34" s="17"/>
      <c r="D34" s="17"/>
      <c r="E34" s="17">
        <v>900</v>
      </c>
      <c r="F34" s="17">
        <f t="shared" si="3"/>
        <v>56.25</v>
      </c>
      <c r="G34" s="31">
        <v>133</v>
      </c>
      <c r="H34" s="22">
        <v>24</v>
      </c>
      <c r="I34" s="22">
        <v>759.1</v>
      </c>
      <c r="J34" s="32">
        <v>13975</v>
      </c>
      <c r="K34" s="31">
        <v>167</v>
      </c>
      <c r="L34" s="22">
        <v>24</v>
      </c>
      <c r="M34" s="22">
        <v>608.5</v>
      </c>
      <c r="N34" s="32">
        <v>6983</v>
      </c>
      <c r="O34" s="31">
        <v>130</v>
      </c>
      <c r="P34" s="22">
        <v>24</v>
      </c>
      <c r="Q34" s="22">
        <v>777.9</v>
      </c>
      <c r="R34" s="32">
        <v>11066</v>
      </c>
      <c r="S34" s="31">
        <v>2</v>
      </c>
      <c r="T34" s="22">
        <v>4</v>
      </c>
      <c r="U34" s="24">
        <v>4</v>
      </c>
      <c r="V34" s="22">
        <f>(G34+K34+O34)/3</f>
        <v>143.33333333333334</v>
      </c>
      <c r="W34" s="22">
        <f>(I34+M34+Q34)/3</f>
        <v>715.16666666666663</v>
      </c>
      <c r="X34" s="23">
        <f>MAX(J34,N34,R34)</f>
        <v>13975</v>
      </c>
      <c r="Y34" s="24">
        <f t="shared" si="1"/>
        <v>3.3333333333333335</v>
      </c>
    </row>
    <row r="35" spans="2:25" x14ac:dyDescent="0.3">
      <c r="B35" s="18" t="s">
        <v>114</v>
      </c>
      <c r="C35" s="18"/>
      <c r="D35" s="18"/>
      <c r="E35" s="18">
        <v>1000</v>
      </c>
      <c r="F35" s="18">
        <f t="shared" si="3"/>
        <v>62.5</v>
      </c>
      <c r="G35" s="33">
        <v>127</v>
      </c>
      <c r="H35" s="25">
        <v>24</v>
      </c>
      <c r="I35" s="25">
        <v>794.8</v>
      </c>
      <c r="J35" s="35">
        <v>9116</v>
      </c>
      <c r="K35" s="33">
        <v>156</v>
      </c>
      <c r="L35" s="25">
        <v>24</v>
      </c>
      <c r="M35" s="25">
        <v>649.6</v>
      </c>
      <c r="N35" s="35">
        <v>7453</v>
      </c>
      <c r="O35" s="33">
        <v>151</v>
      </c>
      <c r="P35" s="25">
        <v>24</v>
      </c>
      <c r="Q35" s="25">
        <v>674.4</v>
      </c>
      <c r="R35" s="35">
        <v>8528</v>
      </c>
      <c r="S35" s="33">
        <v>2</v>
      </c>
      <c r="T35" s="25">
        <v>4</v>
      </c>
      <c r="U35" s="9">
        <v>4</v>
      </c>
      <c r="V35" s="25">
        <f>(G35+K35+O35)/3</f>
        <v>144.66666666666666</v>
      </c>
      <c r="W35" s="25">
        <f>(I35+M35+Q35)/3</f>
        <v>706.26666666666677</v>
      </c>
      <c r="X35" s="26">
        <f>MAX(J35,N35,R35)</f>
        <v>9116</v>
      </c>
      <c r="Y35" s="9">
        <f t="shared" si="1"/>
        <v>3.3333333333333335</v>
      </c>
    </row>
    <row r="36" spans="2:25" x14ac:dyDescent="0.3">
      <c r="B36" s="16" t="s">
        <v>115</v>
      </c>
      <c r="C36" s="16">
        <v>1E-3</v>
      </c>
      <c r="D36" s="16">
        <v>10000</v>
      </c>
      <c r="E36" s="16">
        <v>100</v>
      </c>
      <c r="F36" s="16">
        <f>E36*10000/80000</f>
        <v>12.5</v>
      </c>
      <c r="G36" s="29">
        <v>132</v>
      </c>
      <c r="H36" s="19">
        <v>24</v>
      </c>
      <c r="I36" s="19">
        <v>774.5</v>
      </c>
      <c r="J36" s="36">
        <v>10089</v>
      </c>
      <c r="K36" s="29">
        <v>130</v>
      </c>
      <c r="L36" s="19">
        <v>24</v>
      </c>
      <c r="M36" s="19">
        <v>785.9</v>
      </c>
      <c r="N36" s="36">
        <v>10088</v>
      </c>
      <c r="O36" s="29">
        <v>120</v>
      </c>
      <c r="P36" s="19">
        <v>24</v>
      </c>
      <c r="Q36" s="19">
        <v>848.2</v>
      </c>
      <c r="R36" s="36">
        <v>10088</v>
      </c>
      <c r="S36" s="29">
        <v>4</v>
      </c>
      <c r="T36" s="19">
        <v>4</v>
      </c>
      <c r="U36" s="21">
        <v>2</v>
      </c>
      <c r="V36" s="19">
        <f>(G36+K36+O36)/3</f>
        <v>127.33333333333333</v>
      </c>
      <c r="W36" s="19">
        <f>(I36+M36+Q36)/3</f>
        <v>802.86666666666679</v>
      </c>
      <c r="X36" s="20">
        <f>MAX(J36,N36,R36)</f>
        <v>10089</v>
      </c>
      <c r="Y36" s="21">
        <f t="shared" si="1"/>
        <v>3.3333333333333335</v>
      </c>
    </row>
    <row r="37" spans="2:25" x14ac:dyDescent="0.3">
      <c r="B37" s="17" t="s">
        <v>116</v>
      </c>
      <c r="C37" s="17"/>
      <c r="D37" s="17"/>
      <c r="E37" s="17">
        <v>200</v>
      </c>
      <c r="F37" s="17">
        <f t="shared" ref="F37:F45" si="4">E37*10000/80000</f>
        <v>25</v>
      </c>
      <c r="G37" s="31">
        <v>133</v>
      </c>
      <c r="H37" s="22">
        <v>24</v>
      </c>
      <c r="I37" s="22">
        <v>768.7</v>
      </c>
      <c r="J37" s="37">
        <v>15445</v>
      </c>
      <c r="K37" s="31">
        <v>118</v>
      </c>
      <c r="L37" s="22">
        <v>24</v>
      </c>
      <c r="M37" s="22">
        <v>862.2</v>
      </c>
      <c r="N37" s="37">
        <v>10526</v>
      </c>
      <c r="O37" s="31">
        <v>123</v>
      </c>
      <c r="P37" s="22">
        <v>24</v>
      </c>
      <c r="Q37" s="22">
        <v>828.5</v>
      </c>
      <c r="R37" s="37">
        <v>10809</v>
      </c>
      <c r="S37" s="31">
        <v>4</v>
      </c>
      <c r="T37" s="22">
        <v>4</v>
      </c>
      <c r="U37" s="24">
        <v>4</v>
      </c>
      <c r="V37" s="22">
        <f>(G37+K37+O37)/3</f>
        <v>124.66666666666667</v>
      </c>
      <c r="W37" s="22">
        <f>(I37+M37+Q37)/3</f>
        <v>819.80000000000007</v>
      </c>
      <c r="X37" s="23">
        <f>MAX(J37,N37,R37)</f>
        <v>15445</v>
      </c>
      <c r="Y37" s="24">
        <f t="shared" si="1"/>
        <v>4</v>
      </c>
    </row>
    <row r="38" spans="2:25" x14ac:dyDescent="0.3">
      <c r="B38" s="17" t="s">
        <v>117</v>
      </c>
      <c r="C38" s="17"/>
      <c r="D38" s="17"/>
      <c r="E38" s="17">
        <v>300</v>
      </c>
      <c r="F38" s="17">
        <f t="shared" si="4"/>
        <v>37.5</v>
      </c>
      <c r="G38" s="31">
        <v>128</v>
      </c>
      <c r="H38" s="22">
        <v>24</v>
      </c>
      <c r="I38" s="22">
        <v>797.6</v>
      </c>
      <c r="J38" s="37">
        <v>10089</v>
      </c>
      <c r="K38" s="31">
        <v>123</v>
      </c>
      <c r="L38" s="22">
        <v>24</v>
      </c>
      <c r="M38" s="22">
        <v>828.6</v>
      </c>
      <c r="N38" s="37">
        <v>15447</v>
      </c>
      <c r="O38" s="31">
        <v>132</v>
      </c>
      <c r="P38" s="22">
        <v>24</v>
      </c>
      <c r="Q38" s="22">
        <v>773.6</v>
      </c>
      <c r="R38" s="37">
        <v>15443</v>
      </c>
      <c r="S38" s="31">
        <v>7</v>
      </c>
      <c r="T38" s="22">
        <v>4</v>
      </c>
      <c r="U38" s="24">
        <v>7</v>
      </c>
      <c r="V38" s="22">
        <f>(G38+K38+O38)/3</f>
        <v>127.66666666666667</v>
      </c>
      <c r="W38" s="22">
        <f>(I38+M38+Q38)/3</f>
        <v>799.93333333333339</v>
      </c>
      <c r="X38" s="23">
        <f>MAX(J38,N38,R38)</f>
        <v>15447</v>
      </c>
      <c r="Y38" s="24">
        <f t="shared" si="1"/>
        <v>6</v>
      </c>
    </row>
    <row r="39" spans="2:25" x14ac:dyDescent="0.3">
      <c r="B39" s="17" t="s">
        <v>118</v>
      </c>
      <c r="C39" s="17"/>
      <c r="D39" s="17"/>
      <c r="E39" s="17">
        <v>400</v>
      </c>
      <c r="F39" s="17">
        <f t="shared" si="4"/>
        <v>50</v>
      </c>
      <c r="G39" s="31">
        <v>133</v>
      </c>
      <c r="H39" s="22">
        <v>24</v>
      </c>
      <c r="I39" s="22">
        <v>768.6</v>
      </c>
      <c r="J39" s="37">
        <v>9668</v>
      </c>
      <c r="K39" s="31">
        <v>121</v>
      </c>
      <c r="L39" s="22">
        <v>24</v>
      </c>
      <c r="M39" s="22">
        <v>841.4</v>
      </c>
      <c r="N39" s="37">
        <v>9787</v>
      </c>
      <c r="O39" s="31">
        <v>135</v>
      </c>
      <c r="P39" s="22">
        <v>24</v>
      </c>
      <c r="Q39" s="22">
        <v>757.2</v>
      </c>
      <c r="R39" s="37">
        <v>11494</v>
      </c>
      <c r="S39" s="31">
        <v>4</v>
      </c>
      <c r="T39" s="22">
        <v>5</v>
      </c>
      <c r="U39" s="24">
        <v>4</v>
      </c>
      <c r="V39" s="22">
        <f>(G39+K39+O39)/3</f>
        <v>129.66666666666666</v>
      </c>
      <c r="W39" s="22">
        <f>(I39+M39+Q39)/3</f>
        <v>789.06666666666661</v>
      </c>
      <c r="X39" s="23">
        <f>MAX(J39,N39,R39)</f>
        <v>11494</v>
      </c>
      <c r="Y39" s="24">
        <f t="shared" si="1"/>
        <v>4.333333333333333</v>
      </c>
    </row>
    <row r="40" spans="2:25" x14ac:dyDescent="0.3">
      <c r="B40" s="17" t="s">
        <v>119</v>
      </c>
      <c r="C40" s="17"/>
      <c r="D40" s="17"/>
      <c r="E40" s="17">
        <v>500</v>
      </c>
      <c r="F40" s="17">
        <f t="shared" si="4"/>
        <v>62.5</v>
      </c>
      <c r="G40" s="31">
        <v>135</v>
      </c>
      <c r="H40" s="22">
        <v>24</v>
      </c>
      <c r="I40" s="22">
        <v>757.9</v>
      </c>
      <c r="J40" s="37">
        <v>15361</v>
      </c>
      <c r="K40" s="31">
        <v>140</v>
      </c>
      <c r="L40" s="22">
        <v>24</v>
      </c>
      <c r="M40" s="22">
        <v>731.2</v>
      </c>
      <c r="N40" s="37">
        <v>10629</v>
      </c>
      <c r="O40" s="31">
        <v>123</v>
      </c>
      <c r="P40" s="22">
        <v>24</v>
      </c>
      <c r="Q40" s="22">
        <v>828.6</v>
      </c>
      <c r="R40" s="37">
        <v>13753</v>
      </c>
      <c r="S40" s="31">
        <v>5</v>
      </c>
      <c r="T40" s="22">
        <v>8</v>
      </c>
      <c r="U40" s="24">
        <v>4</v>
      </c>
      <c r="V40" s="22">
        <f>(G40+K40+O40)/3</f>
        <v>132.66666666666666</v>
      </c>
      <c r="W40" s="22">
        <f>(I40+M40+Q40)/3</f>
        <v>772.56666666666661</v>
      </c>
      <c r="X40" s="23">
        <f>MAX(J40,N40,R40)</f>
        <v>15361</v>
      </c>
      <c r="Y40" s="24">
        <f t="shared" si="1"/>
        <v>5.666666666666667</v>
      </c>
    </row>
    <row r="41" spans="2:25" x14ac:dyDescent="0.3">
      <c r="B41" s="17" t="s">
        <v>120</v>
      </c>
      <c r="C41" s="17"/>
      <c r="D41" s="17"/>
      <c r="E41" s="17">
        <v>600</v>
      </c>
      <c r="F41" s="17">
        <f t="shared" si="4"/>
        <v>75</v>
      </c>
      <c r="G41" s="31">
        <v>123</v>
      </c>
      <c r="H41" s="22">
        <v>24</v>
      </c>
      <c r="I41" s="22">
        <v>828.5</v>
      </c>
      <c r="J41" s="37">
        <v>10144</v>
      </c>
      <c r="K41" s="31">
        <v>132</v>
      </c>
      <c r="L41" s="22">
        <v>24</v>
      </c>
      <c r="M41" s="22">
        <v>773.9</v>
      </c>
      <c r="N41" s="37">
        <v>11623</v>
      </c>
      <c r="O41" s="31">
        <v>123</v>
      </c>
      <c r="P41" s="22">
        <v>24</v>
      </c>
      <c r="Q41" s="22">
        <v>828.7</v>
      </c>
      <c r="R41" s="37">
        <v>15445</v>
      </c>
      <c r="S41" s="31">
        <v>4</v>
      </c>
      <c r="T41" s="22">
        <v>5</v>
      </c>
      <c r="U41" s="24">
        <v>4</v>
      </c>
      <c r="V41" s="22">
        <f>(G41+K41+O41)/3</f>
        <v>126</v>
      </c>
      <c r="W41" s="22">
        <f>(I41+M41+Q41)/3</f>
        <v>810.36666666666679</v>
      </c>
      <c r="X41" s="23">
        <f>MAX(J41,N41,R41)</f>
        <v>15445</v>
      </c>
      <c r="Y41" s="24">
        <f t="shared" si="1"/>
        <v>4.333333333333333</v>
      </c>
    </row>
    <row r="42" spans="2:25" x14ac:dyDescent="0.3">
      <c r="B42" s="17" t="s">
        <v>121</v>
      </c>
      <c r="C42" s="17"/>
      <c r="D42" s="17"/>
      <c r="E42" s="17">
        <v>700</v>
      </c>
      <c r="F42" s="17">
        <f t="shared" si="4"/>
        <v>87.5</v>
      </c>
      <c r="G42" s="31">
        <v>120</v>
      </c>
      <c r="H42" s="22">
        <v>24</v>
      </c>
      <c r="I42" s="22">
        <v>848.6</v>
      </c>
      <c r="J42" s="37">
        <v>10086</v>
      </c>
      <c r="K42" s="31">
        <v>135</v>
      </c>
      <c r="L42" s="22">
        <v>24</v>
      </c>
      <c r="M42" s="22">
        <v>757.3</v>
      </c>
      <c r="N42" s="37">
        <v>11128</v>
      </c>
      <c r="O42" s="31">
        <v>121</v>
      </c>
      <c r="P42" s="22">
        <v>24</v>
      </c>
      <c r="Q42" s="22">
        <v>841.5</v>
      </c>
      <c r="R42" s="37">
        <v>15444</v>
      </c>
      <c r="S42" s="31">
        <v>5</v>
      </c>
      <c r="T42" s="22">
        <v>5</v>
      </c>
      <c r="U42" s="24">
        <v>6</v>
      </c>
      <c r="V42" s="22">
        <f>(G42+K42+O42)/3</f>
        <v>125.33333333333333</v>
      </c>
      <c r="W42" s="22">
        <f>(I42+M42+Q42)/3</f>
        <v>815.80000000000007</v>
      </c>
      <c r="X42" s="23">
        <f>MAX(J42,N42,R42)</f>
        <v>15444</v>
      </c>
      <c r="Y42" s="24">
        <f t="shared" si="1"/>
        <v>5.333333333333333</v>
      </c>
    </row>
    <row r="43" spans="2:25" x14ac:dyDescent="0.3">
      <c r="B43" s="17" t="s">
        <v>122</v>
      </c>
      <c r="C43" s="17"/>
      <c r="D43" s="17"/>
      <c r="E43" s="17">
        <v>800</v>
      </c>
      <c r="F43" s="17">
        <f t="shared" si="4"/>
        <v>100</v>
      </c>
      <c r="G43" s="31">
        <v>132</v>
      </c>
      <c r="H43" s="22">
        <v>24</v>
      </c>
      <c r="I43" s="22">
        <v>774.5</v>
      </c>
      <c r="J43" s="37">
        <v>10090</v>
      </c>
      <c r="K43" s="31">
        <v>118</v>
      </c>
      <c r="L43" s="22">
        <v>24</v>
      </c>
      <c r="M43" s="22">
        <v>861.7</v>
      </c>
      <c r="N43" s="37">
        <v>11128</v>
      </c>
      <c r="O43" s="31">
        <v>128</v>
      </c>
      <c r="P43" s="22">
        <v>24</v>
      </c>
      <c r="Q43" s="22">
        <v>797.3</v>
      </c>
      <c r="R43" s="37">
        <v>13770</v>
      </c>
      <c r="S43" s="31">
        <v>4</v>
      </c>
      <c r="T43" s="22">
        <v>5</v>
      </c>
      <c r="U43" s="24">
        <v>4</v>
      </c>
      <c r="V43" s="22">
        <f>(G43+K43+O43)/3</f>
        <v>126</v>
      </c>
      <c r="W43" s="22">
        <f>(I43+M43+Q43)/3</f>
        <v>811.16666666666663</v>
      </c>
      <c r="X43" s="23">
        <f>MAX(J43,N43,R43)</f>
        <v>13770</v>
      </c>
      <c r="Y43" s="24">
        <f t="shared" si="1"/>
        <v>4.333333333333333</v>
      </c>
    </row>
    <row r="44" spans="2:25" x14ac:dyDescent="0.3">
      <c r="B44" s="17" t="s">
        <v>123</v>
      </c>
      <c r="C44" s="17"/>
      <c r="D44" s="17"/>
      <c r="E44" s="17">
        <v>900</v>
      </c>
      <c r="F44" s="17">
        <f t="shared" si="4"/>
        <v>112.5</v>
      </c>
      <c r="G44" s="31">
        <v>127</v>
      </c>
      <c r="H44" s="22">
        <v>24</v>
      </c>
      <c r="I44" s="22">
        <v>803.2</v>
      </c>
      <c r="J44" s="37">
        <v>12165</v>
      </c>
      <c r="K44" s="31">
        <v>153</v>
      </c>
      <c r="L44" s="22">
        <v>24</v>
      </c>
      <c r="M44" s="22">
        <v>671.4</v>
      </c>
      <c r="N44" s="37">
        <v>15447</v>
      </c>
      <c r="O44" s="31">
        <v>111</v>
      </c>
      <c r="P44" s="22">
        <v>24</v>
      </c>
      <c r="Q44" s="22">
        <v>914.6</v>
      </c>
      <c r="R44" s="37">
        <v>15443</v>
      </c>
      <c r="S44" s="31">
        <v>4</v>
      </c>
      <c r="T44" s="22">
        <v>6</v>
      </c>
      <c r="U44" s="24">
        <v>3</v>
      </c>
      <c r="V44" s="22">
        <f>(G44+K44+O44)/3</f>
        <v>130.33333333333334</v>
      </c>
      <c r="W44" s="22">
        <f>(I44+M44+Q44)/3</f>
        <v>796.4</v>
      </c>
      <c r="X44" s="23">
        <f>MAX(J44,N44,R44)</f>
        <v>15447</v>
      </c>
      <c r="Y44" s="24">
        <f t="shared" si="1"/>
        <v>4.333333333333333</v>
      </c>
    </row>
    <row r="45" spans="2:25" x14ac:dyDescent="0.3">
      <c r="B45" s="18" t="s">
        <v>124</v>
      </c>
      <c r="C45" s="18"/>
      <c r="D45" s="18"/>
      <c r="E45" s="18">
        <v>1000</v>
      </c>
      <c r="F45" s="18">
        <f t="shared" si="4"/>
        <v>125</v>
      </c>
      <c r="G45" s="33">
        <v>131</v>
      </c>
      <c r="H45" s="25">
        <v>24</v>
      </c>
      <c r="I45" s="25">
        <v>779.5</v>
      </c>
      <c r="J45" s="35">
        <v>15446</v>
      </c>
      <c r="K45" s="33">
        <v>126</v>
      </c>
      <c r="L45" s="25">
        <v>24</v>
      </c>
      <c r="M45" s="25">
        <v>809.5</v>
      </c>
      <c r="N45" s="35">
        <v>13497</v>
      </c>
      <c r="O45" s="33">
        <v>123</v>
      </c>
      <c r="P45" s="25">
        <v>24</v>
      </c>
      <c r="Q45" s="25">
        <v>828.3</v>
      </c>
      <c r="R45" s="35">
        <v>16403</v>
      </c>
      <c r="S45" s="33">
        <v>4</v>
      </c>
      <c r="T45" s="25">
        <v>4</v>
      </c>
      <c r="U45" s="9">
        <v>4</v>
      </c>
      <c r="V45" s="25">
        <f>(G45+K45+O45)/3</f>
        <v>126.66666666666667</v>
      </c>
      <c r="W45" s="25">
        <f>(I45+M45+Q45)/3</f>
        <v>805.76666666666677</v>
      </c>
      <c r="X45" s="26">
        <f>MAX(J45,N45,R45)</f>
        <v>16403</v>
      </c>
      <c r="Y45" s="9">
        <f t="shared" si="1"/>
        <v>4</v>
      </c>
    </row>
    <row r="46" spans="2:25" x14ac:dyDescent="0.3">
      <c r="B46" s="16" t="s">
        <v>125</v>
      </c>
      <c r="C46" s="16">
        <v>1E-4</v>
      </c>
      <c r="D46" s="16">
        <v>10000</v>
      </c>
      <c r="E46" s="16">
        <v>100</v>
      </c>
      <c r="F46" s="16">
        <f>5000*E46/80000</f>
        <v>6.25</v>
      </c>
      <c r="G46" s="29">
        <v>148</v>
      </c>
      <c r="H46" s="19">
        <v>24</v>
      </c>
      <c r="I46" s="19">
        <v>687.2</v>
      </c>
      <c r="J46" s="36">
        <v>9779</v>
      </c>
      <c r="K46" s="29">
        <v>164</v>
      </c>
      <c r="L46" s="19">
        <v>24</v>
      </c>
      <c r="M46" s="19">
        <v>622.4</v>
      </c>
      <c r="N46" s="36">
        <v>5777</v>
      </c>
      <c r="O46" s="29">
        <v>138</v>
      </c>
      <c r="P46" s="19">
        <v>24</v>
      </c>
      <c r="Q46" s="19">
        <v>734.5</v>
      </c>
      <c r="R46" s="36">
        <v>7486</v>
      </c>
      <c r="S46" s="29">
        <v>2</v>
      </c>
      <c r="T46" s="19">
        <v>3</v>
      </c>
      <c r="U46" s="21">
        <v>4</v>
      </c>
      <c r="V46" s="19">
        <f>(G46+K46+O46)/3</f>
        <v>150</v>
      </c>
      <c r="W46" s="19">
        <f>(I46+M46+Q46)/3</f>
        <v>681.36666666666667</v>
      </c>
      <c r="X46" s="20">
        <f>MAX(J46,N46,R46)</f>
        <v>9779</v>
      </c>
      <c r="Y46" s="21">
        <f t="shared" si="1"/>
        <v>3</v>
      </c>
    </row>
    <row r="47" spans="2:25" x14ac:dyDescent="0.3">
      <c r="B47" s="17" t="s">
        <v>126</v>
      </c>
      <c r="C47" s="17"/>
      <c r="D47" s="17"/>
      <c r="E47" s="17">
        <v>200</v>
      </c>
      <c r="F47" s="17">
        <f t="shared" ref="F47:F55" si="5">5000*E47/80000</f>
        <v>12.5</v>
      </c>
      <c r="G47" s="31">
        <v>135</v>
      </c>
      <c r="H47" s="22">
        <v>24</v>
      </c>
      <c r="I47" s="22">
        <v>751.7</v>
      </c>
      <c r="J47" s="37">
        <v>10089</v>
      </c>
      <c r="K47" s="31">
        <v>126</v>
      </c>
      <c r="L47" s="22">
        <v>24</v>
      </c>
      <c r="M47" s="22">
        <v>803.6</v>
      </c>
      <c r="N47" s="37">
        <v>9482</v>
      </c>
      <c r="O47" s="31">
        <v>141</v>
      </c>
      <c r="P47" s="22">
        <v>24</v>
      </c>
      <c r="Q47" s="22">
        <v>720.8</v>
      </c>
      <c r="R47" s="37">
        <v>9757</v>
      </c>
      <c r="S47" s="31">
        <v>3</v>
      </c>
      <c r="T47" s="22">
        <v>3</v>
      </c>
      <c r="U47" s="24">
        <v>3</v>
      </c>
      <c r="V47" s="22">
        <f>(G47+K47+O47)/3</f>
        <v>134</v>
      </c>
      <c r="W47" s="22">
        <f>(I47+M47+Q47)/3</f>
        <v>758.70000000000016</v>
      </c>
      <c r="X47" s="23">
        <f>MAX(J47,N47,R47)</f>
        <v>10089</v>
      </c>
      <c r="Y47" s="24">
        <f t="shared" si="1"/>
        <v>3</v>
      </c>
    </row>
    <row r="48" spans="2:25" x14ac:dyDescent="0.3">
      <c r="B48" s="17" t="s">
        <v>127</v>
      </c>
      <c r="C48" s="17"/>
      <c r="D48" s="17"/>
      <c r="E48" s="17">
        <v>300</v>
      </c>
      <c r="F48" s="17">
        <f t="shared" si="5"/>
        <v>18.75</v>
      </c>
      <c r="G48" s="31">
        <v>145</v>
      </c>
      <c r="H48" s="22">
        <v>24</v>
      </c>
      <c r="I48" s="22">
        <v>701.9</v>
      </c>
      <c r="J48" s="37">
        <v>11541</v>
      </c>
      <c r="K48" s="31">
        <v>156</v>
      </c>
      <c r="L48" s="22">
        <v>24</v>
      </c>
      <c r="M48" s="22">
        <v>655.5</v>
      </c>
      <c r="N48" s="37">
        <v>9746</v>
      </c>
      <c r="O48" s="31">
        <v>133</v>
      </c>
      <c r="P48" s="22">
        <v>24</v>
      </c>
      <c r="Q48" s="22">
        <v>763.1</v>
      </c>
      <c r="R48" s="37">
        <v>12022</v>
      </c>
      <c r="S48" s="31">
        <v>4</v>
      </c>
      <c r="T48" s="22">
        <v>6</v>
      </c>
      <c r="U48" s="24">
        <v>3</v>
      </c>
      <c r="V48" s="22">
        <f>(G48+K48+O48)/3</f>
        <v>144.66666666666666</v>
      </c>
      <c r="W48" s="22">
        <f>(I48+M48+Q48)/3</f>
        <v>706.83333333333337</v>
      </c>
      <c r="X48" s="23">
        <f>MAX(J48,N48,R48)</f>
        <v>12022</v>
      </c>
      <c r="Y48" s="24">
        <f t="shared" si="1"/>
        <v>4.333333333333333</v>
      </c>
    </row>
    <row r="49" spans="2:25" x14ac:dyDescent="0.3">
      <c r="B49" s="17" t="s">
        <v>128</v>
      </c>
      <c r="C49" s="17"/>
      <c r="D49" s="17"/>
      <c r="E49" s="17">
        <v>400</v>
      </c>
      <c r="F49" s="17">
        <f t="shared" si="5"/>
        <v>25</v>
      </c>
      <c r="G49" s="31">
        <v>139</v>
      </c>
      <c r="H49" s="22">
        <v>24</v>
      </c>
      <c r="I49" s="22">
        <v>729.8</v>
      </c>
      <c r="J49" s="37">
        <v>7575</v>
      </c>
      <c r="K49" s="31">
        <v>113</v>
      </c>
      <c r="L49" s="22">
        <v>24</v>
      </c>
      <c r="M49" s="22">
        <v>892.7</v>
      </c>
      <c r="N49" s="37">
        <v>8814</v>
      </c>
      <c r="O49" s="31">
        <v>168</v>
      </c>
      <c r="P49" s="22">
        <v>24</v>
      </c>
      <c r="Q49" s="22">
        <v>606.6</v>
      </c>
      <c r="R49" s="37">
        <v>6039</v>
      </c>
      <c r="S49" s="31">
        <v>2</v>
      </c>
      <c r="T49" s="22">
        <v>3</v>
      </c>
      <c r="U49" s="24">
        <v>3</v>
      </c>
      <c r="V49" s="22">
        <f>(G49+K49+O49)/3</f>
        <v>140</v>
      </c>
      <c r="W49" s="22">
        <f>(I49+M49+Q49)/3</f>
        <v>743.0333333333333</v>
      </c>
      <c r="X49" s="23">
        <f>MAX(J49,N49,R49)</f>
        <v>8814</v>
      </c>
      <c r="Y49" s="24">
        <f t="shared" si="1"/>
        <v>2.6666666666666665</v>
      </c>
    </row>
    <row r="50" spans="2:25" x14ac:dyDescent="0.3">
      <c r="B50" s="17" t="s">
        <v>129</v>
      </c>
      <c r="C50" s="17"/>
      <c r="D50" s="17"/>
      <c r="E50" s="17">
        <v>500</v>
      </c>
      <c r="F50" s="17">
        <f t="shared" si="5"/>
        <v>31.25</v>
      </c>
      <c r="G50" s="31">
        <v>119</v>
      </c>
      <c r="H50" s="22">
        <v>24</v>
      </c>
      <c r="I50" s="22">
        <v>852.5</v>
      </c>
      <c r="J50" s="37">
        <v>10862</v>
      </c>
      <c r="K50" s="31">
        <v>146</v>
      </c>
      <c r="L50" s="22">
        <v>24</v>
      </c>
      <c r="M50" s="22">
        <v>694.9</v>
      </c>
      <c r="N50" s="37">
        <v>9504</v>
      </c>
      <c r="O50" s="31">
        <v>151</v>
      </c>
      <c r="P50" s="22">
        <v>24</v>
      </c>
      <c r="Q50" s="22">
        <v>673.2</v>
      </c>
      <c r="R50" s="37">
        <v>11160</v>
      </c>
      <c r="S50" s="31">
        <v>2</v>
      </c>
      <c r="T50" s="22">
        <v>5</v>
      </c>
      <c r="U50" s="24">
        <v>3</v>
      </c>
      <c r="V50" s="22">
        <f>(G50+K50+O50)/3</f>
        <v>138.66666666666666</v>
      </c>
      <c r="W50" s="22">
        <f>(I50+M50+Q50)/3</f>
        <v>740.20000000000016</v>
      </c>
      <c r="X50" s="23">
        <f>MAX(J50,N50,R50)</f>
        <v>11160</v>
      </c>
      <c r="Y50" s="24">
        <f t="shared" si="1"/>
        <v>3.3333333333333335</v>
      </c>
    </row>
    <row r="51" spans="2:25" x14ac:dyDescent="0.3">
      <c r="B51" s="17" t="s">
        <v>130</v>
      </c>
      <c r="C51" s="17"/>
      <c r="D51" s="17"/>
      <c r="E51" s="17">
        <v>600</v>
      </c>
      <c r="F51" s="17">
        <f t="shared" si="5"/>
        <v>37.5</v>
      </c>
      <c r="G51" s="31">
        <v>138</v>
      </c>
      <c r="H51" s="22">
        <v>24</v>
      </c>
      <c r="I51" s="22">
        <v>737.2</v>
      </c>
      <c r="J51" s="37">
        <v>9995</v>
      </c>
      <c r="K51" s="31">
        <v>136</v>
      </c>
      <c r="L51" s="22">
        <v>24</v>
      </c>
      <c r="M51" s="22">
        <v>744.5</v>
      </c>
      <c r="N51" s="37">
        <v>9222</v>
      </c>
      <c r="O51" s="31">
        <v>140</v>
      </c>
      <c r="P51" s="22">
        <v>24</v>
      </c>
      <c r="Q51" s="22">
        <v>724.5</v>
      </c>
      <c r="R51" s="37">
        <v>8679</v>
      </c>
      <c r="S51" s="31">
        <v>5</v>
      </c>
      <c r="T51" s="22">
        <v>4</v>
      </c>
      <c r="U51" s="24">
        <v>6</v>
      </c>
      <c r="V51" s="22">
        <f>(G51+K51+O51)/3</f>
        <v>138</v>
      </c>
      <c r="W51" s="22">
        <f>(I51+M51+Q51)/3</f>
        <v>735.4</v>
      </c>
      <c r="X51" s="23">
        <f>MAX(J51,N51,R51)</f>
        <v>9995</v>
      </c>
      <c r="Y51" s="24">
        <f t="shared" si="1"/>
        <v>5</v>
      </c>
    </row>
    <row r="52" spans="2:25" x14ac:dyDescent="0.3">
      <c r="B52" s="17" t="s">
        <v>131</v>
      </c>
      <c r="C52" s="17"/>
      <c r="D52" s="17"/>
      <c r="E52" s="17">
        <v>700</v>
      </c>
      <c r="F52" s="17">
        <f t="shared" si="5"/>
        <v>43.75</v>
      </c>
      <c r="G52" s="31">
        <v>142</v>
      </c>
      <c r="H52" s="22">
        <v>24</v>
      </c>
      <c r="I52" s="22">
        <v>715.4</v>
      </c>
      <c r="J52" s="37">
        <v>5777</v>
      </c>
      <c r="K52" s="31">
        <v>146</v>
      </c>
      <c r="L52" s="22">
        <v>24</v>
      </c>
      <c r="M52" s="22">
        <v>697.2</v>
      </c>
      <c r="N52" s="37">
        <v>9461</v>
      </c>
      <c r="O52" s="31">
        <v>138</v>
      </c>
      <c r="P52" s="22">
        <v>24</v>
      </c>
      <c r="Q52" s="22">
        <v>736.6</v>
      </c>
      <c r="R52" s="37">
        <v>10089</v>
      </c>
      <c r="S52" s="31">
        <v>3</v>
      </c>
      <c r="T52" s="22">
        <v>4</v>
      </c>
      <c r="U52" s="24">
        <v>2</v>
      </c>
      <c r="V52" s="22">
        <f>(G52+K52+O52)/3</f>
        <v>142</v>
      </c>
      <c r="W52" s="22">
        <f>(I52+M52+Q52)/3</f>
        <v>716.4</v>
      </c>
      <c r="X52" s="23">
        <f>MAX(J52,N52,R52)</f>
        <v>10089</v>
      </c>
      <c r="Y52" s="24">
        <f t="shared" si="1"/>
        <v>3</v>
      </c>
    </row>
    <row r="53" spans="2:25" x14ac:dyDescent="0.3">
      <c r="B53" s="17" t="s">
        <v>132</v>
      </c>
      <c r="C53" s="17"/>
      <c r="D53" s="17"/>
      <c r="E53" s="17">
        <v>800</v>
      </c>
      <c r="F53" s="17">
        <f t="shared" si="5"/>
        <v>50</v>
      </c>
      <c r="G53" s="31">
        <v>149</v>
      </c>
      <c r="H53" s="22">
        <v>24</v>
      </c>
      <c r="I53" s="22">
        <v>683.8</v>
      </c>
      <c r="J53" s="37">
        <v>10091</v>
      </c>
      <c r="K53" s="31">
        <v>129</v>
      </c>
      <c r="L53" s="22">
        <v>24</v>
      </c>
      <c r="M53" s="22">
        <v>783.4</v>
      </c>
      <c r="N53" s="37">
        <v>11762</v>
      </c>
      <c r="O53" s="31">
        <v>144</v>
      </c>
      <c r="P53" s="22">
        <v>24</v>
      </c>
      <c r="Q53" s="22">
        <v>705.9</v>
      </c>
      <c r="R53" s="37">
        <v>8864</v>
      </c>
      <c r="S53" s="31">
        <v>4</v>
      </c>
      <c r="T53" s="22">
        <v>3</v>
      </c>
      <c r="U53" s="24">
        <v>5</v>
      </c>
      <c r="V53" s="22">
        <f>(G53+K53+O53)/3</f>
        <v>140.66666666666666</v>
      </c>
      <c r="W53" s="22">
        <f>(I53+M53+Q53)/3</f>
        <v>724.36666666666667</v>
      </c>
      <c r="X53" s="23">
        <f>MAX(J53,N53,R53)</f>
        <v>11762</v>
      </c>
      <c r="Y53" s="24">
        <f t="shared" si="1"/>
        <v>4</v>
      </c>
    </row>
    <row r="54" spans="2:25" x14ac:dyDescent="0.3">
      <c r="B54" s="17" t="s">
        <v>133</v>
      </c>
      <c r="C54" s="17"/>
      <c r="D54" s="17"/>
      <c r="E54" s="17">
        <v>900</v>
      </c>
      <c r="F54" s="17">
        <f t="shared" si="5"/>
        <v>56.25</v>
      </c>
      <c r="G54" s="31">
        <v>135</v>
      </c>
      <c r="H54" s="22">
        <v>24</v>
      </c>
      <c r="I54" s="22">
        <v>752.8</v>
      </c>
      <c r="J54" s="37">
        <v>6989</v>
      </c>
      <c r="K54" s="31">
        <v>140</v>
      </c>
      <c r="L54" s="22">
        <v>24</v>
      </c>
      <c r="M54" s="22">
        <v>722.4</v>
      </c>
      <c r="N54" s="37">
        <v>9380</v>
      </c>
      <c r="O54" s="31">
        <v>140</v>
      </c>
      <c r="P54" s="22">
        <v>24</v>
      </c>
      <c r="Q54" s="22">
        <v>726.7</v>
      </c>
      <c r="R54" s="37">
        <v>8003</v>
      </c>
      <c r="S54" s="31">
        <v>3</v>
      </c>
      <c r="T54" s="22">
        <v>5</v>
      </c>
      <c r="U54" s="24">
        <v>4</v>
      </c>
      <c r="V54" s="22">
        <f>(G54+K54+O54)/3</f>
        <v>138.33333333333334</v>
      </c>
      <c r="W54" s="22">
        <f>(I54+M54+Q54)/3</f>
        <v>733.96666666666658</v>
      </c>
      <c r="X54" s="23">
        <f>MAX(J54,N54,R54)</f>
        <v>9380</v>
      </c>
      <c r="Y54" s="24">
        <f t="shared" si="1"/>
        <v>4</v>
      </c>
    </row>
    <row r="55" spans="2:25" x14ac:dyDescent="0.3">
      <c r="B55" s="18" t="s">
        <v>134</v>
      </c>
      <c r="C55" s="18"/>
      <c r="D55" s="18"/>
      <c r="E55" s="18">
        <v>1000</v>
      </c>
      <c r="F55" s="18">
        <f t="shared" si="5"/>
        <v>62.5</v>
      </c>
      <c r="G55" s="33">
        <v>153</v>
      </c>
      <c r="H55" s="25">
        <v>24</v>
      </c>
      <c r="I55" s="25">
        <v>667</v>
      </c>
      <c r="J55" s="35">
        <v>15439</v>
      </c>
      <c r="K55" s="33">
        <v>134</v>
      </c>
      <c r="L55" s="25">
        <v>24</v>
      </c>
      <c r="M55" s="25">
        <v>757.5</v>
      </c>
      <c r="N55" s="35">
        <v>10091</v>
      </c>
      <c r="O55" s="33">
        <v>131</v>
      </c>
      <c r="P55" s="25">
        <v>24</v>
      </c>
      <c r="Q55" s="25">
        <v>773.9</v>
      </c>
      <c r="R55" s="35">
        <v>7216</v>
      </c>
      <c r="S55" s="33">
        <v>4</v>
      </c>
      <c r="T55" s="25">
        <v>3</v>
      </c>
      <c r="U55" s="9">
        <v>2</v>
      </c>
      <c r="V55" s="25">
        <f>(G55+K55+O55)/3</f>
        <v>139.33333333333334</v>
      </c>
      <c r="W55" s="25">
        <f>(I55+M55+Q55)/3</f>
        <v>732.80000000000007</v>
      </c>
      <c r="X55" s="26">
        <f>MAX(J55,N55,R55)</f>
        <v>15439</v>
      </c>
      <c r="Y55" s="9">
        <f t="shared" si="1"/>
        <v>3</v>
      </c>
    </row>
    <row r="56" spans="2:25" x14ac:dyDescent="0.3">
      <c r="B56" s="16" t="s">
        <v>135</v>
      </c>
      <c r="C56" s="16">
        <v>1E-4</v>
      </c>
      <c r="D56" s="16">
        <v>5000</v>
      </c>
      <c r="E56" s="16">
        <v>100</v>
      </c>
      <c r="F56" s="16">
        <f>E56*10000/80000</f>
        <v>12.5</v>
      </c>
      <c r="G56" s="29">
        <v>114</v>
      </c>
      <c r="H56" s="19">
        <v>24</v>
      </c>
      <c r="I56" s="19">
        <v>891.3</v>
      </c>
      <c r="J56" s="36">
        <v>15440</v>
      </c>
      <c r="K56" s="29">
        <v>112</v>
      </c>
      <c r="L56" s="19">
        <v>24</v>
      </c>
      <c r="M56" s="19">
        <v>906.3</v>
      </c>
      <c r="N56" s="36">
        <v>15444</v>
      </c>
      <c r="O56" s="29">
        <v>122</v>
      </c>
      <c r="P56" s="19">
        <v>24</v>
      </c>
      <c r="Q56" s="19">
        <v>835.1</v>
      </c>
      <c r="R56" s="36">
        <v>15445</v>
      </c>
      <c r="S56" s="29">
        <v>4</v>
      </c>
      <c r="T56" s="19">
        <v>5</v>
      </c>
      <c r="U56" s="21">
        <v>2</v>
      </c>
      <c r="V56" s="19">
        <f>(G56+K56+O56)/3</f>
        <v>116</v>
      </c>
      <c r="W56" s="19">
        <f>(I56+M56+Q56)/3</f>
        <v>877.56666666666661</v>
      </c>
      <c r="X56" s="20">
        <f>MAX(J56,N56,R56)</f>
        <v>15445</v>
      </c>
      <c r="Y56" s="21">
        <f t="shared" si="1"/>
        <v>3.6666666666666665</v>
      </c>
    </row>
    <row r="57" spans="2:25" x14ac:dyDescent="0.3">
      <c r="B57" s="17" t="s">
        <v>136</v>
      </c>
      <c r="C57" s="17"/>
      <c r="D57" s="17"/>
      <c r="E57" s="17">
        <v>200</v>
      </c>
      <c r="F57" s="17">
        <f t="shared" ref="F57:F65" si="6">E57*10000/80000</f>
        <v>25</v>
      </c>
      <c r="G57" s="31">
        <v>121</v>
      </c>
      <c r="H57" s="22">
        <v>24</v>
      </c>
      <c r="I57" s="22">
        <v>840.8</v>
      </c>
      <c r="J57" s="37">
        <v>15446</v>
      </c>
      <c r="K57" s="31">
        <v>112</v>
      </c>
      <c r="L57" s="22">
        <v>24</v>
      </c>
      <c r="M57" s="22">
        <v>906.2</v>
      </c>
      <c r="N57" s="37">
        <v>15442</v>
      </c>
      <c r="O57" s="31">
        <v>115</v>
      </c>
      <c r="P57" s="22">
        <v>24</v>
      </c>
      <c r="Q57" s="22">
        <v>883.5</v>
      </c>
      <c r="R57" s="37">
        <v>10088</v>
      </c>
      <c r="S57" s="31">
        <v>5</v>
      </c>
      <c r="T57" s="22">
        <v>4</v>
      </c>
      <c r="U57" s="24">
        <v>4</v>
      </c>
      <c r="V57" s="22">
        <f>(G57+K57+O57)/3</f>
        <v>116</v>
      </c>
      <c r="W57" s="22">
        <f>(I57+M57+Q57)/3</f>
        <v>876.83333333333337</v>
      </c>
      <c r="X57" s="23">
        <f>MAX(J57,N57,R57)</f>
        <v>15446</v>
      </c>
      <c r="Y57" s="24">
        <f t="shared" si="1"/>
        <v>4.333333333333333</v>
      </c>
    </row>
    <row r="58" spans="2:25" x14ac:dyDescent="0.3">
      <c r="B58" s="17" t="s">
        <v>137</v>
      </c>
      <c r="C58" s="17"/>
      <c r="D58" s="17"/>
      <c r="E58" s="17">
        <v>300</v>
      </c>
      <c r="F58" s="17">
        <f t="shared" si="6"/>
        <v>37.5</v>
      </c>
      <c r="G58" s="31">
        <v>120</v>
      </c>
      <c r="H58" s="22">
        <v>24</v>
      </c>
      <c r="I58" s="22">
        <v>848.4</v>
      </c>
      <c r="J58" s="37">
        <v>9818</v>
      </c>
      <c r="K58" s="31">
        <v>112</v>
      </c>
      <c r="L58" s="22">
        <v>24</v>
      </c>
      <c r="M58" s="22">
        <v>907.2</v>
      </c>
      <c r="N58" s="37">
        <v>15444</v>
      </c>
      <c r="O58" s="31">
        <v>120</v>
      </c>
      <c r="P58" s="22">
        <v>24</v>
      </c>
      <c r="Q58" s="22">
        <v>848</v>
      </c>
      <c r="R58" s="37">
        <v>11960</v>
      </c>
      <c r="S58" s="31">
        <v>4</v>
      </c>
      <c r="T58" s="22">
        <v>4</v>
      </c>
      <c r="U58" s="24">
        <v>4</v>
      </c>
      <c r="V58" s="22">
        <f>(G58+K58+O58)/3</f>
        <v>117.33333333333333</v>
      </c>
      <c r="W58" s="22">
        <f>(I58+M58+Q58)/3</f>
        <v>867.86666666666667</v>
      </c>
      <c r="X58" s="23">
        <f>MAX(J58,N58,R58)</f>
        <v>15444</v>
      </c>
      <c r="Y58" s="24">
        <f t="shared" si="1"/>
        <v>4</v>
      </c>
    </row>
    <row r="59" spans="2:25" x14ac:dyDescent="0.3">
      <c r="B59" s="17" t="s">
        <v>138</v>
      </c>
      <c r="C59" s="17"/>
      <c r="D59" s="17"/>
      <c r="E59" s="17">
        <v>400</v>
      </c>
      <c r="F59" s="17">
        <f t="shared" si="6"/>
        <v>50</v>
      </c>
      <c r="G59" s="31">
        <v>108</v>
      </c>
      <c r="H59" s="22">
        <v>24</v>
      </c>
      <c r="I59" s="22">
        <v>939.2</v>
      </c>
      <c r="J59" s="37">
        <v>15444</v>
      </c>
      <c r="K59" s="31">
        <v>111</v>
      </c>
      <c r="L59" s="22">
        <v>24</v>
      </c>
      <c r="M59" s="22">
        <v>914.8</v>
      </c>
      <c r="N59" s="37">
        <v>15442</v>
      </c>
      <c r="O59" s="31">
        <v>124</v>
      </c>
      <c r="P59" s="22">
        <v>24</v>
      </c>
      <c r="Q59" s="22">
        <v>822.2</v>
      </c>
      <c r="R59" s="37">
        <v>15444</v>
      </c>
      <c r="S59" s="31">
        <v>4</v>
      </c>
      <c r="T59" s="22">
        <v>3</v>
      </c>
      <c r="U59" s="24">
        <v>4</v>
      </c>
      <c r="V59" s="22">
        <f>(G59+K59+O59)/3</f>
        <v>114.33333333333333</v>
      </c>
      <c r="W59" s="22">
        <f>(I59+M59+Q59)/3</f>
        <v>892.06666666666661</v>
      </c>
      <c r="X59" s="23">
        <f>MAX(J59,N59,R59)</f>
        <v>15444</v>
      </c>
      <c r="Y59" s="24">
        <f t="shared" si="1"/>
        <v>3.6666666666666665</v>
      </c>
    </row>
    <row r="60" spans="2:25" x14ac:dyDescent="0.3">
      <c r="B60" s="17" t="s">
        <v>139</v>
      </c>
      <c r="C60" s="17"/>
      <c r="D60" s="17"/>
      <c r="E60" s="17">
        <v>500</v>
      </c>
      <c r="F60" s="17">
        <f t="shared" si="6"/>
        <v>62.5</v>
      </c>
      <c r="G60" s="31">
        <v>114</v>
      </c>
      <c r="H60" s="22">
        <v>24</v>
      </c>
      <c r="I60" s="22">
        <v>891.5</v>
      </c>
      <c r="J60" s="37">
        <v>15443</v>
      </c>
      <c r="K60" s="31">
        <v>120</v>
      </c>
      <c r="L60" s="22">
        <v>24</v>
      </c>
      <c r="M60" s="22">
        <v>848.5</v>
      </c>
      <c r="N60" s="37">
        <v>15444</v>
      </c>
      <c r="O60" s="31">
        <v>114</v>
      </c>
      <c r="P60" s="22">
        <v>24</v>
      </c>
      <c r="Q60" s="22">
        <v>891.7</v>
      </c>
      <c r="R60" s="37">
        <v>15444</v>
      </c>
      <c r="S60" s="31">
        <v>4</v>
      </c>
      <c r="T60" s="22">
        <v>6</v>
      </c>
      <c r="U60" s="24">
        <v>5</v>
      </c>
      <c r="V60" s="22">
        <f>(G60+K60+O60)/3</f>
        <v>116</v>
      </c>
      <c r="W60" s="22">
        <f>(I60+M60+Q60)/3</f>
        <v>877.23333333333323</v>
      </c>
      <c r="X60" s="23">
        <f>MAX(J60,N60,R60)</f>
        <v>15444</v>
      </c>
      <c r="Y60" s="24">
        <f t="shared" si="1"/>
        <v>5</v>
      </c>
    </row>
    <row r="61" spans="2:25" x14ac:dyDescent="0.3">
      <c r="B61" s="17" t="s">
        <v>140</v>
      </c>
      <c r="C61" s="17"/>
      <c r="D61" s="17"/>
      <c r="E61" s="17">
        <v>600</v>
      </c>
      <c r="F61" s="17">
        <f t="shared" si="6"/>
        <v>75</v>
      </c>
      <c r="G61" s="31">
        <v>114</v>
      </c>
      <c r="H61" s="22">
        <v>24</v>
      </c>
      <c r="I61" s="22">
        <v>891.1</v>
      </c>
      <c r="J61" s="37">
        <v>15443</v>
      </c>
      <c r="K61" s="31">
        <v>117</v>
      </c>
      <c r="L61" s="22">
        <v>24</v>
      </c>
      <c r="M61" s="22">
        <v>869.2</v>
      </c>
      <c r="N61" s="37">
        <v>15440</v>
      </c>
      <c r="O61" s="31">
        <v>109</v>
      </c>
      <c r="P61" s="22">
        <v>24</v>
      </c>
      <c r="Q61" s="22">
        <v>930.6</v>
      </c>
      <c r="R61" s="37">
        <v>14939</v>
      </c>
      <c r="S61" s="31">
        <v>4</v>
      </c>
      <c r="T61" s="22">
        <v>4</v>
      </c>
      <c r="U61" s="24">
        <v>5</v>
      </c>
      <c r="V61" s="22">
        <f>(G61+K61+O61)/3</f>
        <v>113.33333333333333</v>
      </c>
      <c r="W61" s="22">
        <f>(I61+M61+Q61)/3</f>
        <v>896.9666666666667</v>
      </c>
      <c r="X61" s="23">
        <f>MAX(J61,N61,R61)</f>
        <v>15443</v>
      </c>
      <c r="Y61" s="24">
        <f t="shared" si="1"/>
        <v>4.333333333333333</v>
      </c>
    </row>
    <row r="62" spans="2:25" x14ac:dyDescent="0.3">
      <c r="B62" s="17" t="s">
        <v>141</v>
      </c>
      <c r="C62" s="17"/>
      <c r="D62" s="17"/>
      <c r="E62" s="17">
        <v>700</v>
      </c>
      <c r="F62" s="17">
        <f t="shared" si="6"/>
        <v>87.5</v>
      </c>
      <c r="G62" s="31">
        <v>108</v>
      </c>
      <c r="H62" s="22">
        <v>24</v>
      </c>
      <c r="I62" s="22">
        <v>939.3</v>
      </c>
      <c r="J62" s="37">
        <v>15442</v>
      </c>
      <c r="K62" s="31">
        <v>105</v>
      </c>
      <c r="L62" s="22">
        <v>24</v>
      </c>
      <c r="M62" s="22">
        <v>965</v>
      </c>
      <c r="N62" s="37">
        <v>15444</v>
      </c>
      <c r="O62" s="31">
        <v>124</v>
      </c>
      <c r="P62" s="22">
        <v>24</v>
      </c>
      <c r="Q62" s="22">
        <v>821.2</v>
      </c>
      <c r="R62" s="37">
        <v>15444</v>
      </c>
      <c r="S62" s="31">
        <v>5</v>
      </c>
      <c r="T62" s="22">
        <v>5</v>
      </c>
      <c r="U62" s="24">
        <v>4</v>
      </c>
      <c r="V62" s="22">
        <f>(G62+K62+O62)/3</f>
        <v>112.33333333333333</v>
      </c>
      <c r="W62" s="22">
        <f>(I62+M62+Q62)/3</f>
        <v>908.5</v>
      </c>
      <c r="X62" s="23">
        <f>MAX(J62,N62,R62)</f>
        <v>15444</v>
      </c>
      <c r="Y62" s="24">
        <f t="shared" si="1"/>
        <v>4.666666666666667</v>
      </c>
    </row>
    <row r="63" spans="2:25" x14ac:dyDescent="0.3">
      <c r="B63" s="17" t="s">
        <v>142</v>
      </c>
      <c r="C63" s="17"/>
      <c r="D63" s="17"/>
      <c r="E63" s="17">
        <v>800</v>
      </c>
      <c r="F63" s="17">
        <f t="shared" si="6"/>
        <v>100</v>
      </c>
      <c r="G63" s="31">
        <v>123</v>
      </c>
      <c r="H63" s="22">
        <v>24</v>
      </c>
      <c r="I63" s="22">
        <v>828.4</v>
      </c>
      <c r="J63" s="37">
        <v>14770</v>
      </c>
      <c r="K63" s="31">
        <v>117</v>
      </c>
      <c r="L63" s="22">
        <v>24</v>
      </c>
      <c r="M63" s="22">
        <v>868.9</v>
      </c>
      <c r="N63" s="37">
        <v>15446</v>
      </c>
      <c r="O63" s="31">
        <v>120</v>
      </c>
      <c r="P63" s="22">
        <v>24</v>
      </c>
      <c r="Q63" s="22">
        <v>848.5</v>
      </c>
      <c r="R63" s="37">
        <v>15445</v>
      </c>
      <c r="S63" s="31">
        <v>5</v>
      </c>
      <c r="T63" s="22">
        <v>6</v>
      </c>
      <c r="U63" s="24">
        <v>5</v>
      </c>
      <c r="V63" s="22">
        <f>(G63+K63+O63)/3</f>
        <v>120</v>
      </c>
      <c r="W63" s="22">
        <f>(I63+M63+Q63)/3</f>
        <v>848.6</v>
      </c>
      <c r="X63" s="23">
        <f>MAX(J63,N63,R63)</f>
        <v>15446</v>
      </c>
      <c r="Y63" s="24">
        <f t="shared" si="1"/>
        <v>5.333333333333333</v>
      </c>
    </row>
    <row r="64" spans="2:25" x14ac:dyDescent="0.3">
      <c r="B64" s="17" t="s">
        <v>143</v>
      </c>
      <c r="C64" s="17"/>
      <c r="D64" s="17"/>
      <c r="E64" s="17">
        <v>900</v>
      </c>
      <c r="F64" s="17">
        <f t="shared" si="6"/>
        <v>112.5</v>
      </c>
      <c r="G64" s="31">
        <v>114</v>
      </c>
      <c r="H64" s="22">
        <v>24</v>
      </c>
      <c r="I64" s="22">
        <v>891.2</v>
      </c>
      <c r="J64" s="37">
        <v>15442</v>
      </c>
      <c r="K64" s="31">
        <v>111</v>
      </c>
      <c r="L64" s="22">
        <v>24</v>
      </c>
      <c r="M64" s="22">
        <v>914.5</v>
      </c>
      <c r="N64" s="37">
        <v>15444</v>
      </c>
      <c r="O64" s="31">
        <v>107</v>
      </c>
      <c r="P64" s="22">
        <v>24</v>
      </c>
      <c r="Q64" s="22">
        <v>948.4</v>
      </c>
      <c r="R64" s="37">
        <v>10141</v>
      </c>
      <c r="S64" s="31">
        <v>6</v>
      </c>
      <c r="T64" s="22">
        <v>4</v>
      </c>
      <c r="U64" s="24">
        <v>5</v>
      </c>
      <c r="V64" s="22">
        <f>(G64+K64+O64)/3</f>
        <v>110.66666666666667</v>
      </c>
      <c r="W64" s="22">
        <f>(I64+M64+Q64)/3</f>
        <v>918.0333333333333</v>
      </c>
      <c r="X64" s="23">
        <f>MAX(J64,N64,R64)</f>
        <v>15444</v>
      </c>
      <c r="Y64" s="24">
        <f t="shared" si="1"/>
        <v>5</v>
      </c>
    </row>
    <row r="65" spans="2:25" x14ac:dyDescent="0.3">
      <c r="B65" s="18" t="s">
        <v>144</v>
      </c>
      <c r="C65" s="18"/>
      <c r="D65" s="18"/>
      <c r="E65" s="18">
        <v>1000</v>
      </c>
      <c r="F65" s="18">
        <f t="shared" si="6"/>
        <v>125</v>
      </c>
      <c r="G65" s="33">
        <v>120</v>
      </c>
      <c r="H65" s="25">
        <v>24</v>
      </c>
      <c r="I65" s="25">
        <v>848.4</v>
      </c>
      <c r="J65" s="35">
        <v>11924</v>
      </c>
      <c r="K65" s="33">
        <v>114</v>
      </c>
      <c r="L65" s="25">
        <v>24</v>
      </c>
      <c r="M65" s="25">
        <v>891.7</v>
      </c>
      <c r="N65" s="35">
        <v>10089</v>
      </c>
      <c r="O65" s="33">
        <v>111</v>
      </c>
      <c r="P65" s="25">
        <v>24</v>
      </c>
      <c r="Q65" s="25">
        <v>914.8</v>
      </c>
      <c r="R65" s="35">
        <v>15444</v>
      </c>
      <c r="S65" s="33">
        <v>4</v>
      </c>
      <c r="T65" s="25">
        <v>5</v>
      </c>
      <c r="U65" s="9">
        <v>3</v>
      </c>
      <c r="V65" s="25">
        <f>(G65+K65+O65)/3</f>
        <v>115</v>
      </c>
      <c r="W65" s="25">
        <f>(I65+M65+Q65)/3</f>
        <v>884.96666666666658</v>
      </c>
      <c r="X65" s="26">
        <f>MAX(J65,N65,R65)</f>
        <v>15444</v>
      </c>
      <c r="Y65" s="9">
        <f t="shared" si="1"/>
        <v>4</v>
      </c>
    </row>
    <row r="66" spans="2:25" x14ac:dyDescent="0.3">
      <c r="B66" s="16" t="s">
        <v>145</v>
      </c>
      <c r="C66" s="16">
        <v>0.01</v>
      </c>
      <c r="D66" s="16">
        <v>100000</v>
      </c>
      <c r="E66" s="16">
        <v>100</v>
      </c>
      <c r="F66" s="16">
        <f>E66*100000/80000</f>
        <v>125</v>
      </c>
      <c r="G66" s="38">
        <v>16458</v>
      </c>
      <c r="H66" s="19">
        <v>24</v>
      </c>
      <c r="I66" s="19">
        <v>37.5</v>
      </c>
      <c r="J66" s="30">
        <v>161</v>
      </c>
      <c r="K66" s="47">
        <v>16152</v>
      </c>
      <c r="L66" s="19">
        <v>24</v>
      </c>
      <c r="M66" s="19">
        <v>37.6</v>
      </c>
      <c r="N66" s="39">
        <v>157</v>
      </c>
      <c r="O66" s="38">
        <v>16479</v>
      </c>
      <c r="P66" s="19">
        <v>24</v>
      </c>
      <c r="Q66" s="19">
        <v>37.4</v>
      </c>
      <c r="R66" s="39">
        <v>214</v>
      </c>
      <c r="S66" s="29">
        <v>0</v>
      </c>
      <c r="T66" s="19">
        <v>0</v>
      </c>
      <c r="U66" s="21">
        <v>0</v>
      </c>
      <c r="V66" s="19">
        <f>(G66+K66+O66)/3</f>
        <v>16363</v>
      </c>
      <c r="W66" s="19">
        <f>(I66+M66+Q66)/3</f>
        <v>37.5</v>
      </c>
      <c r="X66" s="20">
        <f>MAX(J66,N66,R66)</f>
        <v>214</v>
      </c>
      <c r="Y66" s="21">
        <f t="shared" si="1"/>
        <v>0</v>
      </c>
    </row>
    <row r="67" spans="2:25" x14ac:dyDescent="0.3">
      <c r="B67" s="17" t="s">
        <v>146</v>
      </c>
      <c r="C67" s="17"/>
      <c r="D67" s="17"/>
      <c r="E67" s="17">
        <v>200</v>
      </c>
      <c r="F67" s="17">
        <f t="shared" ref="F67:F75" si="7">E67*100000/80000</f>
        <v>250</v>
      </c>
      <c r="G67" s="40">
        <v>16846</v>
      </c>
      <c r="H67" s="22">
        <v>24</v>
      </c>
      <c r="I67" s="22">
        <v>37.4</v>
      </c>
      <c r="J67" s="32">
        <v>231</v>
      </c>
      <c r="K67" s="48">
        <v>15978</v>
      </c>
      <c r="L67" s="22">
        <v>24</v>
      </c>
      <c r="M67" s="22">
        <v>37.6</v>
      </c>
      <c r="N67" s="41">
        <v>198</v>
      </c>
      <c r="O67" s="40">
        <v>15441</v>
      </c>
      <c r="P67" s="22">
        <v>24</v>
      </c>
      <c r="Q67" s="22">
        <v>37.6</v>
      </c>
      <c r="R67" s="41">
        <v>206</v>
      </c>
      <c r="S67" s="31">
        <v>0</v>
      </c>
      <c r="T67" s="22">
        <v>0</v>
      </c>
      <c r="U67" s="24">
        <v>0</v>
      </c>
      <c r="V67" s="22">
        <f>(G67+K67+O67)/3</f>
        <v>16088.333333333334</v>
      </c>
      <c r="W67" s="22">
        <f>(I67+M67+Q67)/3</f>
        <v>37.533333333333331</v>
      </c>
      <c r="X67" s="23">
        <f>MAX(J67,N67,R67)</f>
        <v>231</v>
      </c>
      <c r="Y67" s="24">
        <f t="shared" si="1"/>
        <v>0</v>
      </c>
    </row>
    <row r="68" spans="2:25" x14ac:dyDescent="0.3">
      <c r="B68" s="17" t="s">
        <v>147</v>
      </c>
      <c r="C68" s="17"/>
      <c r="D68" s="17"/>
      <c r="E68" s="17">
        <v>300</v>
      </c>
      <c r="F68" s="17">
        <f t="shared" si="7"/>
        <v>375</v>
      </c>
      <c r="G68" s="40">
        <v>16429</v>
      </c>
      <c r="H68" s="22">
        <v>24</v>
      </c>
      <c r="I68" s="22">
        <v>37.5</v>
      </c>
      <c r="J68" s="32">
        <v>163</v>
      </c>
      <c r="K68" s="48">
        <v>17264</v>
      </c>
      <c r="L68" s="22">
        <v>24</v>
      </c>
      <c r="M68" s="22">
        <v>37.4</v>
      </c>
      <c r="N68" s="41">
        <v>162</v>
      </c>
      <c r="O68" s="40">
        <v>16297</v>
      </c>
      <c r="P68" s="22">
        <v>24</v>
      </c>
      <c r="Q68" s="22">
        <v>37.5</v>
      </c>
      <c r="R68" s="41">
        <v>205</v>
      </c>
      <c r="S68" s="31">
        <v>0</v>
      </c>
      <c r="T68" s="22">
        <v>0</v>
      </c>
      <c r="U68" s="24">
        <v>0</v>
      </c>
      <c r="V68" s="22">
        <f>(G68+K68+O68)/3</f>
        <v>16663.333333333332</v>
      </c>
      <c r="W68" s="22">
        <f>(I68+M68+Q68)/3</f>
        <v>37.466666666666669</v>
      </c>
      <c r="X68" s="23">
        <f>MAX(J68,N68,R68)</f>
        <v>205</v>
      </c>
      <c r="Y68" s="24">
        <f t="shared" si="1"/>
        <v>0</v>
      </c>
    </row>
    <row r="69" spans="2:25" x14ac:dyDescent="0.3">
      <c r="B69" s="17" t="s">
        <v>148</v>
      </c>
      <c r="C69" s="17"/>
      <c r="D69" s="17"/>
      <c r="E69" s="17">
        <v>400</v>
      </c>
      <c r="F69" s="17">
        <f t="shared" si="7"/>
        <v>500</v>
      </c>
      <c r="G69" s="40">
        <v>16478</v>
      </c>
      <c r="H69" s="22">
        <v>24</v>
      </c>
      <c r="I69" s="22">
        <v>37.6</v>
      </c>
      <c r="J69" s="32">
        <v>168</v>
      </c>
      <c r="K69" s="48">
        <v>15799</v>
      </c>
      <c r="L69" s="22">
        <v>24</v>
      </c>
      <c r="M69" s="22">
        <v>37.6</v>
      </c>
      <c r="N69" s="41">
        <v>172</v>
      </c>
      <c r="O69" s="40">
        <v>17317</v>
      </c>
      <c r="P69" s="22">
        <v>24</v>
      </c>
      <c r="Q69" s="22">
        <v>37.299999999999997</v>
      </c>
      <c r="R69" s="41">
        <v>183</v>
      </c>
      <c r="S69" s="31">
        <v>0</v>
      </c>
      <c r="T69" s="22">
        <v>0</v>
      </c>
      <c r="U69" s="24">
        <v>0</v>
      </c>
      <c r="V69" s="22">
        <f>(G69+K69+O69)/3</f>
        <v>16531.333333333332</v>
      </c>
      <c r="W69" s="22">
        <f>(I69+M69+Q69)/3</f>
        <v>37.5</v>
      </c>
      <c r="X69" s="23">
        <f>MAX(J69,N69,R69)</f>
        <v>183</v>
      </c>
      <c r="Y69" s="24">
        <f t="shared" si="1"/>
        <v>0</v>
      </c>
    </row>
    <row r="70" spans="2:25" x14ac:dyDescent="0.3">
      <c r="B70" s="17" t="s">
        <v>149</v>
      </c>
      <c r="C70" s="17"/>
      <c r="D70" s="17"/>
      <c r="E70" s="17">
        <v>500</v>
      </c>
      <c r="F70" s="17">
        <f t="shared" si="7"/>
        <v>625</v>
      </c>
      <c r="G70" s="40">
        <v>17237</v>
      </c>
      <c r="H70" s="22">
        <v>24</v>
      </c>
      <c r="I70" s="22">
        <v>37.200000000000003</v>
      </c>
      <c r="J70" s="32">
        <v>183</v>
      </c>
      <c r="K70" s="48">
        <v>16212</v>
      </c>
      <c r="L70" s="22">
        <v>24</v>
      </c>
      <c r="M70" s="22">
        <v>37.5</v>
      </c>
      <c r="N70" s="41">
        <v>187</v>
      </c>
      <c r="O70" s="40">
        <v>16648</v>
      </c>
      <c r="P70" s="22">
        <v>24</v>
      </c>
      <c r="Q70" s="22">
        <v>37.5</v>
      </c>
      <c r="R70" s="41">
        <v>147</v>
      </c>
      <c r="S70" s="31">
        <v>0</v>
      </c>
      <c r="T70" s="22">
        <v>0</v>
      </c>
      <c r="U70" s="24">
        <v>0</v>
      </c>
      <c r="V70" s="22">
        <f>(G70+K70+O70)/3</f>
        <v>16699</v>
      </c>
      <c r="W70" s="22">
        <f>(I70+M70+Q70)/3</f>
        <v>37.4</v>
      </c>
      <c r="X70" s="23">
        <f>MAX(J70,N70,R70)</f>
        <v>187</v>
      </c>
      <c r="Y70" s="24">
        <f t="shared" si="1"/>
        <v>0</v>
      </c>
    </row>
    <row r="71" spans="2:25" x14ac:dyDescent="0.3">
      <c r="B71" s="17" t="s">
        <v>150</v>
      </c>
      <c r="C71" s="17"/>
      <c r="D71" s="17"/>
      <c r="E71" s="17">
        <v>600</v>
      </c>
      <c r="F71" s="17">
        <f t="shared" si="7"/>
        <v>750</v>
      </c>
      <c r="G71" s="40">
        <v>16056</v>
      </c>
      <c r="H71" s="22">
        <v>24</v>
      </c>
      <c r="I71" s="22">
        <v>37.6</v>
      </c>
      <c r="J71" s="32">
        <v>167</v>
      </c>
      <c r="K71" s="48">
        <v>17017</v>
      </c>
      <c r="L71" s="22">
        <v>24</v>
      </c>
      <c r="M71" s="22">
        <v>37.4</v>
      </c>
      <c r="N71" s="41">
        <v>178</v>
      </c>
      <c r="O71" s="40">
        <v>17621</v>
      </c>
      <c r="P71" s="22">
        <v>24</v>
      </c>
      <c r="Q71" s="22">
        <v>37.299999999999997</v>
      </c>
      <c r="R71" s="41">
        <v>169</v>
      </c>
      <c r="S71" s="31">
        <v>0</v>
      </c>
      <c r="T71" s="22">
        <v>0</v>
      </c>
      <c r="U71" s="24">
        <v>0</v>
      </c>
      <c r="V71" s="22">
        <f>(G71+K71+O71)/3</f>
        <v>16898</v>
      </c>
      <c r="W71" s="22">
        <f>(I71+M71+Q71)/3</f>
        <v>37.43333333333333</v>
      </c>
      <c r="X71" s="23">
        <f>MAX(J71,N71,R71)</f>
        <v>178</v>
      </c>
      <c r="Y71" s="24">
        <f t="shared" ref="Y71:Y75" si="8">AVERAGE(S71,T71,U71)</f>
        <v>0</v>
      </c>
    </row>
    <row r="72" spans="2:25" x14ac:dyDescent="0.3">
      <c r="B72" s="17" t="s">
        <v>151</v>
      </c>
      <c r="C72" s="17"/>
      <c r="D72" s="17"/>
      <c r="E72" s="17">
        <v>700</v>
      </c>
      <c r="F72" s="17">
        <f t="shared" si="7"/>
        <v>875</v>
      </c>
      <c r="G72" s="40">
        <v>17086</v>
      </c>
      <c r="H72" s="22">
        <v>24</v>
      </c>
      <c r="I72" s="22">
        <v>37.4</v>
      </c>
      <c r="J72" s="32">
        <v>173</v>
      </c>
      <c r="K72" s="48">
        <v>16130</v>
      </c>
      <c r="L72" s="22">
        <v>24</v>
      </c>
      <c r="M72" s="22">
        <v>37.6</v>
      </c>
      <c r="N72" s="41">
        <v>169</v>
      </c>
      <c r="O72" s="40">
        <v>16769</v>
      </c>
      <c r="P72" s="22">
        <v>24</v>
      </c>
      <c r="Q72" s="22">
        <v>37.5</v>
      </c>
      <c r="R72" s="41">
        <v>191</v>
      </c>
      <c r="S72" s="31">
        <v>0</v>
      </c>
      <c r="T72" s="22">
        <v>0</v>
      </c>
      <c r="U72" s="24">
        <v>0</v>
      </c>
      <c r="V72" s="22">
        <f>(G72+K72+O72)/3</f>
        <v>16661.666666666668</v>
      </c>
      <c r="W72" s="22">
        <f>(I72+M72+Q72)/3</f>
        <v>37.5</v>
      </c>
      <c r="X72" s="23">
        <f>MAX(J72,N72,R72)</f>
        <v>191</v>
      </c>
      <c r="Y72" s="24">
        <f t="shared" si="8"/>
        <v>0</v>
      </c>
    </row>
    <row r="73" spans="2:25" x14ac:dyDescent="0.3">
      <c r="B73" s="17" t="s">
        <v>152</v>
      </c>
      <c r="C73" s="17"/>
      <c r="D73" s="17"/>
      <c r="E73" s="17">
        <v>800</v>
      </c>
      <c r="F73" s="17">
        <f t="shared" si="7"/>
        <v>1000</v>
      </c>
      <c r="G73" s="40">
        <v>17384</v>
      </c>
      <c r="H73" s="22">
        <v>24</v>
      </c>
      <c r="I73" s="22">
        <v>37.5</v>
      </c>
      <c r="J73" s="32">
        <v>156</v>
      </c>
      <c r="K73" s="48">
        <v>17185</v>
      </c>
      <c r="L73" s="22">
        <v>24</v>
      </c>
      <c r="M73" s="22">
        <v>37.5</v>
      </c>
      <c r="N73" s="41">
        <v>164</v>
      </c>
      <c r="O73" s="40">
        <v>15828</v>
      </c>
      <c r="P73" s="22">
        <v>24</v>
      </c>
      <c r="Q73" s="22">
        <v>37.700000000000003</v>
      </c>
      <c r="R73" s="41">
        <v>221</v>
      </c>
      <c r="S73" s="31">
        <v>0</v>
      </c>
      <c r="T73" s="22">
        <v>0</v>
      </c>
      <c r="U73" s="24">
        <v>0</v>
      </c>
      <c r="V73" s="22">
        <f>(G73+K73+O73)/3</f>
        <v>16799</v>
      </c>
      <c r="W73" s="22">
        <f>(I73+M73+Q73)/3</f>
        <v>37.56666666666667</v>
      </c>
      <c r="X73" s="23">
        <f>MAX(J73,N73,R73)</f>
        <v>221</v>
      </c>
      <c r="Y73" s="24">
        <f t="shared" si="8"/>
        <v>0</v>
      </c>
    </row>
    <row r="74" spans="2:25" x14ac:dyDescent="0.3">
      <c r="B74" s="17" t="s">
        <v>153</v>
      </c>
      <c r="C74" s="17"/>
      <c r="D74" s="17"/>
      <c r="E74" s="17">
        <v>900</v>
      </c>
      <c r="F74" s="17">
        <f t="shared" si="7"/>
        <v>1125</v>
      </c>
      <c r="G74" s="40">
        <v>15764</v>
      </c>
      <c r="H74" s="22">
        <v>24</v>
      </c>
      <c r="I74" s="22">
        <v>37.5</v>
      </c>
      <c r="J74" s="32">
        <v>159</v>
      </c>
      <c r="K74" s="48">
        <v>15300</v>
      </c>
      <c r="L74" s="22">
        <v>24</v>
      </c>
      <c r="M74" s="22">
        <v>37.700000000000003</v>
      </c>
      <c r="N74" s="41">
        <v>228</v>
      </c>
      <c r="O74" s="40">
        <v>16334</v>
      </c>
      <c r="P74" s="22">
        <v>24</v>
      </c>
      <c r="Q74" s="22">
        <v>37.299999999999997</v>
      </c>
      <c r="R74" s="41">
        <v>202</v>
      </c>
      <c r="S74" s="31">
        <v>0</v>
      </c>
      <c r="T74" s="22">
        <v>0</v>
      </c>
      <c r="U74" s="24">
        <v>0</v>
      </c>
      <c r="V74" s="22">
        <f>(G74+K74+O74)/3</f>
        <v>15799.333333333334</v>
      </c>
      <c r="W74" s="22">
        <f>(I74+M74+Q74)/3</f>
        <v>37.5</v>
      </c>
      <c r="X74" s="23">
        <f>MAX(J74,N74,R74)</f>
        <v>228</v>
      </c>
      <c r="Y74" s="24">
        <f t="shared" si="8"/>
        <v>0</v>
      </c>
    </row>
    <row r="75" spans="2:25" x14ac:dyDescent="0.3">
      <c r="B75" s="18" t="s">
        <v>154</v>
      </c>
      <c r="C75" s="18"/>
      <c r="D75" s="18"/>
      <c r="E75" s="18">
        <v>1000</v>
      </c>
      <c r="F75" s="18">
        <f t="shared" si="7"/>
        <v>1250</v>
      </c>
      <c r="G75" s="42">
        <v>16500</v>
      </c>
      <c r="H75" s="25">
        <v>24</v>
      </c>
      <c r="I75" s="25">
        <v>37.4</v>
      </c>
      <c r="J75" s="34">
        <v>201</v>
      </c>
      <c r="K75" s="49">
        <v>16232</v>
      </c>
      <c r="L75" s="25">
        <v>24</v>
      </c>
      <c r="M75" s="25">
        <v>37.299999999999997</v>
      </c>
      <c r="N75" s="43">
        <v>179</v>
      </c>
      <c r="O75" s="42">
        <v>16547</v>
      </c>
      <c r="P75" s="25">
        <v>24</v>
      </c>
      <c r="Q75" s="25">
        <v>37.6</v>
      </c>
      <c r="R75" s="43">
        <v>195</v>
      </c>
      <c r="S75" s="33">
        <v>0</v>
      </c>
      <c r="T75" s="25">
        <v>0</v>
      </c>
      <c r="U75" s="9">
        <v>0</v>
      </c>
      <c r="V75" s="25">
        <f>(G75+K75+O75)/3</f>
        <v>16426.333333333332</v>
      </c>
      <c r="W75" s="25">
        <f>(I75+M75+Q75)/3</f>
        <v>37.43333333333333</v>
      </c>
      <c r="X75" s="26">
        <f>MAX(J75,N75,R75)</f>
        <v>201</v>
      </c>
      <c r="Y75" s="9">
        <f t="shared" si="8"/>
        <v>0</v>
      </c>
    </row>
  </sheetData>
  <mergeCells count="10">
    <mergeCell ref="O4:R4"/>
    <mergeCell ref="S4:U4"/>
    <mergeCell ref="V4:Y4"/>
    <mergeCell ref="B4:B5"/>
    <mergeCell ref="C4:C5"/>
    <mergeCell ref="D4:D5"/>
    <mergeCell ref="E4:E5"/>
    <mergeCell ref="F4:F5"/>
    <mergeCell ref="G4:J4"/>
    <mergeCell ref="K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347A-5A74-4DF7-80BE-868E54A60582}">
  <dimension ref="B3:Y95"/>
  <sheetViews>
    <sheetView tabSelected="1" topLeftCell="D3" zoomScale="90" zoomScaleNormal="90" workbookViewId="0">
      <selection activeCell="S13" sqref="S13"/>
    </sheetView>
  </sheetViews>
  <sheetFormatPr defaultRowHeight="14.4" x14ac:dyDescent="0.3"/>
  <cols>
    <col min="2" max="2" width="14.77734375" customWidth="1"/>
    <col min="3" max="4" width="7" bestFit="1" customWidth="1"/>
    <col min="5" max="5" width="5.88671875" customWidth="1"/>
    <col min="6" max="6" width="10.21875" customWidth="1"/>
    <col min="8" max="8" width="4.88671875" bestFit="1" customWidth="1"/>
    <col min="12" max="12" width="4.88671875" bestFit="1" customWidth="1"/>
    <col min="16" max="16" width="4.88671875" bestFit="1" customWidth="1"/>
    <col min="19" max="19" width="6.21875" bestFit="1" customWidth="1"/>
    <col min="20" max="21" width="6.5546875" bestFit="1" customWidth="1"/>
    <col min="25" max="25" width="12" bestFit="1" customWidth="1"/>
  </cols>
  <sheetData>
    <row r="3" spans="2:25" x14ac:dyDescent="0.3">
      <c r="B3" s="1" t="s">
        <v>0</v>
      </c>
    </row>
    <row r="4" spans="2:25" x14ac:dyDescent="0.3">
      <c r="B4" s="14" t="s">
        <v>1</v>
      </c>
      <c r="C4" s="44" t="s">
        <v>2</v>
      </c>
      <c r="D4" s="14" t="s">
        <v>3</v>
      </c>
      <c r="E4" s="14" t="s">
        <v>4</v>
      </c>
      <c r="F4" s="11" t="s">
        <v>5</v>
      </c>
      <c r="G4" s="4" t="s">
        <v>6</v>
      </c>
      <c r="H4" s="5"/>
      <c r="I4" s="5"/>
      <c r="J4" s="6"/>
      <c r="K4" s="4" t="s">
        <v>7</v>
      </c>
      <c r="L4" s="5"/>
      <c r="M4" s="5"/>
      <c r="N4" s="6"/>
      <c r="O4" s="4" t="s">
        <v>8</v>
      </c>
      <c r="P4" s="5"/>
      <c r="Q4" s="5"/>
      <c r="R4" s="6"/>
      <c r="S4" s="4" t="s">
        <v>84</v>
      </c>
      <c r="T4" s="5"/>
      <c r="U4" s="6"/>
      <c r="V4" s="4" t="s">
        <v>155</v>
      </c>
      <c r="W4" s="5"/>
      <c r="X4" s="5"/>
      <c r="Y4" s="6"/>
    </row>
    <row r="5" spans="2:25" x14ac:dyDescent="0.3">
      <c r="B5" s="15"/>
      <c r="C5" s="15"/>
      <c r="D5" s="15"/>
      <c r="E5" s="15"/>
      <c r="F5" s="12"/>
      <c r="G5" s="7" t="s">
        <v>9</v>
      </c>
      <c r="H5" s="8" t="s">
        <v>10</v>
      </c>
      <c r="I5" s="8" t="s">
        <v>11</v>
      </c>
      <c r="J5" s="10" t="s">
        <v>12</v>
      </c>
      <c r="K5" s="7" t="s">
        <v>9</v>
      </c>
      <c r="L5" s="8" t="s">
        <v>10</v>
      </c>
      <c r="M5" s="8" t="s">
        <v>11</v>
      </c>
      <c r="N5" s="10" t="s">
        <v>12</v>
      </c>
      <c r="O5" s="7" t="s">
        <v>9</v>
      </c>
      <c r="P5" s="8" t="s">
        <v>10</v>
      </c>
      <c r="Q5" s="8" t="s">
        <v>11</v>
      </c>
      <c r="R5" s="10" t="s">
        <v>12</v>
      </c>
      <c r="S5" s="7" t="s">
        <v>6</v>
      </c>
      <c r="T5" s="8" t="s">
        <v>7</v>
      </c>
      <c r="U5" s="10" t="s">
        <v>8</v>
      </c>
      <c r="V5" s="7" t="s">
        <v>157</v>
      </c>
      <c r="W5" s="8" t="s">
        <v>9</v>
      </c>
      <c r="X5" s="8" t="s">
        <v>12</v>
      </c>
      <c r="Y5" s="9" t="s">
        <v>156</v>
      </c>
    </row>
    <row r="6" spans="2:25" x14ac:dyDescent="0.3">
      <c r="B6" s="16" t="s">
        <v>13</v>
      </c>
      <c r="C6" s="16">
        <v>0.01</v>
      </c>
      <c r="D6" s="16">
        <v>5000</v>
      </c>
      <c r="E6" s="16">
        <v>100</v>
      </c>
      <c r="F6" s="16">
        <f>5000*E6/80000</f>
        <v>6.25</v>
      </c>
      <c r="G6" s="29">
        <v>565</v>
      </c>
      <c r="H6" s="19">
        <v>24</v>
      </c>
      <c r="I6" s="19">
        <v>210.4</v>
      </c>
      <c r="J6" s="30">
        <v>3527</v>
      </c>
      <c r="K6" s="29">
        <v>558</v>
      </c>
      <c r="L6" s="19">
        <v>24</v>
      </c>
      <c r="M6" s="19">
        <v>212.5</v>
      </c>
      <c r="N6" s="30">
        <v>2492</v>
      </c>
      <c r="O6" s="29">
        <v>510</v>
      </c>
      <c r="P6" s="19">
        <v>24</v>
      </c>
      <c r="Q6" s="19">
        <v>229</v>
      </c>
      <c r="R6" s="30">
        <v>3420</v>
      </c>
      <c r="S6" s="29">
        <v>0</v>
      </c>
      <c r="T6" s="19">
        <v>2</v>
      </c>
      <c r="U6" s="21">
        <v>1</v>
      </c>
      <c r="V6" s="29">
        <f>(G6+K6+O6)/3</f>
        <v>544.33333333333337</v>
      </c>
      <c r="W6" s="19">
        <f>(I6+M6+Q6)/3</f>
        <v>217.29999999999998</v>
      </c>
      <c r="X6" s="20">
        <f>MAX(J6,N6,R6)</f>
        <v>3527</v>
      </c>
      <c r="Y6" s="21">
        <v>1</v>
      </c>
    </row>
    <row r="7" spans="2:25" x14ac:dyDescent="0.3">
      <c r="B7" s="17" t="s">
        <v>14</v>
      </c>
      <c r="C7" s="17"/>
      <c r="D7" s="17"/>
      <c r="E7" s="17">
        <v>200</v>
      </c>
      <c r="F7" s="17">
        <f t="shared" ref="F7:F15" si="0">5000*E7/80000</f>
        <v>12.5</v>
      </c>
      <c r="G7" s="31">
        <v>517</v>
      </c>
      <c r="H7" s="22">
        <v>24</v>
      </c>
      <c r="I7" s="22">
        <v>226</v>
      </c>
      <c r="J7" s="32">
        <v>2961</v>
      </c>
      <c r="K7" s="31">
        <v>530</v>
      </c>
      <c r="L7" s="22">
        <v>24</v>
      </c>
      <c r="M7" s="22">
        <v>220.8</v>
      </c>
      <c r="N7" s="32">
        <v>2305</v>
      </c>
      <c r="O7" s="31">
        <v>527</v>
      </c>
      <c r="P7" s="22">
        <v>24</v>
      </c>
      <c r="Q7" s="22">
        <v>222</v>
      </c>
      <c r="R7" s="32">
        <v>2442</v>
      </c>
      <c r="S7" s="31">
        <v>1</v>
      </c>
      <c r="T7" s="22">
        <v>1</v>
      </c>
      <c r="U7" s="24">
        <v>2</v>
      </c>
      <c r="V7" s="31">
        <f t="shared" ref="V7:V70" si="1">(G7+K7+O7)/3</f>
        <v>524.66666666666663</v>
      </c>
      <c r="W7" s="22">
        <f t="shared" ref="W7:W70" si="2">(I7+M7+Q7)/3</f>
        <v>222.93333333333331</v>
      </c>
      <c r="X7" s="23">
        <f t="shared" ref="X7:X70" si="3">MAX(J7,N7,R7)</f>
        <v>2961</v>
      </c>
      <c r="Y7" s="24">
        <v>1.3333333329999999</v>
      </c>
    </row>
    <row r="8" spans="2:25" x14ac:dyDescent="0.3">
      <c r="B8" s="17" t="s">
        <v>15</v>
      </c>
      <c r="C8" s="17"/>
      <c r="D8" s="17"/>
      <c r="E8" s="17">
        <v>300</v>
      </c>
      <c r="F8" s="17">
        <f t="shared" si="0"/>
        <v>18.75</v>
      </c>
      <c r="G8" s="31">
        <v>456</v>
      </c>
      <c r="H8" s="22">
        <v>24</v>
      </c>
      <c r="I8" s="22">
        <v>251.6</v>
      </c>
      <c r="J8" s="32">
        <v>3193</v>
      </c>
      <c r="K8" s="31">
        <v>557</v>
      </c>
      <c r="L8" s="22">
        <v>24</v>
      </c>
      <c r="M8" s="22">
        <v>212.7</v>
      </c>
      <c r="N8" s="32">
        <v>2697</v>
      </c>
      <c r="O8" s="31">
        <v>494</v>
      </c>
      <c r="P8" s="22">
        <v>24</v>
      </c>
      <c r="Q8" s="22">
        <v>235.3</v>
      </c>
      <c r="R8" s="32">
        <v>1995</v>
      </c>
      <c r="S8" s="31">
        <v>2</v>
      </c>
      <c r="T8" s="22">
        <v>1</v>
      </c>
      <c r="U8" s="24">
        <v>1</v>
      </c>
      <c r="V8" s="31">
        <f t="shared" si="1"/>
        <v>502.33333333333331</v>
      </c>
      <c r="W8" s="22">
        <f t="shared" si="2"/>
        <v>233.19999999999996</v>
      </c>
      <c r="X8" s="23">
        <f t="shared" si="3"/>
        <v>3193</v>
      </c>
      <c r="Y8" s="24">
        <v>1.3333333329999999</v>
      </c>
    </row>
    <row r="9" spans="2:25" x14ac:dyDescent="0.3">
      <c r="B9" s="17" t="s">
        <v>16</v>
      </c>
      <c r="C9" s="17"/>
      <c r="D9" s="17"/>
      <c r="E9" s="17">
        <v>400</v>
      </c>
      <c r="F9" s="17">
        <f t="shared" si="0"/>
        <v>25</v>
      </c>
      <c r="G9" s="31">
        <v>542</v>
      </c>
      <c r="H9" s="22">
        <v>24</v>
      </c>
      <c r="I9" s="22">
        <v>217.7</v>
      </c>
      <c r="J9" s="32">
        <v>2407</v>
      </c>
      <c r="K9" s="31">
        <v>531</v>
      </c>
      <c r="L9" s="22">
        <v>24</v>
      </c>
      <c r="M9" s="22">
        <v>220.6</v>
      </c>
      <c r="N9" s="32">
        <v>2395</v>
      </c>
      <c r="O9" s="31">
        <v>519</v>
      </c>
      <c r="P9" s="22">
        <v>24</v>
      </c>
      <c r="Q9" s="22">
        <v>225.6</v>
      </c>
      <c r="R9" s="32">
        <v>5127</v>
      </c>
      <c r="S9" s="31">
        <v>0</v>
      </c>
      <c r="T9" s="22">
        <v>3</v>
      </c>
      <c r="U9" s="24">
        <v>0</v>
      </c>
      <c r="V9" s="31">
        <f t="shared" si="1"/>
        <v>530.66666666666663</v>
      </c>
      <c r="W9" s="22">
        <f t="shared" si="2"/>
        <v>221.29999999999998</v>
      </c>
      <c r="X9" s="23">
        <f t="shared" si="3"/>
        <v>5127</v>
      </c>
      <c r="Y9" s="24">
        <v>1</v>
      </c>
    </row>
    <row r="10" spans="2:25" x14ac:dyDescent="0.3">
      <c r="B10" s="17" t="s">
        <v>17</v>
      </c>
      <c r="C10" s="17"/>
      <c r="D10" s="17"/>
      <c r="E10" s="17">
        <v>500</v>
      </c>
      <c r="F10" s="17">
        <f t="shared" si="0"/>
        <v>31.25</v>
      </c>
      <c r="G10" s="31">
        <v>544</v>
      </c>
      <c r="H10" s="22">
        <v>24</v>
      </c>
      <c r="I10" s="22">
        <v>216.7</v>
      </c>
      <c r="J10" s="32">
        <v>3311</v>
      </c>
      <c r="K10" s="31">
        <v>586</v>
      </c>
      <c r="L10" s="22">
        <v>24</v>
      </c>
      <c r="M10" s="22">
        <v>203.5</v>
      </c>
      <c r="N10" s="32">
        <v>1961</v>
      </c>
      <c r="O10" s="31">
        <v>538</v>
      </c>
      <c r="P10" s="22">
        <v>24</v>
      </c>
      <c r="Q10" s="22">
        <v>217.8</v>
      </c>
      <c r="R10" s="32">
        <v>2799</v>
      </c>
      <c r="S10" s="31">
        <v>0</v>
      </c>
      <c r="T10" s="22">
        <v>0</v>
      </c>
      <c r="U10" s="24">
        <v>1</v>
      </c>
      <c r="V10" s="31">
        <f t="shared" si="1"/>
        <v>556</v>
      </c>
      <c r="W10" s="22">
        <f t="shared" si="2"/>
        <v>212.66666666666666</v>
      </c>
      <c r="X10" s="23">
        <f t="shared" si="3"/>
        <v>3311</v>
      </c>
      <c r="Y10" s="24">
        <v>0.33333333300000001</v>
      </c>
    </row>
    <row r="11" spans="2:25" x14ac:dyDescent="0.3">
      <c r="B11" s="17" t="s">
        <v>18</v>
      </c>
      <c r="C11" s="17"/>
      <c r="D11" s="17"/>
      <c r="E11" s="17">
        <v>600</v>
      </c>
      <c r="F11" s="17">
        <f t="shared" si="0"/>
        <v>37.5</v>
      </c>
      <c r="G11" s="31">
        <v>525</v>
      </c>
      <c r="H11" s="22">
        <v>24</v>
      </c>
      <c r="I11" s="22">
        <v>222.8</v>
      </c>
      <c r="J11" s="32">
        <v>3221</v>
      </c>
      <c r="K11" s="31">
        <v>467</v>
      </c>
      <c r="L11" s="22">
        <v>24</v>
      </c>
      <c r="M11" s="22">
        <v>245.6</v>
      </c>
      <c r="N11" s="32">
        <v>3015</v>
      </c>
      <c r="O11" s="31">
        <v>527</v>
      </c>
      <c r="P11" s="22">
        <v>24</v>
      </c>
      <c r="Q11" s="22">
        <v>223</v>
      </c>
      <c r="R11" s="32">
        <v>3555</v>
      </c>
      <c r="S11" s="31">
        <v>0</v>
      </c>
      <c r="T11" s="22">
        <v>3</v>
      </c>
      <c r="U11" s="24">
        <v>1</v>
      </c>
      <c r="V11" s="31">
        <f t="shared" si="1"/>
        <v>506.33333333333331</v>
      </c>
      <c r="W11" s="22">
        <f t="shared" si="2"/>
        <v>230.46666666666667</v>
      </c>
      <c r="X11" s="23">
        <f t="shared" si="3"/>
        <v>3555</v>
      </c>
      <c r="Y11" s="24">
        <v>1.3333333329999999</v>
      </c>
    </row>
    <row r="12" spans="2:25" x14ac:dyDescent="0.3">
      <c r="B12" s="17" t="s">
        <v>19</v>
      </c>
      <c r="C12" s="17"/>
      <c r="D12" s="17"/>
      <c r="E12" s="17">
        <v>700</v>
      </c>
      <c r="F12" s="17">
        <f t="shared" si="0"/>
        <v>43.75</v>
      </c>
      <c r="G12" s="31">
        <v>565</v>
      </c>
      <c r="H12" s="22">
        <v>24</v>
      </c>
      <c r="I12" s="22">
        <v>209.4</v>
      </c>
      <c r="J12" s="32">
        <v>2481</v>
      </c>
      <c r="K12" s="31">
        <v>541</v>
      </c>
      <c r="L12" s="22">
        <v>24</v>
      </c>
      <c r="M12" s="22">
        <v>217</v>
      </c>
      <c r="N12" s="32">
        <v>2524</v>
      </c>
      <c r="O12" s="31">
        <v>525</v>
      </c>
      <c r="P12" s="22">
        <v>24</v>
      </c>
      <c r="Q12" s="22">
        <v>222.8</v>
      </c>
      <c r="R12" s="32">
        <v>2119</v>
      </c>
      <c r="S12" s="31">
        <v>1</v>
      </c>
      <c r="T12" s="22">
        <v>1</v>
      </c>
      <c r="U12" s="24">
        <v>1</v>
      </c>
      <c r="V12" s="31">
        <f t="shared" si="1"/>
        <v>543.66666666666663</v>
      </c>
      <c r="W12" s="22">
        <f t="shared" si="2"/>
        <v>216.4</v>
      </c>
      <c r="X12" s="23">
        <f t="shared" si="3"/>
        <v>2524</v>
      </c>
      <c r="Y12" s="24">
        <v>1</v>
      </c>
    </row>
    <row r="13" spans="2:25" x14ac:dyDescent="0.3">
      <c r="B13" s="17" t="s">
        <v>20</v>
      </c>
      <c r="C13" s="17"/>
      <c r="D13" s="17"/>
      <c r="E13" s="17">
        <v>800</v>
      </c>
      <c r="F13" s="17">
        <f t="shared" si="0"/>
        <v>50</v>
      </c>
      <c r="G13" s="31">
        <v>585</v>
      </c>
      <c r="H13" s="22">
        <v>24</v>
      </c>
      <c r="I13" s="22">
        <v>203.4</v>
      </c>
      <c r="J13" s="32">
        <v>2746</v>
      </c>
      <c r="K13" s="31">
        <v>515</v>
      </c>
      <c r="L13" s="22">
        <v>24</v>
      </c>
      <c r="M13" s="22">
        <v>226.5</v>
      </c>
      <c r="N13" s="32">
        <v>3016</v>
      </c>
      <c r="O13" s="31">
        <v>554</v>
      </c>
      <c r="P13" s="22">
        <v>24</v>
      </c>
      <c r="Q13" s="22">
        <v>213.9</v>
      </c>
      <c r="R13" s="32">
        <v>2278</v>
      </c>
      <c r="S13" s="31">
        <v>0</v>
      </c>
      <c r="T13" s="22">
        <v>0</v>
      </c>
      <c r="U13" s="24">
        <v>0</v>
      </c>
      <c r="V13" s="31">
        <f t="shared" si="1"/>
        <v>551.33333333333337</v>
      </c>
      <c r="W13" s="22">
        <f t="shared" si="2"/>
        <v>214.6</v>
      </c>
      <c r="X13" s="23">
        <f t="shared" si="3"/>
        <v>3016</v>
      </c>
      <c r="Y13" s="24">
        <v>0</v>
      </c>
    </row>
    <row r="14" spans="2:25" x14ac:dyDescent="0.3">
      <c r="B14" s="17" t="s">
        <v>21</v>
      </c>
      <c r="C14" s="17"/>
      <c r="D14" s="17"/>
      <c r="E14" s="17">
        <v>900</v>
      </c>
      <c r="F14" s="17">
        <f t="shared" si="0"/>
        <v>56.25</v>
      </c>
      <c r="G14" s="31">
        <v>582</v>
      </c>
      <c r="H14" s="22">
        <v>24</v>
      </c>
      <c r="I14" s="22">
        <v>204.3</v>
      </c>
      <c r="J14" s="32">
        <v>3317</v>
      </c>
      <c r="K14" s="31">
        <v>508</v>
      </c>
      <c r="L14" s="22">
        <v>24</v>
      </c>
      <c r="M14" s="22">
        <v>229.1</v>
      </c>
      <c r="N14" s="32">
        <v>4063</v>
      </c>
      <c r="O14" s="31">
        <v>534</v>
      </c>
      <c r="P14" s="22">
        <v>24</v>
      </c>
      <c r="Q14" s="22">
        <v>218.8</v>
      </c>
      <c r="R14" s="32">
        <v>3158</v>
      </c>
      <c r="S14" s="31">
        <v>2</v>
      </c>
      <c r="T14" s="22">
        <v>0</v>
      </c>
      <c r="U14" s="24">
        <v>3</v>
      </c>
      <c r="V14" s="31">
        <f t="shared" si="1"/>
        <v>541.33333333333337</v>
      </c>
      <c r="W14" s="22">
        <f t="shared" si="2"/>
        <v>217.4</v>
      </c>
      <c r="X14" s="23">
        <f t="shared" si="3"/>
        <v>4063</v>
      </c>
      <c r="Y14" s="24">
        <v>1.6666666670000001</v>
      </c>
    </row>
    <row r="15" spans="2:25" x14ac:dyDescent="0.3">
      <c r="B15" s="18" t="s">
        <v>22</v>
      </c>
      <c r="C15" s="18"/>
      <c r="D15" s="18"/>
      <c r="E15" s="18">
        <v>1000</v>
      </c>
      <c r="F15" s="18">
        <f t="shared" si="0"/>
        <v>62.5</v>
      </c>
      <c r="G15" s="33">
        <v>540</v>
      </c>
      <c r="H15" s="25">
        <v>24</v>
      </c>
      <c r="I15" s="25">
        <v>218.5</v>
      </c>
      <c r="J15" s="35">
        <v>3064</v>
      </c>
      <c r="K15" s="33">
        <v>496</v>
      </c>
      <c r="L15" s="25">
        <v>24</v>
      </c>
      <c r="M15" s="25">
        <v>234.3</v>
      </c>
      <c r="N15" s="35">
        <v>3383</v>
      </c>
      <c r="O15" s="33">
        <v>552</v>
      </c>
      <c r="P15" s="25">
        <v>24</v>
      </c>
      <c r="Q15" s="25">
        <v>214.2</v>
      </c>
      <c r="R15" s="35">
        <v>2827</v>
      </c>
      <c r="S15" s="33">
        <v>2</v>
      </c>
      <c r="T15" s="25">
        <v>5</v>
      </c>
      <c r="U15" s="9">
        <v>2</v>
      </c>
      <c r="V15" s="33">
        <f t="shared" si="1"/>
        <v>529.33333333333337</v>
      </c>
      <c r="W15" s="25">
        <f t="shared" si="2"/>
        <v>222.33333333333334</v>
      </c>
      <c r="X15" s="26">
        <f t="shared" si="3"/>
        <v>3383</v>
      </c>
      <c r="Y15" s="9">
        <v>3</v>
      </c>
    </row>
    <row r="16" spans="2:25" x14ac:dyDescent="0.3">
      <c r="B16" s="16" t="s">
        <v>23</v>
      </c>
      <c r="C16" s="16">
        <v>0.01</v>
      </c>
      <c r="D16" s="16">
        <v>10000</v>
      </c>
      <c r="E16" s="16">
        <v>100</v>
      </c>
      <c r="F16" s="16">
        <f>E16*10000/80000</f>
        <v>12.5</v>
      </c>
      <c r="G16" s="38">
        <v>1275</v>
      </c>
      <c r="H16" s="19">
        <v>24</v>
      </c>
      <c r="I16" s="19">
        <v>113.2</v>
      </c>
      <c r="J16" s="30">
        <v>1305</v>
      </c>
      <c r="K16" s="38">
        <v>1304</v>
      </c>
      <c r="L16" s="19">
        <v>24</v>
      </c>
      <c r="M16" s="19">
        <v>111.6</v>
      </c>
      <c r="N16" s="30">
        <v>1509</v>
      </c>
      <c r="O16" s="38">
        <v>1229</v>
      </c>
      <c r="P16" s="19">
        <v>24</v>
      </c>
      <c r="Q16" s="19">
        <v>116</v>
      </c>
      <c r="R16" s="30">
        <v>1531</v>
      </c>
      <c r="S16" s="29">
        <v>0</v>
      </c>
      <c r="T16" s="19">
        <v>1</v>
      </c>
      <c r="U16" s="21">
        <v>1</v>
      </c>
      <c r="V16" s="29">
        <f t="shared" si="1"/>
        <v>1269.3333333333333</v>
      </c>
      <c r="W16" s="19">
        <f t="shared" si="2"/>
        <v>113.60000000000001</v>
      </c>
      <c r="X16" s="20">
        <f t="shared" si="3"/>
        <v>1531</v>
      </c>
      <c r="Y16" s="21">
        <v>0.66666666699999999</v>
      </c>
    </row>
    <row r="17" spans="2:25" x14ac:dyDescent="0.3">
      <c r="B17" s="17" t="s">
        <v>24</v>
      </c>
      <c r="C17" s="17"/>
      <c r="D17" s="17"/>
      <c r="E17" s="17">
        <v>200</v>
      </c>
      <c r="F17" s="17">
        <f t="shared" ref="F17:F25" si="4">E17*10000/80000</f>
        <v>25</v>
      </c>
      <c r="G17" s="40">
        <v>1276</v>
      </c>
      <c r="H17" s="22">
        <v>24</v>
      </c>
      <c r="I17" s="22">
        <v>112.6</v>
      </c>
      <c r="J17" s="32">
        <v>1799</v>
      </c>
      <c r="K17" s="40">
        <v>1303</v>
      </c>
      <c r="L17" s="22">
        <v>24</v>
      </c>
      <c r="M17" s="22">
        <v>111.6</v>
      </c>
      <c r="N17" s="32">
        <v>1682</v>
      </c>
      <c r="O17" s="40">
        <v>1267</v>
      </c>
      <c r="P17" s="22">
        <v>24</v>
      </c>
      <c r="Q17" s="22">
        <v>113.4</v>
      </c>
      <c r="R17" s="32">
        <v>1623</v>
      </c>
      <c r="S17" s="31">
        <v>0</v>
      </c>
      <c r="T17" s="22">
        <v>1</v>
      </c>
      <c r="U17" s="24">
        <v>2</v>
      </c>
      <c r="V17" s="31">
        <f t="shared" si="1"/>
        <v>1282</v>
      </c>
      <c r="W17" s="22">
        <f t="shared" si="2"/>
        <v>112.53333333333335</v>
      </c>
      <c r="X17" s="23">
        <f t="shared" si="3"/>
        <v>1799</v>
      </c>
      <c r="Y17" s="24">
        <v>1</v>
      </c>
    </row>
    <row r="18" spans="2:25" x14ac:dyDescent="0.3">
      <c r="B18" s="17" t="s">
        <v>25</v>
      </c>
      <c r="C18" s="17"/>
      <c r="D18" s="17"/>
      <c r="E18" s="17">
        <v>300</v>
      </c>
      <c r="F18" s="17">
        <f t="shared" si="4"/>
        <v>37.5</v>
      </c>
      <c r="G18" s="40">
        <v>1305</v>
      </c>
      <c r="H18" s="22">
        <v>24</v>
      </c>
      <c r="I18" s="22">
        <v>111.4</v>
      </c>
      <c r="J18" s="32">
        <v>1644</v>
      </c>
      <c r="K18" s="40">
        <v>1248</v>
      </c>
      <c r="L18" s="22">
        <v>24</v>
      </c>
      <c r="M18" s="22">
        <v>114.5</v>
      </c>
      <c r="N18" s="32">
        <v>1589</v>
      </c>
      <c r="O18" s="40">
        <v>1270</v>
      </c>
      <c r="P18" s="22">
        <v>24</v>
      </c>
      <c r="Q18" s="22">
        <v>112.9</v>
      </c>
      <c r="R18" s="32">
        <v>1602</v>
      </c>
      <c r="S18" s="31">
        <v>0</v>
      </c>
      <c r="T18" s="22">
        <v>0</v>
      </c>
      <c r="U18" s="24">
        <v>0</v>
      </c>
      <c r="V18" s="31">
        <f t="shared" si="1"/>
        <v>1274.3333333333333</v>
      </c>
      <c r="W18" s="22">
        <f t="shared" si="2"/>
        <v>112.93333333333334</v>
      </c>
      <c r="X18" s="23">
        <f t="shared" si="3"/>
        <v>1644</v>
      </c>
      <c r="Y18" s="24">
        <v>0</v>
      </c>
    </row>
    <row r="19" spans="2:25" x14ac:dyDescent="0.3">
      <c r="B19" s="17" t="s">
        <v>26</v>
      </c>
      <c r="C19" s="17"/>
      <c r="D19" s="17"/>
      <c r="E19" s="17">
        <v>400</v>
      </c>
      <c r="F19" s="17">
        <f t="shared" si="4"/>
        <v>50</v>
      </c>
      <c r="G19" s="40">
        <v>1264</v>
      </c>
      <c r="H19" s="22">
        <v>24</v>
      </c>
      <c r="I19" s="22">
        <v>113.3</v>
      </c>
      <c r="J19" s="32">
        <v>1864</v>
      </c>
      <c r="K19" s="40">
        <v>1236</v>
      </c>
      <c r="L19" s="22">
        <v>24</v>
      </c>
      <c r="M19" s="22">
        <v>115.2</v>
      </c>
      <c r="N19" s="32">
        <v>1538</v>
      </c>
      <c r="O19" s="40">
        <v>1212</v>
      </c>
      <c r="P19" s="22">
        <v>24</v>
      </c>
      <c r="Q19" s="22">
        <v>116.8</v>
      </c>
      <c r="R19" s="32">
        <v>1630</v>
      </c>
      <c r="S19" s="31">
        <v>0</v>
      </c>
      <c r="T19" s="22">
        <v>1</v>
      </c>
      <c r="U19" s="24">
        <v>0</v>
      </c>
      <c r="V19" s="31">
        <f t="shared" si="1"/>
        <v>1237.3333333333333</v>
      </c>
      <c r="W19" s="22">
        <f t="shared" si="2"/>
        <v>115.10000000000001</v>
      </c>
      <c r="X19" s="23">
        <f t="shared" si="3"/>
        <v>1864</v>
      </c>
      <c r="Y19" s="24">
        <v>0.33333333300000001</v>
      </c>
    </row>
    <row r="20" spans="2:25" x14ac:dyDescent="0.3">
      <c r="B20" s="17" t="s">
        <v>27</v>
      </c>
      <c r="C20" s="17"/>
      <c r="D20" s="17"/>
      <c r="E20" s="17">
        <v>500</v>
      </c>
      <c r="F20" s="17">
        <f t="shared" si="4"/>
        <v>62.5</v>
      </c>
      <c r="G20" s="40">
        <v>1231</v>
      </c>
      <c r="H20" s="22">
        <v>24</v>
      </c>
      <c r="I20" s="22">
        <v>116</v>
      </c>
      <c r="J20" s="32">
        <v>1152</v>
      </c>
      <c r="K20" s="40">
        <v>1258</v>
      </c>
      <c r="L20" s="22">
        <v>24</v>
      </c>
      <c r="M20" s="22">
        <v>114.1</v>
      </c>
      <c r="N20" s="32">
        <v>1463</v>
      </c>
      <c r="O20" s="40">
        <v>1261</v>
      </c>
      <c r="P20" s="22">
        <v>24</v>
      </c>
      <c r="Q20" s="22">
        <v>114.2</v>
      </c>
      <c r="R20" s="32">
        <v>1332</v>
      </c>
      <c r="S20" s="31">
        <v>3</v>
      </c>
      <c r="T20" s="22">
        <v>0</v>
      </c>
      <c r="U20" s="24">
        <v>1</v>
      </c>
      <c r="V20" s="31">
        <f t="shared" si="1"/>
        <v>1250</v>
      </c>
      <c r="W20" s="22">
        <f t="shared" si="2"/>
        <v>114.76666666666667</v>
      </c>
      <c r="X20" s="23">
        <f t="shared" si="3"/>
        <v>1463</v>
      </c>
      <c r="Y20" s="24">
        <v>1.3333333329999999</v>
      </c>
    </row>
    <row r="21" spans="2:25" x14ac:dyDescent="0.3">
      <c r="B21" s="17" t="s">
        <v>28</v>
      </c>
      <c r="C21" s="17"/>
      <c r="D21" s="17"/>
      <c r="E21" s="17">
        <v>600</v>
      </c>
      <c r="F21" s="17">
        <f t="shared" si="4"/>
        <v>75</v>
      </c>
      <c r="G21" s="40">
        <v>1266</v>
      </c>
      <c r="H21" s="22">
        <v>24</v>
      </c>
      <c r="I21" s="22">
        <v>113.4</v>
      </c>
      <c r="J21" s="32">
        <v>1613</v>
      </c>
      <c r="K21" s="40">
        <v>1204</v>
      </c>
      <c r="L21" s="22">
        <v>24</v>
      </c>
      <c r="M21" s="22">
        <v>117.2</v>
      </c>
      <c r="N21" s="32">
        <v>1984</v>
      </c>
      <c r="O21" s="40">
        <v>1331</v>
      </c>
      <c r="P21" s="22">
        <v>24</v>
      </c>
      <c r="Q21" s="22">
        <v>109.9</v>
      </c>
      <c r="R21" s="32">
        <v>1306</v>
      </c>
      <c r="S21" s="31">
        <v>0</v>
      </c>
      <c r="T21" s="22">
        <v>0</v>
      </c>
      <c r="U21" s="24">
        <v>0</v>
      </c>
      <c r="V21" s="31">
        <f t="shared" si="1"/>
        <v>1267</v>
      </c>
      <c r="W21" s="22">
        <f t="shared" si="2"/>
        <v>113.5</v>
      </c>
      <c r="X21" s="23">
        <f t="shared" si="3"/>
        <v>1984</v>
      </c>
      <c r="Y21" s="24">
        <v>0</v>
      </c>
    </row>
    <row r="22" spans="2:25" x14ac:dyDescent="0.3">
      <c r="B22" s="17" t="s">
        <v>29</v>
      </c>
      <c r="C22" s="17"/>
      <c r="D22" s="17"/>
      <c r="E22" s="17">
        <v>700</v>
      </c>
      <c r="F22" s="17">
        <f t="shared" si="4"/>
        <v>87.5</v>
      </c>
      <c r="G22" s="40">
        <v>1295</v>
      </c>
      <c r="H22" s="22">
        <v>24</v>
      </c>
      <c r="I22" s="22">
        <v>111.8</v>
      </c>
      <c r="J22" s="32">
        <v>1359</v>
      </c>
      <c r="K22" s="40">
        <v>1176</v>
      </c>
      <c r="L22" s="22">
        <v>24</v>
      </c>
      <c r="M22" s="22">
        <v>119.6</v>
      </c>
      <c r="N22" s="32">
        <v>1611</v>
      </c>
      <c r="O22" s="40">
        <v>1244</v>
      </c>
      <c r="P22" s="22">
        <v>24</v>
      </c>
      <c r="Q22" s="22">
        <v>115.3</v>
      </c>
      <c r="R22" s="32">
        <v>1330</v>
      </c>
      <c r="S22" s="31">
        <v>0</v>
      </c>
      <c r="T22" s="22">
        <v>0</v>
      </c>
      <c r="U22" s="24">
        <v>0</v>
      </c>
      <c r="V22" s="31">
        <f t="shared" si="1"/>
        <v>1238.3333333333333</v>
      </c>
      <c r="W22" s="22">
        <f t="shared" si="2"/>
        <v>115.56666666666666</v>
      </c>
      <c r="X22" s="23">
        <f t="shared" si="3"/>
        <v>1611</v>
      </c>
      <c r="Y22" s="24">
        <v>0</v>
      </c>
    </row>
    <row r="23" spans="2:25" x14ac:dyDescent="0.3">
      <c r="B23" s="17" t="s">
        <v>30</v>
      </c>
      <c r="C23" s="17"/>
      <c r="D23" s="17"/>
      <c r="E23" s="17">
        <v>800</v>
      </c>
      <c r="F23" s="17">
        <f t="shared" si="4"/>
        <v>100</v>
      </c>
      <c r="G23" s="40">
        <v>1211</v>
      </c>
      <c r="H23" s="22">
        <v>24</v>
      </c>
      <c r="I23" s="22">
        <v>117.4</v>
      </c>
      <c r="J23" s="32">
        <v>1477</v>
      </c>
      <c r="K23" s="40">
        <v>1294</v>
      </c>
      <c r="L23" s="22">
        <v>24</v>
      </c>
      <c r="M23" s="22">
        <v>111.9</v>
      </c>
      <c r="N23" s="32">
        <v>1594</v>
      </c>
      <c r="O23" s="40">
        <v>1378</v>
      </c>
      <c r="P23" s="22">
        <v>24</v>
      </c>
      <c r="Q23" s="22">
        <v>107.3</v>
      </c>
      <c r="R23" s="32">
        <v>1808</v>
      </c>
      <c r="S23" s="31">
        <v>0</v>
      </c>
      <c r="T23" s="22">
        <v>0</v>
      </c>
      <c r="U23" s="24">
        <v>0</v>
      </c>
      <c r="V23" s="31">
        <f t="shared" si="1"/>
        <v>1294.3333333333333</v>
      </c>
      <c r="W23" s="22">
        <f t="shared" si="2"/>
        <v>112.2</v>
      </c>
      <c r="X23" s="23">
        <f t="shared" si="3"/>
        <v>1808</v>
      </c>
      <c r="Y23" s="24">
        <v>0</v>
      </c>
    </row>
    <row r="24" spans="2:25" x14ac:dyDescent="0.3">
      <c r="B24" s="17" t="s">
        <v>31</v>
      </c>
      <c r="C24" s="17"/>
      <c r="D24" s="17"/>
      <c r="E24" s="17">
        <v>900</v>
      </c>
      <c r="F24" s="17">
        <f t="shared" si="4"/>
        <v>112.5</v>
      </c>
      <c r="G24" s="40">
        <v>1196</v>
      </c>
      <c r="H24" s="22">
        <v>24</v>
      </c>
      <c r="I24" s="22">
        <v>118.5</v>
      </c>
      <c r="J24" s="32">
        <v>1543</v>
      </c>
      <c r="K24" s="40">
        <v>1258</v>
      </c>
      <c r="L24" s="22">
        <v>24</v>
      </c>
      <c r="M24" s="22">
        <v>113.7</v>
      </c>
      <c r="N24" s="32">
        <v>1353</v>
      </c>
      <c r="O24" s="40">
        <v>1337</v>
      </c>
      <c r="P24" s="22">
        <v>24</v>
      </c>
      <c r="Q24" s="22">
        <v>109.8</v>
      </c>
      <c r="R24" s="32">
        <v>1353</v>
      </c>
      <c r="S24" s="31">
        <v>0</v>
      </c>
      <c r="T24" s="22">
        <v>1</v>
      </c>
      <c r="U24" s="24">
        <v>0</v>
      </c>
      <c r="V24" s="31">
        <f t="shared" si="1"/>
        <v>1263.6666666666667</v>
      </c>
      <c r="W24" s="22">
        <f t="shared" si="2"/>
        <v>114</v>
      </c>
      <c r="X24" s="23">
        <f t="shared" si="3"/>
        <v>1543</v>
      </c>
      <c r="Y24" s="24">
        <v>0.33333333300000001</v>
      </c>
    </row>
    <row r="25" spans="2:25" x14ac:dyDescent="0.3">
      <c r="B25" s="18" t="s">
        <v>32</v>
      </c>
      <c r="C25" s="18"/>
      <c r="D25" s="18"/>
      <c r="E25" s="18">
        <v>1000</v>
      </c>
      <c r="F25" s="18">
        <f t="shared" si="4"/>
        <v>125</v>
      </c>
      <c r="G25" s="42">
        <v>1263</v>
      </c>
      <c r="H25" s="25">
        <v>24</v>
      </c>
      <c r="I25" s="25">
        <v>113.6</v>
      </c>
      <c r="J25" s="35">
        <v>1379</v>
      </c>
      <c r="K25" s="42">
        <v>1298</v>
      </c>
      <c r="L25" s="25">
        <v>24</v>
      </c>
      <c r="M25" s="25">
        <v>111.3</v>
      </c>
      <c r="N25" s="35">
        <v>2209</v>
      </c>
      <c r="O25" s="42">
        <v>1268</v>
      </c>
      <c r="P25" s="25">
        <v>24</v>
      </c>
      <c r="Q25" s="25">
        <v>113.2</v>
      </c>
      <c r="R25" s="35">
        <v>1301</v>
      </c>
      <c r="S25" s="33">
        <v>1</v>
      </c>
      <c r="T25" s="25">
        <v>0</v>
      </c>
      <c r="U25" s="9">
        <v>0</v>
      </c>
      <c r="V25" s="33">
        <f t="shared" si="1"/>
        <v>1276.3333333333333</v>
      </c>
      <c r="W25" s="25">
        <f t="shared" si="2"/>
        <v>112.69999999999999</v>
      </c>
      <c r="X25" s="26">
        <f t="shared" si="3"/>
        <v>2209</v>
      </c>
      <c r="Y25" s="9">
        <v>0.33333333300000001</v>
      </c>
    </row>
    <row r="26" spans="2:25" x14ac:dyDescent="0.3">
      <c r="B26" s="16" t="s">
        <v>33</v>
      </c>
      <c r="C26" s="16">
        <v>1E-3</v>
      </c>
      <c r="D26" s="16">
        <v>5000</v>
      </c>
      <c r="E26" s="16">
        <v>100</v>
      </c>
      <c r="F26" s="16">
        <f>5000*E26/80000</f>
        <v>6.25</v>
      </c>
      <c r="G26" s="29">
        <v>147</v>
      </c>
      <c r="H26" s="19">
        <v>24</v>
      </c>
      <c r="I26" s="19">
        <v>695.4</v>
      </c>
      <c r="J26" s="36">
        <v>9980</v>
      </c>
      <c r="K26" s="29">
        <v>119</v>
      </c>
      <c r="L26" s="19">
        <v>24</v>
      </c>
      <c r="M26" s="19">
        <v>851.4</v>
      </c>
      <c r="N26" s="36">
        <v>10088</v>
      </c>
      <c r="O26" s="29">
        <v>118</v>
      </c>
      <c r="P26" s="19">
        <v>24</v>
      </c>
      <c r="Q26" s="19">
        <v>861</v>
      </c>
      <c r="R26" s="36">
        <v>15447</v>
      </c>
      <c r="S26" s="29">
        <v>5</v>
      </c>
      <c r="T26" s="19">
        <v>5</v>
      </c>
      <c r="U26" s="21">
        <v>4</v>
      </c>
      <c r="V26" s="29">
        <f t="shared" si="1"/>
        <v>128</v>
      </c>
      <c r="W26" s="19">
        <f t="shared" si="2"/>
        <v>802.6</v>
      </c>
      <c r="X26" s="20">
        <f t="shared" si="3"/>
        <v>15447</v>
      </c>
      <c r="Y26" s="21">
        <v>4.6666666670000003</v>
      </c>
    </row>
    <row r="27" spans="2:25" x14ac:dyDescent="0.3">
      <c r="B27" s="17" t="s">
        <v>34</v>
      </c>
      <c r="C27" s="17"/>
      <c r="D27" s="17"/>
      <c r="E27" s="17">
        <v>200</v>
      </c>
      <c r="F27" s="17">
        <f t="shared" ref="F27:F35" si="5">5000*E27/80000</f>
        <v>12.5</v>
      </c>
      <c r="G27" s="31">
        <v>117</v>
      </c>
      <c r="H27" s="22">
        <v>24</v>
      </c>
      <c r="I27" s="22">
        <v>867.6</v>
      </c>
      <c r="J27" s="37">
        <v>15447</v>
      </c>
      <c r="K27" s="31">
        <v>136</v>
      </c>
      <c r="L27" s="22">
        <v>24</v>
      </c>
      <c r="M27" s="22">
        <v>750.4</v>
      </c>
      <c r="N27" s="37">
        <v>15446</v>
      </c>
      <c r="O27" s="31">
        <v>124</v>
      </c>
      <c r="P27" s="22">
        <v>24</v>
      </c>
      <c r="Q27" s="22">
        <v>819.5</v>
      </c>
      <c r="R27" s="37">
        <v>10090</v>
      </c>
      <c r="S27" s="31">
        <v>5</v>
      </c>
      <c r="T27" s="22">
        <v>2</v>
      </c>
      <c r="U27" s="24">
        <v>5</v>
      </c>
      <c r="V27" s="31">
        <f t="shared" si="1"/>
        <v>125.66666666666667</v>
      </c>
      <c r="W27" s="22">
        <f t="shared" si="2"/>
        <v>812.5</v>
      </c>
      <c r="X27" s="23">
        <f t="shared" si="3"/>
        <v>15447</v>
      </c>
      <c r="Y27" s="24">
        <v>4</v>
      </c>
    </row>
    <row r="28" spans="2:25" x14ac:dyDescent="0.3">
      <c r="B28" s="17" t="s">
        <v>35</v>
      </c>
      <c r="C28" s="17"/>
      <c r="D28" s="17"/>
      <c r="E28" s="17">
        <v>300</v>
      </c>
      <c r="F28" s="17">
        <f t="shared" si="5"/>
        <v>18.75</v>
      </c>
      <c r="G28" s="31">
        <v>133</v>
      </c>
      <c r="H28" s="22">
        <v>24</v>
      </c>
      <c r="I28" s="22">
        <v>765.3</v>
      </c>
      <c r="J28" s="37">
        <v>12765</v>
      </c>
      <c r="K28" s="31">
        <v>124</v>
      </c>
      <c r="L28" s="22">
        <v>24</v>
      </c>
      <c r="M28" s="22">
        <v>818.4</v>
      </c>
      <c r="N28" s="37">
        <v>10092</v>
      </c>
      <c r="O28" s="31">
        <v>127</v>
      </c>
      <c r="P28" s="22">
        <v>24</v>
      </c>
      <c r="Q28" s="22">
        <v>801</v>
      </c>
      <c r="R28" s="37">
        <v>14783</v>
      </c>
      <c r="S28" s="31">
        <v>5</v>
      </c>
      <c r="T28" s="22">
        <v>3</v>
      </c>
      <c r="U28" s="24">
        <v>6</v>
      </c>
      <c r="V28" s="31">
        <f t="shared" si="1"/>
        <v>128</v>
      </c>
      <c r="W28" s="22">
        <f t="shared" si="2"/>
        <v>794.9</v>
      </c>
      <c r="X28" s="23">
        <f t="shared" si="3"/>
        <v>14783</v>
      </c>
      <c r="Y28" s="24">
        <v>4.6666666670000003</v>
      </c>
    </row>
    <row r="29" spans="2:25" x14ac:dyDescent="0.3">
      <c r="B29" s="17" t="s">
        <v>36</v>
      </c>
      <c r="C29" s="17"/>
      <c r="D29" s="17"/>
      <c r="E29" s="17">
        <v>400</v>
      </c>
      <c r="F29" s="17">
        <f t="shared" si="5"/>
        <v>25</v>
      </c>
      <c r="G29" s="31">
        <v>127</v>
      </c>
      <c r="H29" s="22">
        <v>24</v>
      </c>
      <c r="I29" s="22">
        <v>799.7</v>
      </c>
      <c r="J29" s="37">
        <v>9133</v>
      </c>
      <c r="K29" s="31">
        <v>111</v>
      </c>
      <c r="L29" s="22">
        <v>24</v>
      </c>
      <c r="M29" s="22">
        <v>913</v>
      </c>
      <c r="N29" s="37">
        <v>15444</v>
      </c>
      <c r="O29" s="31">
        <v>124</v>
      </c>
      <c r="P29" s="22">
        <v>24</v>
      </c>
      <c r="Q29" s="22">
        <v>819.3</v>
      </c>
      <c r="R29" s="37">
        <v>10007</v>
      </c>
      <c r="S29" s="31">
        <v>5</v>
      </c>
      <c r="T29" s="22">
        <v>4</v>
      </c>
      <c r="U29" s="24">
        <v>3</v>
      </c>
      <c r="V29" s="31">
        <f t="shared" si="1"/>
        <v>120.66666666666667</v>
      </c>
      <c r="W29" s="22">
        <f t="shared" si="2"/>
        <v>844</v>
      </c>
      <c r="X29" s="23">
        <f t="shared" si="3"/>
        <v>15444</v>
      </c>
      <c r="Y29" s="24">
        <v>4</v>
      </c>
    </row>
    <row r="30" spans="2:25" x14ac:dyDescent="0.3">
      <c r="B30" s="17" t="s">
        <v>37</v>
      </c>
      <c r="C30" s="17"/>
      <c r="D30" s="17"/>
      <c r="E30" s="17">
        <v>500</v>
      </c>
      <c r="F30" s="17">
        <f t="shared" si="5"/>
        <v>31.25</v>
      </c>
      <c r="G30" s="31">
        <v>110</v>
      </c>
      <c r="H30" s="22">
        <v>24</v>
      </c>
      <c r="I30" s="22">
        <v>921.8</v>
      </c>
      <c r="J30" s="37">
        <v>10089</v>
      </c>
      <c r="K30" s="31">
        <v>116</v>
      </c>
      <c r="L30" s="22">
        <v>24</v>
      </c>
      <c r="M30" s="22">
        <v>876.2</v>
      </c>
      <c r="N30" s="37">
        <v>15443</v>
      </c>
      <c r="O30" s="31">
        <v>133</v>
      </c>
      <c r="P30" s="22">
        <v>24</v>
      </c>
      <c r="Q30" s="22">
        <v>766.2</v>
      </c>
      <c r="R30" s="37">
        <v>15441</v>
      </c>
      <c r="S30" s="31">
        <v>5</v>
      </c>
      <c r="T30" s="22">
        <v>5</v>
      </c>
      <c r="U30" s="24">
        <v>4</v>
      </c>
      <c r="V30" s="31">
        <f t="shared" si="1"/>
        <v>119.66666666666667</v>
      </c>
      <c r="W30" s="22">
        <f t="shared" si="2"/>
        <v>854.73333333333323</v>
      </c>
      <c r="X30" s="23">
        <f t="shared" si="3"/>
        <v>15443</v>
      </c>
      <c r="Y30" s="24">
        <v>4.6666666670000003</v>
      </c>
    </row>
    <row r="31" spans="2:25" x14ac:dyDescent="0.3">
      <c r="B31" s="17" t="s">
        <v>38</v>
      </c>
      <c r="C31" s="17"/>
      <c r="D31" s="17"/>
      <c r="E31" s="17">
        <v>600</v>
      </c>
      <c r="F31" s="17">
        <f t="shared" si="5"/>
        <v>37.5</v>
      </c>
      <c r="G31" s="31">
        <v>123</v>
      </c>
      <c r="H31" s="22">
        <v>24</v>
      </c>
      <c r="I31" s="22">
        <v>825.4</v>
      </c>
      <c r="J31" s="37">
        <v>11008</v>
      </c>
      <c r="K31" s="31">
        <v>130</v>
      </c>
      <c r="L31" s="22">
        <v>24</v>
      </c>
      <c r="M31" s="22">
        <v>782.9</v>
      </c>
      <c r="N31" s="37">
        <v>9757</v>
      </c>
      <c r="O31" s="31">
        <v>123</v>
      </c>
      <c r="P31" s="22">
        <v>24</v>
      </c>
      <c r="Q31" s="22">
        <v>827.9</v>
      </c>
      <c r="R31" s="37">
        <v>15443</v>
      </c>
      <c r="S31" s="31">
        <v>3</v>
      </c>
      <c r="T31" s="22">
        <v>5</v>
      </c>
      <c r="U31" s="24">
        <v>3</v>
      </c>
      <c r="V31" s="31">
        <f t="shared" si="1"/>
        <v>125.33333333333333</v>
      </c>
      <c r="W31" s="22">
        <f t="shared" si="2"/>
        <v>812.06666666666661</v>
      </c>
      <c r="X31" s="23">
        <f t="shared" si="3"/>
        <v>15443</v>
      </c>
      <c r="Y31" s="24">
        <v>3.6666666669999999</v>
      </c>
    </row>
    <row r="32" spans="2:25" x14ac:dyDescent="0.3">
      <c r="B32" s="17" t="s">
        <v>39</v>
      </c>
      <c r="C32" s="17"/>
      <c r="D32" s="17"/>
      <c r="E32" s="17">
        <v>700</v>
      </c>
      <c r="F32" s="17">
        <f t="shared" si="5"/>
        <v>43.75</v>
      </c>
      <c r="G32" s="31">
        <v>132</v>
      </c>
      <c r="H32" s="22">
        <v>24</v>
      </c>
      <c r="I32" s="22">
        <v>772</v>
      </c>
      <c r="J32" s="37">
        <v>15442</v>
      </c>
      <c r="K32" s="31">
        <v>128</v>
      </c>
      <c r="L32" s="22">
        <v>24</v>
      </c>
      <c r="M32" s="22">
        <v>795.7</v>
      </c>
      <c r="N32" s="37">
        <v>9857</v>
      </c>
      <c r="O32" s="31">
        <v>119</v>
      </c>
      <c r="P32" s="22">
        <v>24</v>
      </c>
      <c r="Q32" s="22">
        <v>853.9</v>
      </c>
      <c r="R32" s="37">
        <v>15442</v>
      </c>
      <c r="S32" s="31">
        <v>5</v>
      </c>
      <c r="T32" s="22">
        <v>3</v>
      </c>
      <c r="U32" s="24">
        <v>3</v>
      </c>
      <c r="V32" s="31">
        <f t="shared" si="1"/>
        <v>126.33333333333333</v>
      </c>
      <c r="W32" s="22">
        <f t="shared" si="2"/>
        <v>807.19999999999993</v>
      </c>
      <c r="X32" s="23">
        <f t="shared" si="3"/>
        <v>15442</v>
      </c>
      <c r="Y32" s="24">
        <v>3.6666666669999999</v>
      </c>
    </row>
    <row r="33" spans="2:25" x14ac:dyDescent="0.3">
      <c r="B33" s="17" t="s">
        <v>40</v>
      </c>
      <c r="C33" s="17"/>
      <c r="D33" s="17"/>
      <c r="E33" s="17">
        <v>800</v>
      </c>
      <c r="F33" s="17">
        <f t="shared" si="5"/>
        <v>50</v>
      </c>
      <c r="G33" s="31">
        <v>123</v>
      </c>
      <c r="H33" s="22">
        <v>24</v>
      </c>
      <c r="I33" s="22">
        <v>825.1</v>
      </c>
      <c r="J33" s="37">
        <v>9343</v>
      </c>
      <c r="K33" s="31">
        <v>121</v>
      </c>
      <c r="L33" s="22">
        <v>24</v>
      </c>
      <c r="M33" s="22">
        <v>839.2</v>
      </c>
      <c r="N33" s="37">
        <v>11460</v>
      </c>
      <c r="O33" s="31">
        <v>118</v>
      </c>
      <c r="P33" s="22">
        <v>24</v>
      </c>
      <c r="Q33" s="22">
        <v>860.7</v>
      </c>
      <c r="R33" s="37">
        <v>15443</v>
      </c>
      <c r="S33" s="31">
        <v>3</v>
      </c>
      <c r="T33" s="22">
        <v>5</v>
      </c>
      <c r="U33" s="24">
        <v>6</v>
      </c>
      <c r="V33" s="31">
        <f t="shared" si="1"/>
        <v>120.66666666666667</v>
      </c>
      <c r="W33" s="22">
        <f t="shared" si="2"/>
        <v>841.66666666666663</v>
      </c>
      <c r="X33" s="23">
        <f t="shared" si="3"/>
        <v>15443</v>
      </c>
      <c r="Y33" s="24">
        <v>4.6666666670000003</v>
      </c>
    </row>
    <row r="34" spans="2:25" x14ac:dyDescent="0.3">
      <c r="B34" s="17" t="s">
        <v>41</v>
      </c>
      <c r="C34" s="17"/>
      <c r="D34" s="17"/>
      <c r="E34" s="17">
        <v>900</v>
      </c>
      <c r="F34" s="17">
        <f t="shared" si="5"/>
        <v>56.25</v>
      </c>
      <c r="G34" s="31">
        <v>123</v>
      </c>
      <c r="H34" s="22">
        <v>24</v>
      </c>
      <c r="I34" s="22">
        <v>823.8</v>
      </c>
      <c r="J34" s="37">
        <v>11004</v>
      </c>
      <c r="K34" s="31">
        <v>122</v>
      </c>
      <c r="L34" s="22">
        <v>24</v>
      </c>
      <c r="M34" s="22">
        <v>831.6</v>
      </c>
      <c r="N34" s="37">
        <v>10087</v>
      </c>
      <c r="O34" s="31">
        <v>126</v>
      </c>
      <c r="P34" s="22">
        <v>24</v>
      </c>
      <c r="Q34" s="22">
        <v>806.7</v>
      </c>
      <c r="R34" s="37">
        <v>10087</v>
      </c>
      <c r="S34" s="31">
        <v>3</v>
      </c>
      <c r="T34" s="22">
        <v>5</v>
      </c>
      <c r="U34" s="24">
        <v>2</v>
      </c>
      <c r="V34" s="31">
        <f t="shared" si="1"/>
        <v>123.66666666666667</v>
      </c>
      <c r="W34" s="22">
        <f t="shared" si="2"/>
        <v>820.70000000000016</v>
      </c>
      <c r="X34" s="23">
        <f t="shared" si="3"/>
        <v>11004</v>
      </c>
      <c r="Y34" s="24">
        <v>3.3333333330000001</v>
      </c>
    </row>
    <row r="35" spans="2:25" x14ac:dyDescent="0.3">
      <c r="B35" s="18" t="s">
        <v>42</v>
      </c>
      <c r="C35" s="18"/>
      <c r="D35" s="18"/>
      <c r="E35" s="18">
        <v>1000</v>
      </c>
      <c r="F35" s="18">
        <f t="shared" si="5"/>
        <v>62.5</v>
      </c>
      <c r="G35" s="33">
        <v>113</v>
      </c>
      <c r="H35" s="25">
        <v>24</v>
      </c>
      <c r="I35" s="25">
        <v>896.9</v>
      </c>
      <c r="J35" s="35">
        <v>10089</v>
      </c>
      <c r="K35" s="33">
        <v>129</v>
      </c>
      <c r="L35" s="25">
        <v>24</v>
      </c>
      <c r="M35" s="25">
        <v>790.1</v>
      </c>
      <c r="N35" s="35">
        <v>11299</v>
      </c>
      <c r="O35" s="33">
        <v>128</v>
      </c>
      <c r="P35" s="25">
        <v>24</v>
      </c>
      <c r="Q35" s="25">
        <v>794.1</v>
      </c>
      <c r="R35" s="35">
        <v>13147</v>
      </c>
      <c r="S35" s="33">
        <v>5</v>
      </c>
      <c r="T35" s="25">
        <v>6</v>
      </c>
      <c r="U35" s="9">
        <v>4</v>
      </c>
      <c r="V35" s="33">
        <f t="shared" si="1"/>
        <v>123.33333333333333</v>
      </c>
      <c r="W35" s="25">
        <f t="shared" si="2"/>
        <v>827.0333333333333</v>
      </c>
      <c r="X35" s="26">
        <f t="shared" si="3"/>
        <v>13147</v>
      </c>
      <c r="Y35" s="9">
        <v>5</v>
      </c>
    </row>
    <row r="36" spans="2:25" x14ac:dyDescent="0.3">
      <c r="B36" s="16" t="s">
        <v>43</v>
      </c>
      <c r="C36" s="16">
        <v>1E-3</v>
      </c>
      <c r="D36" s="16">
        <v>10000</v>
      </c>
      <c r="E36" s="16">
        <v>100</v>
      </c>
      <c r="F36" s="16">
        <f>E36*10000/80000</f>
        <v>12.5</v>
      </c>
      <c r="G36" s="29">
        <v>133</v>
      </c>
      <c r="H36" s="19">
        <v>24</v>
      </c>
      <c r="I36" s="19">
        <v>768.8</v>
      </c>
      <c r="J36" s="36">
        <v>15444</v>
      </c>
      <c r="K36" s="29">
        <v>153</v>
      </c>
      <c r="L36" s="19">
        <v>24</v>
      </c>
      <c r="M36" s="19">
        <v>672.7</v>
      </c>
      <c r="N36" s="36">
        <v>9784</v>
      </c>
      <c r="O36" s="29">
        <v>137</v>
      </c>
      <c r="P36" s="19">
        <v>24</v>
      </c>
      <c r="Q36" s="19">
        <v>747.2</v>
      </c>
      <c r="R36" s="36">
        <v>10088</v>
      </c>
      <c r="S36" s="29">
        <v>4</v>
      </c>
      <c r="T36" s="19">
        <v>3</v>
      </c>
      <c r="U36" s="21">
        <v>2</v>
      </c>
      <c r="V36" s="29">
        <f t="shared" si="1"/>
        <v>141</v>
      </c>
      <c r="W36" s="19">
        <f t="shared" si="2"/>
        <v>729.56666666666661</v>
      </c>
      <c r="X36" s="20">
        <f t="shared" si="3"/>
        <v>15444</v>
      </c>
      <c r="Y36" s="21">
        <v>3</v>
      </c>
    </row>
    <row r="37" spans="2:25" x14ac:dyDescent="0.3">
      <c r="B37" s="17" t="s">
        <v>44</v>
      </c>
      <c r="C37" s="17"/>
      <c r="D37" s="17"/>
      <c r="E37" s="17">
        <v>200</v>
      </c>
      <c r="F37" s="17">
        <f t="shared" ref="F37:F45" si="6">E37*10000/80000</f>
        <v>25</v>
      </c>
      <c r="G37" s="31">
        <v>129</v>
      </c>
      <c r="H37" s="22">
        <v>24</v>
      </c>
      <c r="I37" s="22">
        <v>791.4</v>
      </c>
      <c r="J37" s="37">
        <v>15440</v>
      </c>
      <c r="K37" s="31">
        <v>135</v>
      </c>
      <c r="L37" s="22">
        <v>24</v>
      </c>
      <c r="M37" s="22">
        <v>757.3</v>
      </c>
      <c r="N37" s="37">
        <v>10089</v>
      </c>
      <c r="O37" s="31">
        <v>120</v>
      </c>
      <c r="P37" s="22">
        <v>24</v>
      </c>
      <c r="Q37" s="22">
        <v>848.2</v>
      </c>
      <c r="R37" s="37">
        <v>13326</v>
      </c>
      <c r="S37" s="31">
        <v>6</v>
      </c>
      <c r="T37" s="22">
        <v>4</v>
      </c>
      <c r="U37" s="24">
        <v>4</v>
      </c>
      <c r="V37" s="31">
        <f t="shared" si="1"/>
        <v>128</v>
      </c>
      <c r="W37" s="22">
        <f t="shared" si="2"/>
        <v>798.96666666666658</v>
      </c>
      <c r="X37" s="23">
        <f t="shared" si="3"/>
        <v>15440</v>
      </c>
      <c r="Y37" s="24">
        <v>4.6666666670000003</v>
      </c>
    </row>
    <row r="38" spans="2:25" x14ac:dyDescent="0.3">
      <c r="B38" s="17" t="s">
        <v>45</v>
      </c>
      <c r="C38" s="17"/>
      <c r="D38" s="17"/>
      <c r="E38" s="17">
        <v>300</v>
      </c>
      <c r="F38" s="17">
        <f t="shared" si="6"/>
        <v>37.5</v>
      </c>
      <c r="G38" s="31">
        <v>117</v>
      </c>
      <c r="H38" s="22">
        <v>24</v>
      </c>
      <c r="I38" s="22">
        <v>869.4</v>
      </c>
      <c r="J38" s="37">
        <v>15444</v>
      </c>
      <c r="K38" s="31">
        <v>141</v>
      </c>
      <c r="L38" s="22">
        <v>24</v>
      </c>
      <c r="M38" s="22">
        <v>727</v>
      </c>
      <c r="N38" s="37">
        <v>11154</v>
      </c>
      <c r="O38" s="31">
        <v>144</v>
      </c>
      <c r="P38" s="22">
        <v>24</v>
      </c>
      <c r="Q38" s="22">
        <v>712.3</v>
      </c>
      <c r="R38" s="37">
        <v>15443</v>
      </c>
      <c r="S38" s="31">
        <v>7</v>
      </c>
      <c r="T38" s="22">
        <v>5</v>
      </c>
      <c r="U38" s="24">
        <v>4</v>
      </c>
      <c r="V38" s="31">
        <f t="shared" si="1"/>
        <v>134</v>
      </c>
      <c r="W38" s="22">
        <f t="shared" si="2"/>
        <v>769.56666666666661</v>
      </c>
      <c r="X38" s="23">
        <f t="shared" si="3"/>
        <v>15444</v>
      </c>
      <c r="Y38" s="24">
        <v>5.3333333329999997</v>
      </c>
    </row>
    <row r="39" spans="2:25" x14ac:dyDescent="0.3">
      <c r="B39" s="17" t="s">
        <v>46</v>
      </c>
      <c r="C39" s="17"/>
      <c r="D39" s="17"/>
      <c r="E39" s="17">
        <v>400</v>
      </c>
      <c r="F39" s="17">
        <f t="shared" si="6"/>
        <v>50</v>
      </c>
      <c r="G39" s="31">
        <v>138</v>
      </c>
      <c r="H39" s="22">
        <v>24</v>
      </c>
      <c r="I39" s="22">
        <v>741.9</v>
      </c>
      <c r="J39" s="37">
        <v>15446</v>
      </c>
      <c r="K39" s="31">
        <v>124</v>
      </c>
      <c r="L39" s="22">
        <v>24</v>
      </c>
      <c r="M39" s="22">
        <v>822.7</v>
      </c>
      <c r="N39" s="37">
        <v>12089</v>
      </c>
      <c r="O39" s="31">
        <v>137</v>
      </c>
      <c r="P39" s="22">
        <v>24</v>
      </c>
      <c r="Q39" s="22">
        <v>747.2</v>
      </c>
      <c r="R39" s="37">
        <v>15443</v>
      </c>
      <c r="S39" s="31">
        <v>5</v>
      </c>
      <c r="T39" s="22">
        <v>7</v>
      </c>
      <c r="U39" s="24">
        <v>3</v>
      </c>
      <c r="V39" s="31">
        <f t="shared" si="1"/>
        <v>133</v>
      </c>
      <c r="W39" s="22">
        <f t="shared" si="2"/>
        <v>770.6</v>
      </c>
      <c r="X39" s="23">
        <f t="shared" si="3"/>
        <v>15446</v>
      </c>
      <c r="Y39" s="24">
        <v>5</v>
      </c>
    </row>
    <row r="40" spans="2:25" x14ac:dyDescent="0.3">
      <c r="B40" s="17" t="s">
        <v>47</v>
      </c>
      <c r="C40" s="17"/>
      <c r="D40" s="17"/>
      <c r="E40" s="17">
        <v>500</v>
      </c>
      <c r="F40" s="17">
        <f t="shared" si="6"/>
        <v>62.5</v>
      </c>
      <c r="G40" s="31">
        <v>154</v>
      </c>
      <c r="H40" s="22">
        <v>24</v>
      </c>
      <c r="I40" s="22">
        <v>667.8</v>
      </c>
      <c r="J40" s="37">
        <v>7836</v>
      </c>
      <c r="K40" s="31">
        <v>134</v>
      </c>
      <c r="L40" s="22">
        <v>24</v>
      </c>
      <c r="M40" s="22">
        <v>763</v>
      </c>
      <c r="N40" s="37">
        <v>9729</v>
      </c>
      <c r="O40" s="31">
        <v>117</v>
      </c>
      <c r="P40" s="22">
        <v>24</v>
      </c>
      <c r="Q40" s="22">
        <v>869.9</v>
      </c>
      <c r="R40" s="37">
        <v>15443</v>
      </c>
      <c r="S40" s="31">
        <v>4</v>
      </c>
      <c r="T40" s="22">
        <v>5</v>
      </c>
      <c r="U40" s="24">
        <v>4</v>
      </c>
      <c r="V40" s="31">
        <f t="shared" si="1"/>
        <v>135</v>
      </c>
      <c r="W40" s="22">
        <f t="shared" si="2"/>
        <v>766.9</v>
      </c>
      <c r="X40" s="23">
        <f t="shared" si="3"/>
        <v>15443</v>
      </c>
      <c r="Y40" s="24">
        <v>4.3333333329999997</v>
      </c>
    </row>
    <row r="41" spans="2:25" x14ac:dyDescent="0.3">
      <c r="B41" s="17" t="s">
        <v>48</v>
      </c>
      <c r="C41" s="17"/>
      <c r="D41" s="17"/>
      <c r="E41" s="17">
        <v>600</v>
      </c>
      <c r="F41" s="17">
        <f t="shared" si="6"/>
        <v>75</v>
      </c>
      <c r="G41" s="31">
        <v>144</v>
      </c>
      <c r="H41" s="22">
        <v>24</v>
      </c>
      <c r="I41" s="22">
        <v>712.3</v>
      </c>
      <c r="J41" s="37">
        <v>13004</v>
      </c>
      <c r="K41" s="31">
        <v>117</v>
      </c>
      <c r="L41" s="22">
        <v>24</v>
      </c>
      <c r="M41" s="22">
        <v>869.2</v>
      </c>
      <c r="N41" s="37">
        <v>10326</v>
      </c>
      <c r="O41" s="31">
        <v>147</v>
      </c>
      <c r="P41" s="22">
        <v>24</v>
      </c>
      <c r="Q41" s="22">
        <v>698.3</v>
      </c>
      <c r="R41" s="37">
        <v>10807</v>
      </c>
      <c r="S41" s="31">
        <v>4</v>
      </c>
      <c r="T41" s="22">
        <v>5</v>
      </c>
      <c r="U41" s="24">
        <v>4</v>
      </c>
      <c r="V41" s="31">
        <f t="shared" si="1"/>
        <v>136</v>
      </c>
      <c r="W41" s="22">
        <f t="shared" si="2"/>
        <v>759.93333333333339</v>
      </c>
      <c r="X41" s="23">
        <f t="shared" si="3"/>
        <v>13004</v>
      </c>
      <c r="Y41" s="24">
        <v>4.3333333329999997</v>
      </c>
    </row>
    <row r="42" spans="2:25" x14ac:dyDescent="0.3">
      <c r="B42" s="17" t="s">
        <v>49</v>
      </c>
      <c r="C42" s="17"/>
      <c r="D42" s="17"/>
      <c r="E42" s="17">
        <v>700</v>
      </c>
      <c r="F42" s="17">
        <f t="shared" si="6"/>
        <v>87.5</v>
      </c>
      <c r="G42" s="31">
        <v>132</v>
      </c>
      <c r="H42" s="22">
        <v>24</v>
      </c>
      <c r="I42" s="22">
        <v>774.7</v>
      </c>
      <c r="J42" s="37">
        <v>9798</v>
      </c>
      <c r="K42" s="31">
        <v>140</v>
      </c>
      <c r="L42" s="22">
        <v>24</v>
      </c>
      <c r="M42" s="22">
        <v>731.6</v>
      </c>
      <c r="N42" s="37">
        <v>11402</v>
      </c>
      <c r="O42" s="31">
        <v>125</v>
      </c>
      <c r="P42" s="22">
        <v>24</v>
      </c>
      <c r="Q42" s="22">
        <v>816</v>
      </c>
      <c r="R42" s="37">
        <v>13863</v>
      </c>
      <c r="S42" s="31">
        <v>3</v>
      </c>
      <c r="T42" s="22">
        <v>4</v>
      </c>
      <c r="U42" s="24">
        <v>5</v>
      </c>
      <c r="V42" s="31">
        <f t="shared" si="1"/>
        <v>132.33333333333334</v>
      </c>
      <c r="W42" s="22">
        <f t="shared" si="2"/>
        <v>774.1</v>
      </c>
      <c r="X42" s="23">
        <f t="shared" si="3"/>
        <v>13863</v>
      </c>
      <c r="Y42" s="24">
        <v>4</v>
      </c>
    </row>
    <row r="43" spans="2:25" x14ac:dyDescent="0.3">
      <c r="B43" s="17" t="s">
        <v>50</v>
      </c>
      <c r="C43" s="17"/>
      <c r="D43" s="17"/>
      <c r="E43" s="17">
        <v>800</v>
      </c>
      <c r="F43" s="17">
        <f t="shared" si="6"/>
        <v>100</v>
      </c>
      <c r="G43" s="31">
        <v>138</v>
      </c>
      <c r="H43" s="22">
        <v>24</v>
      </c>
      <c r="I43" s="22">
        <v>741.8</v>
      </c>
      <c r="J43" s="37">
        <v>9690</v>
      </c>
      <c r="K43" s="31">
        <v>143</v>
      </c>
      <c r="L43" s="22">
        <v>24</v>
      </c>
      <c r="M43" s="22">
        <v>716.8</v>
      </c>
      <c r="N43" s="37">
        <v>10088</v>
      </c>
      <c r="O43" s="31">
        <v>149</v>
      </c>
      <c r="P43" s="22">
        <v>24</v>
      </c>
      <c r="Q43" s="22">
        <v>689.5</v>
      </c>
      <c r="R43" s="37">
        <v>10089</v>
      </c>
      <c r="S43" s="31">
        <v>5</v>
      </c>
      <c r="T43" s="22">
        <v>3</v>
      </c>
      <c r="U43" s="24">
        <v>4</v>
      </c>
      <c r="V43" s="31">
        <f t="shared" si="1"/>
        <v>143.33333333333334</v>
      </c>
      <c r="W43" s="22">
        <f t="shared" si="2"/>
        <v>716.0333333333333</v>
      </c>
      <c r="X43" s="23">
        <f t="shared" si="3"/>
        <v>10089</v>
      </c>
      <c r="Y43" s="24">
        <v>4</v>
      </c>
    </row>
    <row r="44" spans="2:25" x14ac:dyDescent="0.3">
      <c r="B44" s="17" t="s">
        <v>51</v>
      </c>
      <c r="C44" s="17"/>
      <c r="D44" s="17"/>
      <c r="E44" s="17">
        <v>900</v>
      </c>
      <c r="F44" s="17">
        <f t="shared" si="6"/>
        <v>112.5</v>
      </c>
      <c r="G44" s="31">
        <v>130</v>
      </c>
      <c r="H44" s="22">
        <v>24</v>
      </c>
      <c r="I44" s="22">
        <v>785.2</v>
      </c>
      <c r="J44" s="37">
        <v>15442</v>
      </c>
      <c r="K44" s="31">
        <v>134</v>
      </c>
      <c r="L44" s="22">
        <v>24</v>
      </c>
      <c r="M44" s="22">
        <v>763.3</v>
      </c>
      <c r="N44" s="37">
        <v>9506</v>
      </c>
      <c r="O44" s="31">
        <v>143</v>
      </c>
      <c r="P44" s="22">
        <v>24</v>
      </c>
      <c r="Q44" s="22">
        <v>717.3</v>
      </c>
      <c r="R44" s="37">
        <v>15444</v>
      </c>
      <c r="S44" s="31">
        <v>3</v>
      </c>
      <c r="T44" s="22">
        <v>4</v>
      </c>
      <c r="U44" s="24">
        <v>3</v>
      </c>
      <c r="V44" s="31">
        <f t="shared" si="1"/>
        <v>135.66666666666666</v>
      </c>
      <c r="W44" s="22">
        <f t="shared" si="2"/>
        <v>755.26666666666677</v>
      </c>
      <c r="X44" s="23">
        <f t="shared" si="3"/>
        <v>15444</v>
      </c>
      <c r="Y44" s="24">
        <v>3.3333333330000001</v>
      </c>
    </row>
    <row r="45" spans="2:25" x14ac:dyDescent="0.3">
      <c r="B45" s="18" t="s">
        <v>52</v>
      </c>
      <c r="C45" s="18"/>
      <c r="D45" s="18"/>
      <c r="E45" s="18">
        <v>1000</v>
      </c>
      <c r="F45" s="18">
        <f t="shared" si="6"/>
        <v>125</v>
      </c>
      <c r="G45" s="33">
        <v>141</v>
      </c>
      <c r="H45" s="25">
        <v>24</v>
      </c>
      <c r="I45" s="25">
        <v>727.2</v>
      </c>
      <c r="J45" s="35">
        <v>12206</v>
      </c>
      <c r="K45" s="33">
        <v>141</v>
      </c>
      <c r="L45" s="25">
        <v>24</v>
      </c>
      <c r="M45" s="25">
        <v>726.5</v>
      </c>
      <c r="N45" s="35">
        <v>15442</v>
      </c>
      <c r="O45" s="33">
        <v>147</v>
      </c>
      <c r="P45" s="25">
        <v>24</v>
      </c>
      <c r="Q45" s="25">
        <v>697.9</v>
      </c>
      <c r="R45" s="35">
        <v>14387</v>
      </c>
      <c r="S45" s="33">
        <v>2</v>
      </c>
      <c r="T45" s="25">
        <v>4</v>
      </c>
      <c r="U45" s="9">
        <v>5</v>
      </c>
      <c r="V45" s="33">
        <f t="shared" si="1"/>
        <v>143</v>
      </c>
      <c r="W45" s="25">
        <f t="shared" si="2"/>
        <v>717.19999999999993</v>
      </c>
      <c r="X45" s="26">
        <f t="shared" si="3"/>
        <v>15442</v>
      </c>
      <c r="Y45" s="9">
        <v>3.6666666669999999</v>
      </c>
    </row>
    <row r="46" spans="2:25" x14ac:dyDescent="0.3">
      <c r="B46" s="16" t="s">
        <v>53</v>
      </c>
      <c r="C46" s="16">
        <v>1E-4</v>
      </c>
      <c r="D46" s="16">
        <v>5000</v>
      </c>
      <c r="E46" s="16">
        <v>100</v>
      </c>
      <c r="F46" s="16">
        <f>5000*E46/80000</f>
        <v>6.25</v>
      </c>
      <c r="G46" s="29">
        <v>121</v>
      </c>
      <c r="H46" s="19">
        <v>24</v>
      </c>
      <c r="I46" s="19">
        <v>841.7</v>
      </c>
      <c r="J46" s="36">
        <v>9790</v>
      </c>
      <c r="K46" s="29">
        <v>114</v>
      </c>
      <c r="L46" s="19">
        <v>24</v>
      </c>
      <c r="M46" s="19">
        <v>891.5</v>
      </c>
      <c r="N46" s="36">
        <v>10392</v>
      </c>
      <c r="O46" s="29">
        <v>129</v>
      </c>
      <c r="P46" s="19">
        <v>24</v>
      </c>
      <c r="Q46" s="19">
        <v>791.4</v>
      </c>
      <c r="R46" s="36">
        <v>15440</v>
      </c>
      <c r="S46" s="29">
        <v>4</v>
      </c>
      <c r="T46" s="19">
        <v>4</v>
      </c>
      <c r="U46" s="21">
        <v>3</v>
      </c>
      <c r="V46" s="29">
        <f t="shared" si="1"/>
        <v>121.33333333333333</v>
      </c>
      <c r="W46" s="19">
        <f t="shared" si="2"/>
        <v>841.5333333333333</v>
      </c>
      <c r="X46" s="20">
        <f t="shared" si="3"/>
        <v>15440</v>
      </c>
      <c r="Y46" s="21">
        <v>3.6666666669999999</v>
      </c>
    </row>
    <row r="47" spans="2:25" x14ac:dyDescent="0.3">
      <c r="B47" s="17" t="s">
        <v>54</v>
      </c>
      <c r="C47" s="17"/>
      <c r="D47" s="17"/>
      <c r="E47" s="17">
        <v>200</v>
      </c>
      <c r="F47" s="17">
        <f t="shared" ref="F47:F55" si="7">5000*E47/80000</f>
        <v>12.5</v>
      </c>
      <c r="G47" s="31">
        <v>120</v>
      </c>
      <c r="H47" s="22">
        <v>24</v>
      </c>
      <c r="I47" s="22">
        <v>848.3</v>
      </c>
      <c r="J47" s="37">
        <v>15445</v>
      </c>
      <c r="K47" s="31">
        <v>117</v>
      </c>
      <c r="L47" s="22">
        <v>24</v>
      </c>
      <c r="M47" s="22">
        <v>869.4</v>
      </c>
      <c r="N47" s="37">
        <v>15444</v>
      </c>
      <c r="O47" s="31">
        <v>115</v>
      </c>
      <c r="P47" s="22">
        <v>24</v>
      </c>
      <c r="Q47" s="22">
        <v>883.7</v>
      </c>
      <c r="R47" s="37">
        <v>13452</v>
      </c>
      <c r="S47" s="31">
        <v>6</v>
      </c>
      <c r="T47" s="22">
        <v>4</v>
      </c>
      <c r="U47" s="24">
        <v>5</v>
      </c>
      <c r="V47" s="31">
        <f t="shared" si="1"/>
        <v>117.33333333333333</v>
      </c>
      <c r="W47" s="22">
        <f t="shared" si="2"/>
        <v>867.13333333333321</v>
      </c>
      <c r="X47" s="23">
        <f t="shared" si="3"/>
        <v>15445</v>
      </c>
      <c r="Y47" s="24">
        <v>5</v>
      </c>
    </row>
    <row r="48" spans="2:25" x14ac:dyDescent="0.3">
      <c r="B48" s="17" t="s">
        <v>55</v>
      </c>
      <c r="C48" s="17"/>
      <c r="D48" s="17"/>
      <c r="E48" s="17">
        <v>300</v>
      </c>
      <c r="F48" s="17">
        <f t="shared" si="7"/>
        <v>18.75</v>
      </c>
      <c r="G48" s="31">
        <v>116</v>
      </c>
      <c r="H48" s="22">
        <v>24</v>
      </c>
      <c r="I48" s="22">
        <v>876.5</v>
      </c>
      <c r="J48" s="37">
        <v>9771</v>
      </c>
      <c r="K48" s="31">
        <v>116</v>
      </c>
      <c r="L48" s="22">
        <v>24</v>
      </c>
      <c r="M48" s="22">
        <v>876.5</v>
      </c>
      <c r="N48" s="37">
        <v>15006</v>
      </c>
      <c r="O48" s="31">
        <v>126</v>
      </c>
      <c r="P48" s="22">
        <v>24</v>
      </c>
      <c r="Q48" s="22">
        <v>809.3</v>
      </c>
      <c r="R48" s="37">
        <v>15444</v>
      </c>
      <c r="S48" s="31">
        <v>2</v>
      </c>
      <c r="T48" s="22">
        <v>4</v>
      </c>
      <c r="U48" s="24">
        <v>5</v>
      </c>
      <c r="V48" s="31">
        <f t="shared" si="1"/>
        <v>119.33333333333333</v>
      </c>
      <c r="W48" s="22">
        <f t="shared" si="2"/>
        <v>854.1</v>
      </c>
      <c r="X48" s="23">
        <f t="shared" si="3"/>
        <v>15444</v>
      </c>
      <c r="Y48" s="24">
        <v>3.6666666669999999</v>
      </c>
    </row>
    <row r="49" spans="2:25" x14ac:dyDescent="0.3">
      <c r="B49" s="17" t="s">
        <v>56</v>
      </c>
      <c r="C49" s="17"/>
      <c r="D49" s="17"/>
      <c r="E49" s="17">
        <v>400</v>
      </c>
      <c r="F49" s="17">
        <f t="shared" si="7"/>
        <v>25</v>
      </c>
      <c r="G49" s="31">
        <v>114</v>
      </c>
      <c r="H49" s="22">
        <v>24</v>
      </c>
      <c r="I49" s="22">
        <v>891.3</v>
      </c>
      <c r="J49" s="37">
        <v>15442</v>
      </c>
      <c r="K49" s="31">
        <v>114</v>
      </c>
      <c r="L49" s="22">
        <v>24</v>
      </c>
      <c r="M49" s="22">
        <v>891.5</v>
      </c>
      <c r="N49" s="37">
        <v>15444</v>
      </c>
      <c r="O49" s="31">
        <v>117</v>
      </c>
      <c r="P49" s="22">
        <v>24</v>
      </c>
      <c r="Q49" s="22">
        <v>869.5</v>
      </c>
      <c r="R49" s="37">
        <v>10627</v>
      </c>
      <c r="S49" s="31">
        <v>5</v>
      </c>
      <c r="T49" s="22">
        <v>5</v>
      </c>
      <c r="U49" s="24">
        <v>4</v>
      </c>
      <c r="V49" s="31">
        <f t="shared" si="1"/>
        <v>115</v>
      </c>
      <c r="W49" s="22">
        <f t="shared" si="2"/>
        <v>884.1</v>
      </c>
      <c r="X49" s="23">
        <f t="shared" si="3"/>
        <v>15444</v>
      </c>
      <c r="Y49" s="24">
        <v>4.6666666670000003</v>
      </c>
    </row>
    <row r="50" spans="2:25" x14ac:dyDescent="0.3">
      <c r="B50" s="17" t="s">
        <v>57</v>
      </c>
      <c r="C50" s="17"/>
      <c r="D50" s="17"/>
      <c r="E50" s="17">
        <v>500</v>
      </c>
      <c r="F50" s="17">
        <f t="shared" si="7"/>
        <v>31.25</v>
      </c>
      <c r="G50" s="31">
        <v>116</v>
      </c>
      <c r="H50" s="22">
        <v>24</v>
      </c>
      <c r="I50" s="22">
        <v>876.6</v>
      </c>
      <c r="J50" s="37">
        <v>15445</v>
      </c>
      <c r="K50" s="31">
        <v>134</v>
      </c>
      <c r="L50" s="22">
        <v>24</v>
      </c>
      <c r="M50" s="22">
        <v>763.2</v>
      </c>
      <c r="N50" s="37">
        <v>15444</v>
      </c>
      <c r="O50" s="31">
        <v>111</v>
      </c>
      <c r="P50" s="22">
        <v>24</v>
      </c>
      <c r="Q50" s="22">
        <v>914.3</v>
      </c>
      <c r="R50" s="37">
        <v>15445</v>
      </c>
      <c r="S50" s="31">
        <v>6</v>
      </c>
      <c r="T50" s="22">
        <v>6</v>
      </c>
      <c r="U50" s="24">
        <v>2</v>
      </c>
      <c r="V50" s="31">
        <f t="shared" si="1"/>
        <v>120.33333333333333</v>
      </c>
      <c r="W50" s="22">
        <f t="shared" si="2"/>
        <v>851.36666666666679</v>
      </c>
      <c r="X50" s="23">
        <f t="shared" si="3"/>
        <v>15445</v>
      </c>
      <c r="Y50" s="24">
        <v>4.6666666670000003</v>
      </c>
    </row>
    <row r="51" spans="2:25" x14ac:dyDescent="0.3">
      <c r="B51" s="17" t="s">
        <v>58</v>
      </c>
      <c r="C51" s="17"/>
      <c r="D51" s="17"/>
      <c r="E51" s="17">
        <v>600</v>
      </c>
      <c r="F51" s="17">
        <f t="shared" si="7"/>
        <v>37.5</v>
      </c>
      <c r="G51" s="31">
        <v>114</v>
      </c>
      <c r="H51" s="22">
        <v>24</v>
      </c>
      <c r="I51" s="22">
        <v>891.3</v>
      </c>
      <c r="J51" s="37">
        <v>10089</v>
      </c>
      <c r="K51" s="31">
        <v>126</v>
      </c>
      <c r="L51" s="22">
        <v>24</v>
      </c>
      <c r="M51" s="22">
        <v>809</v>
      </c>
      <c r="N51" s="37">
        <v>11479</v>
      </c>
      <c r="O51" s="31">
        <v>109</v>
      </c>
      <c r="P51" s="22">
        <v>24</v>
      </c>
      <c r="Q51" s="22">
        <v>930.4</v>
      </c>
      <c r="R51" s="37">
        <v>15443</v>
      </c>
      <c r="S51" s="31">
        <v>4</v>
      </c>
      <c r="T51" s="22">
        <v>4</v>
      </c>
      <c r="U51" s="24">
        <v>3</v>
      </c>
      <c r="V51" s="31">
        <f t="shared" si="1"/>
        <v>116.33333333333333</v>
      </c>
      <c r="W51" s="22">
        <f t="shared" si="2"/>
        <v>876.9</v>
      </c>
      <c r="X51" s="23">
        <f t="shared" si="3"/>
        <v>15443</v>
      </c>
      <c r="Y51" s="24">
        <v>3.6666666669999999</v>
      </c>
    </row>
    <row r="52" spans="2:25" x14ac:dyDescent="0.3">
      <c r="B52" s="17" t="s">
        <v>59</v>
      </c>
      <c r="C52" s="17"/>
      <c r="D52" s="17"/>
      <c r="E52" s="17">
        <v>700</v>
      </c>
      <c r="F52" s="17">
        <f t="shared" si="7"/>
        <v>43.75</v>
      </c>
      <c r="G52" s="31">
        <v>123</v>
      </c>
      <c r="H52" s="22">
        <v>24</v>
      </c>
      <c r="I52" s="22">
        <v>828.3</v>
      </c>
      <c r="J52" s="37">
        <v>10089</v>
      </c>
      <c r="K52" s="31">
        <v>111</v>
      </c>
      <c r="L52" s="22">
        <v>24</v>
      </c>
      <c r="M52" s="22">
        <v>914.6</v>
      </c>
      <c r="N52" s="37">
        <v>15443</v>
      </c>
      <c r="O52" s="31">
        <v>114</v>
      </c>
      <c r="P52" s="22">
        <v>24</v>
      </c>
      <c r="Q52" s="22">
        <v>891.6</v>
      </c>
      <c r="R52" s="37">
        <v>10086</v>
      </c>
      <c r="S52" s="31">
        <v>4</v>
      </c>
      <c r="T52" s="22">
        <v>4</v>
      </c>
      <c r="U52" s="24">
        <v>5</v>
      </c>
      <c r="V52" s="31">
        <f t="shared" si="1"/>
        <v>116</v>
      </c>
      <c r="W52" s="22">
        <f t="shared" si="2"/>
        <v>878.16666666666663</v>
      </c>
      <c r="X52" s="23">
        <f t="shared" si="3"/>
        <v>15443</v>
      </c>
      <c r="Y52" s="24">
        <v>4.3333333329999997</v>
      </c>
    </row>
    <row r="53" spans="2:25" x14ac:dyDescent="0.3">
      <c r="B53" s="17" t="s">
        <v>60</v>
      </c>
      <c r="C53" s="17"/>
      <c r="D53" s="17"/>
      <c r="E53" s="17">
        <v>800</v>
      </c>
      <c r="F53" s="17">
        <f t="shared" si="7"/>
        <v>50</v>
      </c>
      <c r="G53" s="31">
        <v>129</v>
      </c>
      <c r="H53" s="22">
        <v>24</v>
      </c>
      <c r="I53" s="22">
        <v>791.3</v>
      </c>
      <c r="J53" s="37">
        <v>9795</v>
      </c>
      <c r="K53" s="31">
        <v>117</v>
      </c>
      <c r="L53" s="22">
        <v>24</v>
      </c>
      <c r="M53" s="22">
        <v>869.2</v>
      </c>
      <c r="N53" s="37">
        <v>15442</v>
      </c>
      <c r="O53" s="31">
        <v>123</v>
      </c>
      <c r="P53" s="22">
        <v>24</v>
      </c>
      <c r="Q53" s="22">
        <v>828.8</v>
      </c>
      <c r="R53" s="37">
        <v>10085</v>
      </c>
      <c r="S53" s="31">
        <v>6</v>
      </c>
      <c r="T53" s="22">
        <v>5</v>
      </c>
      <c r="U53" s="24">
        <v>6</v>
      </c>
      <c r="V53" s="31">
        <f t="shared" si="1"/>
        <v>123</v>
      </c>
      <c r="W53" s="22">
        <f t="shared" si="2"/>
        <v>829.76666666666677</v>
      </c>
      <c r="X53" s="23">
        <f t="shared" si="3"/>
        <v>15442</v>
      </c>
      <c r="Y53" s="24">
        <v>5.6666666670000003</v>
      </c>
    </row>
    <row r="54" spans="2:25" x14ac:dyDescent="0.3">
      <c r="B54" s="17" t="s">
        <v>61</v>
      </c>
      <c r="C54" s="17"/>
      <c r="D54" s="17"/>
      <c r="E54" s="17">
        <v>900</v>
      </c>
      <c r="F54" s="17">
        <f t="shared" si="7"/>
        <v>56.25</v>
      </c>
      <c r="G54" s="31">
        <v>108</v>
      </c>
      <c r="H54" s="22">
        <v>24</v>
      </c>
      <c r="I54" s="22">
        <v>939.1</v>
      </c>
      <c r="J54" s="37">
        <v>15442</v>
      </c>
      <c r="K54" s="31">
        <v>118</v>
      </c>
      <c r="L54" s="22">
        <v>24</v>
      </c>
      <c r="M54" s="22">
        <v>861.6</v>
      </c>
      <c r="N54" s="37">
        <v>15446</v>
      </c>
      <c r="O54" s="31">
        <v>117</v>
      </c>
      <c r="P54" s="22">
        <v>24</v>
      </c>
      <c r="Q54" s="22">
        <v>869.5</v>
      </c>
      <c r="R54" s="37">
        <v>15444</v>
      </c>
      <c r="S54" s="31">
        <v>4</v>
      </c>
      <c r="T54" s="22">
        <v>4</v>
      </c>
      <c r="U54" s="24">
        <v>5</v>
      </c>
      <c r="V54" s="31">
        <f t="shared" si="1"/>
        <v>114.33333333333333</v>
      </c>
      <c r="W54" s="22">
        <f t="shared" si="2"/>
        <v>890.06666666666661</v>
      </c>
      <c r="X54" s="23">
        <f t="shared" si="3"/>
        <v>15446</v>
      </c>
      <c r="Y54" s="24">
        <v>4.3333333329999997</v>
      </c>
    </row>
    <row r="55" spans="2:25" x14ac:dyDescent="0.3">
      <c r="B55" s="18" t="s">
        <v>62</v>
      </c>
      <c r="C55" s="18"/>
      <c r="D55" s="18"/>
      <c r="E55" s="18">
        <v>1000</v>
      </c>
      <c r="F55" s="18">
        <f t="shared" si="7"/>
        <v>62.5</v>
      </c>
      <c r="G55" s="33">
        <v>111</v>
      </c>
      <c r="H55" s="25">
        <v>24</v>
      </c>
      <c r="I55" s="25">
        <v>914.4</v>
      </c>
      <c r="J55" s="35">
        <v>15444</v>
      </c>
      <c r="K55" s="33">
        <v>112</v>
      </c>
      <c r="L55" s="25">
        <v>24</v>
      </c>
      <c r="M55" s="25">
        <v>907.1</v>
      </c>
      <c r="N55" s="35">
        <v>10089</v>
      </c>
      <c r="O55" s="33">
        <v>117</v>
      </c>
      <c r="P55" s="25">
        <v>24</v>
      </c>
      <c r="Q55" s="25">
        <v>869.3</v>
      </c>
      <c r="R55" s="35">
        <v>15444</v>
      </c>
      <c r="S55" s="33">
        <v>3</v>
      </c>
      <c r="T55" s="25">
        <v>4</v>
      </c>
      <c r="U55" s="9">
        <v>4</v>
      </c>
      <c r="V55" s="33">
        <f t="shared" si="1"/>
        <v>113.33333333333333</v>
      </c>
      <c r="W55" s="25">
        <f t="shared" si="2"/>
        <v>896.93333333333339</v>
      </c>
      <c r="X55" s="26">
        <f t="shared" si="3"/>
        <v>15444</v>
      </c>
      <c r="Y55" s="9">
        <v>3.6666666669999999</v>
      </c>
    </row>
    <row r="56" spans="2:25" x14ac:dyDescent="0.3">
      <c r="B56" s="16" t="s">
        <v>63</v>
      </c>
      <c r="C56" s="16">
        <v>1E-4</v>
      </c>
      <c r="D56" s="16">
        <v>10000</v>
      </c>
      <c r="E56" s="16">
        <v>100</v>
      </c>
      <c r="F56" s="16">
        <f>E56*10000/80000</f>
        <v>12.5</v>
      </c>
      <c r="G56" s="29">
        <v>140</v>
      </c>
      <c r="H56" s="19">
        <v>24</v>
      </c>
      <c r="I56" s="19">
        <v>728.7</v>
      </c>
      <c r="J56" s="36">
        <v>13094</v>
      </c>
      <c r="K56" s="29">
        <v>123</v>
      </c>
      <c r="L56" s="19">
        <v>24</v>
      </c>
      <c r="M56" s="19">
        <v>826.8</v>
      </c>
      <c r="N56" s="36">
        <v>12660</v>
      </c>
      <c r="O56" s="29">
        <v>118</v>
      </c>
      <c r="P56" s="19">
        <v>24</v>
      </c>
      <c r="Q56" s="19">
        <v>860.6</v>
      </c>
      <c r="R56" s="36">
        <v>10449</v>
      </c>
      <c r="S56" s="29">
        <v>4</v>
      </c>
      <c r="T56" s="19">
        <v>5</v>
      </c>
      <c r="U56" s="21">
        <v>4</v>
      </c>
      <c r="V56" s="29">
        <f t="shared" si="1"/>
        <v>127</v>
      </c>
      <c r="W56" s="19">
        <f t="shared" si="2"/>
        <v>805.36666666666667</v>
      </c>
      <c r="X56" s="20">
        <f t="shared" si="3"/>
        <v>13094</v>
      </c>
      <c r="Y56" s="21">
        <v>4.3333333329999997</v>
      </c>
    </row>
    <row r="57" spans="2:25" x14ac:dyDescent="0.3">
      <c r="B57" s="17" t="s">
        <v>64</v>
      </c>
      <c r="C57" s="17"/>
      <c r="D57" s="17"/>
      <c r="E57" s="17">
        <v>200</v>
      </c>
      <c r="F57" s="17">
        <f t="shared" ref="F57:F65" si="8">E57*10000/80000</f>
        <v>25</v>
      </c>
      <c r="G57" s="31">
        <v>129</v>
      </c>
      <c r="H57" s="22">
        <v>24</v>
      </c>
      <c r="I57" s="22">
        <v>789.9</v>
      </c>
      <c r="J57" s="37">
        <v>10095</v>
      </c>
      <c r="K57" s="31">
        <v>114</v>
      </c>
      <c r="L57" s="22">
        <v>24</v>
      </c>
      <c r="M57" s="22">
        <v>890.1</v>
      </c>
      <c r="N57" s="37">
        <v>14401</v>
      </c>
      <c r="O57" s="31">
        <v>113</v>
      </c>
      <c r="P57" s="22">
        <v>24</v>
      </c>
      <c r="Q57" s="22">
        <v>898.2</v>
      </c>
      <c r="R57" s="37">
        <v>16402</v>
      </c>
      <c r="S57" s="31">
        <v>3</v>
      </c>
      <c r="T57" s="22">
        <v>5</v>
      </c>
      <c r="U57" s="24">
        <v>4</v>
      </c>
      <c r="V57" s="31">
        <f t="shared" si="1"/>
        <v>118.66666666666667</v>
      </c>
      <c r="W57" s="22">
        <f t="shared" si="2"/>
        <v>859.4</v>
      </c>
      <c r="X57" s="23">
        <f t="shared" si="3"/>
        <v>16402</v>
      </c>
      <c r="Y57" s="24">
        <v>4</v>
      </c>
    </row>
    <row r="58" spans="2:25" x14ac:dyDescent="0.3">
      <c r="B58" s="17" t="s">
        <v>65</v>
      </c>
      <c r="C58" s="17"/>
      <c r="D58" s="17"/>
      <c r="E58" s="17">
        <v>300</v>
      </c>
      <c r="F58" s="17">
        <f t="shared" si="8"/>
        <v>37.5</v>
      </c>
      <c r="G58" s="31">
        <v>120</v>
      </c>
      <c r="H58" s="22">
        <v>24</v>
      </c>
      <c r="I58" s="22">
        <v>846</v>
      </c>
      <c r="J58" s="37">
        <v>10092</v>
      </c>
      <c r="K58" s="31">
        <v>115</v>
      </c>
      <c r="L58" s="22">
        <v>24</v>
      </c>
      <c r="M58" s="22">
        <v>881.5</v>
      </c>
      <c r="N58" s="37">
        <v>10088</v>
      </c>
      <c r="O58" s="31">
        <v>119</v>
      </c>
      <c r="P58" s="22">
        <v>24</v>
      </c>
      <c r="Q58" s="22">
        <v>852</v>
      </c>
      <c r="R58" s="37">
        <v>15444</v>
      </c>
      <c r="S58" s="31">
        <v>2</v>
      </c>
      <c r="T58" s="22">
        <v>4</v>
      </c>
      <c r="U58" s="24">
        <v>4</v>
      </c>
      <c r="V58" s="31">
        <f t="shared" si="1"/>
        <v>118</v>
      </c>
      <c r="W58" s="22">
        <f t="shared" si="2"/>
        <v>859.83333333333337</v>
      </c>
      <c r="X58" s="23">
        <f t="shared" si="3"/>
        <v>15444</v>
      </c>
      <c r="Y58" s="24">
        <v>3.3333333330000001</v>
      </c>
    </row>
    <row r="59" spans="2:25" x14ac:dyDescent="0.3">
      <c r="B59" s="17" t="s">
        <v>66</v>
      </c>
      <c r="C59" s="17"/>
      <c r="D59" s="17"/>
      <c r="E59" s="17">
        <v>400</v>
      </c>
      <c r="F59" s="17">
        <f t="shared" si="8"/>
        <v>50</v>
      </c>
      <c r="G59" s="31">
        <v>133</v>
      </c>
      <c r="H59" s="22">
        <v>24</v>
      </c>
      <c r="I59" s="22">
        <v>766.8</v>
      </c>
      <c r="J59" s="37">
        <v>15444</v>
      </c>
      <c r="K59" s="31">
        <v>125</v>
      </c>
      <c r="L59" s="22">
        <v>24</v>
      </c>
      <c r="M59" s="22">
        <v>812.4</v>
      </c>
      <c r="N59" s="37">
        <v>15444</v>
      </c>
      <c r="O59" s="31">
        <v>121</v>
      </c>
      <c r="P59" s="22">
        <v>24</v>
      </c>
      <c r="Q59" s="22">
        <v>838.9</v>
      </c>
      <c r="R59" s="37">
        <v>10089</v>
      </c>
      <c r="S59" s="31">
        <v>5</v>
      </c>
      <c r="T59" s="22">
        <v>3</v>
      </c>
      <c r="U59" s="24">
        <v>3</v>
      </c>
      <c r="V59" s="31">
        <f t="shared" si="1"/>
        <v>126.33333333333333</v>
      </c>
      <c r="W59" s="22">
        <f t="shared" si="2"/>
        <v>806.0333333333333</v>
      </c>
      <c r="X59" s="23">
        <f t="shared" si="3"/>
        <v>15444</v>
      </c>
      <c r="Y59" s="24">
        <v>3.6666666669999999</v>
      </c>
    </row>
    <row r="60" spans="2:25" x14ac:dyDescent="0.3">
      <c r="B60" s="17" t="s">
        <v>67</v>
      </c>
      <c r="C60" s="17"/>
      <c r="D60" s="17"/>
      <c r="E60" s="17">
        <v>500</v>
      </c>
      <c r="F60" s="17">
        <f t="shared" si="8"/>
        <v>62.5</v>
      </c>
      <c r="G60" s="31">
        <v>112</v>
      </c>
      <c r="H60" s="22">
        <v>24</v>
      </c>
      <c r="I60" s="22">
        <v>904.1</v>
      </c>
      <c r="J60" s="37">
        <v>10960</v>
      </c>
      <c r="K60" s="31">
        <v>117</v>
      </c>
      <c r="L60" s="22">
        <v>24</v>
      </c>
      <c r="M60" s="22">
        <v>866.6</v>
      </c>
      <c r="N60" s="37">
        <v>11019</v>
      </c>
      <c r="O60" s="31">
        <v>120</v>
      </c>
      <c r="P60" s="22">
        <v>24</v>
      </c>
      <c r="Q60" s="22">
        <v>847.6</v>
      </c>
      <c r="R60" s="37">
        <v>13992</v>
      </c>
      <c r="S60" s="31">
        <v>3</v>
      </c>
      <c r="T60" s="22">
        <v>5</v>
      </c>
      <c r="U60" s="24">
        <v>3</v>
      </c>
      <c r="V60" s="31">
        <f t="shared" si="1"/>
        <v>116.33333333333333</v>
      </c>
      <c r="W60" s="22">
        <f t="shared" si="2"/>
        <v>872.76666666666677</v>
      </c>
      <c r="X60" s="23">
        <f t="shared" si="3"/>
        <v>13992</v>
      </c>
      <c r="Y60" s="24">
        <v>3.6666666669999999</v>
      </c>
    </row>
    <row r="61" spans="2:25" x14ac:dyDescent="0.3">
      <c r="B61" s="17" t="s">
        <v>68</v>
      </c>
      <c r="C61" s="17"/>
      <c r="D61" s="17"/>
      <c r="E61" s="17">
        <v>600</v>
      </c>
      <c r="F61" s="17">
        <f t="shared" si="8"/>
        <v>75</v>
      </c>
      <c r="G61" s="31">
        <v>109</v>
      </c>
      <c r="H61" s="22">
        <v>24</v>
      </c>
      <c r="I61" s="22">
        <v>928.7</v>
      </c>
      <c r="J61" s="37">
        <v>14686</v>
      </c>
      <c r="K61" s="31">
        <v>132</v>
      </c>
      <c r="L61" s="22">
        <v>24</v>
      </c>
      <c r="M61" s="22">
        <v>771.6</v>
      </c>
      <c r="N61" s="37">
        <v>15441</v>
      </c>
      <c r="O61" s="31">
        <v>131</v>
      </c>
      <c r="P61" s="22">
        <v>24</v>
      </c>
      <c r="Q61" s="22">
        <v>776.4</v>
      </c>
      <c r="R61" s="37">
        <v>10762</v>
      </c>
      <c r="S61" s="31">
        <v>6</v>
      </c>
      <c r="T61" s="22">
        <v>3</v>
      </c>
      <c r="U61" s="24">
        <v>3</v>
      </c>
      <c r="V61" s="31">
        <f t="shared" si="1"/>
        <v>124</v>
      </c>
      <c r="W61" s="22">
        <f t="shared" si="2"/>
        <v>825.56666666666672</v>
      </c>
      <c r="X61" s="23">
        <f t="shared" si="3"/>
        <v>15441</v>
      </c>
      <c r="Y61" s="24">
        <v>4</v>
      </c>
    </row>
    <row r="62" spans="2:25" x14ac:dyDescent="0.3">
      <c r="B62" s="17" t="s">
        <v>69</v>
      </c>
      <c r="C62" s="17"/>
      <c r="D62" s="17"/>
      <c r="E62" s="17">
        <v>700</v>
      </c>
      <c r="F62" s="17">
        <f t="shared" si="8"/>
        <v>87.5</v>
      </c>
      <c r="G62" s="31">
        <v>121</v>
      </c>
      <c r="H62" s="22">
        <v>24</v>
      </c>
      <c r="I62" s="22">
        <v>839</v>
      </c>
      <c r="J62" s="37">
        <v>15444</v>
      </c>
      <c r="K62" s="31">
        <v>111</v>
      </c>
      <c r="L62" s="22">
        <v>24</v>
      </c>
      <c r="M62" s="22">
        <v>913.6</v>
      </c>
      <c r="N62" s="37">
        <v>15444</v>
      </c>
      <c r="O62" s="31">
        <v>122</v>
      </c>
      <c r="P62" s="22">
        <v>24</v>
      </c>
      <c r="Q62" s="22">
        <v>830.9</v>
      </c>
      <c r="R62" s="37">
        <v>12301</v>
      </c>
      <c r="S62" s="31">
        <v>3</v>
      </c>
      <c r="T62" s="22">
        <v>5</v>
      </c>
      <c r="U62" s="24">
        <v>5</v>
      </c>
      <c r="V62" s="31">
        <f t="shared" si="1"/>
        <v>118</v>
      </c>
      <c r="W62" s="22">
        <f t="shared" si="2"/>
        <v>861.16666666666663</v>
      </c>
      <c r="X62" s="23">
        <f t="shared" si="3"/>
        <v>15444</v>
      </c>
      <c r="Y62" s="24">
        <v>4.3333333329999997</v>
      </c>
    </row>
    <row r="63" spans="2:25" x14ac:dyDescent="0.3">
      <c r="B63" s="17" t="s">
        <v>70</v>
      </c>
      <c r="C63" s="17"/>
      <c r="D63" s="17"/>
      <c r="E63" s="17">
        <v>800</v>
      </c>
      <c r="F63" s="17">
        <f t="shared" si="8"/>
        <v>100</v>
      </c>
      <c r="G63" s="31">
        <v>123</v>
      </c>
      <c r="H63" s="22">
        <v>24</v>
      </c>
      <c r="I63" s="22">
        <v>826.7</v>
      </c>
      <c r="J63" s="37">
        <v>12087</v>
      </c>
      <c r="K63" s="31">
        <v>118</v>
      </c>
      <c r="L63" s="22">
        <v>24</v>
      </c>
      <c r="M63" s="22">
        <v>860.7</v>
      </c>
      <c r="N63" s="37">
        <v>12317</v>
      </c>
      <c r="O63" s="31">
        <v>120</v>
      </c>
      <c r="P63" s="22">
        <v>24</v>
      </c>
      <c r="Q63" s="22">
        <v>844.8</v>
      </c>
      <c r="R63" s="37">
        <v>15441</v>
      </c>
      <c r="S63" s="31">
        <v>4</v>
      </c>
      <c r="T63" s="22">
        <v>4</v>
      </c>
      <c r="U63" s="24">
        <v>3</v>
      </c>
      <c r="V63" s="31">
        <f t="shared" si="1"/>
        <v>120.33333333333333</v>
      </c>
      <c r="W63" s="22">
        <f t="shared" si="2"/>
        <v>844.06666666666661</v>
      </c>
      <c r="X63" s="23">
        <f t="shared" si="3"/>
        <v>15441</v>
      </c>
      <c r="Y63" s="24">
        <v>3.6666666669999999</v>
      </c>
    </row>
    <row r="64" spans="2:25" x14ac:dyDescent="0.3">
      <c r="B64" s="17" t="s">
        <v>71</v>
      </c>
      <c r="C64" s="17"/>
      <c r="D64" s="17"/>
      <c r="E64" s="17">
        <v>900</v>
      </c>
      <c r="F64" s="17">
        <f t="shared" si="8"/>
        <v>112.5</v>
      </c>
      <c r="G64" s="31">
        <v>131</v>
      </c>
      <c r="H64" s="22">
        <v>24</v>
      </c>
      <c r="I64" s="22">
        <v>777.8</v>
      </c>
      <c r="J64" s="37">
        <v>10089</v>
      </c>
      <c r="K64" s="31">
        <v>124</v>
      </c>
      <c r="L64" s="22">
        <v>24</v>
      </c>
      <c r="M64" s="22">
        <v>819.5</v>
      </c>
      <c r="N64" s="37">
        <v>9377</v>
      </c>
      <c r="O64" s="31">
        <v>120</v>
      </c>
      <c r="P64" s="22">
        <v>24</v>
      </c>
      <c r="Q64" s="22">
        <v>845.8</v>
      </c>
      <c r="R64" s="37">
        <v>10394</v>
      </c>
      <c r="S64" s="31">
        <v>4</v>
      </c>
      <c r="T64" s="22">
        <v>4</v>
      </c>
      <c r="U64" s="24">
        <v>4</v>
      </c>
      <c r="V64" s="31">
        <f t="shared" si="1"/>
        <v>125</v>
      </c>
      <c r="W64" s="22">
        <f t="shared" si="2"/>
        <v>814.36666666666667</v>
      </c>
      <c r="X64" s="23">
        <f t="shared" si="3"/>
        <v>10394</v>
      </c>
      <c r="Y64" s="24">
        <v>4</v>
      </c>
    </row>
    <row r="65" spans="2:25" x14ac:dyDescent="0.3">
      <c r="B65" s="18" t="s">
        <v>72</v>
      </c>
      <c r="C65" s="18"/>
      <c r="D65" s="18"/>
      <c r="E65" s="18">
        <v>1000</v>
      </c>
      <c r="F65" s="18">
        <f t="shared" si="8"/>
        <v>125</v>
      </c>
      <c r="G65" s="33">
        <v>130</v>
      </c>
      <c r="H65" s="25">
        <v>24</v>
      </c>
      <c r="I65" s="25">
        <v>782</v>
      </c>
      <c r="J65" s="35">
        <v>9999</v>
      </c>
      <c r="K65" s="33">
        <v>126</v>
      </c>
      <c r="L65" s="25">
        <v>24</v>
      </c>
      <c r="M65" s="25">
        <v>807</v>
      </c>
      <c r="N65" s="35">
        <v>10089</v>
      </c>
      <c r="O65" s="33">
        <v>126</v>
      </c>
      <c r="P65" s="25">
        <v>24</v>
      </c>
      <c r="Q65" s="25">
        <v>806</v>
      </c>
      <c r="R65" s="35">
        <v>15427</v>
      </c>
      <c r="S65" s="33">
        <v>4</v>
      </c>
      <c r="T65" s="25">
        <v>3</v>
      </c>
      <c r="U65" s="9">
        <v>3</v>
      </c>
      <c r="V65" s="33">
        <f t="shared" si="1"/>
        <v>127.33333333333333</v>
      </c>
      <c r="W65" s="25">
        <f t="shared" si="2"/>
        <v>798.33333333333337</v>
      </c>
      <c r="X65" s="26">
        <f t="shared" si="3"/>
        <v>15427</v>
      </c>
      <c r="Y65" s="9">
        <v>3.3333333330000001</v>
      </c>
    </row>
    <row r="66" spans="2:25" x14ac:dyDescent="0.3">
      <c r="B66" s="17" t="s">
        <v>73</v>
      </c>
      <c r="C66" s="17">
        <v>0.01</v>
      </c>
      <c r="D66" s="17">
        <v>100000</v>
      </c>
      <c r="E66" s="17">
        <v>100</v>
      </c>
      <c r="F66" s="17">
        <f>E66*100000/80000</f>
        <v>125</v>
      </c>
      <c r="G66" s="40">
        <v>31329</v>
      </c>
      <c r="H66" s="22">
        <v>24</v>
      </c>
      <c r="I66" s="22">
        <v>35.299999999999997</v>
      </c>
      <c r="J66" s="41">
        <v>141</v>
      </c>
      <c r="K66" s="40">
        <v>31046</v>
      </c>
      <c r="L66" s="22">
        <v>24</v>
      </c>
      <c r="M66" s="22">
        <v>35.299999999999997</v>
      </c>
      <c r="N66" s="41">
        <v>116</v>
      </c>
      <c r="O66" s="40">
        <v>30908</v>
      </c>
      <c r="P66" s="22">
        <v>24</v>
      </c>
      <c r="Q66" s="22">
        <v>35.4</v>
      </c>
      <c r="R66" s="41">
        <v>148</v>
      </c>
      <c r="S66" s="45">
        <v>0</v>
      </c>
      <c r="T66" s="27">
        <v>0</v>
      </c>
      <c r="U66" s="41">
        <v>0</v>
      </c>
      <c r="V66" s="31">
        <f t="shared" si="1"/>
        <v>31094.333333333332</v>
      </c>
      <c r="W66" s="22">
        <f t="shared" si="2"/>
        <v>35.333333333333336</v>
      </c>
      <c r="X66" s="23">
        <f t="shared" si="3"/>
        <v>148</v>
      </c>
      <c r="Y66" s="24">
        <v>0</v>
      </c>
    </row>
    <row r="67" spans="2:25" x14ac:dyDescent="0.3">
      <c r="B67" s="17" t="s">
        <v>74</v>
      </c>
      <c r="C67" s="17"/>
      <c r="D67" s="17"/>
      <c r="E67" s="17">
        <v>200</v>
      </c>
      <c r="F67" s="17">
        <f t="shared" ref="F67:F75" si="9">E67*100000/80000</f>
        <v>250</v>
      </c>
      <c r="G67" s="40">
        <v>30161</v>
      </c>
      <c r="H67" s="22">
        <v>24</v>
      </c>
      <c r="I67" s="22">
        <v>35.299999999999997</v>
      </c>
      <c r="J67" s="41">
        <v>135</v>
      </c>
      <c r="K67" s="40">
        <v>30800</v>
      </c>
      <c r="L67" s="22">
        <v>24</v>
      </c>
      <c r="M67" s="22">
        <v>35.299999999999997</v>
      </c>
      <c r="N67" s="41">
        <v>172</v>
      </c>
      <c r="O67" s="40">
        <v>31069</v>
      </c>
      <c r="P67" s="22">
        <v>24</v>
      </c>
      <c r="Q67" s="22">
        <v>35.299999999999997</v>
      </c>
      <c r="R67" s="41">
        <v>141</v>
      </c>
      <c r="S67" s="45">
        <v>0</v>
      </c>
      <c r="T67" s="27">
        <v>0</v>
      </c>
      <c r="U67" s="41">
        <v>0</v>
      </c>
      <c r="V67" s="31">
        <f t="shared" si="1"/>
        <v>30676.666666666668</v>
      </c>
      <c r="W67" s="22">
        <f t="shared" si="2"/>
        <v>35.299999999999997</v>
      </c>
      <c r="X67" s="23">
        <f t="shared" si="3"/>
        <v>172</v>
      </c>
      <c r="Y67" s="24">
        <v>0</v>
      </c>
    </row>
    <row r="68" spans="2:25" x14ac:dyDescent="0.3">
      <c r="B68" s="17" t="s">
        <v>75</v>
      </c>
      <c r="C68" s="17"/>
      <c r="D68" s="17"/>
      <c r="E68" s="17">
        <v>300</v>
      </c>
      <c r="F68" s="17">
        <f t="shared" si="9"/>
        <v>375</v>
      </c>
      <c r="G68" s="40">
        <v>30979</v>
      </c>
      <c r="H68" s="22">
        <v>24</v>
      </c>
      <c r="I68" s="22">
        <v>35.299999999999997</v>
      </c>
      <c r="J68" s="41">
        <v>129</v>
      </c>
      <c r="K68" s="40">
        <v>31297</v>
      </c>
      <c r="L68" s="22">
        <v>24</v>
      </c>
      <c r="M68" s="22">
        <v>35.299999999999997</v>
      </c>
      <c r="N68" s="41">
        <v>139</v>
      </c>
      <c r="O68" s="40">
        <v>31761</v>
      </c>
      <c r="P68" s="22">
        <v>24</v>
      </c>
      <c r="Q68" s="22">
        <v>35.299999999999997</v>
      </c>
      <c r="R68" s="41">
        <v>125</v>
      </c>
      <c r="S68" s="45">
        <v>0</v>
      </c>
      <c r="T68" s="27">
        <v>0</v>
      </c>
      <c r="U68" s="41">
        <v>0</v>
      </c>
      <c r="V68" s="31">
        <f t="shared" si="1"/>
        <v>31345.666666666668</v>
      </c>
      <c r="W68" s="22">
        <f t="shared" si="2"/>
        <v>35.299999999999997</v>
      </c>
      <c r="X68" s="23">
        <f t="shared" si="3"/>
        <v>139</v>
      </c>
      <c r="Y68" s="24">
        <v>0</v>
      </c>
    </row>
    <row r="69" spans="2:25" x14ac:dyDescent="0.3">
      <c r="B69" s="17" t="s">
        <v>76</v>
      </c>
      <c r="C69" s="17"/>
      <c r="D69" s="17"/>
      <c r="E69" s="17">
        <v>400</v>
      </c>
      <c r="F69" s="17">
        <f t="shared" si="9"/>
        <v>500</v>
      </c>
      <c r="G69" s="40">
        <v>32437</v>
      </c>
      <c r="H69" s="22">
        <v>24</v>
      </c>
      <c r="I69" s="22">
        <v>35.299999999999997</v>
      </c>
      <c r="J69" s="41">
        <v>133</v>
      </c>
      <c r="K69" s="40">
        <v>32231</v>
      </c>
      <c r="L69" s="22">
        <v>24</v>
      </c>
      <c r="M69" s="22">
        <v>35.200000000000003</v>
      </c>
      <c r="N69" s="41">
        <v>175</v>
      </c>
      <c r="O69" s="40">
        <v>30515</v>
      </c>
      <c r="P69" s="22">
        <v>24</v>
      </c>
      <c r="Q69" s="22">
        <v>35.4</v>
      </c>
      <c r="R69" s="41">
        <v>129</v>
      </c>
      <c r="S69" s="45">
        <v>0</v>
      </c>
      <c r="T69" s="27">
        <v>0</v>
      </c>
      <c r="U69" s="41">
        <v>0</v>
      </c>
      <c r="V69" s="31">
        <f t="shared" si="1"/>
        <v>31727.666666666668</v>
      </c>
      <c r="W69" s="22">
        <f t="shared" si="2"/>
        <v>35.300000000000004</v>
      </c>
      <c r="X69" s="23">
        <f t="shared" si="3"/>
        <v>175</v>
      </c>
      <c r="Y69" s="24">
        <v>0</v>
      </c>
    </row>
    <row r="70" spans="2:25" x14ac:dyDescent="0.3">
      <c r="B70" s="17" t="s">
        <v>77</v>
      </c>
      <c r="C70" s="17"/>
      <c r="D70" s="17"/>
      <c r="E70" s="17">
        <v>500</v>
      </c>
      <c r="F70" s="17">
        <f t="shared" si="9"/>
        <v>625</v>
      </c>
      <c r="G70" s="40">
        <v>30852</v>
      </c>
      <c r="H70" s="22">
        <v>24</v>
      </c>
      <c r="I70" s="22">
        <v>35.299999999999997</v>
      </c>
      <c r="J70" s="41">
        <v>155</v>
      </c>
      <c r="K70" s="40">
        <v>30652</v>
      </c>
      <c r="L70" s="22">
        <v>24</v>
      </c>
      <c r="M70" s="22">
        <v>35.299999999999997</v>
      </c>
      <c r="N70" s="41">
        <v>124</v>
      </c>
      <c r="O70" s="40">
        <v>30004</v>
      </c>
      <c r="P70" s="22">
        <v>24</v>
      </c>
      <c r="Q70" s="22">
        <v>35.4</v>
      </c>
      <c r="R70" s="41">
        <v>215</v>
      </c>
      <c r="S70" s="45">
        <v>1</v>
      </c>
      <c r="T70" s="27">
        <v>0</v>
      </c>
      <c r="U70" s="41">
        <v>0</v>
      </c>
      <c r="V70" s="31">
        <f t="shared" si="1"/>
        <v>30502.666666666668</v>
      </c>
      <c r="W70" s="22">
        <f t="shared" si="2"/>
        <v>35.333333333333336</v>
      </c>
      <c r="X70" s="23">
        <f t="shared" si="3"/>
        <v>215</v>
      </c>
      <c r="Y70" s="24">
        <v>0.33333299999999999</v>
      </c>
    </row>
    <row r="71" spans="2:25" x14ac:dyDescent="0.3">
      <c r="B71" s="17" t="s">
        <v>78</v>
      </c>
      <c r="C71" s="17"/>
      <c r="D71" s="17"/>
      <c r="E71" s="17">
        <v>600</v>
      </c>
      <c r="F71" s="17">
        <f t="shared" si="9"/>
        <v>750</v>
      </c>
      <c r="G71" s="40">
        <v>31073</v>
      </c>
      <c r="H71" s="22">
        <v>24</v>
      </c>
      <c r="I71" s="22">
        <v>35.299999999999997</v>
      </c>
      <c r="J71" s="41">
        <v>120</v>
      </c>
      <c r="K71" s="40">
        <v>31187</v>
      </c>
      <c r="L71" s="22">
        <v>24</v>
      </c>
      <c r="M71" s="22">
        <v>35.299999999999997</v>
      </c>
      <c r="N71" s="41">
        <v>141</v>
      </c>
      <c r="O71" s="40">
        <v>31528</v>
      </c>
      <c r="P71" s="22">
        <v>24</v>
      </c>
      <c r="Q71" s="22">
        <v>35.200000000000003</v>
      </c>
      <c r="R71" s="41">
        <v>124</v>
      </c>
      <c r="S71" s="45">
        <v>0</v>
      </c>
      <c r="T71" s="27">
        <v>0</v>
      </c>
      <c r="U71" s="41">
        <v>0</v>
      </c>
      <c r="V71" s="31">
        <f t="shared" ref="V71:V79" si="10">(G71+K71+O71)/3</f>
        <v>31262.666666666668</v>
      </c>
      <c r="W71" s="22">
        <f t="shared" ref="W71:W79" si="11">(I71+M71+Q71)/3</f>
        <v>35.266666666666666</v>
      </c>
      <c r="X71" s="23">
        <f t="shared" ref="X71:X79" si="12">MAX(J71,N71,R71)</f>
        <v>141</v>
      </c>
      <c r="Y71" s="24">
        <v>0</v>
      </c>
    </row>
    <row r="72" spans="2:25" x14ac:dyDescent="0.3">
      <c r="B72" s="17" t="s">
        <v>79</v>
      </c>
      <c r="C72" s="17"/>
      <c r="D72" s="17"/>
      <c r="E72" s="17">
        <v>700</v>
      </c>
      <c r="F72" s="17">
        <f t="shared" si="9"/>
        <v>875</v>
      </c>
      <c r="G72" s="40">
        <v>30223</v>
      </c>
      <c r="H72" s="22">
        <v>24</v>
      </c>
      <c r="I72" s="22">
        <v>35.299999999999997</v>
      </c>
      <c r="J72" s="41">
        <v>150</v>
      </c>
      <c r="K72" s="40">
        <v>30698</v>
      </c>
      <c r="L72" s="22">
        <v>24</v>
      </c>
      <c r="M72" s="22">
        <v>35.299999999999997</v>
      </c>
      <c r="N72" s="41">
        <v>146</v>
      </c>
      <c r="O72" s="40">
        <v>31554</v>
      </c>
      <c r="P72" s="22">
        <v>24</v>
      </c>
      <c r="Q72" s="22">
        <v>35.4</v>
      </c>
      <c r="R72" s="41">
        <v>184</v>
      </c>
      <c r="S72" s="45">
        <v>0</v>
      </c>
      <c r="T72" s="27">
        <v>0</v>
      </c>
      <c r="U72" s="41">
        <v>0</v>
      </c>
      <c r="V72" s="31">
        <f t="shared" si="10"/>
        <v>30825</v>
      </c>
      <c r="W72" s="22">
        <f t="shared" si="11"/>
        <v>35.333333333333336</v>
      </c>
      <c r="X72" s="23">
        <f t="shared" si="12"/>
        <v>184</v>
      </c>
      <c r="Y72" s="24">
        <v>0</v>
      </c>
    </row>
    <row r="73" spans="2:25" x14ac:dyDescent="0.3">
      <c r="B73" s="17" t="s">
        <v>80</v>
      </c>
      <c r="C73" s="17"/>
      <c r="D73" s="17"/>
      <c r="E73" s="17">
        <v>800</v>
      </c>
      <c r="F73" s="17">
        <f t="shared" si="9"/>
        <v>1000</v>
      </c>
      <c r="G73" s="40">
        <v>32232</v>
      </c>
      <c r="H73" s="22">
        <v>24</v>
      </c>
      <c r="I73" s="22">
        <v>35.200000000000003</v>
      </c>
      <c r="J73" s="41">
        <v>196</v>
      </c>
      <c r="K73" s="40">
        <v>30888</v>
      </c>
      <c r="L73" s="22">
        <v>24</v>
      </c>
      <c r="M73" s="22">
        <v>35.299999999999997</v>
      </c>
      <c r="N73" s="41">
        <v>107</v>
      </c>
      <c r="O73" s="40">
        <v>31538</v>
      </c>
      <c r="P73" s="22">
        <v>24</v>
      </c>
      <c r="Q73" s="22">
        <v>35.299999999999997</v>
      </c>
      <c r="R73" s="41">
        <v>147</v>
      </c>
      <c r="S73" s="45">
        <v>0</v>
      </c>
      <c r="T73" s="27">
        <v>0</v>
      </c>
      <c r="U73" s="41">
        <v>0</v>
      </c>
      <c r="V73" s="31">
        <f t="shared" si="10"/>
        <v>31552.666666666668</v>
      </c>
      <c r="W73" s="22">
        <f t="shared" si="11"/>
        <v>35.266666666666666</v>
      </c>
      <c r="X73" s="23">
        <f t="shared" si="12"/>
        <v>196</v>
      </c>
      <c r="Y73" s="24">
        <v>0</v>
      </c>
    </row>
    <row r="74" spans="2:25" x14ac:dyDescent="0.3">
      <c r="B74" s="17" t="s">
        <v>81</v>
      </c>
      <c r="C74" s="17"/>
      <c r="D74" s="17"/>
      <c r="E74" s="17">
        <v>900</v>
      </c>
      <c r="F74" s="17">
        <f t="shared" si="9"/>
        <v>1125</v>
      </c>
      <c r="G74" s="40">
        <v>31424</v>
      </c>
      <c r="H74" s="22">
        <v>24</v>
      </c>
      <c r="I74" s="22">
        <v>35.299999999999997</v>
      </c>
      <c r="J74" s="41">
        <v>157</v>
      </c>
      <c r="K74" s="40">
        <v>30332</v>
      </c>
      <c r="L74" s="22">
        <v>24</v>
      </c>
      <c r="M74" s="22">
        <v>35.4</v>
      </c>
      <c r="N74" s="41">
        <v>156</v>
      </c>
      <c r="O74" s="40">
        <v>31541</v>
      </c>
      <c r="P74" s="22">
        <v>24</v>
      </c>
      <c r="Q74" s="22">
        <v>35.299999999999997</v>
      </c>
      <c r="R74" s="41">
        <v>164</v>
      </c>
      <c r="S74" s="45">
        <v>0</v>
      </c>
      <c r="T74" s="27">
        <v>0</v>
      </c>
      <c r="U74" s="41">
        <v>0</v>
      </c>
      <c r="V74" s="31">
        <f t="shared" si="10"/>
        <v>31099</v>
      </c>
      <c r="W74" s="22">
        <f t="shared" si="11"/>
        <v>35.333333333333329</v>
      </c>
      <c r="X74" s="23">
        <f t="shared" si="12"/>
        <v>164</v>
      </c>
      <c r="Y74" s="24">
        <v>0</v>
      </c>
    </row>
    <row r="75" spans="2:25" x14ac:dyDescent="0.3">
      <c r="B75" s="18" t="s">
        <v>82</v>
      </c>
      <c r="C75" s="18"/>
      <c r="D75" s="18"/>
      <c r="E75" s="18">
        <v>1000</v>
      </c>
      <c r="F75" s="18">
        <f t="shared" si="9"/>
        <v>1250</v>
      </c>
      <c r="G75" s="42">
        <v>31970</v>
      </c>
      <c r="H75" s="25">
        <v>24</v>
      </c>
      <c r="I75" s="25">
        <v>35.200000000000003</v>
      </c>
      <c r="J75" s="35">
        <v>126</v>
      </c>
      <c r="K75" s="42">
        <v>31242</v>
      </c>
      <c r="L75" s="25">
        <v>24</v>
      </c>
      <c r="M75" s="25">
        <v>35.4</v>
      </c>
      <c r="N75" s="35">
        <v>131</v>
      </c>
      <c r="O75" s="42">
        <v>31088</v>
      </c>
      <c r="P75" s="25">
        <v>24</v>
      </c>
      <c r="Q75" s="25">
        <v>35.299999999999997</v>
      </c>
      <c r="R75" s="35">
        <v>135</v>
      </c>
      <c r="S75" s="46">
        <v>0</v>
      </c>
      <c r="T75" s="28">
        <v>0</v>
      </c>
      <c r="U75" s="43">
        <v>0</v>
      </c>
      <c r="V75" s="33">
        <f t="shared" si="10"/>
        <v>31433.333333333332</v>
      </c>
      <c r="W75" s="25">
        <f t="shared" si="11"/>
        <v>35.299999999999997</v>
      </c>
      <c r="X75" s="26">
        <f t="shared" si="12"/>
        <v>135</v>
      </c>
      <c r="Y75" s="9">
        <v>0</v>
      </c>
    </row>
    <row r="76" spans="2:25" x14ac:dyDescent="0.3">
      <c r="J76" s="3"/>
      <c r="N76" s="3"/>
      <c r="R76" s="3"/>
      <c r="S76" s="3"/>
      <c r="T76" s="3"/>
      <c r="U76" s="3"/>
    </row>
    <row r="77" spans="2:25" x14ac:dyDescent="0.3">
      <c r="J77" s="3"/>
      <c r="N77" s="3"/>
      <c r="R77" s="3"/>
      <c r="S77" s="3"/>
      <c r="T77" s="3"/>
      <c r="U77" s="3"/>
    </row>
    <row r="78" spans="2:25" x14ac:dyDescent="0.3">
      <c r="J78" s="3"/>
      <c r="N78" s="3"/>
      <c r="R78" s="3"/>
      <c r="S78" s="3"/>
      <c r="T78" s="3"/>
      <c r="U78" s="3"/>
    </row>
    <row r="79" spans="2:25" x14ac:dyDescent="0.3">
      <c r="J79" s="3"/>
      <c r="N79" s="3"/>
      <c r="R79" s="3"/>
      <c r="S79" s="3"/>
      <c r="T79" s="3"/>
      <c r="U79" s="3"/>
    </row>
    <row r="80" spans="2:25" x14ac:dyDescent="0.3">
      <c r="J80" s="3"/>
      <c r="N80" s="3"/>
      <c r="R80" s="3"/>
      <c r="S80" s="3"/>
      <c r="T80" s="3"/>
      <c r="U80" s="3"/>
    </row>
    <row r="81" spans="7:21" x14ac:dyDescent="0.3">
      <c r="J81" s="3"/>
      <c r="N81" s="3"/>
      <c r="R81" s="3"/>
      <c r="S81" s="3"/>
      <c r="T81" s="3"/>
      <c r="U81" s="3"/>
    </row>
    <row r="82" spans="7:21" x14ac:dyDescent="0.3">
      <c r="J82" s="3"/>
      <c r="N82" s="3"/>
      <c r="R82" s="3"/>
      <c r="S82" s="3"/>
      <c r="T82" s="3"/>
      <c r="U82" s="3"/>
    </row>
    <row r="83" spans="7:21" x14ac:dyDescent="0.3">
      <c r="J83" s="3"/>
      <c r="N83" s="3"/>
      <c r="R83" s="3"/>
      <c r="S83" s="3"/>
      <c r="T83" s="3"/>
      <c r="U83" s="3"/>
    </row>
    <row r="84" spans="7:21" x14ac:dyDescent="0.3">
      <c r="J84" s="3"/>
      <c r="N84" s="3"/>
      <c r="R84" s="3"/>
      <c r="S84" s="3"/>
      <c r="T84" s="3"/>
      <c r="U84" s="3"/>
    </row>
    <row r="85" spans="7:21" x14ac:dyDescent="0.3">
      <c r="J85" s="2"/>
      <c r="N85" s="2"/>
      <c r="R85" s="2"/>
      <c r="S85" s="2"/>
      <c r="T85" s="2"/>
      <c r="U85" s="2"/>
    </row>
    <row r="86" spans="7:21" x14ac:dyDescent="0.3">
      <c r="G86" s="2"/>
      <c r="K86" s="2"/>
      <c r="O86" s="2"/>
    </row>
    <row r="87" spans="7:21" x14ac:dyDescent="0.3">
      <c r="G87" s="2"/>
      <c r="K87" s="2"/>
      <c r="O87" s="2"/>
    </row>
    <row r="88" spans="7:21" x14ac:dyDescent="0.3">
      <c r="G88" s="2"/>
      <c r="K88" s="2"/>
      <c r="O88" s="2"/>
    </row>
    <row r="89" spans="7:21" x14ac:dyDescent="0.3">
      <c r="G89" s="2"/>
      <c r="K89" s="2"/>
      <c r="O89" s="2"/>
    </row>
    <row r="90" spans="7:21" x14ac:dyDescent="0.3">
      <c r="G90" s="2"/>
      <c r="K90" s="2"/>
      <c r="O90" s="2"/>
    </row>
    <row r="91" spans="7:21" x14ac:dyDescent="0.3">
      <c r="G91" s="2"/>
      <c r="K91" s="2"/>
      <c r="O91" s="2"/>
    </row>
    <row r="92" spans="7:21" x14ac:dyDescent="0.3">
      <c r="G92" s="2"/>
      <c r="K92" s="2"/>
      <c r="O92" s="2"/>
    </row>
    <row r="93" spans="7:21" x14ac:dyDescent="0.3">
      <c r="G93" s="2"/>
      <c r="K93" s="2"/>
      <c r="O93" s="2"/>
    </row>
    <row r="94" spans="7:21" x14ac:dyDescent="0.3">
      <c r="G94" s="2"/>
      <c r="K94" s="2"/>
      <c r="O94" s="2"/>
    </row>
    <row r="95" spans="7:21" x14ac:dyDescent="0.3">
      <c r="G95" s="2"/>
      <c r="K95" s="2"/>
      <c r="O95" s="2"/>
    </row>
  </sheetData>
  <mergeCells count="10">
    <mergeCell ref="K4:N4"/>
    <mergeCell ref="O4:R4"/>
    <mergeCell ref="S4:U4"/>
    <mergeCell ref="V4:Y4"/>
    <mergeCell ref="B4:B5"/>
    <mergeCell ref="C4:C5"/>
    <mergeCell ref="D4:D5"/>
    <mergeCell ref="E4:E5"/>
    <mergeCell ref="F4:F5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</vt:lpstr>
      <vt:lpstr>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Yoshiaki Fujita</dc:creator>
  <cp:lastModifiedBy>Yoshiaki Fujita</cp:lastModifiedBy>
  <dcterms:created xsi:type="dcterms:W3CDTF">2022-12-02T22:29:52Z</dcterms:created>
  <dcterms:modified xsi:type="dcterms:W3CDTF">2022-12-02T23:08:37Z</dcterms:modified>
</cp:coreProperties>
</file>