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namedSheetViews/namedSheetView1.xml" ContentType="application/vnd.ms-excel.namedsheetviews+xml"/>
  <Override PartName="/xl/tables/table6.xml" ContentType="application/vnd.openxmlformats-officedocument.spreadsheetml.table+xml"/>
  <Override PartName="/xl/namedSheetViews/namedSheetView2.xml" ContentType="application/vnd.ms-excel.namedsheetview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13_ncr:1_{BD4A1C92-9604-4ECE-AACC-F5140D89023C}" xr6:coauthVersionLast="45" xr6:coauthVersionMax="45" xr10:uidLastSave="{00000000-0000-0000-0000-000000000000}"/>
  <bookViews>
    <workbookView xWindow="-110" yWindow="-110" windowWidth="38620" windowHeight="21220" activeTab="1" xr2:uid="{00000000-000D-0000-FFFF-FFFF00000000}"/>
  </bookViews>
  <sheets>
    <sheet name="設定" sheetId="3" r:id="rId1"/>
    <sheet name="ガントチャート" sheetId="1" r:id="rId2"/>
    <sheet name="チーム研修" sheetId="6" state="hidden" r:id="rId3"/>
  </sheets>
  <definedNames>
    <definedName name="_xlnm._FilterDatabase" localSheetId="1" hidden="1">ガントチャート!$I$1:$AG$50</definedName>
    <definedName name="_xlnm._FilterDatabase" localSheetId="2" hidden="1">チーム研修!$I$1:$AG$50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0" i="6" l="1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4" i="6"/>
  <c r="J33" i="6"/>
  <c r="J32" i="6"/>
  <c r="J31" i="6"/>
  <c r="J29" i="6"/>
  <c r="J28" i="6"/>
  <c r="J30" i="6"/>
  <c r="J27" i="6"/>
  <c r="J26" i="6"/>
  <c r="J25" i="6"/>
  <c r="J24" i="6"/>
  <c r="J23" i="6"/>
  <c r="J22" i="6"/>
  <c r="J21" i="6"/>
  <c r="J20" i="6"/>
  <c r="F20" i="6"/>
  <c r="J19" i="6"/>
  <c r="J18" i="6"/>
  <c r="J17" i="6"/>
  <c r="J16" i="6"/>
  <c r="J35" i="6"/>
  <c r="J15" i="6"/>
  <c r="J14" i="6"/>
  <c r="F14" i="6"/>
  <c r="J13" i="6"/>
  <c r="F13" i="6"/>
  <c r="J12" i="6"/>
  <c r="F12" i="6"/>
  <c r="J11" i="6"/>
  <c r="F11" i="6"/>
  <c r="J10" i="6"/>
  <c r="F10" i="6"/>
  <c r="J9" i="6"/>
  <c r="F9" i="6"/>
  <c r="J8" i="6"/>
  <c r="F8" i="6"/>
  <c r="J7" i="6"/>
  <c r="F7" i="6"/>
  <c r="J6" i="6"/>
  <c r="J5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AM3" i="6"/>
  <c r="AM2" i="6" s="1"/>
  <c r="AL3" i="6"/>
  <c r="AL2" i="6" s="1"/>
  <c r="AK3" i="6"/>
  <c r="AK2" i="6" s="1"/>
  <c r="AJ3" i="6"/>
  <c r="AJ2" i="6" s="1"/>
  <c r="AI3" i="6"/>
  <c r="AI2" i="6" s="1"/>
  <c r="AH3" i="6"/>
  <c r="AH2" i="6" s="1"/>
  <c r="AG3" i="6"/>
  <c r="AG2" i="6" s="1"/>
  <c r="AF3" i="6"/>
  <c r="AF2" i="6" s="1"/>
  <c r="AE3" i="6"/>
  <c r="AD3" i="6"/>
  <c r="AD2" i="6" s="1"/>
  <c r="AC3" i="6"/>
  <c r="AC2" i="6" s="1"/>
  <c r="AB3" i="6"/>
  <c r="AB2" i="6" s="1"/>
  <c r="AA3" i="6"/>
  <c r="AA2" i="6" s="1"/>
  <c r="Z3" i="6"/>
  <c r="Y3" i="6"/>
  <c r="X3" i="6"/>
  <c r="W3" i="6"/>
  <c r="V3" i="6"/>
  <c r="U3" i="6"/>
  <c r="U2" i="6" s="1"/>
  <c r="T3" i="6"/>
  <c r="T2" i="6" s="1"/>
  <c r="S3" i="6"/>
  <c r="S2" i="6" s="1"/>
  <c r="R3" i="6"/>
  <c r="R2" i="6" s="1"/>
  <c r="Q3" i="6"/>
  <c r="Q2" i="6" s="1"/>
  <c r="P3" i="6"/>
  <c r="P2" i="6" s="1"/>
  <c r="O3" i="6"/>
  <c r="N3" i="6"/>
  <c r="N2" i="6" s="1"/>
  <c r="M3" i="6"/>
  <c r="M2" i="6" s="1"/>
  <c r="L3" i="6"/>
  <c r="L2" i="6" s="1"/>
  <c r="K3" i="6"/>
  <c r="D3" i="6"/>
  <c r="F5" i="6" s="1"/>
  <c r="AE2" i="6"/>
  <c r="Z2" i="6"/>
  <c r="Y2" i="6"/>
  <c r="X2" i="6"/>
  <c r="W2" i="6"/>
  <c r="V2" i="6"/>
  <c r="O2" i="6"/>
  <c r="K2" i="6"/>
  <c r="AH3" i="1"/>
  <c r="AH2" i="1" s="1"/>
  <c r="AI3" i="1"/>
  <c r="AI2" i="1" s="1"/>
  <c r="AJ3" i="1"/>
  <c r="AJ2" i="1" s="1"/>
  <c r="AK3" i="1"/>
  <c r="AK2" i="1" s="1"/>
  <c r="AL3" i="1"/>
  <c r="AL2" i="1" s="1"/>
  <c r="AM3" i="1"/>
  <c r="AM2" i="1" s="1"/>
  <c r="AH4" i="1"/>
  <c r="AI4" i="1"/>
  <c r="AJ4" i="1"/>
  <c r="AK4" i="1"/>
  <c r="AL4" i="1"/>
  <c r="AM4" i="1"/>
  <c r="F16" i="6" l="1"/>
  <c r="F17" i="6"/>
  <c r="F18" i="6"/>
  <c r="F21" i="6"/>
  <c r="F19" i="6"/>
  <c r="F26" i="6"/>
  <c r="F38" i="6"/>
  <c r="F30" i="6"/>
  <c r="F37" i="6"/>
  <c r="F27" i="6"/>
  <c r="F29" i="6"/>
  <c r="F22" i="6"/>
  <c r="F28" i="6"/>
  <c r="F24" i="6"/>
  <c r="F23" i="6"/>
  <c r="F25" i="6"/>
  <c r="F31" i="6"/>
  <c r="F32" i="6"/>
  <c r="F33" i="6"/>
  <c r="F34" i="6"/>
  <c r="F36" i="6"/>
  <c r="F39" i="6"/>
  <c r="F40" i="6"/>
  <c r="F41" i="6"/>
  <c r="F42" i="6"/>
  <c r="F43" i="6"/>
  <c r="F44" i="6"/>
  <c r="F45" i="6"/>
  <c r="F46" i="6"/>
  <c r="F47" i="6"/>
  <c r="F48" i="6"/>
  <c r="F49" i="6"/>
  <c r="F50" i="6"/>
  <c r="F35" i="6"/>
  <c r="F15" i="6"/>
  <c r="F6" i="6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AG4" i="1" l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AG3" i="1"/>
  <c r="AG2" i="1" s="1"/>
  <c r="AF3" i="1"/>
  <c r="AF2" i="1" s="1"/>
  <c r="AE3" i="1"/>
  <c r="AD3" i="1"/>
  <c r="AD2" i="1" s="1"/>
  <c r="AC3" i="1"/>
  <c r="AC2" i="1" s="1"/>
  <c r="AB3" i="1"/>
  <c r="AB2" i="1" s="1"/>
  <c r="AA3" i="1"/>
  <c r="AA2" i="1" s="1"/>
  <c r="Z3" i="1"/>
  <c r="Z2" i="1" s="1"/>
  <c r="Y3" i="1"/>
  <c r="Y2" i="1" s="1"/>
  <c r="X3" i="1"/>
  <c r="X2" i="1" s="1"/>
  <c r="W3" i="1"/>
  <c r="W2" i="1" s="1"/>
  <c r="V3" i="1"/>
  <c r="V2" i="1" s="1"/>
  <c r="U3" i="1"/>
  <c r="U2" i="1" s="1"/>
  <c r="T3" i="1"/>
  <c r="T2" i="1" s="1"/>
  <c r="S3" i="1"/>
  <c r="S2" i="1" s="1"/>
  <c r="R3" i="1"/>
  <c r="R2" i="1" s="1"/>
  <c r="Q3" i="1"/>
  <c r="Q2" i="1" s="1"/>
  <c r="P3" i="1"/>
  <c r="P2" i="1" s="1"/>
  <c r="O3" i="1"/>
  <c r="O2" i="1" s="1"/>
  <c r="N3" i="1"/>
  <c r="N2" i="1" s="1"/>
  <c r="M3" i="1"/>
  <c r="M2" i="1" s="1"/>
  <c r="L3" i="1"/>
  <c r="L2" i="1" s="1"/>
  <c r="K3" i="1"/>
  <c r="AE2" i="1"/>
  <c r="K2" i="1"/>
  <c r="J31" i="1" l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F30" i="1" l="1"/>
  <c r="F29" i="1"/>
  <c r="F26" i="1"/>
  <c r="F28" i="1"/>
  <c r="F25" i="1"/>
  <c r="F50" i="1"/>
  <c r="D3" i="1" l="1"/>
  <c r="F5" i="1" s="1"/>
  <c r="F36" i="1" l="1"/>
  <c r="F10" i="1"/>
  <c r="F9" i="1"/>
  <c r="F49" i="1"/>
  <c r="F43" i="1"/>
  <c r="F48" i="1"/>
  <c r="F40" i="1"/>
  <c r="F47" i="1"/>
  <c r="F45" i="1"/>
  <c r="F44" i="1"/>
  <c r="F42" i="1"/>
  <c r="F41" i="1"/>
  <c r="F46" i="1"/>
  <c r="F17" i="1"/>
  <c r="F39" i="1"/>
  <c r="F37" i="1"/>
  <c r="F19" i="1"/>
  <c r="F27" i="1"/>
  <c r="F33" i="1"/>
  <c r="F31" i="1"/>
  <c r="F35" i="1"/>
  <c r="F38" i="1"/>
  <c r="F34" i="1"/>
  <c r="F32" i="1"/>
  <c r="F8" i="1"/>
  <c r="F7" i="1"/>
  <c r="F20" i="1"/>
  <c r="F24" i="1"/>
  <c r="F11" i="1"/>
  <c r="F13" i="1"/>
  <c r="F14" i="1"/>
  <c r="F16" i="1"/>
  <c r="F18" i="1"/>
  <c r="F21" i="1"/>
  <c r="F23" i="1"/>
  <c r="F6" i="1"/>
  <c r="F22" i="1"/>
  <c r="F12" i="1"/>
  <c r="F15" i="1"/>
</calcChain>
</file>

<file path=xl/sharedStrings.xml><?xml version="1.0" encoding="utf-8"?>
<sst xmlns="http://schemas.openxmlformats.org/spreadsheetml/2006/main" count="191" uniqueCount="85">
  <si>
    <t>WBS4</t>
    <phoneticPr fontId="1"/>
  </si>
  <si>
    <t>0.イベント</t>
    <phoneticPr fontId="1"/>
  </si>
  <si>
    <t>2.仕様</t>
    <rPh sb="2" eb="4">
      <t>シヨウ</t>
    </rPh>
    <phoneticPr fontId="1"/>
  </si>
  <si>
    <t>4.デザイン</t>
    <phoneticPr fontId="1"/>
  </si>
  <si>
    <t>5.サウンド</t>
    <phoneticPr fontId="1"/>
  </si>
  <si>
    <t>種類</t>
    <rPh sb="0" eb="2">
      <t>シュルイ</t>
    </rPh>
    <phoneticPr fontId="1"/>
  </si>
  <si>
    <t>状態</t>
    <rPh sb="0" eb="2">
      <t>ジョウタイ</t>
    </rPh>
    <phoneticPr fontId="1"/>
  </si>
  <si>
    <t>メンバー</t>
    <phoneticPr fontId="1"/>
  </si>
  <si>
    <t>優先度項目</t>
    <rPh sb="0" eb="3">
      <t>ユウセンド</t>
    </rPh>
    <rPh sb="3" eb="5">
      <t>コウモク</t>
    </rPh>
    <phoneticPr fontId="1"/>
  </si>
  <si>
    <t>完了</t>
    <rPh sb="0" eb="2">
      <t>カンリョウ</t>
    </rPh>
    <phoneticPr fontId="1"/>
  </si>
  <si>
    <t>イベント</t>
    <phoneticPr fontId="1"/>
  </si>
  <si>
    <t>1.企画</t>
    <rPh sb="2" eb="4">
      <t>キカク</t>
    </rPh>
    <phoneticPr fontId="1"/>
  </si>
  <si>
    <t>制作中</t>
    <rPh sb="0" eb="3">
      <t>セイサクチュウ</t>
    </rPh>
    <phoneticPr fontId="1"/>
  </si>
  <si>
    <t>バグ</t>
    <phoneticPr fontId="1"/>
  </si>
  <si>
    <t>制作開始</t>
    <rPh sb="0" eb="2">
      <t>セイサク</t>
    </rPh>
    <rPh sb="2" eb="4">
      <t>カイシ</t>
    </rPh>
    <phoneticPr fontId="1"/>
  </si>
  <si>
    <t>技術検証</t>
    <rPh sb="0" eb="2">
      <t>ギジュツ</t>
    </rPh>
    <rPh sb="2" eb="4">
      <t>ケンショウ</t>
    </rPh>
    <phoneticPr fontId="1"/>
  </si>
  <si>
    <t>3.プログラム</t>
    <phoneticPr fontId="1"/>
  </si>
  <si>
    <t>先行着手</t>
    <rPh sb="0" eb="2">
      <t>センコウ</t>
    </rPh>
    <rPh sb="2" eb="4">
      <t>チャクシュ</t>
    </rPh>
    <phoneticPr fontId="1"/>
  </si>
  <si>
    <t>プロトタイプ</t>
    <phoneticPr fontId="1"/>
  </si>
  <si>
    <t>未着手</t>
    <rPh sb="0" eb="3">
      <t>ミチャクシュ</t>
    </rPh>
    <phoneticPr fontId="1"/>
  </si>
  <si>
    <t>未定</t>
    <rPh sb="0" eb="2">
      <t>ミテイ</t>
    </rPh>
    <phoneticPr fontId="1"/>
  </si>
  <si>
    <t>α版</t>
    <rPh sb="0" eb="2">
      <t>アルファバン</t>
    </rPh>
    <phoneticPr fontId="1"/>
  </si>
  <si>
    <t>期限切れ</t>
    <rPh sb="0" eb="2">
      <t>キゲン</t>
    </rPh>
    <rPh sb="2" eb="3">
      <t>ギ</t>
    </rPh>
    <phoneticPr fontId="1"/>
  </si>
  <si>
    <t>全員</t>
  </si>
  <si>
    <t>β版</t>
    <rPh sb="0" eb="2">
      <t>ベータバン</t>
    </rPh>
    <phoneticPr fontId="1"/>
  </si>
  <si>
    <t>6.マネジメント</t>
    <phoneticPr fontId="1"/>
  </si>
  <si>
    <t>マスター版</t>
    <rPh sb="4" eb="5">
      <t>バン</t>
    </rPh>
    <phoneticPr fontId="1"/>
  </si>
  <si>
    <t>7.試遊</t>
  </si>
  <si>
    <t>無視</t>
    <rPh sb="0" eb="2">
      <t>ムシ</t>
    </rPh>
    <phoneticPr fontId="1"/>
  </si>
  <si>
    <t>本日の日付</t>
    <rPh sb="0" eb="2">
      <t>ホンジツ</t>
    </rPh>
    <rPh sb="3" eb="5">
      <t>ヒヅケ</t>
    </rPh>
    <phoneticPr fontId="1"/>
  </si>
  <si>
    <t>開始日</t>
    <rPh sb="0" eb="2">
      <t>カイシ</t>
    </rPh>
    <rPh sb="2" eb="3">
      <t>ビ</t>
    </rPh>
    <phoneticPr fontId="1"/>
  </si>
  <si>
    <t>アクティビティ</t>
    <phoneticPr fontId="1"/>
  </si>
  <si>
    <t>備考</t>
    <rPh sb="0" eb="2">
      <t>ビコウ</t>
    </rPh>
    <phoneticPr fontId="1"/>
  </si>
  <si>
    <t>優先度</t>
    <rPh sb="0" eb="3">
      <t>ユウセンド</t>
    </rPh>
    <phoneticPr fontId="1"/>
  </si>
  <si>
    <t>担当者</t>
    <rPh sb="0" eb="3">
      <t>タントウシャ</t>
    </rPh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</si>
  <si>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</si>
  <si>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</si>
  <si>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進捗</t>
  </si>
  <si>
    <t>率(%)</t>
  </si>
  <si>
    <t>タイトルシーン作成</t>
    <rPh sb="7" eb="9">
      <t>サクセイ</t>
    </rPh>
    <phoneticPr fontId="1"/>
  </si>
  <si>
    <t>ゲームクリアシーン作成</t>
    <rPh sb="9" eb="11">
      <t>サクセイ</t>
    </rPh>
    <phoneticPr fontId="1"/>
  </si>
  <si>
    <t>ゲームオーバーシーン作成</t>
    <rPh sb="10" eb="12">
      <t>サクセイ</t>
    </rPh>
    <phoneticPr fontId="1"/>
  </si>
  <si>
    <t>ライト点灯時のPL待機状態</t>
    <rPh sb="3" eb="5">
      <t>テントウ</t>
    </rPh>
    <rPh sb="5" eb="6">
      <t>ジ</t>
    </rPh>
    <rPh sb="9" eb="11">
      <t>タイキ</t>
    </rPh>
    <rPh sb="11" eb="13">
      <t>ジョウタイ</t>
    </rPh>
    <phoneticPr fontId="1"/>
  </si>
  <si>
    <t>パッド入力でのPL移動</t>
    <rPh sb="3" eb="5">
      <t>ニュウリョク</t>
    </rPh>
    <rPh sb="9" eb="11">
      <t>イドウ</t>
    </rPh>
    <phoneticPr fontId="1"/>
  </si>
  <si>
    <t>ライト点灯時のPL移動</t>
    <rPh sb="3" eb="5">
      <t>テントウ</t>
    </rPh>
    <rPh sb="5" eb="6">
      <t>ジ</t>
    </rPh>
    <rPh sb="9" eb="11">
      <t>イドウ</t>
    </rPh>
    <phoneticPr fontId="1"/>
  </si>
  <si>
    <t>PL走りモーションの作成</t>
    <rPh sb="2" eb="3">
      <t>ハシ</t>
    </rPh>
    <rPh sb="10" eb="12">
      <t>サクセイ</t>
    </rPh>
    <phoneticPr fontId="1"/>
  </si>
  <si>
    <t>待機時のカメラ操作</t>
    <rPh sb="0" eb="2">
      <t>タイキ</t>
    </rPh>
    <rPh sb="2" eb="3">
      <t>ジ</t>
    </rPh>
    <rPh sb="7" eb="9">
      <t>ソウサ</t>
    </rPh>
    <phoneticPr fontId="1"/>
  </si>
  <si>
    <t>PLモーションとの統合</t>
    <rPh sb="9" eb="11">
      <t>トウゴウ</t>
    </rPh>
    <phoneticPr fontId="1"/>
  </si>
  <si>
    <t>ステージの非同期ロード</t>
    <rPh sb="5" eb="8">
      <t>ヒドウキ</t>
    </rPh>
    <phoneticPr fontId="1"/>
  </si>
  <si>
    <t>ゲームループ管理</t>
    <rPh sb="6" eb="8">
      <t>カンリ</t>
    </rPh>
    <phoneticPr fontId="1"/>
  </si>
  <si>
    <t>EM当たり判定</t>
    <rPh sb="2" eb="3">
      <t>ア</t>
    </rPh>
    <rPh sb="5" eb="7">
      <t>ハンテイ</t>
    </rPh>
    <phoneticPr fontId="1"/>
  </si>
  <si>
    <t>PLに向けて歩くだけのEMのAI</t>
    <rPh sb="3" eb="4">
      <t>ム</t>
    </rPh>
    <rPh sb="6" eb="7">
      <t>アル</t>
    </rPh>
    <phoneticPr fontId="1"/>
  </si>
  <si>
    <t>EM歩き移動作成</t>
    <rPh sb="2" eb="3">
      <t>アル</t>
    </rPh>
    <rPh sb="4" eb="6">
      <t>イドウ</t>
    </rPh>
    <rPh sb="6" eb="8">
      <t>サクセイ</t>
    </rPh>
    <phoneticPr fontId="1"/>
  </si>
  <si>
    <t>EMその他のモーションを実装</t>
    <rPh sb="4" eb="5">
      <t>タ</t>
    </rPh>
    <rPh sb="12" eb="14">
      <t>ジッソウ</t>
    </rPh>
    <phoneticPr fontId="1"/>
  </si>
  <si>
    <t>PLが歩いた時のフォローカメラ</t>
    <rPh sb="3" eb="4">
      <t>アル</t>
    </rPh>
    <rPh sb="6" eb="7">
      <t>トキ</t>
    </rPh>
    <phoneticPr fontId="1"/>
  </si>
  <si>
    <t>PLが走った時のカメラ挙動</t>
    <rPh sb="3" eb="4">
      <t>ハシ</t>
    </rPh>
    <rPh sb="6" eb="7">
      <t>トキ</t>
    </rPh>
    <rPh sb="11" eb="13">
      <t>キョドウ</t>
    </rPh>
    <phoneticPr fontId="1"/>
  </si>
  <si>
    <t>第二回中間報告用の資料作成</t>
    <rPh sb="0" eb="1">
      <t>ダイ</t>
    </rPh>
    <rPh sb="1" eb="3">
      <t>ニカイ</t>
    </rPh>
    <rPh sb="3" eb="5">
      <t>チュウカン</t>
    </rPh>
    <rPh sb="5" eb="7">
      <t>ホウコク</t>
    </rPh>
    <rPh sb="7" eb="8">
      <t>ヨウ</t>
    </rPh>
    <rPh sb="9" eb="13">
      <t>シリョウサクセイ</t>
    </rPh>
    <phoneticPr fontId="1"/>
  </si>
  <si>
    <t>EM死亡モーションの実装</t>
    <rPh sb="2" eb="4">
      <t>シボウ</t>
    </rPh>
    <rPh sb="10" eb="12">
      <t>ジッソウ</t>
    </rPh>
    <phoneticPr fontId="1"/>
  </si>
  <si>
    <t>第二回中間成果物用のパッケージ作成</t>
    <rPh sb="0" eb="1">
      <t>ダイ</t>
    </rPh>
    <rPh sb="1" eb="3">
      <t>ニカイ</t>
    </rPh>
    <rPh sb="3" eb="5">
      <t>チュウカン</t>
    </rPh>
    <rPh sb="5" eb="8">
      <t>セイカブツ</t>
    </rPh>
    <rPh sb="8" eb="9">
      <t>ヨウ</t>
    </rPh>
    <rPh sb="15" eb="17">
      <t>サクセイ</t>
    </rPh>
    <phoneticPr fontId="1"/>
  </si>
  <si>
    <t>PLがジャック状態を検知できるシステムを実装</t>
    <rPh sb="7" eb="9">
      <t>ジョウタイ</t>
    </rPh>
    <rPh sb="10" eb="12">
      <t>ケンチ</t>
    </rPh>
    <rPh sb="20" eb="22">
      <t>ジッソウ</t>
    </rPh>
    <phoneticPr fontId="1"/>
  </si>
  <si>
    <t>銃を構えた時のPLの挙動を実装</t>
    <rPh sb="0" eb="1">
      <t>ジュウ</t>
    </rPh>
    <rPh sb="2" eb="3">
      <t>カマ</t>
    </rPh>
    <rPh sb="5" eb="6">
      <t>トキ</t>
    </rPh>
    <rPh sb="10" eb="12">
      <t>キョドウ</t>
    </rPh>
    <rPh sb="13" eb="15">
      <t>ジッソウ</t>
    </rPh>
    <phoneticPr fontId="1"/>
  </si>
  <si>
    <t>銃を撃った時のPLモーションを組み込み</t>
    <rPh sb="0" eb="1">
      <t>ジュウ</t>
    </rPh>
    <rPh sb="2" eb="3">
      <t>ウ</t>
    </rPh>
    <rPh sb="5" eb="6">
      <t>トキ</t>
    </rPh>
    <rPh sb="15" eb="16">
      <t>ク</t>
    </rPh>
    <rPh sb="17" eb="18">
      <t>コ</t>
    </rPh>
    <phoneticPr fontId="1"/>
  </si>
  <si>
    <t>PLが走った時のカメラ挙動を実装</t>
    <rPh sb="3" eb="4">
      <t>ハシ</t>
    </rPh>
    <rPh sb="6" eb="7">
      <t>トキ</t>
    </rPh>
    <rPh sb="11" eb="13">
      <t>キョドウ</t>
    </rPh>
    <rPh sb="14" eb="16">
      <t>ジッソウ</t>
    </rPh>
    <phoneticPr fontId="1"/>
  </si>
  <si>
    <t>EMが攻撃した時のジャックモーションを実装</t>
    <rPh sb="3" eb="5">
      <t>コウゲキ</t>
    </rPh>
    <rPh sb="7" eb="8">
      <t>トキ</t>
    </rPh>
    <rPh sb="19" eb="21">
      <t>ジッソウ</t>
    </rPh>
    <phoneticPr fontId="1"/>
  </si>
  <si>
    <t>PL死亡時のジャックを検証</t>
    <rPh sb="2" eb="5">
      <t>シボウジ</t>
    </rPh>
    <rPh sb="11" eb="13">
      <t>ケンショウ</t>
    </rPh>
    <phoneticPr fontId="1"/>
  </si>
  <si>
    <t>PLが銃を構えた時のカメラ挙動を実装</t>
    <rPh sb="3" eb="4">
      <t>ジュウ</t>
    </rPh>
    <rPh sb="5" eb="6">
      <t>カマ</t>
    </rPh>
    <rPh sb="8" eb="9">
      <t>トキ</t>
    </rPh>
    <rPh sb="13" eb="15">
      <t>キョドウ</t>
    </rPh>
    <rPh sb="16" eb="18">
      <t>ジッソウ</t>
    </rPh>
    <phoneticPr fontId="1"/>
  </si>
  <si>
    <t>PLのライフを読み取れる処理を実装</t>
    <rPh sb="7" eb="8">
      <t>ヨ</t>
    </rPh>
    <rPh sb="9" eb="10">
      <t>ト</t>
    </rPh>
    <rPh sb="12" eb="14">
      <t>ショリ</t>
    </rPh>
    <rPh sb="15" eb="17">
      <t>ジッソウ</t>
    </rPh>
    <phoneticPr fontId="1"/>
  </si>
  <si>
    <t>銃とライトのモデルをPLのモーションに追従させる処理を実装</t>
    <rPh sb="0" eb="1">
      <t>ジュウ</t>
    </rPh>
    <rPh sb="19" eb="21">
      <t>ツイジュウ</t>
    </rPh>
    <rPh sb="24" eb="26">
      <t>ショリ</t>
    </rPh>
    <rPh sb="27" eb="29">
      <t>ジッソウ</t>
    </rPh>
    <phoneticPr fontId="1"/>
  </si>
  <si>
    <t>PLのダメージ加算処理を実装</t>
    <rPh sb="7" eb="9">
      <t>カサン</t>
    </rPh>
    <rPh sb="9" eb="11">
      <t>ショリ</t>
    </rPh>
    <rPh sb="12" eb="14">
      <t>ジッソウ</t>
    </rPh>
    <phoneticPr fontId="1"/>
  </si>
  <si>
    <t>カメラの背景当たりを実装</t>
    <rPh sb="4" eb="6">
      <t>ハイケイ</t>
    </rPh>
    <rPh sb="6" eb="7">
      <t>ア</t>
    </rPh>
    <rPh sb="10" eb="12">
      <t>ジッソウ</t>
    </rPh>
    <phoneticPr fontId="1"/>
  </si>
  <si>
    <t>ナビメッシュAIの必要性を調査</t>
    <rPh sb="9" eb="12">
      <t>ヒツヨウセイ</t>
    </rPh>
    <rPh sb="13" eb="15">
      <t>チョウサ</t>
    </rPh>
    <phoneticPr fontId="1"/>
  </si>
  <si>
    <t>テストAIの調整</t>
    <rPh sb="6" eb="8">
      <t>チョウセイ</t>
    </rPh>
    <phoneticPr fontId="1"/>
  </si>
  <si>
    <t>第三回中間報告用の資料作成</t>
    <rPh sb="0" eb="1">
      <t>ダイ</t>
    </rPh>
    <rPh sb="1" eb="3">
      <t>サンカイ</t>
    </rPh>
    <rPh sb="3" eb="5">
      <t>チュウカン</t>
    </rPh>
    <rPh sb="5" eb="8">
      <t>ホウコクヨウ</t>
    </rPh>
    <rPh sb="9" eb="13">
      <t>シリョウサクセイ</t>
    </rPh>
    <phoneticPr fontId="1"/>
  </si>
  <si>
    <t>銃の射撃当たりを実装</t>
    <rPh sb="0" eb="1">
      <t>ジュウ</t>
    </rPh>
    <rPh sb="2" eb="4">
      <t>シャゲキ</t>
    </rPh>
    <rPh sb="4" eb="5">
      <t>ア</t>
    </rPh>
    <rPh sb="8" eb="10">
      <t>ジッソウ</t>
    </rPh>
    <phoneticPr fontId="1"/>
  </si>
  <si>
    <t>PLの衝突判定を実装</t>
    <rPh sb="3" eb="7">
      <t>ショウトツハンテイ</t>
    </rPh>
    <rPh sb="8" eb="10">
      <t>ジッソウ</t>
    </rPh>
    <phoneticPr fontId="1"/>
  </si>
  <si>
    <t>照準GUIを実装</t>
    <rPh sb="0" eb="2">
      <t>ショウジュン</t>
    </rPh>
    <rPh sb="6" eb="8">
      <t>ジッソウ</t>
    </rPh>
    <phoneticPr fontId="1"/>
  </si>
  <si>
    <t>PLのリロードモーションを組み込み</t>
    <rPh sb="13" eb="14">
      <t>ク</t>
    </rPh>
    <rPh sb="15" eb="16">
      <t>コ</t>
    </rPh>
    <phoneticPr fontId="1"/>
  </si>
  <si>
    <t>PL武器の切り替えの実装</t>
    <rPh sb="2" eb="4">
      <t>ブキ</t>
    </rPh>
    <rPh sb="5" eb="6">
      <t>キ</t>
    </rPh>
    <rPh sb="7" eb="8">
      <t>カ</t>
    </rPh>
    <rPh sb="10" eb="12">
      <t>ジッソウ</t>
    </rPh>
    <phoneticPr fontId="1"/>
  </si>
  <si>
    <t>デバッグカメラの実装</t>
    <rPh sb="8" eb="10">
      <t>ジッソウ</t>
    </rPh>
    <phoneticPr fontId="1"/>
  </si>
  <si>
    <t>ドアのジャックを実装</t>
    <rPh sb="8" eb="10">
      <t>ジッソウ</t>
    </rPh>
    <phoneticPr fontId="1"/>
  </si>
  <si>
    <t>DIPの実装</t>
    <rPh sb="4" eb="6">
      <t>ジッソウ</t>
    </rPh>
    <phoneticPr fontId="1"/>
  </si>
  <si>
    <t>EMのダメージエフェクトを実装</t>
    <rPh sb="13" eb="15">
      <t>ジッソウ</t>
    </rPh>
    <phoneticPr fontId="1"/>
  </si>
  <si>
    <t>ゲームパッドの振動を実装</t>
    <rPh sb="7" eb="9">
      <t>シンドウ</t>
    </rPh>
    <rPh sb="10" eb="12">
      <t>ジッソウ</t>
    </rPh>
    <phoneticPr fontId="1"/>
  </si>
  <si>
    <t>PLが持っているライトの実装</t>
    <rPh sb="3" eb="4">
      <t>モ</t>
    </rPh>
    <rPh sb="12" eb="14">
      <t>ジッソウ</t>
    </rPh>
    <phoneticPr fontId="1"/>
  </si>
  <si>
    <t>PLの発砲時のエフェクトを実装</t>
    <rPh sb="3" eb="5">
      <t>ハッポウ</t>
    </rPh>
    <rPh sb="5" eb="6">
      <t>ジ</t>
    </rPh>
    <rPh sb="13" eb="15">
      <t>ジッソウ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</si>
</sst>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[$-F800]dddd\,\ mmmm\ dd\,\ yyyy"/>
  </numFmts>
  <fonts count="17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8"/>
      <color theme="1"/>
      <name val="游ゴシック"/>
      <family val="2"/>
      <scheme val="minor"/>
    </font>
    <font>
      <sz val="8"/>
      <color theme="1"/>
      <name val="游ゴシック"/>
      <family val="3"/>
      <charset val="128"/>
      <scheme val="minor"/>
    </font>
    <font>
      <sz val="9"/>
      <color theme="1"/>
      <name val="游ゴシック"/>
      <family val="2"/>
      <scheme val="minor"/>
    </font>
    <font>
      <sz val="9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9"/>
      <color theme="1"/>
      <name val="游ゴシック"/>
      <family val="3"/>
      <charset val="128"/>
      <scheme val="minor"/>
    </font>
    <font>
      <b/>
      <sz val="11"/>
      <color theme="4" tint="-0.499984740745262"/>
      <name val="游ゴシック"/>
      <family val="3"/>
      <charset val="128"/>
      <scheme val="minor"/>
    </font>
    <font>
      <b/>
      <sz val="11"/>
      <color rgb="FFFF6600"/>
      <name val="游ゴシック"/>
      <family val="3"/>
      <charset val="128"/>
      <scheme val="minor"/>
    </font>
    <font>
      <b/>
      <sz val="11"/>
      <color theme="9" tint="-0.499984740745262"/>
      <name val="游ゴシック"/>
      <family val="3"/>
      <charset val="128"/>
      <scheme val="minor"/>
    </font>
    <font>
      <b/>
      <sz val="11"/>
      <color rgb="FF008080"/>
      <name val="游ゴシック"/>
      <family val="3"/>
      <charset val="128"/>
      <scheme val="minor"/>
    </font>
    <font>
      <b/>
      <sz val="11"/>
      <color rgb="FF660066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b/>
      <sz val="9"/>
      <color theme="1"/>
      <name val="游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double">
        <color indexed="64"/>
      </left>
      <right style="hair">
        <color indexed="64"/>
      </right>
      <top/>
      <bottom style="medium">
        <color indexed="64"/>
      </bottom>
      <diagonal/>
    </border>
    <border>
      <left style="double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ouble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double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5" fillId="0" borderId="25">
      <alignment horizontal="center" vertical="center"/>
    </xf>
  </cellStyleXfs>
  <cellXfs count="67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2" fillId="0" borderId="2" xfId="0" applyFont="1" applyBorder="1" applyAlignment="1">
      <alignment horizontal="center" vertical="center"/>
    </xf>
    <xf numFmtId="14" fontId="0" fillId="0" borderId="0" xfId="0" applyNumberFormat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4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16" xfId="0" applyBorder="1"/>
    <xf numFmtId="0" fontId="4" fillId="0" borderId="6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5" fillId="0" borderId="0" xfId="0" applyFont="1" applyAlignment="1">
      <alignment horizontal="left"/>
    </xf>
    <xf numFmtId="0" fontId="0" fillId="0" borderId="21" xfId="0" applyBorder="1"/>
    <xf numFmtId="0" fontId="7" fillId="0" borderId="0" xfId="0" applyFont="1" applyAlignment="1">
      <alignment horizontal="center" vertical="center"/>
    </xf>
    <xf numFmtId="0" fontId="4" fillId="0" borderId="5" xfId="0" applyNumberFormat="1" applyFont="1" applyBorder="1" applyAlignment="1">
      <alignment horizontal="center" vertical="center"/>
    </xf>
    <xf numFmtId="0" fontId="5" fillId="0" borderId="0" xfId="0" applyNumberFormat="1" applyFont="1" applyAlignment="1">
      <alignment horizontal="center"/>
    </xf>
    <xf numFmtId="0" fontId="4" fillId="0" borderId="23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0" fillId="0" borderId="17" xfId="0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5" fillId="0" borderId="12" xfId="0" applyNumberFormat="1" applyFont="1" applyBorder="1" applyAlignment="1">
      <alignment vertical="center"/>
    </xf>
    <xf numFmtId="0" fontId="5" fillId="0" borderId="20" xfId="0" applyNumberFormat="1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14" fontId="5" fillId="0" borderId="26" xfId="0" applyNumberFormat="1" applyFont="1" applyBorder="1" applyAlignment="1">
      <alignment horizontal="center" vertical="center"/>
    </xf>
    <xf numFmtId="14" fontId="5" fillId="0" borderId="27" xfId="0" applyNumberFormat="1" applyFont="1" applyBorder="1" applyAlignment="1">
      <alignment horizontal="center" vertical="center"/>
    </xf>
    <xf numFmtId="0" fontId="5" fillId="0" borderId="27" xfId="0" applyNumberFormat="1" applyFont="1" applyBorder="1" applyAlignment="1">
      <alignment horizontal="left" vertical="center"/>
    </xf>
    <xf numFmtId="0" fontId="7" fillId="6" borderId="16" xfId="0" applyFont="1" applyFill="1" applyBorder="1"/>
    <xf numFmtId="0" fontId="10" fillId="3" borderId="16" xfId="0" applyFont="1" applyFill="1" applyBorder="1"/>
    <xf numFmtId="0" fontId="11" fillId="5" borderId="16" xfId="0" applyFont="1" applyFill="1" applyBorder="1"/>
    <xf numFmtId="0" fontId="9" fillId="7" borderId="16" xfId="0" applyFont="1" applyFill="1" applyBorder="1"/>
    <xf numFmtId="0" fontId="12" fillId="4" borderId="16" xfId="0" applyFont="1" applyFill="1" applyBorder="1"/>
    <xf numFmtId="0" fontId="13" fillId="8" borderId="16" xfId="0" applyFont="1" applyFill="1" applyBorder="1"/>
    <xf numFmtId="0" fontId="7" fillId="9" borderId="16" xfId="0" applyFont="1" applyFill="1" applyBorder="1"/>
    <xf numFmtId="0" fontId="14" fillId="2" borderId="29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left" vertical="center"/>
    </xf>
    <xf numFmtId="0" fontId="8" fillId="2" borderId="30" xfId="0" applyFont="1" applyFill="1" applyBorder="1" applyAlignment="1">
      <alignment horizontal="left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7" fillId="0" borderId="0" xfId="0" applyFont="1"/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4" fillId="2" borderId="31" xfId="0" applyFont="1" applyFill="1" applyBorder="1" applyAlignment="1">
      <alignment vertical="center"/>
    </xf>
    <xf numFmtId="0" fontId="5" fillId="0" borderId="13" xfId="0" applyNumberFormat="1" applyFont="1" applyBorder="1" applyAlignment="1">
      <alignment vertical="center"/>
    </xf>
    <xf numFmtId="0" fontId="16" fillId="2" borderId="22" xfId="0" applyFont="1" applyFill="1" applyBorder="1" applyAlignment="1">
      <alignment horizontal="left" vertical="center"/>
    </xf>
    <xf numFmtId="0" fontId="16" fillId="2" borderId="24" xfId="0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176" fontId="8" fillId="2" borderId="4" xfId="0" applyNumberFormat="1" applyFont="1" applyFill="1" applyBorder="1" applyAlignment="1">
      <alignment horizontal="center" vertical="center"/>
    </xf>
    <xf numFmtId="176" fontId="8" fillId="2" borderId="5" xfId="0" applyNumberFormat="1" applyFont="1" applyFill="1" applyBorder="1" applyAlignment="1">
      <alignment horizontal="center" vertical="center"/>
    </xf>
    <xf numFmtId="176" fontId="8" fillId="2" borderId="6" xfId="0" applyNumberFormat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176" fontId="8" fillId="2" borderId="32" xfId="0" applyNumberFormat="1" applyFont="1" applyFill="1" applyBorder="1" applyAlignment="1">
      <alignment horizontal="center" vertical="center"/>
    </xf>
    <xf numFmtId="176" fontId="8" fillId="2" borderId="2" xfId="0" applyNumberFormat="1" applyFont="1" applyFill="1" applyBorder="1" applyAlignment="1">
      <alignment horizontal="center" vertical="center"/>
    </xf>
    <xf numFmtId="176" fontId="8" fillId="2" borderId="3" xfId="0" applyNumberFormat="1" applyFont="1" applyFill="1" applyBorder="1" applyAlignment="1">
      <alignment horizontal="center" vertical="center"/>
    </xf>
  </cellXfs>
  <cellStyles count="2">
    <cellStyle name="スタイル 1" xfId="1" xr:uid="{00000000-0005-0000-0000-000000000000}"/>
    <cellStyle name="標準" xfId="0" builtinId="0"/>
  </cellStyles>
  <dxfs count="77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3"/>
        <charset val="128"/>
        <scheme val="minor"/>
      </font>
      <alignment horizontal="left" vertical="center" textRotation="0" wrapText="0" indent="0" justifyLastLine="0" shrinkToFit="0" readingOrder="0"/>
      <border diagonalUp="0" diagonalDown="0">
        <left/>
        <right style="double">
          <color indexed="64"/>
        </right>
        <top style="dashed">
          <color indexed="64"/>
        </top>
        <bottom style="dashed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dashed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游ゴシック"/>
        <scheme val="minor"/>
      </font>
      <numFmt numFmtId="47" formatCode="m&quot;月&quot;d&quot;日&quot;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dashed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游ゴシック"/>
        <scheme val="minor"/>
      </font>
      <numFmt numFmtId="47" formatCode="m&quot;月&quot;d&quot;日&quot;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dashed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游ゴシック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dashed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dashed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游ゴシック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/>
        <top style="dashed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游ゴシック"/>
        <scheme val="minor"/>
      </font>
      <numFmt numFmtId="0" formatCode="General"/>
      <alignment horizontal="left" vertical="center" textRotation="0" wrapText="0" indent="0" justifyLastLine="0" shrinkToFit="0" readingOrder="0"/>
      <border diagonalUp="0" diagonalDown="0">
        <left/>
        <right/>
        <top style="dashed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游ゴシック"/>
        <scheme val="minor"/>
      </font>
      <numFmt numFmtId="0" formatCode="General"/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dashed">
          <color indexed="64"/>
        </top>
        <bottom style="dashed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游ゴシック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dashed">
          <color auto="1"/>
        </top>
        <bottom style="dashed">
          <color auto="1"/>
        </bottom>
      </border>
    </dxf>
    <dxf>
      <border outline="0">
        <top style="medium">
          <color rgb="FF000000"/>
        </top>
        <bottom style="dashed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游ゴシック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</dxf>
    <dxf>
      <font>
        <b/>
        <i val="0"/>
        <color rgb="FFFF0000"/>
      </font>
      <fill>
        <patternFill>
          <bgColor rgb="FFFFCCCC"/>
        </patternFill>
      </fill>
    </dxf>
    <dxf>
      <font>
        <b/>
        <i val="0"/>
        <color rgb="FFFF660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rgb="FFFFFF99"/>
        </patternFill>
      </fill>
    </dxf>
    <dxf>
      <font>
        <b val="0"/>
        <i val="0"/>
        <strike/>
      </font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  <color theme="0"/>
      </font>
      <fill>
        <patternFill>
          <bgColor rgb="FFFF3300"/>
        </patternFill>
      </fill>
    </dxf>
    <dxf>
      <font>
        <b/>
        <i val="0"/>
        <color theme="0"/>
      </font>
      <fill>
        <patternFill patternType="solid">
          <fgColor auto="1"/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fgColor rgb="FFFF9999"/>
          <bgColor theme="5" tint="0.79998168889431442"/>
        </patternFill>
      </fill>
      <border>
        <left style="hair">
          <color auto="1"/>
        </left>
        <right style="hair">
          <color auto="1"/>
        </right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fgColor theme="4" tint="0.39988402966399123"/>
          <bgColor theme="4" tint="0.79998168889431442"/>
        </patternFill>
      </fill>
      <border>
        <left style="hair">
          <color auto="1"/>
        </left>
        <right style="hair">
          <color auto="1"/>
        </right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rgb="FFFF3300"/>
        </patternFill>
      </fill>
      <border>
        <left style="hair">
          <color auto="1"/>
        </left>
        <right style="hair">
          <color auto="1"/>
        </right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rgb="FF00B050"/>
        </patternFill>
      </fill>
      <border>
        <left style="hair">
          <color auto="1"/>
        </left>
        <right style="hair">
          <color auto="1"/>
        </right>
        <top style="hair">
          <color theme="0" tint="-0.14996795556505021"/>
        </top>
        <bottom style="hair">
          <color theme="0" tint="-0.14996795556505021"/>
        </bottom>
      </border>
    </dxf>
    <dxf>
      <fill>
        <patternFill>
          <bgColor theme="6"/>
        </patternFill>
      </fill>
      <border>
        <left style="hair">
          <color auto="1"/>
        </left>
        <right style="hair">
          <color auto="1"/>
        </right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rgb="FFFFCC00"/>
        </patternFill>
      </fill>
      <border>
        <left style="hair">
          <color auto="1"/>
        </left>
        <right style="hair">
          <color auto="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color rgb="FF0070C0"/>
      </font>
    </dxf>
    <dxf>
      <font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3"/>
        <charset val="128"/>
        <scheme val="minor"/>
      </font>
      <alignment horizontal="left" vertical="center" textRotation="0" wrapText="0" indent="0" justifyLastLine="0" shrinkToFit="0" readingOrder="0"/>
      <border diagonalUp="0" diagonalDown="0">
        <left/>
        <right style="double">
          <color indexed="64"/>
        </right>
        <top style="dashed">
          <color indexed="64"/>
        </top>
        <bottom style="dashed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dashed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游ゴシック"/>
        <scheme val="minor"/>
      </font>
      <numFmt numFmtId="47" formatCode="m&quot;月&quot;d&quot;日&quot;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dashed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游ゴシック"/>
        <scheme val="minor"/>
      </font>
      <numFmt numFmtId="47" formatCode="m&quot;月&quot;d&quot;日&quot;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dashed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游ゴシック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dashed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dashed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游ゴシック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/>
        <top style="dashed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游ゴシック"/>
        <scheme val="minor"/>
      </font>
      <numFmt numFmtId="0" formatCode="General"/>
      <alignment horizontal="left" vertical="center" textRotation="0" wrapText="0" indent="0" justifyLastLine="0" shrinkToFit="0" readingOrder="0"/>
      <border diagonalUp="0" diagonalDown="0">
        <left/>
        <right/>
        <top style="dashed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游ゴシック"/>
        <scheme val="minor"/>
      </font>
      <numFmt numFmtId="0" formatCode="General"/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dashed">
          <color indexed="64"/>
        </top>
        <bottom style="dashed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游ゴシック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dashed">
          <color auto="1"/>
        </top>
        <bottom style="dashed">
          <color auto="1"/>
        </bottom>
      </border>
    </dxf>
    <dxf>
      <border outline="0">
        <top style="medium">
          <color indexed="64"/>
        </top>
        <bottom style="dashed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游ゴシック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</dxf>
    <dxf>
      <font>
        <b/>
        <i val="0"/>
        <color rgb="FFFF0000"/>
      </font>
      <fill>
        <patternFill>
          <bgColor rgb="FFFFCCCC"/>
        </patternFill>
      </fill>
    </dxf>
    <dxf>
      <font>
        <b/>
        <i val="0"/>
        <color rgb="FFFF660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rgb="FFFFFF99"/>
        </patternFill>
      </fill>
    </dxf>
    <dxf>
      <font>
        <b val="0"/>
        <i val="0"/>
        <strike/>
      </font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  <color theme="0"/>
      </font>
      <fill>
        <patternFill>
          <bgColor rgb="FFFF3300"/>
        </patternFill>
      </fill>
    </dxf>
    <dxf>
      <font>
        <b/>
        <i val="0"/>
        <color theme="0"/>
      </font>
      <fill>
        <patternFill patternType="solid">
          <fgColor auto="1"/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fgColor rgb="FFFF9999"/>
          <bgColor theme="5" tint="0.79998168889431442"/>
        </patternFill>
      </fill>
      <border>
        <left style="hair">
          <color auto="1"/>
        </left>
        <right style="hair">
          <color auto="1"/>
        </right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fgColor theme="4" tint="0.39988402966399123"/>
          <bgColor theme="4" tint="0.79998168889431442"/>
        </patternFill>
      </fill>
      <border>
        <left style="hair">
          <color auto="1"/>
        </left>
        <right style="hair">
          <color auto="1"/>
        </right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rgb="FFFF3300"/>
        </patternFill>
      </fill>
      <border>
        <left style="hair">
          <color auto="1"/>
        </left>
        <right style="hair">
          <color auto="1"/>
        </right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rgb="FF00B050"/>
        </patternFill>
      </fill>
      <border>
        <left style="hair">
          <color auto="1"/>
        </left>
        <right style="hair">
          <color auto="1"/>
        </right>
        <top style="hair">
          <color theme="0" tint="-0.14996795556505021"/>
        </top>
        <bottom style="hair">
          <color theme="0" tint="-0.14996795556505021"/>
        </bottom>
      </border>
    </dxf>
    <dxf>
      <fill>
        <patternFill>
          <bgColor theme="6"/>
        </patternFill>
      </fill>
      <border>
        <left style="hair">
          <color auto="1"/>
        </left>
        <right style="hair">
          <color auto="1"/>
        </right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rgb="FFFFCC00"/>
        </patternFill>
      </fill>
      <border>
        <left style="hair">
          <color auto="1"/>
        </left>
        <right style="hair">
          <color auto="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color rgb="FF0070C0"/>
      </font>
    </dxf>
    <dxf>
      <font>
        <color rgb="FFFF0000"/>
      </font>
    </dxf>
    <dxf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7030A0"/>
      </font>
      <fill>
        <patternFill>
          <bgColor rgb="FFFF99FF"/>
        </patternFill>
      </fill>
    </dxf>
    <dxf>
      <font>
        <b/>
        <i val="0"/>
        <color theme="0"/>
      </font>
      <fill>
        <patternFill>
          <bgColor rgb="FFFF330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 patternType="solid">
          <fgColor auto="1"/>
          <bgColor rgb="FFFFC000"/>
        </patternFill>
      </fill>
    </dxf>
    <dxf>
      <fill>
        <patternFill>
          <bgColor theme="6" tint="0.79998168889431442"/>
        </patternFill>
      </fill>
    </dxf>
  </dxfs>
  <tableStyles count="2" defaultTableStyle="TableStyleMedium2" defaultPivotStyle="PivotStyleLight16">
    <tableStyle name="テーブル スタイル 1" pivot="0" count="0" xr9:uid="{00000000-0011-0000-FFFF-FFFF00000000}"/>
    <tableStyle name="テーブル スタイル 2" pivot="0" count="2" xr9:uid="{00000000-0011-0000-FFFF-FFFF01000000}">
      <tableStyleElement type="headerRow" dxfId="76"/>
      <tableStyleElement type="firstRowStripe" size="8"/>
    </tableStyle>
  </tableStyles>
  <colors>
    <mruColors>
      <color rgb="FFFF99FF"/>
      <color rgb="FFCC00CC"/>
      <color rgb="FF006600"/>
      <color rgb="FF003300"/>
      <color rgb="FF66FF66"/>
      <color rgb="FF008080"/>
      <color rgb="FF66FFCC"/>
      <color rgb="FFFF6600"/>
      <color rgb="FFFFFF99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>
  <namedSheetView name="吉田シート" id="{13D58CDA-99B9-48F0-A4F6-A00E54FA7C24}">
    <nsvFilter filterId="{00000000-0009-0000-0100-000002000000}" ref="A4:J50" tableId="2">
      <columnFilter colId="4" id="{00000000-0010-0000-0000-000005000000}">
        <filter colId="4">
          <x:filters>
            <x:filter val="吉田"/>
          </x:filters>
        </filter>
      </columnFilter>
      <sortRules>
        <sortRule colId="6" id="{00000000-0010-0000-0000-000007000000}">
          <sortCondition ref="G4:G50"/>
        </sortRule>
      </sortRules>
    </nsvFilter>
  </namedSheetView>
  <namedSheetView name="渡部シート" id="{1BA6B8EC-248A-49EE-9EF3-C1C60CC9D87C}">
    <nsvFilter filterId="{00000000-0009-0000-0100-000002000000}" ref="A4:J50" tableId="2">
      <sortRules>
        <sortRule colId="2" id="{00000000-0010-0000-0000-00000C000000}">
          <sortCondition ref="C4:C50"/>
        </sortRule>
      </sortRules>
    </nsvFilter>
  </namedSheetView>
  <namedSheetView name="渡部シート (2)" id="{1F57E9D6-F1CA-4275-8EAF-8528B1D9EEC0}">
    <nsvFilter filterId="{00000000-0009-0000-0100-000002000000}" ref="A4:J50" tableId="2">
      <sortRules>
        <sortRule colId="2" id="{00000000-0010-0000-0000-00000C000000}">
          <sortCondition ref="C4:C50"/>
        </sortRule>
      </sortRules>
    </nsvFilter>
  </namedSheetView>
</namedSheetViews>
</file>

<file path=xl/namedSheetViews/namedSheetView2.xml><?xml version="1.0" encoding="utf-8"?>
<namedSheetViews xmlns="http://schemas.microsoft.com/office/spreadsheetml/2019/namedsheetviews" xmlns:x="http://schemas.openxmlformats.org/spreadsheetml/2006/main">
  <namedSheetView name="吉田シート" id="{273CA246-42A4-45B2-B9F0-EDECD522330C}">
    <nsvFilter filterId="{00000000-0009-0000-0100-000002000000}" ref="A4:J50" tableId="5">
      <columnFilter colId="4" id="{0B69593E-7020-4007-BC48-87CF09DEB5D4}">
        <filter colId="4">
          <x:filters>
            <x:filter val="吉田"/>
          </x:filters>
        </filter>
      </columnFilter>
      <sortRules>
        <sortRule colId="6" id="{B7BA0687-E7F6-47EB-85DD-5755B0188205}">
          <sortCondition ref="G4:G50"/>
        </sortRule>
      </sortRules>
    </nsvFilter>
  </namedSheetView>
  <namedSheetView name="渡部シート" id="{48C57910-3E28-45E2-BD2F-843A6E9CE688}">
    <nsvFilter filterId="{00000000-0009-0000-0100-000002000000}" ref="A4:J50" tableId="5">
      <sortRules>
        <sortRule colId="2" id="{2C5A4DE0-61C0-4DFE-B367-18FC991C4DB7}">
          <sortCondition ref="C4:C50"/>
        </sortRule>
      </sortRules>
    </nsvFilter>
  </namedSheetView>
  <namedSheetView name="渡部シート (2)" id="{3F2AEEB0-4749-400B-AD21-D428F9B0561F}">
    <nsvFilter filterId="{00000000-0009-0000-0100-000002000000}" ref="A4:J50" tableId="5">
      <sortRules>
        <sortRule colId="2" id="{2C5A4DE0-61C0-4DFE-B367-18FC991C4DB7}">
          <sortCondition ref="C4:C50"/>
        </sortRule>
      </sortRules>
    </nsvFilter>
  </namedSheetView>
</namedSheetView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テーブル1" displayName="テーブル1" ref="C3:C9" totalsRowShown="0" headerRowDxfId="70" dataDxfId="68" headerRowBorderDxfId="69" tableBorderDxfId="67" totalsRowBorderDxfId="66">
  <autoFilter ref="C3:C9" xr:uid="{00000000-0009-0000-0100-000001000000}"/>
  <tableColumns count="1">
    <tableColumn id="1" xr3:uid="{00000000-0010-0000-0200-000001000000}" name="状態" dataDxfId="65"/>
  </tableColumns>
  <tableStyleInfo name="テーブル スタイル 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テーブル3" displayName="テーブル3" ref="D3:D23" totalsRowShown="0" headerRowDxfId="64" headerRowBorderDxfId="63" tableBorderDxfId="62" totalsRowBorderDxfId="61">
  <autoFilter ref="D3:D23" xr:uid="{00000000-0009-0000-0100-000003000000}"/>
  <tableColumns count="1">
    <tableColumn id="1" xr3:uid="{00000000-0010-0000-0300-000001000000}" name="メンバー" dataDxfId="60"/>
  </tableColumns>
  <tableStyleInfo name="テーブル スタイル 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テーブル4" displayName="テーブル4" ref="E3:E23" totalsRowShown="0">
  <autoFilter ref="E3:E23" xr:uid="{00000000-0009-0000-0100-000004000000}"/>
  <tableColumns count="1">
    <tableColumn id="1" xr3:uid="{00000000-0010-0000-0400-000001000000}" name="優先度項目"/>
  </tableColumns>
  <tableStyleInfo name="テーブル スタイル 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テーブル6" displayName="テーブル6" ref="B3:B15" totalsRowShown="0" headerRowDxfId="59">
  <autoFilter ref="B3:B15" xr:uid="{00000000-0009-0000-0100-000006000000}"/>
  <tableColumns count="1">
    <tableColumn id="1" xr3:uid="{00000000-0010-0000-0500-000001000000}" name="種類" dataDxfId="58"/>
  </tableColumns>
  <tableStyleInfo name="テーブル スタイル 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テーブル2" displayName="テーブル2" ref="A4:J50" totalsRowShown="0" headerRowDxfId="40" tableBorderDxfId="39">
  <autoFilter ref="A4:J50" xr:uid="{00000000-0009-0000-0100-000002000000}"/>
  <sortState xmlns:xlrd2="http://schemas.microsoft.com/office/spreadsheetml/2017/richdata2" ref="A5:J50">
    <sortCondition ref="C5:C50"/>
  </sortState>
  <tableColumns count="10">
    <tableColumn id="11" xr3:uid="{00000000-0010-0000-0000-00000B000000}" name="WBS4" dataDxfId="38"/>
    <tableColumn id="3" xr3:uid="{00000000-0010-0000-0000-000003000000}" name="アクティビティ" dataDxfId="37"/>
    <tableColumn id="12" xr3:uid="{00000000-0010-0000-0000-00000C000000}" name="備考" dataDxfId="36"/>
    <tableColumn id="4" xr3:uid="{00000000-0010-0000-0000-000004000000}" name="優先度" dataDxfId="35"/>
    <tableColumn id="5" xr3:uid="{00000000-0010-0000-0000-000005000000}" name="担当者" dataDxfId="34"/>
    <tableColumn id="6" xr3:uid="{00000000-0010-0000-0000-000006000000}" name="状態" dataDxfId="33">
      <calculatedColumnFormula>IFERROR(IF(($G5="")+($H5=""),"",IF($I5&gt;=100,設定!$C$4,IF($D$3&gt;$H5,設定!$C$9,IF(($G5&lt;=$D$3)*($H5&gt;=$D$3),IF($I5&gt;0,設定!$C$5,設定!$C$6),IF(IF($I5="",0,$I5)&gt;0,設定!$C$7,設定!$C$8))))),"")</calculatedColumnFormula>
    </tableColumn>
    <tableColumn id="7" xr3:uid="{00000000-0010-0000-0000-000007000000}" name="開始日" dataDxfId="32"/>
    <tableColumn id="8" xr3:uid="{00000000-0010-0000-0000-000008000000}" name="終了日" dataDxfId="31"/>
    <tableColumn id="2" xr3:uid="{BC19D986-5AE9-43A5-B1BE-858344514373}" name="進捗" dataDxfId="30"/>
    <tableColumn id="9" xr3:uid="{6711C0BA-642C-4B85-8C54-B39162DCBF27}" name="率(%)" dataDxfId="29">
      <calculatedColumnFormula>$I5</calculatedColumnFormula>
    </tableColumn>
  </tableColumns>
  <tableStyleInfo name="テーブル スタイル 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A3B52C8-5CD1-4224-B6D0-624AF47BCA9A}" name="テーブル26" displayName="テーブル26" ref="A4:J50" totalsRowShown="0" headerRowDxfId="11" tableBorderDxfId="10">
  <autoFilter ref="A4:J50" xr:uid="{00000000-0009-0000-0100-000002000000}"/>
  <sortState xmlns:xlrd2="http://schemas.microsoft.com/office/spreadsheetml/2017/richdata2" ref="A5:J50">
    <sortCondition ref="G4:G50"/>
  </sortState>
  <tableColumns count="10">
    <tableColumn id="11" xr3:uid="{84C20558-571E-4794-B18C-1EC2664CD25B}" name="WBS4" dataDxfId="9"/>
    <tableColumn id="3" xr3:uid="{05E48436-DA19-420D-ADE3-382E469A4D35}" name="アクティビティ" dataDxfId="8"/>
    <tableColumn id="12" xr3:uid="{2C5A4DE0-61C0-4DFE-B367-18FC991C4DB7}" name="備考" dataDxfId="7"/>
    <tableColumn id="4" xr3:uid="{4DA08077-5218-4BB5-914F-BD5FF7E00D27}" name="優先度" dataDxfId="6"/>
    <tableColumn id="5" xr3:uid="{0B69593E-7020-4007-BC48-87CF09DEB5D4}" name="担当者" dataDxfId="5"/>
    <tableColumn id="6" xr3:uid="{2367DAD8-D0A7-4CEB-9778-AB9E3ACF0680}" name="状態" dataDxfId="4">
      <calculatedColumnFormula>IFERROR(IF(($G5="")+($H5=""),"",IF($I5&gt;=100,設定!$C$4,IF($D$3&gt;$H5,設定!$C$9,IF(($G5&lt;=$D$3)*($H5&gt;=$D$3),IF($I5&gt;0,設定!$C$5,設定!$C$6),IF(IF($I5="",0,$I5)&gt;0,設定!$C$7,設定!$C$8))))),"")</calculatedColumnFormula>
    </tableColumn>
    <tableColumn id="7" xr3:uid="{B7BA0687-E7F6-47EB-85DD-5755B0188205}" name="開始日" dataDxfId="3"/>
    <tableColumn id="8" xr3:uid="{057B5001-5007-4718-BCE0-588945F64C5A}" name="終了日" dataDxfId="2"/>
    <tableColumn id="2" xr3:uid="{230880C0-4FF9-4BDA-A7B3-F3DC96DFC2CC}" name="進捗" dataDxfId="1"/>
    <tableColumn id="9" xr3:uid="{B75CF500-3695-4066-9532-A0EFDA49DE1C}" name="率(%)" dataDxfId="0">
      <calculatedColumnFormula>$I5</calculatedColumnFormula>
    </tableColumn>
  </tableColumns>
  <tableStyleInfo name="テーブル スタイル 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1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2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AH23"/>
  <sheetViews>
    <sheetView workbookViewId="0">
      <selection activeCell="F14" sqref="F14"/>
    </sheetView>
  </sheetViews>
  <sheetFormatPr defaultRowHeight="18" x14ac:dyDescent="0.55000000000000004"/>
  <cols>
    <col min="2" max="2" width="13.25" customWidth="1"/>
    <col min="3" max="3" width="8.75" style="12"/>
    <col min="4" max="4" width="14" customWidth="1"/>
    <col min="5" max="5" width="17.25" customWidth="1"/>
    <col min="6" max="6" width="10.25" bestFit="1" customWidth="1"/>
    <col min="10" max="19" width="7.83203125" customWidth="1"/>
  </cols>
  <sheetData>
    <row r="3" spans="2:34" x14ac:dyDescent="0.55000000000000004">
      <c r="B3" s="13" t="s">
        <v>5</v>
      </c>
      <c r="C3" s="23" t="s">
        <v>6</v>
      </c>
      <c r="D3" s="8" t="s">
        <v>7</v>
      </c>
      <c r="E3" s="13" t="s">
        <v>8</v>
      </c>
    </row>
    <row r="4" spans="2:34" x14ac:dyDescent="0.55000000000000004">
      <c r="B4" s="34" t="s">
        <v>1</v>
      </c>
      <c r="C4" s="24" t="s">
        <v>9</v>
      </c>
      <c r="D4" s="9" t="s">
        <v>20</v>
      </c>
      <c r="E4" s="13" t="s">
        <v>10</v>
      </c>
    </row>
    <row r="5" spans="2:34" x14ac:dyDescent="0.55000000000000004">
      <c r="B5" s="35" t="s">
        <v>11</v>
      </c>
      <c r="C5" s="25" t="s">
        <v>12</v>
      </c>
      <c r="D5" s="9" t="s">
        <v>23</v>
      </c>
      <c r="E5" s="13" t="s">
        <v>13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2:34" x14ac:dyDescent="0.55000000000000004">
      <c r="B6" s="37" t="s">
        <v>2</v>
      </c>
      <c r="C6" s="25" t="s">
        <v>14</v>
      </c>
      <c r="D6" s="9"/>
      <c r="E6" s="13" t="s">
        <v>15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spans="2:34" x14ac:dyDescent="0.55000000000000004">
      <c r="B7" s="38" t="s">
        <v>16</v>
      </c>
      <c r="C7" s="25" t="s">
        <v>17</v>
      </c>
      <c r="D7" s="9"/>
      <c r="E7" s="17" t="s">
        <v>18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</row>
    <row r="8" spans="2:34" x14ac:dyDescent="0.55000000000000004">
      <c r="B8" s="36" t="s">
        <v>3</v>
      </c>
      <c r="C8" s="25" t="s">
        <v>19</v>
      </c>
      <c r="D8" s="9"/>
      <c r="E8" s="13" t="s">
        <v>21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</row>
    <row r="9" spans="2:34" x14ac:dyDescent="0.55000000000000004">
      <c r="B9" s="39" t="s">
        <v>4</v>
      </c>
      <c r="C9" s="26" t="s">
        <v>22</v>
      </c>
      <c r="D9" s="9"/>
      <c r="E9" s="13" t="s">
        <v>24</v>
      </c>
    </row>
    <row r="10" spans="2:34" x14ac:dyDescent="0.55000000000000004">
      <c r="B10" s="40" t="s">
        <v>25</v>
      </c>
      <c r="D10" s="9"/>
      <c r="E10" s="13" t="s">
        <v>26</v>
      </c>
      <c r="F10" s="5"/>
    </row>
    <row r="11" spans="2:34" x14ac:dyDescent="0.55000000000000004">
      <c r="B11" s="13" t="s">
        <v>27</v>
      </c>
      <c r="D11" s="9"/>
      <c r="E11" s="13" t="s">
        <v>20</v>
      </c>
      <c r="F11" s="5"/>
    </row>
    <row r="12" spans="2:34" x14ac:dyDescent="0.55000000000000004">
      <c r="B12" s="13"/>
      <c r="D12" s="9"/>
      <c r="E12" s="13" t="s">
        <v>28</v>
      </c>
      <c r="F12" s="5"/>
    </row>
    <row r="13" spans="2:34" x14ac:dyDescent="0.55000000000000004">
      <c r="B13" s="13"/>
      <c r="D13" s="9"/>
      <c r="E13" s="13"/>
    </row>
    <row r="14" spans="2:34" x14ac:dyDescent="0.55000000000000004">
      <c r="B14" s="13"/>
      <c r="D14" s="9"/>
      <c r="E14" s="13"/>
    </row>
    <row r="15" spans="2:34" x14ac:dyDescent="0.55000000000000004">
      <c r="B15" s="13"/>
      <c r="D15" s="9"/>
      <c r="E15" s="13"/>
    </row>
    <row r="16" spans="2:34" x14ac:dyDescent="0.55000000000000004">
      <c r="B16" s="10"/>
      <c r="D16" s="9"/>
      <c r="E16" s="13"/>
    </row>
    <row r="17" spans="4:5" x14ac:dyDescent="0.55000000000000004">
      <c r="D17" s="9"/>
      <c r="E17" s="13"/>
    </row>
    <row r="18" spans="4:5" x14ac:dyDescent="0.55000000000000004">
      <c r="D18" s="9"/>
      <c r="E18" s="13"/>
    </row>
    <row r="19" spans="4:5" x14ac:dyDescent="0.55000000000000004">
      <c r="D19" s="9"/>
      <c r="E19" s="13"/>
    </row>
    <row r="20" spans="4:5" x14ac:dyDescent="0.55000000000000004">
      <c r="D20" s="9"/>
      <c r="E20" s="13"/>
    </row>
    <row r="21" spans="4:5" x14ac:dyDescent="0.55000000000000004">
      <c r="D21" s="9"/>
      <c r="E21" s="13"/>
    </row>
    <row r="22" spans="4:5" x14ac:dyDescent="0.55000000000000004">
      <c r="D22" s="9"/>
      <c r="E22" s="13"/>
    </row>
    <row r="23" spans="4:5" x14ac:dyDescent="0.55000000000000004">
      <c r="D23" s="10"/>
      <c r="E23" s="13"/>
    </row>
  </sheetData>
  <phoneticPr fontId="1"/>
  <conditionalFormatting sqref="C5:C6">
    <cfRule type="expression" dxfId="75" priority="34">
      <formula>1</formula>
    </cfRule>
  </conditionalFormatting>
  <conditionalFormatting sqref="C7:C8">
    <cfRule type="expression" dxfId="74" priority="33">
      <formula>1</formula>
    </cfRule>
  </conditionalFormatting>
  <conditionalFormatting sqref="C4">
    <cfRule type="expression" dxfId="73" priority="36">
      <formula>1</formula>
    </cfRule>
  </conditionalFormatting>
  <conditionalFormatting sqref="C9">
    <cfRule type="expression" dxfId="72" priority="35">
      <formula>1</formula>
    </cfRule>
  </conditionalFormatting>
  <pageMargins left="0.7" right="0.7" top="0.75" bottom="0.75" header="0.3" footer="0.3"/>
  <tableParts count="4">
    <tablePart r:id="rId1"/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56" id="{B606EB36-36A7-4039-B3A3-48D15E86DE4B}">
            <xm:f>ガントチャート!#REF!=$B$9</xm:f>
            <x14:dxf>
              <font>
                <b/>
                <i val="0"/>
                <color rgb="FF7030A0"/>
              </font>
              <fill>
                <patternFill>
                  <bgColor rgb="FFFF99FF"/>
                </patternFill>
              </fill>
            </x14:dxf>
          </x14:cfRule>
          <xm:sqref>I3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50"/>
  <sheetViews>
    <sheetView tabSelected="1" zoomScale="85" zoomScaleNormal="85" workbookViewId="0">
      <pane xSplit="10" ySplit="4" topLeftCell="K5" activePane="bottomRight" state="frozen"/>
      <selection pane="topRight" activeCell="L1" sqref="L1"/>
      <selection pane="bottomLeft" activeCell="A5" sqref="A5"/>
      <selection pane="bottomRight" activeCell="H14" sqref="H14"/>
    </sheetView>
  </sheetViews>
  <sheetFormatPr defaultRowHeight="18" x14ac:dyDescent="0.55000000000000004"/>
  <cols>
    <col min="1" max="1" width="12.33203125" style="51" customWidth="1"/>
    <col min="2" max="2" width="55.33203125" style="22" customWidth="1"/>
    <col min="3" max="3" width="13.25" style="22" customWidth="1"/>
    <col min="4" max="4" width="12.83203125" style="6" customWidth="1"/>
    <col min="5" max="5" width="7.33203125" style="18" customWidth="1"/>
    <col min="6" max="6" width="7.08203125" style="7" customWidth="1"/>
    <col min="7" max="8" width="10.75" style="11" customWidth="1"/>
    <col min="9" max="9" width="6.25" style="20" customWidth="1"/>
    <col min="10" max="10" width="7.25" style="16" customWidth="1"/>
    <col min="11" max="39" width="3" customWidth="1"/>
  </cols>
  <sheetData>
    <row r="1" spans="1:39" ht="13.9" customHeight="1" thickBot="1" x14ac:dyDescent="0.6">
      <c r="I1" s="19"/>
      <c r="J1" s="14"/>
      <c r="K1" s="1">
        <v>1</v>
      </c>
      <c r="L1" s="1">
        <v>2</v>
      </c>
      <c r="M1" s="4">
        <v>3</v>
      </c>
      <c r="N1" s="4">
        <v>4</v>
      </c>
      <c r="O1" s="1">
        <v>5</v>
      </c>
      <c r="P1" s="4">
        <v>6</v>
      </c>
      <c r="Q1" s="4">
        <v>7</v>
      </c>
      <c r="R1" s="1">
        <v>8</v>
      </c>
      <c r="S1" s="4">
        <v>9</v>
      </c>
      <c r="T1" s="4">
        <v>10</v>
      </c>
      <c r="U1" s="1">
        <v>11</v>
      </c>
      <c r="V1" s="4">
        <v>12</v>
      </c>
      <c r="W1" s="4">
        <v>13</v>
      </c>
      <c r="X1" s="1">
        <v>14</v>
      </c>
      <c r="Y1" s="4">
        <v>15</v>
      </c>
      <c r="Z1" s="4">
        <v>16</v>
      </c>
      <c r="AA1" s="1">
        <v>17</v>
      </c>
      <c r="AB1" s="4">
        <v>18</v>
      </c>
      <c r="AC1" s="4">
        <v>19</v>
      </c>
      <c r="AD1" s="1">
        <v>20</v>
      </c>
      <c r="AE1" s="4">
        <v>21</v>
      </c>
      <c r="AF1" s="4">
        <v>22</v>
      </c>
      <c r="AG1" s="1">
        <v>23</v>
      </c>
      <c r="AH1" s="1">
        <v>24</v>
      </c>
      <c r="AI1" s="1">
        <v>25</v>
      </c>
      <c r="AJ1" s="1">
        <v>26</v>
      </c>
      <c r="AK1" s="1">
        <v>27</v>
      </c>
      <c r="AL1" s="1">
        <v>28</v>
      </c>
      <c r="AM1" s="1">
        <v>29</v>
      </c>
    </row>
    <row r="2" spans="1:39" s="47" customFormat="1" ht="18.649999999999999" customHeight="1" thickBot="1" x14ac:dyDescent="0.6">
      <c r="A2" s="56"/>
      <c r="B2" s="56"/>
      <c r="C2" s="56"/>
      <c r="D2" s="61" t="s">
        <v>29</v>
      </c>
      <c r="E2" s="62"/>
      <c r="F2" s="63"/>
      <c r="G2" s="61" t="s">
        <v>30</v>
      </c>
      <c r="H2" s="62"/>
      <c r="I2" s="62"/>
      <c r="J2" s="63"/>
      <c r="K2" s="45">
        <f>MONTH($G$3+K$1-1)</f>
        <v>9</v>
      </c>
      <c r="L2" s="46" t="str">
        <f t="shared" ref="L2:AM2" si="0">IF(NOT(L3=1),"",MONTH($G$3+L$1-1))</f>
        <v/>
      </c>
      <c r="M2" s="46" t="str">
        <f t="shared" si="0"/>
        <v/>
      </c>
      <c r="N2" s="46" t="str">
        <f t="shared" si="0"/>
        <v/>
      </c>
      <c r="O2" s="46" t="str">
        <f t="shared" si="0"/>
        <v/>
      </c>
      <c r="P2" s="46" t="str">
        <f t="shared" si="0"/>
        <v/>
      </c>
      <c r="Q2" s="46" t="str">
        <f t="shared" si="0"/>
        <v/>
      </c>
      <c r="R2" s="46" t="str">
        <f t="shared" si="0"/>
        <v/>
      </c>
      <c r="S2" s="46" t="str">
        <f t="shared" si="0"/>
        <v/>
      </c>
      <c r="T2" s="46" t="str">
        <f t="shared" si="0"/>
        <v/>
      </c>
      <c r="U2" s="46" t="str">
        <f t="shared" si="0"/>
        <v/>
      </c>
      <c r="V2" s="46" t="str">
        <f t="shared" si="0"/>
        <v/>
      </c>
      <c r="W2" s="46" t="str">
        <f t="shared" si="0"/>
        <v/>
      </c>
      <c r="X2" s="46" t="str">
        <f t="shared" si="0"/>
        <v/>
      </c>
      <c r="Y2" s="46" t="str">
        <f t="shared" si="0"/>
        <v/>
      </c>
      <c r="Z2" s="46" t="str">
        <f t="shared" si="0"/>
        <v/>
      </c>
      <c r="AA2" s="46" t="str">
        <f t="shared" si="0"/>
        <v/>
      </c>
      <c r="AB2" s="46" t="str">
        <f t="shared" si="0"/>
        <v/>
      </c>
      <c r="AC2" s="46" t="str">
        <f t="shared" si="0"/>
        <v/>
      </c>
      <c r="AD2" s="46" t="str">
        <f t="shared" si="0"/>
        <v/>
      </c>
      <c r="AE2" s="46" t="str">
        <f t="shared" si="0"/>
        <v/>
      </c>
      <c r="AF2" s="46" t="str">
        <f t="shared" si="0"/>
        <v/>
      </c>
      <c r="AG2" s="46" t="str">
        <f t="shared" si="0"/>
        <v/>
      </c>
      <c r="AH2" s="46">
        <f t="shared" si="0"/>
        <v>10</v>
      </c>
      <c r="AI2" s="46" t="str">
        <f t="shared" si="0"/>
        <v/>
      </c>
      <c r="AJ2" s="46" t="str">
        <f t="shared" si="0"/>
        <v/>
      </c>
      <c r="AK2" s="46" t="str">
        <f t="shared" si="0"/>
        <v/>
      </c>
      <c r="AL2" s="46" t="str">
        <f t="shared" si="0"/>
        <v/>
      </c>
      <c r="AM2" s="46" t="str">
        <f t="shared" si="0"/>
        <v/>
      </c>
    </row>
    <row r="3" spans="1:39" s="47" customFormat="1" ht="18.5" thickBot="1" x14ac:dyDescent="0.6">
      <c r="A3" s="57"/>
      <c r="B3" s="57"/>
      <c r="C3" s="57"/>
      <c r="D3" s="64">
        <f ca="1">TODAY()</f>
        <v>44090</v>
      </c>
      <c r="E3" s="65"/>
      <c r="F3" s="66"/>
      <c r="G3" s="58">
        <v>44082</v>
      </c>
      <c r="H3" s="59"/>
      <c r="I3" s="59"/>
      <c r="J3" s="60"/>
      <c r="K3" s="48">
        <f t="shared" ref="K3:AM3" si="1">DAY($G$3+K$1-1)</f>
        <v>8</v>
      </c>
      <c r="L3" s="46">
        <f t="shared" si="1"/>
        <v>9</v>
      </c>
      <c r="M3" s="46">
        <f t="shared" si="1"/>
        <v>10</v>
      </c>
      <c r="N3" s="46">
        <f t="shared" si="1"/>
        <v>11</v>
      </c>
      <c r="O3" s="46">
        <f t="shared" si="1"/>
        <v>12</v>
      </c>
      <c r="P3" s="46">
        <f t="shared" si="1"/>
        <v>13</v>
      </c>
      <c r="Q3" s="46">
        <f t="shared" si="1"/>
        <v>14</v>
      </c>
      <c r="R3" s="46">
        <f t="shared" si="1"/>
        <v>15</v>
      </c>
      <c r="S3" s="46">
        <f t="shared" si="1"/>
        <v>16</v>
      </c>
      <c r="T3" s="46">
        <f t="shared" si="1"/>
        <v>17</v>
      </c>
      <c r="U3" s="46">
        <f t="shared" si="1"/>
        <v>18</v>
      </c>
      <c r="V3" s="46">
        <f t="shared" si="1"/>
        <v>19</v>
      </c>
      <c r="W3" s="46">
        <f t="shared" si="1"/>
        <v>20</v>
      </c>
      <c r="X3" s="46">
        <f t="shared" si="1"/>
        <v>21</v>
      </c>
      <c r="Y3" s="46">
        <f t="shared" si="1"/>
        <v>22</v>
      </c>
      <c r="Z3" s="46">
        <f t="shared" si="1"/>
        <v>23</v>
      </c>
      <c r="AA3" s="46">
        <f t="shared" si="1"/>
        <v>24</v>
      </c>
      <c r="AB3" s="46">
        <f t="shared" si="1"/>
        <v>25</v>
      </c>
      <c r="AC3" s="46">
        <f t="shared" si="1"/>
        <v>26</v>
      </c>
      <c r="AD3" s="46">
        <f t="shared" si="1"/>
        <v>27</v>
      </c>
      <c r="AE3" s="46">
        <f t="shared" si="1"/>
        <v>28</v>
      </c>
      <c r="AF3" s="46">
        <f t="shared" si="1"/>
        <v>29</v>
      </c>
      <c r="AG3" s="46">
        <f t="shared" si="1"/>
        <v>30</v>
      </c>
      <c r="AH3" s="46">
        <f t="shared" si="1"/>
        <v>1</v>
      </c>
      <c r="AI3" s="46">
        <f t="shared" si="1"/>
        <v>2</v>
      </c>
      <c r="AJ3" s="46">
        <f t="shared" si="1"/>
        <v>3</v>
      </c>
      <c r="AK3" s="46">
        <f t="shared" si="1"/>
        <v>4</v>
      </c>
      <c r="AL3" s="46">
        <f t="shared" si="1"/>
        <v>5</v>
      </c>
      <c r="AM3" s="46">
        <f t="shared" si="1"/>
        <v>6</v>
      </c>
    </row>
    <row r="4" spans="1:39" s="47" customFormat="1" ht="15" customHeight="1" x14ac:dyDescent="0.55000000000000004">
      <c r="A4" s="52" t="s">
        <v>0</v>
      </c>
      <c r="B4" s="41" t="s">
        <v>31</v>
      </c>
      <c r="C4" s="42" t="s">
        <v>32</v>
      </c>
      <c r="D4" s="43" t="s">
        <v>33</v>
      </c>
      <c r="E4" s="43" t="s">
        <v>34</v>
      </c>
      <c r="F4" s="43" t="s">
        <v>6</v>
      </c>
      <c r="G4" s="43" t="s">
        <v>35</v>
      </c>
      <c r="H4" s="44" t="s">
        <v>36</v>
      </c>
      <c r="I4" s="54" t="s">
        <v>37</v>
      </c>
      <c r="J4" s="55" t="s">
        <v>38</v>
      </c>
      <c r="K4" s="49" t="str">
        <f t="shared" ref="K4:AM4" si="2">TEXT($G$3+K$1-1,"aaa")</f>
        <v>火</v>
      </c>
      <c r="L4" s="50" t="str">
        <f t="shared" si="2"/>
        <v>水</v>
      </c>
      <c r="M4" s="50" t="str">
        <f t="shared" si="2"/>
        <v>木</v>
      </c>
      <c r="N4" s="50" t="str">
        <f t="shared" si="2"/>
        <v>金</v>
      </c>
      <c r="O4" s="50" t="str">
        <f t="shared" si="2"/>
        <v>土</v>
      </c>
      <c r="P4" s="50" t="str">
        <f t="shared" si="2"/>
        <v>日</v>
      </c>
      <c r="Q4" s="50" t="str">
        <f t="shared" si="2"/>
        <v>月</v>
      </c>
      <c r="R4" s="50" t="str">
        <f t="shared" si="2"/>
        <v>火</v>
      </c>
      <c r="S4" s="50" t="str">
        <f t="shared" si="2"/>
        <v>水</v>
      </c>
      <c r="T4" s="50" t="str">
        <f t="shared" si="2"/>
        <v>木</v>
      </c>
      <c r="U4" s="50" t="str">
        <f t="shared" si="2"/>
        <v>金</v>
      </c>
      <c r="V4" s="50" t="str">
        <f t="shared" si="2"/>
        <v>土</v>
      </c>
      <c r="W4" s="50" t="str">
        <f t="shared" si="2"/>
        <v>日</v>
      </c>
      <c r="X4" s="50" t="str">
        <f t="shared" si="2"/>
        <v>月</v>
      </c>
      <c r="Y4" s="50" t="str">
        <f t="shared" si="2"/>
        <v>火</v>
      </c>
      <c r="Z4" s="50" t="str">
        <f t="shared" si="2"/>
        <v>水</v>
      </c>
      <c r="AA4" s="50" t="str">
        <f t="shared" si="2"/>
        <v>木</v>
      </c>
      <c r="AB4" s="50" t="str">
        <f t="shared" si="2"/>
        <v>金</v>
      </c>
      <c r="AC4" s="50" t="str">
        <f t="shared" si="2"/>
        <v>土</v>
      </c>
      <c r="AD4" s="50" t="str">
        <f t="shared" si="2"/>
        <v>日</v>
      </c>
      <c r="AE4" s="50" t="str">
        <f t="shared" si="2"/>
        <v>月</v>
      </c>
      <c r="AF4" s="50" t="str">
        <f t="shared" si="2"/>
        <v>火</v>
      </c>
      <c r="AG4" s="50" t="str">
        <f t="shared" si="2"/>
        <v>水</v>
      </c>
      <c r="AH4" s="50" t="str">
        <f t="shared" si="2"/>
        <v>木</v>
      </c>
      <c r="AI4" s="50" t="str">
        <f t="shared" si="2"/>
        <v>金</v>
      </c>
      <c r="AJ4" s="50" t="str">
        <f t="shared" si="2"/>
        <v>土</v>
      </c>
      <c r="AK4" s="50" t="str">
        <f t="shared" si="2"/>
        <v>日</v>
      </c>
      <c r="AL4" s="50" t="str">
        <f t="shared" si="2"/>
        <v>月</v>
      </c>
      <c r="AM4" s="50" t="str">
        <f t="shared" si="2"/>
        <v>火</v>
      </c>
    </row>
    <row r="5" spans="1:39" ht="18" customHeight="1" x14ac:dyDescent="0.55000000000000004">
      <c r="A5" s="53"/>
      <c r="B5" s="27"/>
      <c r="C5" s="33"/>
      <c r="D5" s="28" t="s">
        <v>20</v>
      </c>
      <c r="E5" s="29"/>
      <c r="F5" s="30" t="str">
        <f>IFERROR(IF(($G5="")+($H5=""),"",IF($I5&gt;=100,設定!$C$4,IF($D$3&gt;$H5,設定!$C$9,IF(($G5&lt;=$D$3)*($H5&gt;=$D$3),IF($I5&gt;0,設定!$C$5,設定!$C$6),IF(IF($I5="",0,$I5)&gt;0,設定!$C$7,設定!$C$8))))),"")</f>
        <v/>
      </c>
      <c r="G5" s="31"/>
      <c r="H5" s="31"/>
      <c r="I5" s="21">
        <v>0</v>
      </c>
      <c r="J5" s="15">
        <f t="shared" ref="J5:J50" si="3">$I5</f>
        <v>0</v>
      </c>
      <c r="K5" s="2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</row>
    <row r="6" spans="1:39" ht="18" customHeight="1" x14ac:dyDescent="0.55000000000000004">
      <c r="A6" s="53"/>
      <c r="B6" s="27"/>
      <c r="C6" s="33"/>
      <c r="D6" s="28" t="s">
        <v>20</v>
      </c>
      <c r="E6" s="29"/>
      <c r="F6" s="30" t="str">
        <f>IFERROR(IF(($G6="")+($H6=""),"",IF($I6&gt;=100,設定!$C$4,IF($D$3&gt;$H6,設定!$C$9,IF(($G6&lt;=$D$3)*($H6&gt;=$D$3),IF($I6&gt;0,設定!$C$5,設定!$C$6),IF(IF($I6="",0,$I6)&gt;0,設定!$C$7,設定!$C$8))))),"")</f>
        <v/>
      </c>
      <c r="G6" s="31"/>
      <c r="H6" s="32"/>
      <c r="I6" s="21">
        <v>0</v>
      </c>
      <c r="J6" s="15">
        <f t="shared" si="3"/>
        <v>0</v>
      </c>
      <c r="K6" s="2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</row>
    <row r="7" spans="1:39" ht="18" customHeight="1" x14ac:dyDescent="0.55000000000000004">
      <c r="A7" s="53"/>
      <c r="B7" s="27"/>
      <c r="C7" s="33"/>
      <c r="D7" s="28" t="s">
        <v>20</v>
      </c>
      <c r="E7" s="29"/>
      <c r="F7" s="30" t="str">
        <f>IFERROR(IF(($G7="")+($H7=""),"",IF($I7&gt;=100,設定!$C$4,IF($D$3&gt;$H7,設定!$C$9,IF(($G7&lt;=$D$3)*($H7&gt;=$D$3),IF($I7&gt;0,設定!$C$5,設定!$C$6),IF(IF($I7="",0,$I7)&gt;0,設定!$C$7,設定!$C$8))))),"")</f>
        <v/>
      </c>
      <c r="G7" s="31"/>
      <c r="H7" s="32"/>
      <c r="I7" s="21">
        <v>0</v>
      </c>
      <c r="J7" s="15">
        <f t="shared" si="3"/>
        <v>0</v>
      </c>
      <c r="K7" s="2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spans="1:39" ht="18" customHeight="1" x14ac:dyDescent="0.55000000000000004">
      <c r="A8" s="53"/>
      <c r="B8" s="27"/>
      <c r="C8" s="33"/>
      <c r="D8" s="28" t="s">
        <v>20</v>
      </c>
      <c r="E8" s="29"/>
      <c r="F8" s="30" t="str">
        <f>IFERROR(IF(($G8="")+($H8=""),"",IF($I8&gt;=100,設定!$C$4,IF($D$3&gt;$H8,設定!$C$9,IF(($G8&lt;=$D$3)*($H8&gt;=$D$3),IF($I8&gt;0,設定!$C$5,設定!$C$6),IF(IF($I8="",0,$I8)&gt;0,設定!$C$7,設定!$C$8))))),"")</f>
        <v/>
      </c>
      <c r="G8" s="31"/>
      <c r="H8" s="32"/>
      <c r="I8" s="21">
        <v>0</v>
      </c>
      <c r="J8" s="15">
        <f t="shared" si="3"/>
        <v>0</v>
      </c>
      <c r="K8" s="2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spans="1:39" ht="18" customHeight="1" x14ac:dyDescent="0.55000000000000004">
      <c r="A9" s="53"/>
      <c r="B9" s="27"/>
      <c r="C9" s="33"/>
      <c r="D9" s="28" t="s">
        <v>20</v>
      </c>
      <c r="E9" s="29"/>
      <c r="F9" s="30" t="str">
        <f>IFERROR(IF(($G9="")+($H9=""),"",IF($I9&gt;=100,設定!$C$4,IF($D$3&gt;$H9,設定!$C$9,IF(($G9&lt;=$D$3)*($H9&gt;=$D$3),IF($I9&gt;0,設定!$C$5,設定!$C$6),IF(IF($I9="",0,$I9)&gt;0,設定!$C$7,設定!$C$8))))),"")</f>
        <v/>
      </c>
      <c r="G9" s="31"/>
      <c r="H9" s="32"/>
      <c r="I9" s="21">
        <v>0</v>
      </c>
      <c r="J9" s="15">
        <f t="shared" si="3"/>
        <v>0</v>
      </c>
      <c r="K9" s="2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0" spans="1:39" ht="18" customHeight="1" x14ac:dyDescent="0.55000000000000004">
      <c r="A10" s="53"/>
      <c r="B10" s="27"/>
      <c r="C10" s="33"/>
      <c r="D10" s="28" t="s">
        <v>20</v>
      </c>
      <c r="E10" s="29"/>
      <c r="F10" s="30" t="str">
        <f>IFERROR(IF(($G10="")+($H10=""),"",IF($I10&gt;=100,設定!$C$4,IF($D$3&gt;$H10,設定!$C$9,IF(($G10&lt;=$D$3)*($H10&gt;=$D$3),IF($I10&gt;0,設定!$C$5,設定!$C$6),IF(IF($I10="",0,$I10)&gt;0,設定!$C$7,設定!$C$8))))),"")</f>
        <v/>
      </c>
      <c r="G10" s="31"/>
      <c r="H10" s="32"/>
      <c r="I10" s="21">
        <v>0</v>
      </c>
      <c r="J10" s="15">
        <f t="shared" si="3"/>
        <v>0</v>
      </c>
      <c r="K10" s="2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1:39" ht="18" customHeight="1" x14ac:dyDescent="0.55000000000000004">
      <c r="A11" s="53"/>
      <c r="B11" s="27"/>
      <c r="C11" s="33"/>
      <c r="D11" s="28" t="s">
        <v>20</v>
      </c>
      <c r="E11" s="29"/>
      <c r="F11" s="30" t="str">
        <f>IFERROR(IF(($G11="")+($H11=""),"",IF($I11&gt;=100,設定!$C$4,IF($D$3&gt;$H11,設定!$C$9,IF(($G11&lt;=$D$3)*($H11&gt;=$D$3),IF($I11&gt;0,設定!$C$5,設定!$C$6),IF(IF($I11="",0,$I11)&gt;0,設定!$C$7,設定!$C$8))))),"")</f>
        <v/>
      </c>
      <c r="G11" s="31"/>
      <c r="H11" s="32"/>
      <c r="I11" s="21">
        <v>0</v>
      </c>
      <c r="J11" s="15">
        <f t="shared" si="3"/>
        <v>0</v>
      </c>
      <c r="K11" s="2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</row>
    <row r="12" spans="1:39" ht="18" customHeight="1" x14ac:dyDescent="0.55000000000000004">
      <c r="A12" s="53"/>
      <c r="B12" s="27"/>
      <c r="C12" s="33"/>
      <c r="D12" s="28" t="s">
        <v>20</v>
      </c>
      <c r="E12" s="29"/>
      <c r="F12" s="30" t="str">
        <f>IFERROR(IF(($G12="")+($H12=""),"",IF($I12&gt;=100,設定!$C$4,IF($D$3&gt;$H12,設定!$C$9,IF(($G12&lt;=$D$3)*($H12&gt;=$D$3),IF($I12&gt;0,設定!$C$5,設定!$C$6),IF(IF($I12="",0,$I12)&gt;0,設定!$C$7,設定!$C$8))))),"")</f>
        <v/>
      </c>
      <c r="G12" s="31"/>
      <c r="H12" s="32"/>
      <c r="I12" s="21">
        <v>0</v>
      </c>
      <c r="J12" s="15">
        <f t="shared" si="3"/>
        <v>0</v>
      </c>
      <c r="K12" s="2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1:39" ht="18" customHeight="1" x14ac:dyDescent="0.55000000000000004">
      <c r="A13" s="53"/>
      <c r="B13" s="27"/>
      <c r="C13" s="33"/>
      <c r="D13" s="28" t="s">
        <v>20</v>
      </c>
      <c r="E13" s="29"/>
      <c r="F13" s="30" t="str">
        <f>IFERROR(IF(($G13="")+($H13=""),"",IF($I13&gt;=100,設定!$C$4,IF($D$3&gt;$H13,設定!$C$9,IF(($G13&lt;=$D$3)*($H13&gt;=$D$3),IF($I13&gt;0,設定!$C$5,設定!$C$6),IF(IF($I13="",0,$I13)&gt;0,設定!$C$7,設定!$C$8))))),"")</f>
        <v/>
      </c>
      <c r="G13" s="31"/>
      <c r="H13" s="32"/>
      <c r="I13" s="21">
        <v>0</v>
      </c>
      <c r="J13" s="15">
        <f t="shared" si="3"/>
        <v>0</v>
      </c>
      <c r="K13" s="2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</row>
    <row r="14" spans="1:39" ht="18" customHeight="1" x14ac:dyDescent="0.55000000000000004">
      <c r="A14" s="53"/>
      <c r="B14" s="27"/>
      <c r="C14" s="33"/>
      <c r="D14" s="28" t="s">
        <v>20</v>
      </c>
      <c r="E14" s="29"/>
      <c r="F14" s="30" t="str">
        <f>IFERROR(IF(($G14="")+($H14=""),"",IF($I14&gt;=100,設定!$C$4,IF($D$3&gt;$H14,設定!$C$9,IF(($G14&lt;=$D$3)*($H14&gt;=$D$3),IF($I14&gt;0,設定!$C$5,設定!$C$6),IF(IF($I14="",0,$I14)&gt;0,設定!$C$7,設定!$C$8))))),"")</f>
        <v/>
      </c>
      <c r="G14" s="31"/>
      <c r="H14" s="32"/>
      <c r="I14" s="21">
        <v>0</v>
      </c>
      <c r="J14" s="15">
        <f t="shared" si="3"/>
        <v>0</v>
      </c>
      <c r="K14" s="2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</row>
    <row r="15" spans="1:39" ht="18" customHeight="1" x14ac:dyDescent="0.55000000000000004">
      <c r="A15" s="53"/>
      <c r="B15" s="27"/>
      <c r="C15" s="33"/>
      <c r="D15" s="28" t="s">
        <v>20</v>
      </c>
      <c r="E15" s="29"/>
      <c r="F15" s="30" t="str">
        <f>IFERROR(IF(($G15="")+($H15=""),"",IF($I15&gt;=100,設定!$C$4,IF($D$3&gt;$H15,設定!$C$9,IF(($G15&lt;=$D$3)*($H15&gt;=$D$3),IF($I15&gt;0,設定!$C$5,設定!$C$6),IF(IF($I15="",0,$I15)&gt;0,設定!$C$7,設定!$C$8))))),"")</f>
        <v/>
      </c>
      <c r="G15" s="31"/>
      <c r="H15" s="32"/>
      <c r="I15" s="21">
        <v>0</v>
      </c>
      <c r="J15" s="15">
        <f t="shared" si="3"/>
        <v>0</v>
      </c>
      <c r="K15" s="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spans="1:39" x14ac:dyDescent="0.55000000000000004">
      <c r="A16" s="53"/>
      <c r="B16" s="27"/>
      <c r="C16" s="33"/>
      <c r="D16" s="28" t="s">
        <v>20</v>
      </c>
      <c r="E16" s="29"/>
      <c r="F16" s="30" t="str">
        <f>IFERROR(IF(($G16="")+($H16=""),"",IF($I16&gt;=100,設定!$C$4,IF($D$3&gt;$H16,設定!$C$9,IF(($G16&lt;=$D$3)*($H16&gt;=$D$3),IF($I16&gt;0,設定!$C$5,設定!$C$6),IF(IF($I16="",0,$I16)&gt;0,設定!$C$7,設定!$C$8))))),"")</f>
        <v/>
      </c>
      <c r="G16" s="31"/>
      <c r="H16" s="32"/>
      <c r="I16" s="21">
        <v>0</v>
      </c>
      <c r="J16" s="15">
        <f t="shared" si="3"/>
        <v>0</v>
      </c>
      <c r="K16" s="2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spans="1:39" x14ac:dyDescent="0.55000000000000004">
      <c r="A17" s="53"/>
      <c r="B17" s="27"/>
      <c r="C17" s="33"/>
      <c r="D17" s="28" t="s">
        <v>20</v>
      </c>
      <c r="E17" s="29"/>
      <c r="F17" s="30" t="str">
        <f>IFERROR(IF(($G17="")+($H17=""),"",IF($I17&gt;=100,設定!$C$4,IF($D$3&gt;$H17,設定!$C$9,IF(($G17&lt;=$D$3)*($H17&gt;=$D$3),IF($I17&gt;0,設定!$C$5,設定!$C$6),IF(IF($I17="",0,$I17)&gt;0,設定!$C$7,設定!$C$8))))),"")</f>
        <v/>
      </c>
      <c r="G17" s="31"/>
      <c r="H17" s="32"/>
      <c r="I17" s="21">
        <v>0</v>
      </c>
      <c r="J17" s="15">
        <f t="shared" si="3"/>
        <v>0</v>
      </c>
      <c r="K17" s="2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spans="1:39" x14ac:dyDescent="0.55000000000000004">
      <c r="A18" s="53"/>
      <c r="B18" s="27"/>
      <c r="C18" s="33"/>
      <c r="D18" s="28" t="s">
        <v>20</v>
      </c>
      <c r="E18" s="29"/>
      <c r="F18" s="30" t="str">
        <f>IFERROR(IF(($G18="")+($H18=""),"",IF($I18&gt;=100,設定!$C$4,IF($D$3&gt;$H18,設定!$C$9,IF(($G18&lt;=$D$3)*($H18&gt;=$D$3),IF($I18&gt;0,設定!$C$5,設定!$C$6),IF(IF($I18="",0,$I18)&gt;0,設定!$C$7,設定!$C$8))))),"")</f>
        <v/>
      </c>
      <c r="G18" s="31"/>
      <c r="H18" s="32"/>
      <c r="I18" s="21">
        <v>0</v>
      </c>
      <c r="J18" s="15">
        <f t="shared" si="3"/>
        <v>0</v>
      </c>
      <c r="K18" s="2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</row>
    <row r="19" spans="1:39" x14ac:dyDescent="0.55000000000000004">
      <c r="A19" s="53"/>
      <c r="B19" s="27"/>
      <c r="C19" s="33"/>
      <c r="D19" s="28" t="s">
        <v>20</v>
      </c>
      <c r="E19" s="29"/>
      <c r="F19" s="30" t="str">
        <f>IFERROR(IF(($G19="")+($H19=""),"",IF($I19&gt;=100,設定!$C$4,IF($D$3&gt;$H19,設定!$C$9,IF(($G19&lt;=$D$3)*($H19&gt;=$D$3),IF($I19&gt;0,設定!$C$5,設定!$C$6),IF(IF($I19="",0,$I19)&gt;0,設定!$C$7,設定!$C$8))))),"")</f>
        <v/>
      </c>
      <c r="G19" s="31"/>
      <c r="H19" s="32"/>
      <c r="I19" s="21">
        <v>0</v>
      </c>
      <c r="J19" s="15">
        <f t="shared" si="3"/>
        <v>0</v>
      </c>
      <c r="K19" s="2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</row>
    <row r="20" spans="1:39" ht="18" customHeight="1" x14ac:dyDescent="0.55000000000000004">
      <c r="A20" s="53"/>
      <c r="B20" s="27"/>
      <c r="C20" s="33"/>
      <c r="D20" s="28" t="s">
        <v>20</v>
      </c>
      <c r="E20" s="29"/>
      <c r="F20" s="30" t="str">
        <f>IFERROR(IF(($G20="")+($H20=""),"",IF($I20&gt;=100,設定!$C$4,IF($D$3&gt;$H20,設定!$C$9,IF(($G20&lt;=$D$3)*($H20&gt;=$D$3),IF($I20&gt;0,設定!$C$5,設定!$C$6),IF(IF($I20="",0,$I20)&gt;0,設定!$C$7,設定!$C$8))))),"")</f>
        <v/>
      </c>
      <c r="G20" s="31"/>
      <c r="H20" s="32"/>
      <c r="I20" s="21">
        <v>0</v>
      </c>
      <c r="J20" s="15">
        <f t="shared" si="3"/>
        <v>0</v>
      </c>
      <c r="K20" s="2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</row>
    <row r="21" spans="1:39" ht="18" customHeight="1" x14ac:dyDescent="0.55000000000000004">
      <c r="A21" s="53"/>
      <c r="B21" s="27"/>
      <c r="C21" s="33"/>
      <c r="D21" s="28" t="s">
        <v>20</v>
      </c>
      <c r="E21" s="29"/>
      <c r="F21" s="30" t="str">
        <f>IFERROR(IF(($G21="")+($H21=""),"",IF($I21&gt;=100,設定!$C$4,IF($D$3&gt;$H21,設定!$C$9,IF(($G21&lt;=$D$3)*($H21&gt;=$D$3),IF($I21&gt;0,設定!$C$5,設定!$C$6),IF(IF($I21="",0,$I21)&gt;0,設定!$C$7,設定!$C$8))))),"")</f>
        <v/>
      </c>
      <c r="G21" s="31"/>
      <c r="H21" s="32"/>
      <c r="I21" s="21">
        <v>0</v>
      </c>
      <c r="J21" s="15">
        <f t="shared" si="3"/>
        <v>0</v>
      </c>
      <c r="K21" s="2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</row>
    <row r="22" spans="1:39" ht="18" customHeight="1" x14ac:dyDescent="0.55000000000000004">
      <c r="A22" s="53"/>
      <c r="B22" s="27"/>
      <c r="C22" s="33"/>
      <c r="D22" s="28" t="s">
        <v>20</v>
      </c>
      <c r="E22" s="29"/>
      <c r="F22" s="30" t="str">
        <f>IFERROR(IF(($G22="")+($H22=""),"",IF($I22&gt;=100,設定!$C$4,IF($D$3&gt;$H22,設定!$C$9,IF(($G22&lt;=$D$3)*($H22&gt;=$D$3),IF($I22&gt;0,設定!$C$5,設定!$C$6),IF(IF($I22="",0,$I22)&gt;0,設定!$C$7,設定!$C$8))))),"")</f>
        <v/>
      </c>
      <c r="G22" s="31"/>
      <c r="H22" s="32"/>
      <c r="I22" s="21">
        <v>0</v>
      </c>
      <c r="J22" s="15">
        <f t="shared" si="3"/>
        <v>0</v>
      </c>
      <c r="K22" s="2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</row>
    <row r="23" spans="1:39" ht="18" customHeight="1" x14ac:dyDescent="0.55000000000000004">
      <c r="A23" s="53"/>
      <c r="B23" s="27"/>
      <c r="C23" s="33"/>
      <c r="D23" s="28" t="s">
        <v>20</v>
      </c>
      <c r="E23" s="29"/>
      <c r="F23" s="30" t="str">
        <f>IFERROR(IF(($G23="")+($H23=""),"",IF($I23&gt;=100,設定!$C$4,IF($D$3&gt;$H23,設定!$C$9,IF(($G23&lt;=$D$3)*($H23&gt;=$D$3),IF($I23&gt;0,設定!$C$5,設定!$C$6),IF(IF($I23="",0,$I23)&gt;0,設定!$C$7,設定!$C$8))))),"")</f>
        <v/>
      </c>
      <c r="G23" s="31"/>
      <c r="H23" s="32"/>
      <c r="I23" s="21">
        <v>0</v>
      </c>
      <c r="J23" s="15">
        <f t="shared" si="3"/>
        <v>0</v>
      </c>
      <c r="K23" s="2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</row>
    <row r="24" spans="1:39" ht="18" customHeight="1" x14ac:dyDescent="0.55000000000000004">
      <c r="A24" s="53"/>
      <c r="B24" s="27"/>
      <c r="C24" s="33"/>
      <c r="D24" s="28" t="s">
        <v>20</v>
      </c>
      <c r="E24" s="29"/>
      <c r="F24" s="30" t="str">
        <f>IFERROR(IF(($G24="")+($H24=""),"",IF($I24&gt;=100,設定!$C$4,IF($D$3&gt;$H24,設定!$C$9,IF(($G24&lt;=$D$3)*($H24&gt;=$D$3),IF($I24&gt;0,設定!$C$5,設定!$C$6),IF(IF($I24="",0,$I24)&gt;0,設定!$C$7,設定!$C$8))))),"")</f>
        <v/>
      </c>
      <c r="G24" s="31"/>
      <c r="H24" s="32"/>
      <c r="I24" s="21">
        <v>0</v>
      </c>
      <c r="J24" s="15">
        <f t="shared" si="3"/>
        <v>0</v>
      </c>
      <c r="K24" s="2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</row>
    <row r="25" spans="1:39" ht="18" customHeight="1" x14ac:dyDescent="0.55000000000000004">
      <c r="A25" s="53"/>
      <c r="B25" s="27"/>
      <c r="C25" s="33"/>
      <c r="D25" s="28" t="s">
        <v>20</v>
      </c>
      <c r="E25" s="29"/>
      <c r="F25" s="30" t="str">
        <f>IFERROR(IF(($G25="")+($H25=""),"",IF($I25&gt;=100,設定!$C$4,IF($D$3&gt;$H25,設定!$C$9,IF(($G25&lt;=$D$3)*($H25&gt;=$D$3),IF($I25&gt;0,設定!$C$5,設定!$C$6),IF(IF($I25="",0,$I25)&gt;0,設定!$C$7,設定!$C$8))))),"")</f>
        <v/>
      </c>
      <c r="G25" s="31"/>
      <c r="H25" s="32"/>
      <c r="I25" s="21">
        <v>0</v>
      </c>
      <c r="J25" s="15">
        <f t="shared" si="3"/>
        <v>0</v>
      </c>
      <c r="K25" s="2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</row>
    <row r="26" spans="1:39" ht="18" customHeight="1" x14ac:dyDescent="0.55000000000000004">
      <c r="A26" s="53"/>
      <c r="B26" s="27"/>
      <c r="C26" s="33"/>
      <c r="D26" s="28" t="s">
        <v>20</v>
      </c>
      <c r="E26" s="29"/>
      <c r="F26" s="30" t="str">
        <f>IFERROR(IF(($G26="")+($H26=""),"",IF($I26&gt;=100,設定!$C$4,IF($D$3&gt;$H26,設定!$C$9,IF(($G26&lt;=$D$3)*($H26&gt;=$D$3),IF($I26&gt;0,設定!$C$5,設定!$C$6),IF(IF($I26="",0,$I26)&gt;0,設定!$C$7,設定!$C$8))))),"")</f>
        <v/>
      </c>
      <c r="G26" s="31"/>
      <c r="H26" s="32"/>
      <c r="I26" s="21">
        <v>0</v>
      </c>
      <c r="J26" s="15">
        <f t="shared" si="3"/>
        <v>0</v>
      </c>
      <c r="K26" s="2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</row>
    <row r="27" spans="1:39" ht="18" customHeight="1" x14ac:dyDescent="0.55000000000000004">
      <c r="A27" s="53"/>
      <c r="B27" s="27"/>
      <c r="C27" s="33"/>
      <c r="D27" s="28" t="s">
        <v>20</v>
      </c>
      <c r="E27" s="29"/>
      <c r="F27" s="30" t="str">
        <f>IFERROR(IF(($G27="")+($H27=""),"",IF($I27&gt;=100,設定!$C$4,IF($D$3&gt;$H27,設定!$C$9,IF(($G27&lt;=$D$3)*($H27&gt;=$D$3),IF($I27&gt;0,設定!$C$5,設定!$C$6),IF(IF($I27="",0,$I27)&gt;0,設定!$C$7,設定!$C$8))))),"")</f>
        <v/>
      </c>
      <c r="G27" s="31"/>
      <c r="H27" s="32"/>
      <c r="I27" s="21">
        <v>0</v>
      </c>
      <c r="J27" s="15">
        <f t="shared" si="3"/>
        <v>0</v>
      </c>
      <c r="K27" s="2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</row>
    <row r="28" spans="1:39" ht="18" customHeight="1" x14ac:dyDescent="0.55000000000000004">
      <c r="A28" s="53"/>
      <c r="B28" s="27"/>
      <c r="C28" s="33"/>
      <c r="D28" s="28" t="s">
        <v>20</v>
      </c>
      <c r="E28" s="29"/>
      <c r="F28" s="30" t="str">
        <f>IFERROR(IF(($G28="")+($H28=""),"",IF($I28&gt;=100,設定!$C$4,IF($D$3&gt;$H28,設定!$C$9,IF(($G28&lt;=$D$3)*($H28&gt;=$D$3),IF($I28&gt;0,設定!$C$5,設定!$C$6),IF(IF($I28="",0,$I28)&gt;0,設定!$C$7,設定!$C$8))))),"")</f>
        <v/>
      </c>
      <c r="G28" s="31"/>
      <c r="H28" s="32"/>
      <c r="I28" s="21">
        <v>0</v>
      </c>
      <c r="J28" s="15">
        <f t="shared" si="3"/>
        <v>0</v>
      </c>
      <c r="K28" s="2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</row>
    <row r="29" spans="1:39" ht="18" customHeight="1" x14ac:dyDescent="0.55000000000000004">
      <c r="A29" s="53"/>
      <c r="B29" s="27"/>
      <c r="C29" s="33"/>
      <c r="D29" s="28" t="s">
        <v>20</v>
      </c>
      <c r="E29" s="29"/>
      <c r="F29" s="30" t="str">
        <f>IFERROR(IF(($G29="")+($H29=""),"",IF($I29&gt;=100,設定!$C$4,IF($D$3&gt;$H29,設定!$C$9,IF(($G29&lt;=$D$3)*($H29&gt;=$D$3),IF($I29&gt;0,設定!$C$5,設定!$C$6),IF(IF($I29="",0,$I29)&gt;0,設定!$C$7,設定!$C$8))))),"")</f>
        <v/>
      </c>
      <c r="G29" s="31"/>
      <c r="H29" s="32"/>
      <c r="I29" s="21">
        <v>0</v>
      </c>
      <c r="J29" s="15">
        <f t="shared" si="3"/>
        <v>0</v>
      </c>
      <c r="K29" s="2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</row>
    <row r="30" spans="1:39" ht="18" customHeight="1" x14ac:dyDescent="0.55000000000000004">
      <c r="A30" s="53"/>
      <c r="B30" s="27"/>
      <c r="C30" s="33"/>
      <c r="D30" s="28" t="s">
        <v>20</v>
      </c>
      <c r="E30" s="29"/>
      <c r="F30" s="30" t="str">
        <f>IFERROR(IF(($G30="")+($H30=""),"",IF($I30&gt;=100,設定!$C$4,IF($D$3&gt;$H30,設定!$C$9,IF(($G30&lt;=$D$3)*($H30&gt;=$D$3),IF($I30&gt;0,設定!$C$5,設定!$C$6),IF(IF($I30="",0,$I30)&gt;0,設定!$C$7,設定!$C$8))))),"")</f>
        <v/>
      </c>
      <c r="G30" s="31"/>
      <c r="H30" s="32"/>
      <c r="I30" s="21">
        <v>0</v>
      </c>
      <c r="J30" s="15">
        <f t="shared" si="3"/>
        <v>0</v>
      </c>
      <c r="K30" s="2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</row>
    <row r="31" spans="1:39" ht="18" customHeight="1" x14ac:dyDescent="0.55000000000000004">
      <c r="A31" s="53"/>
      <c r="B31" s="27"/>
      <c r="C31" s="33"/>
      <c r="D31" s="28" t="s">
        <v>20</v>
      </c>
      <c r="E31" s="29"/>
      <c r="F31" s="30" t="str">
        <f>IFERROR(IF(($G31="")+($H31=""),"",IF($I31&gt;=100,設定!$C$4,IF($D$3&gt;$H31,設定!$C$9,IF(($G31&lt;=$D$3)*($H31&gt;=$D$3),IF($I31&gt;0,設定!$C$5,設定!$C$6),IF(IF($I31="",0,$I31)&gt;0,設定!$C$7,設定!$C$8))))),"")</f>
        <v/>
      </c>
      <c r="G31" s="31"/>
      <c r="H31" s="32"/>
      <c r="I31" s="21">
        <v>0</v>
      </c>
      <c r="J31" s="15">
        <f t="shared" si="3"/>
        <v>0</v>
      </c>
      <c r="K31" s="2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</row>
    <row r="32" spans="1:39" ht="18" customHeight="1" x14ac:dyDescent="0.55000000000000004">
      <c r="A32" s="53"/>
      <c r="B32" s="27"/>
      <c r="C32" s="33"/>
      <c r="D32" s="28" t="s">
        <v>20</v>
      </c>
      <c r="E32" s="29"/>
      <c r="F32" s="30" t="str">
        <f>IFERROR(IF(($G32="")+($H32=""),"",IF($I32&gt;=100,設定!$C$4,IF($D$3&gt;$H32,設定!$C$9,IF(($G32&lt;=$D$3)*($H32&gt;=$D$3),IF($I32&gt;0,設定!$C$5,設定!$C$6),IF(IF($I32="",0,$I32)&gt;0,設定!$C$7,設定!$C$8))))),"")</f>
        <v/>
      </c>
      <c r="G32" s="31"/>
      <c r="H32" s="32"/>
      <c r="I32" s="21">
        <v>0</v>
      </c>
      <c r="J32" s="15">
        <f t="shared" si="3"/>
        <v>0</v>
      </c>
      <c r="K32" s="2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</row>
    <row r="33" spans="1:39" ht="18" customHeight="1" x14ac:dyDescent="0.55000000000000004">
      <c r="A33" s="53"/>
      <c r="B33" s="27"/>
      <c r="C33" s="33"/>
      <c r="D33" s="28" t="s">
        <v>20</v>
      </c>
      <c r="E33" s="29"/>
      <c r="F33" s="30" t="str">
        <f>IFERROR(IF(($G33="")+($H33=""),"",IF($I33&gt;=100,設定!$C$4,IF($D$3&gt;$H33,設定!$C$9,IF(($G33&lt;=$D$3)*($H33&gt;=$D$3),IF($I33&gt;0,設定!$C$5,設定!$C$6),IF(IF($I33="",0,$I33)&gt;0,設定!$C$7,設定!$C$8))))),"")</f>
        <v/>
      </c>
      <c r="G33" s="31"/>
      <c r="H33" s="32"/>
      <c r="I33" s="21">
        <v>0</v>
      </c>
      <c r="J33" s="15">
        <f t="shared" si="3"/>
        <v>0</v>
      </c>
      <c r="K33" s="2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</row>
    <row r="34" spans="1:39" ht="18" customHeight="1" x14ac:dyDescent="0.55000000000000004">
      <c r="A34" s="53"/>
      <c r="B34" s="27"/>
      <c r="C34" s="33"/>
      <c r="D34" s="28" t="s">
        <v>20</v>
      </c>
      <c r="E34" s="29"/>
      <c r="F34" s="30" t="str">
        <f>IFERROR(IF(($G34="")+($H34=""),"",IF($I34&gt;=100,設定!$C$4,IF($D$3&gt;$H34,設定!$C$9,IF(($G34&lt;=$D$3)*($H34&gt;=$D$3),IF($I34&gt;0,設定!$C$5,設定!$C$6),IF(IF($I34="",0,$I34)&gt;0,設定!$C$7,設定!$C$8))))),"")</f>
        <v/>
      </c>
      <c r="G34" s="31"/>
      <c r="H34" s="31"/>
      <c r="I34" s="21">
        <v>0</v>
      </c>
      <c r="J34" s="15">
        <f t="shared" si="3"/>
        <v>0</v>
      </c>
      <c r="K34" s="2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</row>
    <row r="35" spans="1:39" ht="18" customHeight="1" x14ac:dyDescent="0.55000000000000004">
      <c r="A35" s="53"/>
      <c r="B35" s="27"/>
      <c r="C35" s="33"/>
      <c r="D35" s="28" t="s">
        <v>20</v>
      </c>
      <c r="E35" s="29"/>
      <c r="F35" s="30" t="str">
        <f>IFERROR(IF(($G35="")+($H35=""),"",IF($I35&gt;=100,設定!$C$4,IF($D$3&gt;$H35,設定!$C$9,IF(($G35&lt;=$D$3)*($H35&gt;=$D$3),IF($I35&gt;0,設定!$C$5,設定!$C$6),IF(IF($I35="",0,$I35)&gt;0,設定!$C$7,設定!$C$8))))),"")</f>
        <v/>
      </c>
      <c r="G35" s="31"/>
      <c r="H35" s="32"/>
      <c r="I35" s="21">
        <v>0</v>
      </c>
      <c r="J35" s="15">
        <f t="shared" si="3"/>
        <v>0</v>
      </c>
      <c r="K35" s="2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</row>
    <row r="36" spans="1:39" ht="18" customHeight="1" x14ac:dyDescent="0.55000000000000004">
      <c r="A36" s="53"/>
      <c r="B36" s="27"/>
      <c r="C36" s="33"/>
      <c r="D36" s="28" t="s">
        <v>20</v>
      </c>
      <c r="E36" s="29"/>
      <c r="F36" s="30" t="str">
        <f>IFERROR(IF(($G36="")+($H36=""),"",IF($I36&gt;=100,設定!$C$4,IF($D$3&gt;$H36,設定!$C$9,IF(($G36&lt;=$D$3)*($H36&gt;=$D$3),IF($I36&gt;0,設定!$C$5,設定!$C$6),IF(IF($I36="",0,$I36)&gt;0,設定!$C$7,設定!$C$8))))),"")</f>
        <v/>
      </c>
      <c r="G36" s="31"/>
      <c r="H36" s="32"/>
      <c r="I36" s="21">
        <v>0</v>
      </c>
      <c r="J36" s="15">
        <f t="shared" si="3"/>
        <v>0</v>
      </c>
      <c r="K36" s="2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</row>
    <row r="37" spans="1:39" ht="18" customHeight="1" x14ac:dyDescent="0.55000000000000004">
      <c r="A37" s="53"/>
      <c r="B37" s="27"/>
      <c r="C37" s="33"/>
      <c r="D37" s="28" t="s">
        <v>20</v>
      </c>
      <c r="E37" s="29"/>
      <c r="F37" s="30" t="str">
        <f>IFERROR(IF(($G37="")+($H37=""),"",IF($I37&gt;=100,設定!$C$4,IF($D$3&gt;$H37,設定!$C$9,IF(($G37&lt;=$D$3)*($H37&gt;=$D$3),IF($I37&gt;0,設定!$C$5,設定!$C$6),IF(IF($I37="",0,$I37)&gt;0,設定!$C$7,設定!$C$8))))),"")</f>
        <v/>
      </c>
      <c r="G37" s="31"/>
      <c r="H37" s="32"/>
      <c r="I37" s="21">
        <v>0</v>
      </c>
      <c r="J37" s="15">
        <f t="shared" si="3"/>
        <v>0</v>
      </c>
      <c r="K37" s="2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</row>
    <row r="38" spans="1:39" ht="18" customHeight="1" x14ac:dyDescent="0.55000000000000004">
      <c r="A38" s="53"/>
      <c r="B38" s="27"/>
      <c r="C38" s="33"/>
      <c r="D38" s="28" t="s">
        <v>20</v>
      </c>
      <c r="E38" s="29"/>
      <c r="F38" s="30" t="str">
        <f>IFERROR(IF(($G38="")+($H38=""),"",IF($I38&gt;=100,設定!$C$4,IF($D$3&gt;$H38,設定!$C$9,IF(($G38&lt;=$D$3)*($H38&gt;=$D$3),IF($I38&gt;0,設定!$C$5,設定!$C$6),IF(IF($I38="",0,$I38)&gt;0,設定!$C$7,設定!$C$8))))),"")</f>
        <v/>
      </c>
      <c r="G38" s="31"/>
      <c r="H38" s="32"/>
      <c r="I38" s="21">
        <v>0</v>
      </c>
      <c r="J38" s="15">
        <f t="shared" si="3"/>
        <v>0</v>
      </c>
      <c r="K38" s="2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</row>
    <row r="39" spans="1:39" ht="18" customHeight="1" x14ac:dyDescent="0.55000000000000004">
      <c r="A39" s="53"/>
      <c r="B39" s="27"/>
      <c r="C39" s="33"/>
      <c r="D39" s="28" t="s">
        <v>20</v>
      </c>
      <c r="E39" s="29"/>
      <c r="F39" s="30" t="str">
        <f>IFERROR(IF(($G39="")+($H39=""),"",IF($I39&gt;=100,設定!$C$4,IF($D$3&gt;$H39,設定!$C$9,IF(($G39&lt;=$D$3)*($H39&gt;=$D$3),IF($I39&gt;0,設定!$C$5,設定!$C$6),IF(IF($I39="",0,$I39)&gt;0,設定!$C$7,設定!$C$8))))),"")</f>
        <v/>
      </c>
      <c r="G39" s="31"/>
      <c r="H39" s="32"/>
      <c r="I39" s="21">
        <v>0</v>
      </c>
      <c r="J39" s="15">
        <f t="shared" si="3"/>
        <v>0</v>
      </c>
      <c r="K39" s="2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</row>
    <row r="40" spans="1:39" ht="18" customHeight="1" x14ac:dyDescent="0.55000000000000004">
      <c r="A40" s="53"/>
      <c r="B40" s="27"/>
      <c r="C40" s="33"/>
      <c r="D40" s="28" t="s">
        <v>20</v>
      </c>
      <c r="E40" s="29"/>
      <c r="F40" s="30" t="str">
        <f>IFERROR(IF(($G40="")+($H40=""),"",IF($I40&gt;=100,設定!$C$4,IF($D$3&gt;$H40,設定!$C$9,IF(($G40&lt;=$D$3)*($H40&gt;=$D$3),IF($I40&gt;0,設定!$C$5,設定!$C$6),IF(IF($I40="",0,$I40)&gt;0,設定!$C$7,設定!$C$8))))),"")</f>
        <v/>
      </c>
      <c r="G40" s="31"/>
      <c r="H40" s="32"/>
      <c r="I40" s="21">
        <v>0</v>
      </c>
      <c r="J40" s="15">
        <f t="shared" si="3"/>
        <v>0</v>
      </c>
      <c r="K40" s="2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</row>
    <row r="41" spans="1:39" ht="18" customHeight="1" x14ac:dyDescent="0.55000000000000004">
      <c r="A41" s="53"/>
      <c r="B41" s="27"/>
      <c r="C41" s="33"/>
      <c r="D41" s="28" t="s">
        <v>20</v>
      </c>
      <c r="E41" s="29"/>
      <c r="F41" s="30" t="str">
        <f>IFERROR(IF(($G41="")+($H41=""),"",IF($I41&gt;=100,設定!$C$4,IF($D$3&gt;$H41,設定!$C$9,IF(($G41&lt;=$D$3)*($H41&gt;=$D$3),IF($I41&gt;0,設定!$C$5,設定!$C$6),IF(IF($I41="",0,$I41)&gt;0,設定!$C$7,設定!$C$8))))),"")</f>
        <v/>
      </c>
      <c r="G41" s="31"/>
      <c r="H41" s="32"/>
      <c r="I41" s="21">
        <v>0</v>
      </c>
      <c r="J41" s="15">
        <f t="shared" si="3"/>
        <v>0</v>
      </c>
      <c r="K41" s="2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</row>
    <row r="42" spans="1:39" ht="18" customHeight="1" x14ac:dyDescent="0.55000000000000004">
      <c r="A42" s="53"/>
      <c r="B42" s="27"/>
      <c r="C42" s="33"/>
      <c r="D42" s="28" t="s">
        <v>20</v>
      </c>
      <c r="E42" s="29"/>
      <c r="F42" s="30" t="str">
        <f>IFERROR(IF(($G42="")+($H42=""),"",IF($I42&gt;=100,設定!$C$4,IF($D$3&gt;$H42,設定!$C$9,IF(($G42&lt;=$D$3)*($H42&gt;=$D$3),IF($I42&gt;0,設定!$C$5,設定!$C$6),IF(IF($I42="",0,$I42)&gt;0,設定!$C$7,設定!$C$8))))),"")</f>
        <v/>
      </c>
      <c r="G42" s="31"/>
      <c r="H42" s="32"/>
      <c r="I42" s="21">
        <v>0</v>
      </c>
      <c r="J42" s="15">
        <f t="shared" si="3"/>
        <v>0</v>
      </c>
      <c r="K42" s="2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</row>
    <row r="43" spans="1:39" ht="18" customHeight="1" x14ac:dyDescent="0.55000000000000004">
      <c r="A43" s="53"/>
      <c r="B43" s="27"/>
      <c r="C43" s="33"/>
      <c r="D43" s="28" t="s">
        <v>20</v>
      </c>
      <c r="E43" s="29"/>
      <c r="F43" s="30" t="str">
        <f>IFERROR(IF(($G43="")+($H43=""),"",IF($I43&gt;=100,設定!$C$4,IF($D$3&gt;$H43,設定!$C$9,IF(($G43&lt;=$D$3)*($H43&gt;=$D$3),IF($I43&gt;0,設定!$C$5,設定!$C$6),IF(IF($I43="",0,$I43)&gt;0,設定!$C$7,設定!$C$8))))),"")</f>
        <v/>
      </c>
      <c r="G43" s="31"/>
      <c r="H43" s="32"/>
      <c r="I43" s="21">
        <v>0</v>
      </c>
      <c r="J43" s="15">
        <f t="shared" si="3"/>
        <v>0</v>
      </c>
      <c r="K43" s="2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</row>
    <row r="44" spans="1:39" ht="18" customHeight="1" x14ac:dyDescent="0.55000000000000004">
      <c r="A44" s="53"/>
      <c r="B44" s="27"/>
      <c r="C44" s="33"/>
      <c r="D44" s="28" t="s">
        <v>20</v>
      </c>
      <c r="E44" s="29"/>
      <c r="F44" s="30" t="str">
        <f>IFERROR(IF(($G44="")+($H44=""),"",IF($I44&gt;=100,設定!$C$4,IF($D$3&gt;$H44,設定!$C$9,IF(($G44&lt;=$D$3)*($H44&gt;=$D$3),IF($I44&gt;0,設定!$C$5,設定!$C$6),IF(IF($I44="",0,$I44)&gt;0,設定!$C$7,設定!$C$8))))),"")</f>
        <v/>
      </c>
      <c r="G44" s="31"/>
      <c r="H44" s="32"/>
      <c r="I44" s="21">
        <v>0</v>
      </c>
      <c r="J44" s="15">
        <f t="shared" si="3"/>
        <v>0</v>
      </c>
      <c r="K44" s="2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</row>
    <row r="45" spans="1:39" x14ac:dyDescent="0.55000000000000004">
      <c r="A45" s="53"/>
      <c r="B45" s="27"/>
      <c r="C45" s="33"/>
      <c r="D45" s="28" t="s">
        <v>20</v>
      </c>
      <c r="E45" s="29"/>
      <c r="F45" s="30" t="str">
        <f>IFERROR(IF(($G45="")+($H45=""),"",IF($I45&gt;=100,設定!$C$4,IF($D$3&gt;$H45,設定!$C$9,IF(($G45&lt;=$D$3)*($H45&gt;=$D$3),IF($I45&gt;0,設定!$C$5,設定!$C$6),IF(IF($I45="",0,$I45)&gt;0,設定!$C$7,設定!$C$8))))),"")</f>
        <v/>
      </c>
      <c r="G45" s="31"/>
      <c r="H45" s="32"/>
      <c r="I45" s="21">
        <v>0</v>
      </c>
      <c r="J45" s="15">
        <f t="shared" si="3"/>
        <v>0</v>
      </c>
      <c r="K45" s="2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</row>
    <row r="46" spans="1:39" x14ac:dyDescent="0.55000000000000004">
      <c r="A46" s="53"/>
      <c r="B46" s="27"/>
      <c r="C46" s="33"/>
      <c r="D46" s="28" t="s">
        <v>20</v>
      </c>
      <c r="E46" s="29"/>
      <c r="F46" s="30" t="str">
        <f>IFERROR(IF(($G46="")+($H46=""),"",IF($I46&gt;=100,設定!$C$4,IF($D$3&gt;$H46,設定!$C$9,IF(($G46&lt;=$D$3)*($H46&gt;=$D$3),IF($I46&gt;0,設定!$C$5,設定!$C$6),IF(IF($I46="",0,$I46)&gt;0,設定!$C$7,設定!$C$8))))),"")</f>
        <v/>
      </c>
      <c r="G46" s="32"/>
      <c r="H46" s="32"/>
      <c r="I46" s="21">
        <v>0</v>
      </c>
      <c r="J46" s="15">
        <f t="shared" si="3"/>
        <v>0</v>
      </c>
      <c r="K46" s="2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</row>
    <row r="47" spans="1:39" x14ac:dyDescent="0.55000000000000004">
      <c r="A47" s="53"/>
      <c r="B47" s="27"/>
      <c r="C47" s="33"/>
      <c r="D47" s="28" t="s">
        <v>20</v>
      </c>
      <c r="E47" s="29"/>
      <c r="F47" s="30" t="str">
        <f>IFERROR(IF(($G47="")+($H47=""),"",IF($I47&gt;=100,設定!$C$4,IF($D$3&gt;$H47,設定!$C$9,IF(($G47&lt;=$D$3)*($H47&gt;=$D$3),IF($I47&gt;0,設定!$C$5,設定!$C$6),IF(IF($I47="",0,$I47)&gt;0,設定!$C$7,設定!$C$8))))),"")</f>
        <v/>
      </c>
      <c r="G47" s="32"/>
      <c r="H47" s="32"/>
      <c r="I47" s="21">
        <v>0</v>
      </c>
      <c r="J47" s="15">
        <f t="shared" si="3"/>
        <v>0</v>
      </c>
      <c r="K47" s="2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</row>
    <row r="48" spans="1:39" ht="18" customHeight="1" x14ac:dyDescent="0.55000000000000004">
      <c r="A48" s="53"/>
      <c r="B48" s="27"/>
      <c r="C48" s="33"/>
      <c r="D48" s="28" t="s">
        <v>20</v>
      </c>
      <c r="E48" s="29"/>
      <c r="F48" s="30" t="str">
        <f>IFERROR(IF(($G48="")+($H48=""),"",IF($I48&gt;=100,設定!$C$4,IF($D$3&gt;$H48,設定!$C$9,IF(($G48&lt;=$D$3)*($H48&gt;=$D$3),IF($I48&gt;0,設定!$C$5,設定!$C$6),IF(IF($I48="",0,$I48)&gt;0,設定!$C$7,設定!$C$8))))),"")</f>
        <v/>
      </c>
      <c r="G48" s="31"/>
      <c r="H48" s="32"/>
      <c r="I48" s="21">
        <v>0</v>
      </c>
      <c r="J48" s="15">
        <f t="shared" si="3"/>
        <v>0</v>
      </c>
      <c r="K48" s="2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</row>
    <row r="49" spans="1:39" ht="18" customHeight="1" x14ac:dyDescent="0.55000000000000004">
      <c r="A49" s="53"/>
      <c r="B49" s="27"/>
      <c r="C49" s="33"/>
      <c r="D49" s="28" t="s">
        <v>20</v>
      </c>
      <c r="E49" s="29"/>
      <c r="F49" s="30" t="str">
        <f>IFERROR(IF(($G49="")+($H49=""),"",IF($I49&gt;=100,設定!$C$4,IF($D$3&gt;$H49,設定!$C$9,IF(($G49&lt;=$D$3)*($H49&gt;=$D$3),IF($I49&gt;0,設定!$C$5,設定!$C$6),IF(IF($I49="",0,$I49)&gt;0,設定!$C$7,設定!$C$8))))),"")</f>
        <v/>
      </c>
      <c r="G49" s="31"/>
      <c r="H49" s="32"/>
      <c r="I49" s="21">
        <v>0</v>
      </c>
      <c r="J49" s="15">
        <f t="shared" si="3"/>
        <v>0</v>
      </c>
      <c r="K49" s="2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 ht="18" customHeight="1" x14ac:dyDescent="0.55000000000000004">
      <c r="A50" s="53"/>
      <c r="B50" s="27"/>
      <c r="C50" s="33"/>
      <c r="D50" s="28" t="s">
        <v>20</v>
      </c>
      <c r="E50" s="29"/>
      <c r="F50" s="30" t="str">
        <f>IFERROR(IF(($G50="")+($H50=""),"",IF($I50&gt;=100,設定!$C$4,IF($D$3&gt;$H50,設定!$C$9,IF(($G50&lt;=$D$3)*($H50&gt;=$D$3),IF($I50&gt;0,設定!$C$5,設定!$C$6),IF(IF($I50="",0,$I50)&gt;0,設定!$C$7,設定!$C$8))))),"")</f>
        <v/>
      </c>
      <c r="G50" s="31"/>
      <c r="H50" s="32"/>
      <c r="I50" s="21">
        <v>0</v>
      </c>
      <c r="J50" s="15">
        <f t="shared" si="3"/>
        <v>0</v>
      </c>
      <c r="K50" s="2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</row>
  </sheetData>
  <sheetProtection insertRows="0" deleteRows="0" sort="0" autoFilter="0"/>
  <protectedRanges>
    <protectedRange sqref="I5:I50" name="進捗率"/>
    <protectedRange sqref="G5:H50" name="作業期間"/>
    <protectedRange sqref="E5:E50" name="担当者"/>
    <protectedRange sqref="D5:D50" name="優先度"/>
    <protectedRange sqref="A5:C50" name="タスク"/>
  </protectedRanges>
  <mergeCells count="5">
    <mergeCell ref="A2:C3"/>
    <mergeCell ref="G3:J3"/>
    <mergeCell ref="G2:J2"/>
    <mergeCell ref="D3:F3"/>
    <mergeCell ref="D2:F2"/>
  </mergeCells>
  <phoneticPr fontId="1"/>
  <conditionalFormatting sqref="K4:AM4">
    <cfRule type="expression" dxfId="57" priority="353">
      <formula>(K$4="日")</formula>
    </cfRule>
  </conditionalFormatting>
  <conditionalFormatting sqref="K4:AM4">
    <cfRule type="expression" dxfId="56" priority="352">
      <formula>(K$4="土")</formula>
    </cfRule>
  </conditionalFormatting>
  <conditionalFormatting sqref="J5:J50">
    <cfRule type="dataBar" priority="347">
      <dataBar showValue="0">
        <cfvo type="num" val="0"/>
        <cfvo type="num" val="100"/>
        <color theme="4" tint="-0.249977111117893"/>
      </dataBar>
      <extLst>
        <ext xmlns:x14="http://schemas.microsoft.com/office/spreadsheetml/2009/9/main" uri="{B025F937-C7B1-47D3-B67F-A62EFF666E3E}">
          <x14:id>{DE8138FC-11B3-42DF-8735-5B3F53B65AEC}</x14:id>
        </ext>
      </extLst>
    </cfRule>
  </conditionalFormatting>
  <conditionalFormatting sqref="K5:AM50">
    <cfRule type="expression" dxfId="55" priority="326">
      <formula>($G5&lt;=($G$3+K$1-1))*($H5&gt;=($G$3+K$1-1))*($G5&lt;=$D$3)*($H5&gt;=$D$3)*($I5&lt;100)</formula>
    </cfRule>
    <cfRule type="expression" dxfId="54" priority="374">
      <formula>($G5&lt;=($G$3+K$1-1))*($H5&gt;=($G$3+K$1-1))*($I5&gt;=100)</formula>
    </cfRule>
    <cfRule type="expression" dxfId="53" priority="375">
      <formula>($G5&lt;=($G$3+K$1-1))*($H5&gt;=($G$3+K$1-1))*($G5&gt;$D$3)*($I5&lt;100)</formula>
    </cfRule>
    <cfRule type="expression" dxfId="52" priority="376">
      <formula>($G5&lt;=($G$3+K$1-1))*($H5&gt;=($G$3+K$1-1))*($H5&lt;$D$3)*($I5&lt;100)</formula>
    </cfRule>
    <cfRule type="expression" dxfId="51" priority="377">
      <formula>(K$4="土")</formula>
    </cfRule>
    <cfRule type="expression" dxfId="50" priority="378">
      <formula>(K$4="日")</formula>
    </cfRule>
  </conditionalFormatting>
  <conditionalFormatting sqref="K2:AM3">
    <cfRule type="expression" dxfId="49" priority="380">
      <formula>($D$3=($G$3+K$1-1))</formula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E8138FC-11B3-42DF-8735-5B3F53B65AEC}">
            <x14:dataBar minLength="0" maxLength="100" border="1" negativeBarBorderColorSameAsPositive="0">
              <x14:cfvo type="num">
                <xm:f>0</xm:f>
              </x14:cfvo>
              <x14:cfvo type="num">
                <xm:f>100</xm:f>
              </x14:cfvo>
              <x14:borderColor theme="4"/>
              <x14:negativeFillColor rgb="FFFF0000"/>
              <x14:negativeBorderColor rgb="FFFF0000"/>
              <x14:axisColor rgb="FF000000"/>
            </x14:dataBar>
          </x14:cfRule>
          <xm:sqref>J5:J50</xm:sqref>
        </x14:conditionalFormatting>
        <x14:conditionalFormatting xmlns:xm="http://schemas.microsoft.com/office/excel/2006/main">
          <x14:cfRule type="expression" priority="354" id="{A380A909-A8DD-4D36-B2D6-4F30483FEA31}">
            <xm:f>($F5=設定!$C$7)+($F5=設定!$C$8)</xm:f>
            <x14:dxf>
              <font>
                <b/>
                <i val="0"/>
                <color theme="0"/>
              </font>
              <fill>
                <patternFill>
                  <bgColor rgb="FF00B050"/>
                </patternFill>
              </fill>
            </x14:dxf>
          </x14:cfRule>
          <x14:cfRule type="expression" priority="355" id="{41A225A9-53ED-48BB-A561-6D9C8B76DF3C}">
            <xm:f>($F5=設定!$C$6)+($F5=設定!$C$5)</xm:f>
            <x14:dxf>
              <font>
                <b/>
                <i val="0"/>
                <color theme="0"/>
              </font>
              <fill>
                <patternFill patternType="solid">
                  <fgColor auto="1"/>
                  <bgColor rgb="FFFFC000"/>
                </patternFill>
              </fill>
            </x14:dxf>
          </x14:cfRule>
          <x14:cfRule type="expression" priority="356" id="{D90F01F4-78AD-4E9B-B220-076F3C6C1A65}">
            <xm:f>($F5=設定!$C$9)</xm:f>
            <x14:dxf>
              <font>
                <b/>
                <i val="0"/>
                <color theme="0"/>
              </font>
              <fill>
                <patternFill>
                  <bgColor rgb="FFFF3300"/>
                </patternFill>
              </fill>
            </x14:dxf>
          </x14:cfRule>
          <x14:cfRule type="expression" priority="357" id="{9909C5EE-3F26-450A-B711-DC9708823CE9}">
            <xm:f>($F5=設定!$C$4)</xm:f>
            <x14:dxf>
              <font>
                <b/>
                <i val="0"/>
                <color theme="0"/>
              </font>
              <fill>
                <patternFill>
                  <bgColor theme="0" tint="-0.499984740745262"/>
                </patternFill>
              </fill>
            </x14:dxf>
          </x14:cfRule>
          <xm:sqref>F5:F50</xm:sqref>
        </x14:conditionalFormatting>
        <x14:conditionalFormatting xmlns:xm="http://schemas.microsoft.com/office/excel/2006/main">
          <x14:cfRule type="expression" priority="748" id="{618B896C-6BE2-4592-9068-B7ABFDF3AA98}">
            <xm:f>($D5=設定!$E$12)+($I5&gt;=100)</xm:f>
            <x14:dxf>
              <font>
                <b val="0"/>
                <i val="0"/>
                <strike/>
              </font>
            </x14:dxf>
          </x14:cfRule>
          <x14:cfRule type="expression" priority="753" id="{9125D76A-49C2-48C5-936B-1C3987CA9212}">
            <xm:f>$D5=設定!$E$4</xm:f>
            <x14:dxf>
              <font>
                <b/>
                <i val="0"/>
              </font>
              <fill>
                <patternFill>
                  <bgColor rgb="FFFFFF99"/>
                </patternFill>
              </fill>
            </x14:dxf>
          </x14:cfRule>
          <x14:cfRule type="expression" priority="754" id="{6F1C3CA9-E8B3-45A4-A96A-1C0AE90CF1D9}">
            <xm:f>$D5=設定!$E$6</xm:f>
            <x14:dxf>
              <font>
                <b/>
                <i val="0"/>
                <color rgb="FFFF6600"/>
              </font>
              <fill>
                <patternFill>
                  <bgColor theme="7" tint="0.59996337778862885"/>
                </patternFill>
              </fill>
            </x14:dxf>
          </x14:cfRule>
          <x14:cfRule type="expression" priority="755" id="{4850995B-58F5-40F4-9EB7-A43691E8A215}">
            <xm:f>$D5=設定!$E$5</xm:f>
            <x14:dxf>
              <font>
                <b/>
                <i val="0"/>
                <color rgb="FFFF0000"/>
              </font>
              <fill>
                <patternFill>
                  <bgColor rgb="FFFFCCCC"/>
                </patternFill>
              </fill>
            </x14:dxf>
          </x14:cfRule>
          <xm:sqref>D5:D50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3000000}">
          <x14:formula1>
            <xm:f>設定!$E$4:$E$20</xm:f>
          </x14:formula1>
          <xm:sqref>D5:D50</xm:sqref>
        </x14:dataValidation>
        <x14:dataValidation type="list" allowBlank="1" showInputMessage="1" showErrorMessage="1" xr:uid="{00000000-0002-0000-0000-000002000000}">
          <x14:formula1>
            <xm:f>設定!$D$5:$D$16</xm:f>
          </x14:formula1>
          <xm:sqref>E5:E50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4B339-841E-4A48-8FA9-96940C4D7E46}">
  <dimension ref="A1:AM50"/>
  <sheetViews>
    <sheetView zoomScale="85" zoomScaleNormal="85" workbookViewId="0">
      <pane xSplit="10" ySplit="4" topLeftCell="K5" activePane="bottomRight" state="frozen"/>
      <selection pane="topRight" activeCell="L1" sqref="L1"/>
      <selection pane="bottomLeft" activeCell="A5" sqref="A5"/>
      <selection pane="bottomRight" activeCell="X28" sqref="X28"/>
    </sheetView>
  </sheetViews>
  <sheetFormatPr defaultRowHeight="18" x14ac:dyDescent="0.55000000000000004"/>
  <cols>
    <col min="1" max="1" width="12.33203125" style="51" customWidth="1"/>
    <col min="2" max="2" width="55.33203125" style="22" customWidth="1"/>
    <col min="3" max="3" width="13.25" style="22" customWidth="1"/>
    <col min="4" max="4" width="12.83203125" style="6" customWidth="1"/>
    <col min="5" max="5" width="7.33203125" style="18" customWidth="1"/>
    <col min="6" max="6" width="7.08203125" style="7" customWidth="1"/>
    <col min="7" max="8" width="10.75" style="11" customWidth="1"/>
    <col min="9" max="9" width="6.25" style="20" customWidth="1"/>
    <col min="10" max="10" width="7.25" style="16" customWidth="1"/>
    <col min="11" max="39" width="3" customWidth="1"/>
  </cols>
  <sheetData>
    <row r="1" spans="1:39" ht="13.9" customHeight="1" thickBot="1" x14ac:dyDescent="0.6">
      <c r="I1" s="19"/>
      <c r="J1" s="14"/>
      <c r="K1" s="1">
        <v>1</v>
      </c>
      <c r="L1" s="1">
        <v>2</v>
      </c>
      <c r="M1" s="4">
        <v>3</v>
      </c>
      <c r="N1" s="4">
        <v>4</v>
      </c>
      <c r="O1" s="1">
        <v>5</v>
      </c>
      <c r="P1" s="4">
        <v>6</v>
      </c>
      <c r="Q1" s="4">
        <v>7</v>
      </c>
      <c r="R1" s="1">
        <v>8</v>
      </c>
      <c r="S1" s="4">
        <v>9</v>
      </c>
      <c r="T1" s="4">
        <v>10</v>
      </c>
      <c r="U1" s="1">
        <v>11</v>
      </c>
      <c r="V1" s="4">
        <v>12</v>
      </c>
      <c r="W1" s="4">
        <v>13</v>
      </c>
      <c r="X1" s="1">
        <v>14</v>
      </c>
      <c r="Y1" s="4">
        <v>15</v>
      </c>
      <c r="Z1" s="4">
        <v>16</v>
      </c>
      <c r="AA1" s="1">
        <v>17</v>
      </c>
      <c r="AB1" s="4">
        <v>18</v>
      </c>
      <c r="AC1" s="4">
        <v>19</v>
      </c>
      <c r="AD1" s="1">
        <v>20</v>
      </c>
      <c r="AE1" s="4">
        <v>21</v>
      </c>
      <c r="AF1" s="4">
        <v>22</v>
      </c>
      <c r="AG1" s="1">
        <v>23</v>
      </c>
      <c r="AH1" s="1">
        <v>24</v>
      </c>
      <c r="AI1" s="1">
        <v>25</v>
      </c>
      <c r="AJ1" s="1">
        <v>26</v>
      </c>
      <c r="AK1" s="1">
        <v>27</v>
      </c>
      <c r="AL1" s="1">
        <v>28</v>
      </c>
      <c r="AM1" s="1">
        <v>29</v>
      </c>
    </row>
    <row r="2" spans="1:39" s="47" customFormat="1" ht="18.649999999999999" customHeight="1" thickBot="1" x14ac:dyDescent="0.6">
      <c r="A2" s="56"/>
      <c r="B2" s="56"/>
      <c r="C2" s="56"/>
      <c r="D2" s="61" t="s">
        <v>29</v>
      </c>
      <c r="E2" s="62"/>
      <c r="F2" s="63"/>
      <c r="G2" s="61" t="s">
        <v>30</v>
      </c>
      <c r="H2" s="62"/>
      <c r="I2" s="62"/>
      <c r="J2" s="63"/>
      <c r="K2" s="45">
        <f>MONTH($G$3+K$1-1)</f>
        <v>9</v>
      </c>
      <c r="L2" s="46" t="str">
        <f t="shared" ref="L2:AM2" si="0">IF(NOT(L3=1),"",MONTH($G$3+L$1-1))</f>
        <v/>
      </c>
      <c r="M2" s="46" t="str">
        <f t="shared" si="0"/>
        <v/>
      </c>
      <c r="N2" s="46" t="str">
        <f t="shared" si="0"/>
        <v/>
      </c>
      <c r="O2" s="46" t="str">
        <f t="shared" si="0"/>
        <v/>
      </c>
      <c r="P2" s="46" t="str">
        <f t="shared" si="0"/>
        <v/>
      </c>
      <c r="Q2" s="46" t="str">
        <f t="shared" si="0"/>
        <v/>
      </c>
      <c r="R2" s="46" t="str">
        <f t="shared" si="0"/>
        <v/>
      </c>
      <c r="S2" s="46" t="str">
        <f t="shared" si="0"/>
        <v/>
      </c>
      <c r="T2" s="46" t="str">
        <f t="shared" si="0"/>
        <v/>
      </c>
      <c r="U2" s="46" t="str">
        <f t="shared" si="0"/>
        <v/>
      </c>
      <c r="V2" s="46" t="str">
        <f t="shared" si="0"/>
        <v/>
      </c>
      <c r="W2" s="46" t="str">
        <f t="shared" si="0"/>
        <v/>
      </c>
      <c r="X2" s="46" t="str">
        <f t="shared" si="0"/>
        <v/>
      </c>
      <c r="Y2" s="46" t="str">
        <f t="shared" si="0"/>
        <v/>
      </c>
      <c r="Z2" s="46" t="str">
        <f t="shared" si="0"/>
        <v/>
      </c>
      <c r="AA2" s="46" t="str">
        <f t="shared" si="0"/>
        <v/>
      </c>
      <c r="AB2" s="46" t="str">
        <f t="shared" si="0"/>
        <v/>
      </c>
      <c r="AC2" s="46" t="str">
        <f t="shared" si="0"/>
        <v/>
      </c>
      <c r="AD2" s="46" t="str">
        <f t="shared" si="0"/>
        <v/>
      </c>
      <c r="AE2" s="46" t="str">
        <f t="shared" si="0"/>
        <v/>
      </c>
      <c r="AF2" s="46" t="str">
        <f t="shared" si="0"/>
        <v/>
      </c>
      <c r="AG2" s="46" t="str">
        <f t="shared" si="0"/>
        <v/>
      </c>
      <c r="AH2" s="46">
        <f t="shared" si="0"/>
        <v>10</v>
      </c>
      <c r="AI2" s="46" t="str">
        <f t="shared" si="0"/>
        <v/>
      </c>
      <c r="AJ2" s="46" t="str">
        <f t="shared" si="0"/>
        <v/>
      </c>
      <c r="AK2" s="46" t="str">
        <f t="shared" si="0"/>
        <v/>
      </c>
      <c r="AL2" s="46" t="str">
        <f t="shared" si="0"/>
        <v/>
      </c>
      <c r="AM2" s="46" t="str">
        <f t="shared" si="0"/>
        <v/>
      </c>
    </row>
    <row r="3" spans="1:39" s="47" customFormat="1" ht="18.5" thickBot="1" x14ac:dyDescent="0.6">
      <c r="A3" s="57"/>
      <c r="B3" s="57"/>
      <c r="C3" s="57"/>
      <c r="D3" s="64">
        <f ca="1">TODAY()</f>
        <v>44090</v>
      </c>
      <c r="E3" s="65"/>
      <c r="F3" s="66"/>
      <c r="G3" s="58">
        <v>44082</v>
      </c>
      <c r="H3" s="59"/>
      <c r="I3" s="59"/>
      <c r="J3" s="60"/>
      <c r="K3" s="48">
        <f t="shared" ref="K3:AM3" si="1">DAY($G$3+K$1-1)</f>
        <v>8</v>
      </c>
      <c r="L3" s="46">
        <f t="shared" si="1"/>
        <v>9</v>
      </c>
      <c r="M3" s="46">
        <f t="shared" si="1"/>
        <v>10</v>
      </c>
      <c r="N3" s="46">
        <f t="shared" si="1"/>
        <v>11</v>
      </c>
      <c r="O3" s="46">
        <f t="shared" si="1"/>
        <v>12</v>
      </c>
      <c r="P3" s="46">
        <f t="shared" si="1"/>
        <v>13</v>
      </c>
      <c r="Q3" s="46">
        <f t="shared" si="1"/>
        <v>14</v>
      </c>
      <c r="R3" s="46">
        <f t="shared" si="1"/>
        <v>15</v>
      </c>
      <c r="S3" s="46">
        <f t="shared" si="1"/>
        <v>16</v>
      </c>
      <c r="T3" s="46">
        <f t="shared" si="1"/>
        <v>17</v>
      </c>
      <c r="U3" s="46">
        <f t="shared" si="1"/>
        <v>18</v>
      </c>
      <c r="V3" s="46">
        <f t="shared" si="1"/>
        <v>19</v>
      </c>
      <c r="W3" s="46">
        <f t="shared" si="1"/>
        <v>20</v>
      </c>
      <c r="X3" s="46">
        <f t="shared" si="1"/>
        <v>21</v>
      </c>
      <c r="Y3" s="46">
        <f t="shared" si="1"/>
        <v>22</v>
      </c>
      <c r="Z3" s="46">
        <f t="shared" si="1"/>
        <v>23</v>
      </c>
      <c r="AA3" s="46">
        <f t="shared" si="1"/>
        <v>24</v>
      </c>
      <c r="AB3" s="46">
        <f t="shared" si="1"/>
        <v>25</v>
      </c>
      <c r="AC3" s="46">
        <f t="shared" si="1"/>
        <v>26</v>
      </c>
      <c r="AD3" s="46">
        <f t="shared" si="1"/>
        <v>27</v>
      </c>
      <c r="AE3" s="46">
        <f t="shared" si="1"/>
        <v>28</v>
      </c>
      <c r="AF3" s="46">
        <f t="shared" si="1"/>
        <v>29</v>
      </c>
      <c r="AG3" s="46">
        <f t="shared" si="1"/>
        <v>30</v>
      </c>
      <c r="AH3" s="46">
        <f t="shared" si="1"/>
        <v>1</v>
      </c>
      <c r="AI3" s="46">
        <f t="shared" si="1"/>
        <v>2</v>
      </c>
      <c r="AJ3" s="46">
        <f t="shared" si="1"/>
        <v>3</v>
      </c>
      <c r="AK3" s="46">
        <f t="shared" si="1"/>
        <v>4</v>
      </c>
      <c r="AL3" s="46">
        <f t="shared" si="1"/>
        <v>5</v>
      </c>
      <c r="AM3" s="46">
        <f t="shared" si="1"/>
        <v>6</v>
      </c>
    </row>
    <row r="4" spans="1:39" s="47" customFormat="1" ht="15" customHeight="1" x14ac:dyDescent="0.55000000000000004">
      <c r="A4" s="52" t="s">
        <v>0</v>
      </c>
      <c r="B4" s="41" t="s">
        <v>31</v>
      </c>
      <c r="C4" s="42" t="s">
        <v>32</v>
      </c>
      <c r="D4" s="43" t="s">
        <v>33</v>
      </c>
      <c r="E4" s="43" t="s">
        <v>34</v>
      </c>
      <c r="F4" s="43" t="s">
        <v>6</v>
      </c>
      <c r="G4" s="43" t="s">
        <v>35</v>
      </c>
      <c r="H4" s="44" t="s">
        <v>36</v>
      </c>
      <c r="I4" s="54" t="s">
        <v>37</v>
      </c>
      <c r="J4" s="55" t="s">
        <v>38</v>
      </c>
      <c r="K4" s="49" t="str">
        <f t="shared" ref="K4:AM4" si="2">TEXT($G$3+K$1-1,"aaa")</f>
        <v>火</v>
      </c>
      <c r="L4" s="50" t="str">
        <f t="shared" si="2"/>
        <v>水</v>
      </c>
      <c r="M4" s="50" t="str">
        <f t="shared" si="2"/>
        <v>木</v>
      </c>
      <c r="N4" s="50" t="str">
        <f t="shared" si="2"/>
        <v>金</v>
      </c>
      <c r="O4" s="50" t="str">
        <f t="shared" si="2"/>
        <v>土</v>
      </c>
      <c r="P4" s="50" t="str">
        <f t="shared" si="2"/>
        <v>日</v>
      </c>
      <c r="Q4" s="50" t="str">
        <f t="shared" si="2"/>
        <v>月</v>
      </c>
      <c r="R4" s="50" t="str">
        <f t="shared" si="2"/>
        <v>火</v>
      </c>
      <c r="S4" s="50" t="str">
        <f t="shared" si="2"/>
        <v>水</v>
      </c>
      <c r="T4" s="50" t="str">
        <f t="shared" si="2"/>
        <v>木</v>
      </c>
      <c r="U4" s="50" t="str">
        <f t="shared" si="2"/>
        <v>金</v>
      </c>
      <c r="V4" s="50" t="str">
        <f t="shared" si="2"/>
        <v>土</v>
      </c>
      <c r="W4" s="50" t="str">
        <f t="shared" si="2"/>
        <v>日</v>
      </c>
      <c r="X4" s="50" t="str">
        <f t="shared" si="2"/>
        <v>月</v>
      </c>
      <c r="Y4" s="50" t="str">
        <f t="shared" si="2"/>
        <v>火</v>
      </c>
      <c r="Z4" s="50" t="str">
        <f t="shared" si="2"/>
        <v>水</v>
      </c>
      <c r="AA4" s="50" t="str">
        <f t="shared" si="2"/>
        <v>木</v>
      </c>
      <c r="AB4" s="50" t="str">
        <f t="shared" si="2"/>
        <v>金</v>
      </c>
      <c r="AC4" s="50" t="str">
        <f t="shared" si="2"/>
        <v>土</v>
      </c>
      <c r="AD4" s="50" t="str">
        <f t="shared" si="2"/>
        <v>日</v>
      </c>
      <c r="AE4" s="50" t="str">
        <f t="shared" si="2"/>
        <v>月</v>
      </c>
      <c r="AF4" s="50" t="str">
        <f t="shared" si="2"/>
        <v>火</v>
      </c>
      <c r="AG4" s="50" t="str">
        <f t="shared" si="2"/>
        <v>水</v>
      </c>
      <c r="AH4" s="50" t="str">
        <f t="shared" si="2"/>
        <v>木</v>
      </c>
      <c r="AI4" s="50" t="str">
        <f t="shared" si="2"/>
        <v>金</v>
      </c>
      <c r="AJ4" s="50" t="str">
        <f t="shared" si="2"/>
        <v>土</v>
      </c>
      <c r="AK4" s="50" t="str">
        <f t="shared" si="2"/>
        <v>日</v>
      </c>
      <c r="AL4" s="50" t="str">
        <f t="shared" si="2"/>
        <v>月</v>
      </c>
      <c r="AM4" s="50" t="str">
        <f t="shared" si="2"/>
        <v>火</v>
      </c>
    </row>
    <row r="5" spans="1:39" ht="18" customHeight="1" x14ac:dyDescent="0.55000000000000004">
      <c r="A5" s="53"/>
      <c r="B5" s="27" t="s">
        <v>39</v>
      </c>
      <c r="C5" s="33"/>
      <c r="D5" s="28" t="s">
        <v>20</v>
      </c>
      <c r="E5" s="29"/>
      <c r="F5" s="30" t="str">
        <f>IFERROR(IF(($G5="")+($H5=""),"",IF($I5&gt;=100,設定!$C$4,IF($D$3&gt;$H5,設定!$C$9,IF(($G5&lt;=$D$3)*($H5&gt;=$D$3),IF($I5&gt;0,設定!$C$5,設定!$C$6),IF(IF($I5="",0,$I5)&gt;0,設定!$C$7,設定!$C$8))))),"")</f>
        <v>完了</v>
      </c>
      <c r="G5" s="31">
        <v>44084</v>
      </c>
      <c r="H5" s="31">
        <v>44085</v>
      </c>
      <c r="I5" s="21">
        <v>100</v>
      </c>
      <c r="J5" s="15">
        <f t="shared" ref="J5:J50" si="3">$I5</f>
        <v>100</v>
      </c>
      <c r="K5" s="2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</row>
    <row r="6" spans="1:39" ht="18" customHeight="1" x14ac:dyDescent="0.55000000000000004">
      <c r="A6" s="53"/>
      <c r="B6" s="27" t="s">
        <v>40</v>
      </c>
      <c r="C6" s="33"/>
      <c r="D6" s="28" t="s">
        <v>20</v>
      </c>
      <c r="E6" s="29"/>
      <c r="F6" s="30" t="str">
        <f>IFERROR(IF(($G6="")+($H6=""),"",IF($I6&gt;=100,設定!$C$4,IF($D$3&gt;$H6,設定!$C$9,IF(($G6&lt;=$D$3)*($H6&gt;=$D$3),IF($I6&gt;0,設定!$C$5,設定!$C$6),IF(IF($I6="",0,$I6)&gt;0,設定!$C$7,設定!$C$8))))),"")</f>
        <v>完了</v>
      </c>
      <c r="G6" s="31">
        <v>44084</v>
      </c>
      <c r="H6" s="31">
        <v>44085</v>
      </c>
      <c r="I6" s="21">
        <v>100</v>
      </c>
      <c r="J6" s="15">
        <f t="shared" si="3"/>
        <v>100</v>
      </c>
      <c r="K6" s="2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</row>
    <row r="7" spans="1:39" ht="18" customHeight="1" x14ac:dyDescent="0.55000000000000004">
      <c r="A7" s="53"/>
      <c r="B7" s="27" t="s">
        <v>41</v>
      </c>
      <c r="C7" s="33"/>
      <c r="D7" s="28" t="s">
        <v>20</v>
      </c>
      <c r="E7" s="29"/>
      <c r="F7" s="30" t="str">
        <f>IFERROR(IF(($G7="")+($H7=""),"",IF($I7&gt;=100,設定!$C$4,IF($D$3&gt;$H7,設定!$C$9,IF(($G7&lt;=$D$3)*($H7&gt;=$D$3),IF($I7&gt;0,設定!$C$5,設定!$C$6),IF(IF($I7="",0,$I7)&gt;0,設定!$C$7,設定!$C$8))))),"")</f>
        <v>完了</v>
      </c>
      <c r="G7" s="31">
        <v>44084</v>
      </c>
      <c r="H7" s="31">
        <v>44085</v>
      </c>
      <c r="I7" s="21">
        <v>100</v>
      </c>
      <c r="J7" s="15">
        <f t="shared" si="3"/>
        <v>100</v>
      </c>
      <c r="K7" s="2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spans="1:39" ht="18" customHeight="1" x14ac:dyDescent="0.55000000000000004">
      <c r="A8" s="53"/>
      <c r="B8" s="27" t="s">
        <v>52</v>
      </c>
      <c r="C8" s="33"/>
      <c r="D8" s="28" t="s">
        <v>20</v>
      </c>
      <c r="E8" s="29"/>
      <c r="F8" s="30" t="str">
        <f>IFERROR(IF(($G8="")+($H8=""),"",IF($I8&gt;=100,設定!$C$4,IF($D$3&gt;$H8,設定!$C$9,IF(($G8&lt;=$D$3)*($H8&gt;=$D$3),IF($I8&gt;0,設定!$C$5,設定!$C$6),IF(IF($I8="",0,$I8)&gt;0,設定!$C$7,設定!$C$8))))),"")</f>
        <v>完了</v>
      </c>
      <c r="G8" s="31">
        <v>44084</v>
      </c>
      <c r="H8" s="31">
        <v>44085</v>
      </c>
      <c r="I8" s="21">
        <v>100</v>
      </c>
      <c r="J8" s="15">
        <f t="shared" si="3"/>
        <v>100</v>
      </c>
      <c r="K8" s="2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spans="1:39" ht="18" customHeight="1" x14ac:dyDescent="0.55000000000000004">
      <c r="A9" s="53"/>
      <c r="B9" s="27" t="s">
        <v>51</v>
      </c>
      <c r="C9" s="33"/>
      <c r="D9" s="28" t="s">
        <v>20</v>
      </c>
      <c r="E9" s="29"/>
      <c r="F9" s="30" t="str">
        <f>IFERROR(IF(($G9="")+($H9=""),"",IF($I9&gt;=100,設定!$C$4,IF($D$3&gt;$H9,設定!$C$9,IF(($G9&lt;=$D$3)*($H9&gt;=$D$3),IF($I9&gt;0,設定!$C$5,設定!$C$6),IF(IF($I9="",0,$I9)&gt;0,設定!$C$7,設定!$C$8))))),"")</f>
        <v>完了</v>
      </c>
      <c r="G9" s="31">
        <v>44084</v>
      </c>
      <c r="H9" s="31">
        <v>44085</v>
      </c>
      <c r="I9" s="21">
        <v>100</v>
      </c>
      <c r="J9" s="15">
        <f t="shared" si="3"/>
        <v>100</v>
      </c>
      <c r="K9" s="2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0" spans="1:39" ht="18" customHeight="1" x14ac:dyDescent="0.55000000000000004">
      <c r="A10" s="53"/>
      <c r="B10" s="27" t="s">
        <v>42</v>
      </c>
      <c r="C10" s="33"/>
      <c r="D10" s="28" t="s">
        <v>20</v>
      </c>
      <c r="E10" s="29"/>
      <c r="F10" s="30" t="str">
        <f>IFERROR(IF(($G10="")+($H10=""),"",IF($I10&gt;=100,設定!$C$4,IF($D$3&gt;$H10,設定!$C$9,IF(($G10&lt;=$D$3)*($H10&gt;=$D$3),IF($I10&gt;0,設定!$C$5,設定!$C$6),IF(IF($I10="",0,$I10)&gt;0,設定!$C$7,設定!$C$8))))),"")</f>
        <v>完了</v>
      </c>
      <c r="G10" s="31">
        <v>44084</v>
      </c>
      <c r="H10" s="31">
        <v>44085</v>
      </c>
      <c r="I10" s="21">
        <v>100</v>
      </c>
      <c r="J10" s="15">
        <f t="shared" si="3"/>
        <v>100</v>
      </c>
      <c r="K10" s="2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1:39" ht="18" customHeight="1" x14ac:dyDescent="0.55000000000000004">
      <c r="A11" s="53"/>
      <c r="B11" s="27" t="s">
        <v>43</v>
      </c>
      <c r="C11" s="33"/>
      <c r="D11" s="28" t="s">
        <v>20</v>
      </c>
      <c r="E11" s="29"/>
      <c r="F11" s="30" t="str">
        <f>IFERROR(IF(($G11="")+($H11=""),"",IF($I11&gt;=100,設定!$C$4,IF($D$3&gt;$H11,設定!$C$9,IF(($G11&lt;=$D$3)*($H11&gt;=$D$3),IF($I11&gt;0,設定!$C$5,設定!$C$6),IF(IF($I11="",0,$I11)&gt;0,設定!$C$7,設定!$C$8))))),"")</f>
        <v>完了</v>
      </c>
      <c r="G11" s="31">
        <v>44084</v>
      </c>
      <c r="H11" s="31">
        <v>44085</v>
      </c>
      <c r="I11" s="21">
        <v>100</v>
      </c>
      <c r="J11" s="15">
        <f t="shared" si="3"/>
        <v>100</v>
      </c>
      <c r="K11" s="2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</row>
    <row r="12" spans="1:39" ht="18" customHeight="1" x14ac:dyDescent="0.55000000000000004">
      <c r="A12" s="53"/>
      <c r="B12" s="27" t="s">
        <v>44</v>
      </c>
      <c r="C12" s="33"/>
      <c r="D12" s="28" t="s">
        <v>20</v>
      </c>
      <c r="E12" s="29"/>
      <c r="F12" s="30" t="str">
        <f>IFERROR(IF(($G12="")+($H12=""),"",IF($I12&gt;=100,設定!$C$4,IF($D$3&gt;$H12,設定!$C$9,IF(($G12&lt;=$D$3)*($H12&gt;=$D$3),IF($I12&gt;0,設定!$C$5,設定!$C$6),IF(IF($I12="",0,$I12)&gt;0,設定!$C$7,設定!$C$8))))),"")</f>
        <v>完了</v>
      </c>
      <c r="G12" s="31">
        <v>44084</v>
      </c>
      <c r="H12" s="31">
        <v>44085</v>
      </c>
      <c r="I12" s="21">
        <v>100</v>
      </c>
      <c r="J12" s="15">
        <f t="shared" si="3"/>
        <v>100</v>
      </c>
      <c r="K12" s="2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1:39" ht="18" customHeight="1" x14ac:dyDescent="0.55000000000000004">
      <c r="A13" s="53"/>
      <c r="B13" s="27" t="s">
        <v>45</v>
      </c>
      <c r="C13" s="33"/>
      <c r="D13" s="28" t="s">
        <v>20</v>
      </c>
      <c r="E13" s="29"/>
      <c r="F13" s="30" t="str">
        <f>IFERROR(IF(($G13="")+($H13=""),"",IF($I13&gt;=100,設定!$C$4,IF($D$3&gt;$H13,設定!$C$9,IF(($G13&lt;=$D$3)*($H13&gt;=$D$3),IF($I13&gt;0,設定!$C$5,設定!$C$6),IF(IF($I13="",0,$I13)&gt;0,設定!$C$7,設定!$C$8))))),"")</f>
        <v>完了</v>
      </c>
      <c r="G13" s="31">
        <v>44084</v>
      </c>
      <c r="H13" s="31">
        <v>44088</v>
      </c>
      <c r="I13" s="21">
        <v>100</v>
      </c>
      <c r="J13" s="15">
        <f t="shared" si="3"/>
        <v>100</v>
      </c>
      <c r="K13" s="2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</row>
    <row r="14" spans="1:39" ht="18" customHeight="1" x14ac:dyDescent="0.55000000000000004">
      <c r="A14" s="53"/>
      <c r="B14" s="27" t="s">
        <v>46</v>
      </c>
      <c r="C14" s="33"/>
      <c r="D14" s="28" t="s">
        <v>20</v>
      </c>
      <c r="E14" s="29"/>
      <c r="F14" s="30" t="str">
        <f>IFERROR(IF(($G14="")+($H14=""),"",IF($I14&gt;=100,設定!$C$4,IF($D$3&gt;$H14,設定!$C$9,IF(($G14&lt;=$D$3)*($H14&gt;=$D$3),IF($I14&gt;0,設定!$C$5,設定!$C$6),IF(IF($I14="",0,$I14)&gt;0,設定!$C$7,設定!$C$8))))),"")</f>
        <v>完了</v>
      </c>
      <c r="G14" s="31">
        <v>44084</v>
      </c>
      <c r="H14" s="31">
        <v>44085</v>
      </c>
      <c r="I14" s="21">
        <v>100</v>
      </c>
      <c r="J14" s="15">
        <f t="shared" si="3"/>
        <v>100</v>
      </c>
      <c r="K14" s="2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</row>
    <row r="15" spans="1:39" ht="18" customHeight="1" x14ac:dyDescent="0.55000000000000004">
      <c r="A15" s="53"/>
      <c r="B15" s="27" t="s">
        <v>47</v>
      </c>
      <c r="C15" s="33"/>
      <c r="D15" s="28" t="s">
        <v>20</v>
      </c>
      <c r="E15" s="29"/>
      <c r="F15" s="30" t="str">
        <f>IFERROR(IF(($G15="")+($H15=""),"",IF($I15&gt;=100,設定!$C$4,IF($D$3&gt;$H15,設定!$C$9,IF(($G15&lt;=$D$3)*($H15&gt;=$D$3),IF($I15&gt;0,設定!$C$5,設定!$C$6),IF(IF($I15="",0,$I15)&gt;0,設定!$C$7,設定!$C$8))))),"")</f>
        <v>完了</v>
      </c>
      <c r="G15" s="31">
        <v>44084</v>
      </c>
      <c r="H15" s="31">
        <v>44088</v>
      </c>
      <c r="I15" s="21">
        <v>100</v>
      </c>
      <c r="J15" s="15">
        <f t="shared" si="3"/>
        <v>100</v>
      </c>
      <c r="K15" s="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spans="1:39" x14ac:dyDescent="0.55000000000000004">
      <c r="A16" s="53"/>
      <c r="B16" s="27" t="s">
        <v>49</v>
      </c>
      <c r="C16" s="33"/>
      <c r="D16" s="28" t="s">
        <v>20</v>
      </c>
      <c r="E16" s="29"/>
      <c r="F16" s="30" t="str">
        <f>IFERROR(IF(($G16="")+($H16=""),"",IF($I16&gt;=100,設定!$C$4,IF($D$3&gt;$H16,設定!$C$9,IF(($G16&lt;=$D$3)*($H16&gt;=$D$3),IF($I16&gt;0,設定!$C$5,設定!$C$6),IF(IF($I16="",0,$I16)&gt;0,設定!$C$7,設定!$C$8))))),"")</f>
        <v>完了</v>
      </c>
      <c r="G16" s="31">
        <v>44088</v>
      </c>
      <c r="H16" s="31">
        <v>44089</v>
      </c>
      <c r="I16" s="21">
        <v>100</v>
      </c>
      <c r="J16" s="15">
        <f t="shared" si="3"/>
        <v>100</v>
      </c>
      <c r="K16" s="2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spans="1:39" x14ac:dyDescent="0.55000000000000004">
      <c r="A17" s="53"/>
      <c r="B17" s="27" t="s">
        <v>50</v>
      </c>
      <c r="C17" s="33"/>
      <c r="D17" s="28" t="s">
        <v>20</v>
      </c>
      <c r="E17" s="29"/>
      <c r="F17" s="30" t="str">
        <f>IFERROR(IF(($G17="")+($H17=""),"",IF($I17&gt;=100,設定!$C$4,IF($D$3&gt;$H17,設定!$C$9,IF(($G17&lt;=$D$3)*($H17&gt;=$D$3),IF($I17&gt;0,設定!$C$5,設定!$C$6),IF(IF($I17="",0,$I17)&gt;0,設定!$C$7,設定!$C$8))))),"")</f>
        <v>完了</v>
      </c>
      <c r="G17" s="31">
        <v>44088</v>
      </c>
      <c r="H17" s="32">
        <v>44088</v>
      </c>
      <c r="I17" s="21">
        <v>100</v>
      </c>
      <c r="J17" s="15">
        <f t="shared" si="3"/>
        <v>100</v>
      </c>
      <c r="K17" s="2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spans="1:39" x14ac:dyDescent="0.55000000000000004">
      <c r="A18" s="53"/>
      <c r="B18" s="27" t="s">
        <v>53</v>
      </c>
      <c r="C18" s="33"/>
      <c r="D18" s="28" t="s">
        <v>20</v>
      </c>
      <c r="E18" s="29"/>
      <c r="F18" s="30" t="str">
        <f>IFERROR(IF(($G18="")+($H18=""),"",IF($I18&gt;=100,設定!$C$4,IF($D$3&gt;$H18,設定!$C$9,IF(($G18&lt;=$D$3)*($H18&gt;=$D$3),IF($I18&gt;0,設定!$C$5,設定!$C$6),IF(IF($I18="",0,$I18)&gt;0,設定!$C$7,設定!$C$8))))),"")</f>
        <v>完了</v>
      </c>
      <c r="G18" s="31">
        <v>44088</v>
      </c>
      <c r="H18" s="32">
        <v>44088</v>
      </c>
      <c r="I18" s="21">
        <v>100</v>
      </c>
      <c r="J18" s="15">
        <f t="shared" si="3"/>
        <v>100</v>
      </c>
      <c r="K18" s="2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</row>
    <row r="19" spans="1:39" x14ac:dyDescent="0.55000000000000004">
      <c r="A19" s="53"/>
      <c r="B19" s="27" t="s">
        <v>54</v>
      </c>
      <c r="C19" s="33"/>
      <c r="D19" s="28" t="s">
        <v>20</v>
      </c>
      <c r="E19" s="29"/>
      <c r="F19" s="30" t="str">
        <f>IFERROR(IF(($G19="")+($H19=""),"",IF($I19&gt;=100,設定!$C$4,IF($D$3&gt;$H19,設定!$C$9,IF(($G19&lt;=$D$3)*($H19&gt;=$D$3),IF($I19&gt;0,設定!$C$5,設定!$C$6),IF(IF($I19="",0,$I19)&gt;0,設定!$C$7,設定!$C$8))))),"")</f>
        <v>完了</v>
      </c>
      <c r="G19" s="31">
        <v>44088</v>
      </c>
      <c r="H19" s="32">
        <v>44088</v>
      </c>
      <c r="I19" s="21">
        <v>100</v>
      </c>
      <c r="J19" s="15">
        <f t="shared" si="3"/>
        <v>100</v>
      </c>
      <c r="K19" s="2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</row>
    <row r="20" spans="1:39" ht="18" customHeight="1" x14ac:dyDescent="0.55000000000000004">
      <c r="A20" s="53"/>
      <c r="B20" s="27" t="s">
        <v>55</v>
      </c>
      <c r="C20" s="33"/>
      <c r="D20" s="28" t="s">
        <v>20</v>
      </c>
      <c r="E20" s="29"/>
      <c r="F20" s="30" t="str">
        <f>IFERROR(IF(($G20="")+($H20=""),"",IF($I20&gt;=100,設定!$C$4,IF($D$3&gt;$H20,設定!$C$9,IF(($G20&lt;=$D$3)*($H20&gt;=$D$3),IF($I20&gt;0,設定!$C$5,設定!$C$6),IF(IF($I20="",0,$I20)&gt;0,設定!$C$7,設定!$C$8))))),"")</f>
        <v>完了</v>
      </c>
      <c r="G20" s="31">
        <v>44088</v>
      </c>
      <c r="H20" s="32">
        <v>44089</v>
      </c>
      <c r="I20" s="21">
        <v>100</v>
      </c>
      <c r="J20" s="15">
        <f t="shared" si="3"/>
        <v>100</v>
      </c>
      <c r="K20" s="2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</row>
    <row r="21" spans="1:39" ht="18" customHeight="1" x14ac:dyDescent="0.55000000000000004">
      <c r="A21" s="53"/>
      <c r="B21" s="27" t="s">
        <v>56</v>
      </c>
      <c r="C21" s="33"/>
      <c r="D21" s="28" t="s">
        <v>20</v>
      </c>
      <c r="E21" s="29"/>
      <c r="F21" s="30" t="str">
        <f>IFERROR(IF(($G21="")+($H21=""),"",IF($I21&gt;=100,設定!$C$4,IF($D$3&gt;$H21,設定!$C$9,IF(($G21&lt;=$D$3)*($H21&gt;=$D$3),IF($I21&gt;0,設定!$C$5,設定!$C$6),IF(IF($I21="",0,$I21)&gt;0,設定!$C$7,設定!$C$8))))),"")</f>
        <v>完了</v>
      </c>
      <c r="G21" s="31">
        <v>44089</v>
      </c>
      <c r="H21" s="32">
        <v>44089</v>
      </c>
      <c r="I21" s="21">
        <v>100</v>
      </c>
      <c r="J21" s="15">
        <f t="shared" si="3"/>
        <v>100</v>
      </c>
      <c r="K21" s="2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</row>
    <row r="22" spans="1:39" ht="18" customHeight="1" x14ac:dyDescent="0.55000000000000004">
      <c r="A22" s="53"/>
      <c r="B22" s="27" t="s">
        <v>57</v>
      </c>
      <c r="C22" s="33"/>
      <c r="D22" s="28" t="s">
        <v>20</v>
      </c>
      <c r="E22" s="29"/>
      <c r="F22" s="30" t="str">
        <f>IFERROR(IF(($G22="")+($H22=""),"",IF($I22&gt;=100,設定!$C$4,IF($D$3&gt;$H22,設定!$C$9,IF(($G22&lt;=$D$3)*($H22&gt;=$D$3),IF($I22&gt;0,設定!$C$5,設定!$C$6),IF(IF($I22="",0,$I22)&gt;0,設定!$C$7,設定!$C$8))))),"")</f>
        <v>完了</v>
      </c>
      <c r="G22" s="31">
        <v>44089</v>
      </c>
      <c r="H22" s="32">
        <v>44089</v>
      </c>
      <c r="I22" s="21">
        <v>100</v>
      </c>
      <c r="J22" s="15">
        <f t="shared" si="3"/>
        <v>100</v>
      </c>
      <c r="K22" s="2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</row>
    <row r="23" spans="1:39" ht="18" customHeight="1" x14ac:dyDescent="0.55000000000000004">
      <c r="A23" s="53"/>
      <c r="B23" s="27" t="s">
        <v>58</v>
      </c>
      <c r="C23" s="33"/>
      <c r="D23" s="28" t="s">
        <v>20</v>
      </c>
      <c r="E23" s="29"/>
      <c r="F23" s="30" t="str">
        <f>IFERROR(IF(($G23="")+($H23=""),"",IF($I23&gt;=100,設定!$C$4,IF($D$3&gt;$H23,設定!$C$9,IF(($G23&lt;=$D$3)*($H23&gt;=$D$3),IF($I23&gt;0,設定!$C$5,設定!$C$6),IF(IF($I23="",0,$I23)&gt;0,設定!$C$7,設定!$C$8))))),"")</f>
        <v>完了</v>
      </c>
      <c r="G23" s="31">
        <v>44089</v>
      </c>
      <c r="H23" s="32">
        <v>44089</v>
      </c>
      <c r="I23" s="21">
        <v>100</v>
      </c>
      <c r="J23" s="15">
        <f t="shared" si="3"/>
        <v>100</v>
      </c>
      <c r="K23" s="2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</row>
    <row r="24" spans="1:39" ht="18" customHeight="1" x14ac:dyDescent="0.55000000000000004">
      <c r="A24" s="53"/>
      <c r="B24" s="27" t="s">
        <v>59</v>
      </c>
      <c r="C24" s="33"/>
      <c r="D24" s="28" t="s">
        <v>20</v>
      </c>
      <c r="E24" s="29"/>
      <c r="F24" s="30" t="str">
        <f>IFERROR(IF(($G24="")+($H24=""),"",IF($I24&gt;=100,設定!$C$4,IF($D$3&gt;$H24,設定!$C$9,IF(($G24&lt;=$D$3)*($H24&gt;=$D$3),IF($I24&gt;0,設定!$C$5,設定!$C$6),IF(IF($I24="",0,$I24)&gt;0,設定!$C$7,設定!$C$8))))),"")</f>
        <v>完了</v>
      </c>
      <c r="G24" s="31">
        <v>44089</v>
      </c>
      <c r="H24" s="32">
        <v>44089</v>
      </c>
      <c r="I24" s="21">
        <v>100</v>
      </c>
      <c r="J24" s="15">
        <f t="shared" si="3"/>
        <v>100</v>
      </c>
      <c r="K24" s="2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</row>
    <row r="25" spans="1:39" ht="18" customHeight="1" x14ac:dyDescent="0.55000000000000004">
      <c r="A25" s="53"/>
      <c r="B25" s="27" t="s">
        <v>60</v>
      </c>
      <c r="C25" s="33"/>
      <c r="D25" s="28" t="s">
        <v>20</v>
      </c>
      <c r="E25" s="29"/>
      <c r="F25" s="30" t="str">
        <f>IFERROR(IF(($G25="")+($H25=""),"",IF($I25&gt;=100,設定!$C$4,IF($D$3&gt;$H25,設定!$C$9,IF(($G25&lt;=$D$3)*($H25&gt;=$D$3),IF($I25&gt;0,設定!$C$5,設定!$C$6),IF(IF($I25="",0,$I25)&gt;0,設定!$C$7,設定!$C$8))))),"")</f>
        <v>完了</v>
      </c>
      <c r="G25" s="31">
        <v>44089</v>
      </c>
      <c r="H25" s="32">
        <v>44090</v>
      </c>
      <c r="I25" s="21">
        <v>100</v>
      </c>
      <c r="J25" s="15">
        <f t="shared" si="3"/>
        <v>100</v>
      </c>
      <c r="K25" s="2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</row>
    <row r="26" spans="1:39" ht="18" customHeight="1" x14ac:dyDescent="0.55000000000000004">
      <c r="A26" s="53"/>
      <c r="B26" s="27" t="s">
        <v>61</v>
      </c>
      <c r="C26" s="33"/>
      <c r="D26" s="28" t="s">
        <v>20</v>
      </c>
      <c r="E26" s="29"/>
      <c r="F26" s="30" t="str">
        <f>IFERROR(IF(($G26="")+($H26=""),"",IF($I26&gt;=100,設定!$C$4,IF($D$3&gt;$H26,設定!$C$9,IF(($G26&lt;=$D$3)*($H26&gt;=$D$3),IF($I26&gt;0,設定!$C$5,設定!$C$6),IF(IF($I26="",0,$I26)&gt;0,設定!$C$7,設定!$C$8))))),"")</f>
        <v>完了</v>
      </c>
      <c r="G26" s="31">
        <v>44089</v>
      </c>
      <c r="H26" s="32">
        <v>44090</v>
      </c>
      <c r="I26" s="21">
        <v>100</v>
      </c>
      <c r="J26" s="15">
        <f t="shared" si="3"/>
        <v>100</v>
      </c>
      <c r="K26" s="2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</row>
    <row r="27" spans="1:39" ht="18" customHeight="1" x14ac:dyDescent="0.55000000000000004">
      <c r="A27" s="53"/>
      <c r="B27" s="27" t="s">
        <v>62</v>
      </c>
      <c r="C27" s="33"/>
      <c r="D27" s="28" t="s">
        <v>20</v>
      </c>
      <c r="E27" s="29"/>
      <c r="F27" s="30" t="str">
        <f>IFERROR(IF(($G27="")+($H27=""),"",IF($I27&gt;=100,設定!$C$4,IF($D$3&gt;$H27,設定!$C$9,IF(($G27&lt;=$D$3)*($H27&gt;=$D$3),IF($I27&gt;0,設定!$C$5,設定!$C$6),IF(IF($I27="",0,$I27)&gt;0,設定!$C$7,設定!$C$8))))),"")</f>
        <v>完了</v>
      </c>
      <c r="G27" s="31">
        <v>44089</v>
      </c>
      <c r="H27" s="32">
        <v>44089</v>
      </c>
      <c r="I27" s="21">
        <v>100</v>
      </c>
      <c r="J27" s="15">
        <f t="shared" si="3"/>
        <v>100</v>
      </c>
      <c r="K27" s="2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</row>
    <row r="28" spans="1:39" ht="18" customHeight="1" x14ac:dyDescent="0.55000000000000004">
      <c r="A28" s="53"/>
      <c r="B28" s="27" t="s">
        <v>64</v>
      </c>
      <c r="C28" s="33"/>
      <c r="D28" s="28" t="s">
        <v>20</v>
      </c>
      <c r="E28" s="29"/>
      <c r="F28" s="30" t="str">
        <f>IFERROR(IF(($G28="")+($H28=""),"",IF($I28&gt;=100,設定!$C$4,IF($D$3&gt;$H28,設定!$C$9,IF(($G28&lt;=$D$3)*($H28&gt;=$D$3),IF($I28&gt;0,設定!$C$5,設定!$C$6),IF(IF($I28="",0,$I28)&gt;0,設定!$C$7,設定!$C$8))))),"")</f>
        <v>完了</v>
      </c>
      <c r="G28" s="31">
        <v>44090</v>
      </c>
      <c r="H28" s="32">
        <v>44090</v>
      </c>
      <c r="I28" s="21">
        <v>100</v>
      </c>
      <c r="J28" s="15">
        <f t="shared" si="3"/>
        <v>100</v>
      </c>
      <c r="K28" s="2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</row>
    <row r="29" spans="1:39" ht="18" customHeight="1" x14ac:dyDescent="0.55000000000000004">
      <c r="A29" s="53"/>
      <c r="B29" s="27" t="s">
        <v>65</v>
      </c>
      <c r="C29" s="33"/>
      <c r="D29" s="28" t="s">
        <v>20</v>
      </c>
      <c r="E29" s="29"/>
      <c r="F29" s="30" t="str">
        <f>IFERROR(IF(($G29="")+($H29=""),"",IF($I29&gt;=100,設定!$C$4,IF($D$3&gt;$H29,設定!$C$9,IF(($G29&lt;=$D$3)*($H29&gt;=$D$3),IF($I29&gt;0,設定!$C$5,設定!$C$6),IF(IF($I29="",0,$I29)&gt;0,設定!$C$7,設定!$C$8))))),"")</f>
        <v>完了</v>
      </c>
      <c r="G29" s="31">
        <v>44090</v>
      </c>
      <c r="H29" s="32">
        <v>44090</v>
      </c>
      <c r="I29" s="21">
        <v>100</v>
      </c>
      <c r="J29" s="15">
        <f t="shared" si="3"/>
        <v>100</v>
      </c>
      <c r="K29" s="2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</row>
    <row r="30" spans="1:39" ht="18" customHeight="1" x14ac:dyDescent="0.55000000000000004">
      <c r="A30" s="53"/>
      <c r="B30" s="27" t="s">
        <v>63</v>
      </c>
      <c r="C30" s="33"/>
      <c r="D30" s="28" t="s">
        <v>20</v>
      </c>
      <c r="E30" s="29"/>
      <c r="F30" s="30" t="str">
        <f ca="1">IFERROR(IF(($G30="")+($H30=""),"",IF($I30&gt;=100,設定!$C$4,IF($D$3&gt;$H30,設定!$C$9,IF(($G30&lt;=$D$3)*($H30&gt;=$D$3),IF($I30&gt;0,設定!$C$5,設定!$C$6),IF(IF($I30="",0,$I30)&gt;0,設定!$C$7,設定!$C$8))))),"")</f>
        <v>未着手</v>
      </c>
      <c r="G30" s="31">
        <v>44091</v>
      </c>
      <c r="H30" s="32">
        <v>44091</v>
      </c>
      <c r="I30" s="21">
        <v>0</v>
      </c>
      <c r="J30" s="15">
        <f t="shared" si="3"/>
        <v>0</v>
      </c>
      <c r="K30" s="2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</row>
    <row r="31" spans="1:39" ht="18" customHeight="1" x14ac:dyDescent="0.55000000000000004">
      <c r="A31" s="53"/>
      <c r="B31" s="27" t="s">
        <v>66</v>
      </c>
      <c r="C31" s="33"/>
      <c r="D31" s="28" t="s">
        <v>20</v>
      </c>
      <c r="E31" s="29"/>
      <c r="F31" s="30" t="str">
        <f ca="1">IFERROR(IF(($G31="")+($H31=""),"",IF($I31&gt;=100,設定!$C$4,IF($D$3&gt;$H31,設定!$C$9,IF(($G31&lt;=$D$3)*($H31&gt;=$D$3),IF($I31&gt;0,設定!$C$5,設定!$C$6),IF(IF($I31="",0,$I31)&gt;0,設定!$C$7,設定!$C$8))))),"")</f>
        <v>未着手</v>
      </c>
      <c r="G31" s="31">
        <v>44091</v>
      </c>
      <c r="H31" s="32">
        <v>44091</v>
      </c>
      <c r="I31" s="21">
        <v>0</v>
      </c>
      <c r="J31" s="15">
        <f t="shared" si="3"/>
        <v>0</v>
      </c>
      <c r="K31" s="2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</row>
    <row r="32" spans="1:39" ht="18" customHeight="1" x14ac:dyDescent="0.55000000000000004">
      <c r="A32" s="53"/>
      <c r="B32" s="27" t="s">
        <v>67</v>
      </c>
      <c r="C32" s="33"/>
      <c r="D32" s="28" t="s">
        <v>20</v>
      </c>
      <c r="E32" s="29"/>
      <c r="F32" s="30" t="str">
        <f ca="1">IFERROR(IF(($G32="")+($H32=""),"",IF($I32&gt;=100,設定!$C$4,IF($D$3&gt;$H32,設定!$C$9,IF(($G32&lt;=$D$3)*($H32&gt;=$D$3),IF($I32&gt;0,設定!$C$5,設定!$C$6),IF(IF($I32="",0,$I32)&gt;0,設定!$C$7,設定!$C$8))))),"")</f>
        <v>未着手</v>
      </c>
      <c r="G32" s="31">
        <v>44091</v>
      </c>
      <c r="H32" s="32">
        <v>44091</v>
      </c>
      <c r="I32" s="21">
        <v>0</v>
      </c>
      <c r="J32" s="15">
        <f t="shared" si="3"/>
        <v>0</v>
      </c>
      <c r="K32" s="2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</row>
    <row r="33" spans="1:39" ht="18" customHeight="1" x14ac:dyDescent="0.55000000000000004">
      <c r="A33" s="53"/>
      <c r="B33" s="27" t="s">
        <v>68</v>
      </c>
      <c r="C33" s="33"/>
      <c r="D33" s="28" t="s">
        <v>20</v>
      </c>
      <c r="E33" s="29"/>
      <c r="F33" s="30" t="str">
        <f ca="1">IFERROR(IF(($G33="")+($H33=""),"",IF($I33&gt;=100,設定!$C$4,IF($D$3&gt;$H33,設定!$C$9,IF(($G33&lt;=$D$3)*($H33&gt;=$D$3),IF($I33&gt;0,設定!$C$5,設定!$C$6),IF(IF($I33="",0,$I33)&gt;0,設定!$C$7,設定!$C$8))))),"")</f>
        <v>未着手</v>
      </c>
      <c r="G33" s="31">
        <v>44091</v>
      </c>
      <c r="H33" s="32">
        <v>44091</v>
      </c>
      <c r="I33" s="21">
        <v>0</v>
      </c>
      <c r="J33" s="15">
        <f t="shared" si="3"/>
        <v>0</v>
      </c>
      <c r="K33" s="2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</row>
    <row r="34" spans="1:39" ht="18" customHeight="1" x14ac:dyDescent="0.55000000000000004">
      <c r="A34" s="53"/>
      <c r="B34" s="27" t="s">
        <v>69</v>
      </c>
      <c r="C34" s="33"/>
      <c r="D34" s="28" t="s">
        <v>20</v>
      </c>
      <c r="E34" s="29"/>
      <c r="F34" s="30" t="str">
        <f ca="1">IFERROR(IF(($G34="")+($H34=""),"",IF($I34&gt;=100,設定!$C$4,IF($D$3&gt;$H34,設定!$C$9,IF(($G34&lt;=$D$3)*($H34&gt;=$D$3),IF($I34&gt;0,設定!$C$5,設定!$C$6),IF(IF($I34="",0,$I34)&gt;0,設定!$C$7,設定!$C$8))))),"")</f>
        <v>未着手</v>
      </c>
      <c r="G34" s="31">
        <v>44091</v>
      </c>
      <c r="H34" s="31">
        <v>44092</v>
      </c>
      <c r="I34" s="21">
        <v>0</v>
      </c>
      <c r="J34" s="15">
        <f t="shared" si="3"/>
        <v>0</v>
      </c>
      <c r="K34" s="2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</row>
    <row r="35" spans="1:39" ht="18" customHeight="1" x14ac:dyDescent="0.55000000000000004">
      <c r="A35" s="53"/>
      <c r="B35" s="27" t="s">
        <v>48</v>
      </c>
      <c r="C35" s="33"/>
      <c r="D35" s="28" t="s">
        <v>20</v>
      </c>
      <c r="E35" s="29"/>
      <c r="F35" s="30" t="str">
        <f ca="1">IFERROR(IF(($G35="")+($H35=""),"",IF($I35&gt;=100,設定!$C$4,IF($D$3&gt;$H35,設定!$C$9,IF(($G35&lt;=$D$3)*($H35&gt;=$D$3),IF($I35&gt;0,設定!$C$5,設定!$C$6),IF(IF($I35="",0,$I35)&gt;0,設定!$C$7,設定!$C$8))))),"")</f>
        <v>未着手</v>
      </c>
      <c r="G35" s="31">
        <v>44092</v>
      </c>
      <c r="H35" s="32">
        <v>44097</v>
      </c>
      <c r="I35" s="21">
        <v>0</v>
      </c>
      <c r="J35" s="15">
        <f t="shared" si="3"/>
        <v>0</v>
      </c>
      <c r="K35" s="2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</row>
    <row r="36" spans="1:39" ht="18" customHeight="1" x14ac:dyDescent="0.55000000000000004">
      <c r="A36" s="53"/>
      <c r="B36" s="27" t="s">
        <v>70</v>
      </c>
      <c r="C36" s="33"/>
      <c r="D36" s="28" t="s">
        <v>20</v>
      </c>
      <c r="E36" s="29"/>
      <c r="F36" s="30" t="str">
        <f ca="1">IFERROR(IF(($G36="")+($H36=""),"",IF($I36&gt;=100,設定!$C$4,IF($D$3&gt;$H36,設定!$C$9,IF(($G36&lt;=$D$3)*($H36&gt;=$D$3),IF($I36&gt;0,設定!$C$5,設定!$C$6),IF(IF($I36="",0,$I36)&gt;0,設定!$C$7,設定!$C$8))))),"")</f>
        <v>未着手</v>
      </c>
      <c r="G36" s="31">
        <v>44092</v>
      </c>
      <c r="H36" s="32">
        <v>44092</v>
      </c>
      <c r="I36" s="21">
        <v>0</v>
      </c>
      <c r="J36" s="15">
        <f t="shared" si="3"/>
        <v>0</v>
      </c>
      <c r="K36" s="2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</row>
    <row r="37" spans="1:39" ht="18" customHeight="1" x14ac:dyDescent="0.55000000000000004">
      <c r="A37" s="53"/>
      <c r="B37" s="27" t="s">
        <v>71</v>
      </c>
      <c r="C37" s="33"/>
      <c r="D37" s="28" t="s">
        <v>20</v>
      </c>
      <c r="E37" s="29"/>
      <c r="F37" s="30" t="str">
        <f ca="1">IFERROR(IF(($G37="")+($H37=""),"",IF($I37&gt;=100,設定!$C$4,IF($D$3&gt;$H37,設定!$C$9,IF(($G37&lt;=$D$3)*($H37&gt;=$D$3),IF($I37&gt;0,設定!$C$5,設定!$C$6),IF(IF($I37="",0,$I37)&gt;0,設定!$C$7,設定!$C$8))))),"")</f>
        <v>未着手</v>
      </c>
      <c r="G37" s="31">
        <v>44092</v>
      </c>
      <c r="H37" s="32">
        <v>44092</v>
      </c>
      <c r="I37" s="21">
        <v>0</v>
      </c>
      <c r="J37" s="15">
        <f t="shared" si="3"/>
        <v>0</v>
      </c>
      <c r="K37" s="2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</row>
    <row r="38" spans="1:39" ht="18" customHeight="1" x14ac:dyDescent="0.55000000000000004">
      <c r="A38" s="53"/>
      <c r="B38" s="27" t="s">
        <v>72</v>
      </c>
      <c r="C38" s="33"/>
      <c r="D38" s="28" t="s">
        <v>20</v>
      </c>
      <c r="E38" s="29"/>
      <c r="F38" s="30" t="str">
        <f ca="1">IFERROR(IF(($G38="")+($H38=""),"",IF($I38&gt;=100,設定!$C$4,IF($D$3&gt;$H38,設定!$C$9,IF(($G38&lt;=$D$3)*($H38&gt;=$D$3),IF($I38&gt;0,設定!$C$5,設定!$C$6),IF(IF($I38="",0,$I38)&gt;0,設定!$C$7,設定!$C$8))))),"")</f>
        <v>未着手</v>
      </c>
      <c r="G38" s="31">
        <v>44092</v>
      </c>
      <c r="H38" s="32">
        <v>44092</v>
      </c>
      <c r="I38" s="21">
        <v>0</v>
      </c>
      <c r="J38" s="15">
        <f t="shared" si="3"/>
        <v>0</v>
      </c>
      <c r="K38" s="2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</row>
    <row r="39" spans="1:39" ht="18" customHeight="1" x14ac:dyDescent="0.55000000000000004">
      <c r="A39" s="53"/>
      <c r="B39" s="27" t="s">
        <v>73</v>
      </c>
      <c r="C39" s="33"/>
      <c r="D39" s="28" t="s">
        <v>20</v>
      </c>
      <c r="E39" s="29"/>
      <c r="F39" s="30" t="str">
        <f ca="1">IFERROR(IF(($G39="")+($H39=""),"",IF($I39&gt;=100,設定!$C$4,IF($D$3&gt;$H39,設定!$C$9,IF(($G39&lt;=$D$3)*($H39&gt;=$D$3),IF($I39&gt;0,設定!$C$5,設定!$C$6),IF(IF($I39="",0,$I39)&gt;0,設定!$C$7,設定!$C$8))))),"")</f>
        <v>未着手</v>
      </c>
      <c r="G39" s="31">
        <v>44092</v>
      </c>
      <c r="H39" s="32">
        <v>44092</v>
      </c>
      <c r="I39" s="21">
        <v>0</v>
      </c>
      <c r="J39" s="15">
        <f t="shared" si="3"/>
        <v>0</v>
      </c>
      <c r="K39" s="2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</row>
    <row r="40" spans="1:39" ht="18" customHeight="1" x14ac:dyDescent="0.55000000000000004">
      <c r="A40" s="53"/>
      <c r="B40" s="27" t="s">
        <v>74</v>
      </c>
      <c r="C40" s="33"/>
      <c r="D40" s="28" t="s">
        <v>20</v>
      </c>
      <c r="E40" s="29"/>
      <c r="F40" s="30" t="str">
        <f ca="1">IFERROR(IF(($G40="")+($H40=""),"",IF($I40&gt;=100,設定!$C$4,IF($D$3&gt;$H40,設定!$C$9,IF(($G40&lt;=$D$3)*($H40&gt;=$D$3),IF($I40&gt;0,設定!$C$5,設定!$C$6),IF(IF($I40="",0,$I40)&gt;0,設定!$C$7,設定!$C$8))))),"")</f>
        <v>未着手</v>
      </c>
      <c r="G40" s="31">
        <v>44092</v>
      </c>
      <c r="H40" s="32">
        <v>44092</v>
      </c>
      <c r="I40" s="21">
        <v>0</v>
      </c>
      <c r="J40" s="15">
        <f t="shared" si="3"/>
        <v>0</v>
      </c>
      <c r="K40" s="2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</row>
    <row r="41" spans="1:39" ht="18" customHeight="1" x14ac:dyDescent="0.55000000000000004">
      <c r="A41" s="53"/>
      <c r="B41" s="27" t="s">
        <v>75</v>
      </c>
      <c r="C41" s="33"/>
      <c r="D41" s="28" t="s">
        <v>20</v>
      </c>
      <c r="E41" s="29"/>
      <c r="F41" s="30" t="str">
        <f ca="1">IFERROR(IF(($G41="")+($H41=""),"",IF($I41&gt;=100,設定!$C$4,IF($D$3&gt;$H41,設定!$C$9,IF(($G41&lt;=$D$3)*($H41&gt;=$D$3),IF($I41&gt;0,設定!$C$5,設定!$C$6),IF(IF($I41="",0,$I41)&gt;0,設定!$C$7,設定!$C$8))))),"")</f>
        <v>未着手</v>
      </c>
      <c r="G41" s="31">
        <v>44097</v>
      </c>
      <c r="H41" s="32">
        <v>44098</v>
      </c>
      <c r="I41" s="21">
        <v>0</v>
      </c>
      <c r="J41" s="15">
        <f t="shared" si="3"/>
        <v>0</v>
      </c>
      <c r="K41" s="2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</row>
    <row r="42" spans="1:39" ht="18" customHeight="1" x14ac:dyDescent="0.55000000000000004">
      <c r="A42" s="53"/>
      <c r="B42" s="27" t="s">
        <v>76</v>
      </c>
      <c r="C42" s="33"/>
      <c r="D42" s="28" t="s">
        <v>20</v>
      </c>
      <c r="E42" s="29"/>
      <c r="F42" s="30" t="str">
        <f ca="1">IFERROR(IF(($G42="")+($H42=""),"",IF($I42&gt;=100,設定!$C$4,IF($D$3&gt;$H42,設定!$C$9,IF(($G42&lt;=$D$3)*($H42&gt;=$D$3),IF($I42&gt;0,設定!$C$5,設定!$C$6),IF(IF($I42="",0,$I42)&gt;0,設定!$C$7,設定!$C$8))))),"")</f>
        <v>未着手</v>
      </c>
      <c r="G42" s="31">
        <v>44097</v>
      </c>
      <c r="H42" s="31">
        <v>44097</v>
      </c>
      <c r="I42" s="21">
        <v>0</v>
      </c>
      <c r="J42" s="15">
        <f t="shared" si="3"/>
        <v>0</v>
      </c>
      <c r="K42" s="2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</row>
    <row r="43" spans="1:39" ht="18" customHeight="1" x14ac:dyDescent="0.55000000000000004">
      <c r="A43" s="53"/>
      <c r="B43" s="27" t="s">
        <v>77</v>
      </c>
      <c r="C43" s="33"/>
      <c r="D43" s="28" t="s">
        <v>20</v>
      </c>
      <c r="E43" s="29"/>
      <c r="F43" s="30" t="str">
        <f ca="1">IFERROR(IF(($G43="")+($H43=""),"",IF($I43&gt;=100,設定!$C$4,IF($D$3&gt;$H43,設定!$C$9,IF(($G43&lt;=$D$3)*($H43&gt;=$D$3),IF($I43&gt;0,設定!$C$5,設定!$C$6),IF(IF($I43="",0,$I43)&gt;0,設定!$C$7,設定!$C$8))))),"")</f>
        <v>未着手</v>
      </c>
      <c r="G43" s="31">
        <v>44097</v>
      </c>
      <c r="H43" s="32">
        <v>44098</v>
      </c>
      <c r="I43" s="21">
        <v>0</v>
      </c>
      <c r="J43" s="15">
        <f t="shared" si="3"/>
        <v>0</v>
      </c>
      <c r="K43" s="2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</row>
    <row r="44" spans="1:39" ht="18" customHeight="1" x14ac:dyDescent="0.55000000000000004">
      <c r="A44" s="53"/>
      <c r="B44" s="27" t="s">
        <v>78</v>
      </c>
      <c r="C44" s="33"/>
      <c r="D44" s="28" t="s">
        <v>20</v>
      </c>
      <c r="E44" s="29"/>
      <c r="F44" s="30" t="str">
        <f ca="1">IFERROR(IF(($G44="")+($H44=""),"",IF($I44&gt;=100,設定!$C$4,IF($D$3&gt;$H44,設定!$C$9,IF(($G44&lt;=$D$3)*($H44&gt;=$D$3),IF($I44&gt;0,設定!$C$5,設定!$C$6),IF(IF($I44="",0,$I44)&gt;0,設定!$C$7,設定!$C$8))))),"")</f>
        <v>未着手</v>
      </c>
      <c r="G44" s="31">
        <v>44097</v>
      </c>
      <c r="H44" s="32">
        <v>44098</v>
      </c>
      <c r="I44" s="21">
        <v>0</v>
      </c>
      <c r="J44" s="15">
        <f t="shared" si="3"/>
        <v>0</v>
      </c>
      <c r="K44" s="2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</row>
    <row r="45" spans="1:39" x14ac:dyDescent="0.55000000000000004">
      <c r="A45" s="53"/>
      <c r="B45" s="27" t="s">
        <v>79</v>
      </c>
      <c r="C45" s="33"/>
      <c r="D45" s="28" t="s">
        <v>20</v>
      </c>
      <c r="E45" s="29"/>
      <c r="F45" s="30" t="str">
        <f ca="1">IFERROR(IF(($G45="")+($H45=""),"",IF($I45&gt;=100,設定!$C$4,IF($D$3&gt;$H45,設定!$C$9,IF(($G45&lt;=$D$3)*($H45&gt;=$D$3),IF($I45&gt;0,設定!$C$5,設定!$C$6),IF(IF($I45="",0,$I45)&gt;0,設定!$C$7,設定!$C$8))))),"")</f>
        <v>未着手</v>
      </c>
      <c r="G45" s="31">
        <v>44098</v>
      </c>
      <c r="H45" s="32">
        <v>44098</v>
      </c>
      <c r="I45" s="21">
        <v>0</v>
      </c>
      <c r="J45" s="15">
        <f t="shared" si="3"/>
        <v>0</v>
      </c>
      <c r="K45" s="2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</row>
    <row r="46" spans="1:39" x14ac:dyDescent="0.55000000000000004">
      <c r="A46" s="53"/>
      <c r="B46" s="27" t="s">
        <v>80</v>
      </c>
      <c r="C46" s="33"/>
      <c r="D46" s="28" t="s">
        <v>20</v>
      </c>
      <c r="E46" s="29"/>
      <c r="F46" s="30" t="str">
        <f ca="1">IFERROR(IF(($G46="")+($H46=""),"",IF($I46&gt;=100,設定!$C$4,IF($D$3&gt;$H46,設定!$C$9,IF(($G46&lt;=$D$3)*($H46&gt;=$D$3),IF($I46&gt;0,設定!$C$5,設定!$C$6),IF(IF($I46="",0,$I46)&gt;0,設定!$C$7,設定!$C$8))))),"")</f>
        <v>未着手</v>
      </c>
      <c r="G46" s="31">
        <v>44098</v>
      </c>
      <c r="H46" s="32">
        <v>44099</v>
      </c>
      <c r="I46" s="21">
        <v>0</v>
      </c>
      <c r="J46" s="15">
        <f t="shared" si="3"/>
        <v>0</v>
      </c>
      <c r="K46" s="2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</row>
    <row r="47" spans="1:39" x14ac:dyDescent="0.55000000000000004">
      <c r="A47" s="53"/>
      <c r="B47" s="27" t="s">
        <v>81</v>
      </c>
      <c r="C47" s="33"/>
      <c r="D47" s="28" t="s">
        <v>20</v>
      </c>
      <c r="E47" s="29"/>
      <c r="F47" s="30" t="str">
        <f ca="1">IFERROR(IF(($G47="")+($H47=""),"",IF($I47&gt;=100,設定!$C$4,IF($D$3&gt;$H47,設定!$C$9,IF(($G47&lt;=$D$3)*($H47&gt;=$D$3),IF($I47&gt;0,設定!$C$5,設定!$C$6),IF(IF($I47="",0,$I47)&gt;0,設定!$C$7,設定!$C$8))))),"")</f>
        <v>未着手</v>
      </c>
      <c r="G47" s="32">
        <v>44099</v>
      </c>
      <c r="H47" s="32">
        <v>44099</v>
      </c>
      <c r="I47" s="21">
        <v>0</v>
      </c>
      <c r="J47" s="15">
        <f t="shared" si="3"/>
        <v>0</v>
      </c>
      <c r="K47" s="2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</row>
    <row r="48" spans="1:39" ht="18" customHeight="1" x14ac:dyDescent="0.55000000000000004">
      <c r="A48" s="53"/>
      <c r="B48" s="27" t="s">
        <v>82</v>
      </c>
      <c r="C48" s="33"/>
      <c r="D48" s="28" t="s">
        <v>20</v>
      </c>
      <c r="E48" s="29"/>
      <c r="F48" s="30" t="str">
        <f ca="1">IFERROR(IF(($G48="")+($H48=""),"",IF($I48&gt;=100,設定!$C$4,IF($D$3&gt;$H48,設定!$C$9,IF(($G48&lt;=$D$3)*($H48&gt;=$D$3),IF($I48&gt;0,設定!$C$5,設定!$C$6),IF(IF($I48="",0,$I48)&gt;0,設定!$C$7,設定!$C$8))))),"")</f>
        <v>未着手</v>
      </c>
      <c r="G48" s="32">
        <v>44099</v>
      </c>
      <c r="H48" s="32">
        <v>44099</v>
      </c>
      <c r="I48" s="21">
        <v>0</v>
      </c>
      <c r="J48" s="15">
        <f t="shared" si="3"/>
        <v>0</v>
      </c>
      <c r="K48" s="2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</row>
    <row r="49" spans="1:39" ht="18" customHeight="1" x14ac:dyDescent="0.55000000000000004">
      <c r="A49" s="53"/>
      <c r="B49" s="27" t="s">
        <v>83</v>
      </c>
      <c r="C49" s="33"/>
      <c r="D49" s="28" t="s">
        <v>20</v>
      </c>
      <c r="E49" s="29"/>
      <c r="F49" s="30" t="str">
        <f ca="1">IFERROR(IF(($G49="")+($H49=""),"",IF($I49&gt;=100,設定!$C$4,IF($D$3&gt;$H49,設定!$C$9,IF(($G49&lt;=$D$3)*($H49&gt;=$D$3),IF($I49&gt;0,設定!$C$5,設定!$C$6),IF(IF($I49="",0,$I49)&gt;0,設定!$C$7,設定!$C$8))))),"")</f>
        <v>未着手</v>
      </c>
      <c r="G49" s="32">
        <v>44099</v>
      </c>
      <c r="H49" s="32">
        <v>44099</v>
      </c>
      <c r="I49" s="21">
        <v>0</v>
      </c>
      <c r="J49" s="15">
        <f t="shared" si="3"/>
        <v>0</v>
      </c>
      <c r="K49" s="2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 ht="18" customHeight="1" x14ac:dyDescent="0.55000000000000004">
      <c r="A50" s="53"/>
      <c r="B50" s="27" t="s">
        <v>84</v>
      </c>
      <c r="C50" s="33"/>
      <c r="D50" s="28" t="s">
        <v>20</v>
      </c>
      <c r="E50" s="29"/>
      <c r="F50" s="30" t="str">
        <f ca="1">IFERROR(IF(($G50="")+($H50=""),"",IF($I50&gt;=100,設定!$C$4,IF($D$3&gt;$H50,設定!$C$9,IF(($G50&lt;=$D$3)*($H50&gt;=$D$3),IF($I50&gt;0,設定!$C$5,設定!$C$6),IF(IF($I50="",0,$I50)&gt;0,設定!$C$7,設定!$C$8))))),"")</f>
        <v>未着手</v>
      </c>
      <c r="G50" s="32">
        <v>44099</v>
      </c>
      <c r="H50" s="32">
        <v>44099</v>
      </c>
      <c r="I50" s="21">
        <v>0</v>
      </c>
      <c r="J50" s="15">
        <f t="shared" si="3"/>
        <v>0</v>
      </c>
      <c r="K50" s="2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</row>
  </sheetData>
  <sheetProtection insertRows="0" deleteRows="0" sort="0" autoFilter="0"/>
  <protectedRanges>
    <protectedRange sqref="I5:I50" name="進捗率"/>
    <protectedRange sqref="G5:H50" name="作業期間"/>
    <protectedRange sqref="E5:E50" name="担当者"/>
    <protectedRange sqref="D5:D50" name="優先度"/>
    <protectedRange sqref="A5:C50" name="タスク"/>
  </protectedRanges>
  <mergeCells count="5">
    <mergeCell ref="A2:C3"/>
    <mergeCell ref="D2:F2"/>
    <mergeCell ref="G2:J2"/>
    <mergeCell ref="D3:F3"/>
    <mergeCell ref="G3:J3"/>
  </mergeCells>
  <phoneticPr fontId="1"/>
  <conditionalFormatting sqref="K4:AM4">
    <cfRule type="expression" dxfId="28" priority="4">
      <formula>(K$4="日")</formula>
    </cfRule>
  </conditionalFormatting>
  <conditionalFormatting sqref="K4:AM4">
    <cfRule type="expression" dxfId="27" priority="3">
      <formula>(K$4="土")</formula>
    </cfRule>
  </conditionalFormatting>
  <conditionalFormatting sqref="J5:J50">
    <cfRule type="dataBar" priority="2">
      <dataBar showValue="0">
        <cfvo type="num" val="0"/>
        <cfvo type="num" val="100"/>
        <color theme="4" tint="-0.249977111117893"/>
      </dataBar>
      <extLst>
        <ext xmlns:x14="http://schemas.microsoft.com/office/spreadsheetml/2009/9/main" uri="{B025F937-C7B1-47D3-B67F-A62EFF666E3E}">
          <x14:id>{8AE9B296-379A-4BD9-BE5F-23F562437D7C}</x14:id>
        </ext>
      </extLst>
    </cfRule>
  </conditionalFormatting>
  <conditionalFormatting sqref="K5:AM50">
    <cfRule type="expression" dxfId="26" priority="1">
      <formula>($G5&lt;=($G$3+K$1-1))*($H5&gt;=($G$3+K$1-1))*($G5&lt;=$D$3)*($H5&gt;=$D$3)*($I5&lt;100)</formula>
    </cfRule>
    <cfRule type="expression" dxfId="25" priority="9">
      <formula>($G5&lt;=($G$3+K$1-1))*($H5&gt;=($G$3+K$1-1))*($I5&gt;=100)</formula>
    </cfRule>
    <cfRule type="expression" dxfId="24" priority="10">
      <formula>($G5&lt;=($G$3+K$1-1))*($H5&gt;=($G$3+K$1-1))*($G5&gt;$D$3)*($I5&lt;100)</formula>
    </cfRule>
    <cfRule type="expression" dxfId="23" priority="11">
      <formula>($G5&lt;=($G$3+K$1-1))*($H5&gt;=($G$3+K$1-1))*($H5&lt;$D$3)*($I5&lt;100)</formula>
    </cfRule>
    <cfRule type="expression" dxfId="22" priority="12">
      <formula>(K$4="土")</formula>
    </cfRule>
    <cfRule type="expression" dxfId="21" priority="13">
      <formula>(K$4="日")</formula>
    </cfRule>
  </conditionalFormatting>
  <conditionalFormatting sqref="K2:AM3">
    <cfRule type="expression" dxfId="20" priority="14">
      <formula>($D$3=($G$3+K$1-1))</formula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E9B296-379A-4BD9-BE5F-23F562437D7C}">
            <x14:dataBar minLength="0" maxLength="100" border="1" negativeBarBorderColorSameAsPositive="0">
              <x14:cfvo type="num">
                <xm:f>0</xm:f>
              </x14:cfvo>
              <x14:cfvo type="num">
                <xm:f>100</xm:f>
              </x14:cfvo>
              <x14:borderColor theme="4"/>
              <x14:negativeFillColor rgb="FFFF0000"/>
              <x14:negativeBorderColor rgb="FFFF0000"/>
              <x14:axisColor rgb="FF000000"/>
            </x14:dataBar>
          </x14:cfRule>
          <xm:sqref>J5:J50</xm:sqref>
        </x14:conditionalFormatting>
        <x14:conditionalFormatting xmlns:xm="http://schemas.microsoft.com/office/excel/2006/main">
          <x14:cfRule type="expression" priority="5" id="{617731F0-A7F5-4BDA-A395-43273F5EFC87}">
            <xm:f>($F5=設定!$C$7)+($F5=設定!$C$8)</xm:f>
            <x14:dxf>
              <font>
                <b/>
                <i val="0"/>
                <color theme="0"/>
              </font>
              <fill>
                <patternFill>
                  <bgColor rgb="FF00B050"/>
                </patternFill>
              </fill>
            </x14:dxf>
          </x14:cfRule>
          <x14:cfRule type="expression" priority="6" id="{483EE204-2D7B-4B1B-A798-18FEFFEABE42}">
            <xm:f>($F5=設定!$C$6)+($F5=設定!$C$5)</xm:f>
            <x14:dxf>
              <font>
                <b/>
                <i val="0"/>
                <color theme="0"/>
              </font>
              <fill>
                <patternFill patternType="solid">
                  <fgColor auto="1"/>
                  <bgColor rgb="FFFFC000"/>
                </patternFill>
              </fill>
            </x14:dxf>
          </x14:cfRule>
          <x14:cfRule type="expression" priority="7" id="{4A1BF78D-2BE3-46FF-8843-516C9C7E2182}">
            <xm:f>($F5=設定!$C$9)</xm:f>
            <x14:dxf>
              <font>
                <b/>
                <i val="0"/>
                <color theme="0"/>
              </font>
              <fill>
                <patternFill>
                  <bgColor rgb="FFFF3300"/>
                </patternFill>
              </fill>
            </x14:dxf>
          </x14:cfRule>
          <x14:cfRule type="expression" priority="8" id="{AC9EE12B-45D1-4991-B03E-E8BA2207EB05}">
            <xm:f>($F5=設定!$C$4)</xm:f>
            <x14:dxf>
              <font>
                <b/>
                <i val="0"/>
                <color theme="0"/>
              </font>
              <fill>
                <patternFill>
                  <bgColor theme="0" tint="-0.499984740745262"/>
                </patternFill>
              </fill>
            </x14:dxf>
          </x14:cfRule>
          <xm:sqref>F5:F50</xm:sqref>
        </x14:conditionalFormatting>
        <x14:conditionalFormatting xmlns:xm="http://schemas.microsoft.com/office/excel/2006/main">
          <x14:cfRule type="expression" priority="15" id="{ED56045A-E1F8-4735-A386-5ABCCCA79258}">
            <xm:f>($D5=設定!$E$12)+($I5&gt;=100)</xm:f>
            <x14:dxf>
              <font>
                <b val="0"/>
                <i val="0"/>
                <strike/>
              </font>
            </x14:dxf>
          </x14:cfRule>
          <x14:cfRule type="expression" priority="16" id="{CCE8BABD-FB2C-4B73-9ABE-659F2BA59694}">
            <xm:f>$D5=設定!$E$4</xm:f>
            <x14:dxf>
              <font>
                <b/>
                <i val="0"/>
              </font>
              <fill>
                <patternFill>
                  <bgColor rgb="FFFFFF99"/>
                </patternFill>
              </fill>
            </x14:dxf>
          </x14:cfRule>
          <x14:cfRule type="expression" priority="17" id="{5DE8D2AA-2302-4551-A13E-5D07A642D902}">
            <xm:f>$D5=設定!$E$6</xm:f>
            <x14:dxf>
              <font>
                <b/>
                <i val="0"/>
                <color rgb="FFFF6600"/>
              </font>
              <fill>
                <patternFill>
                  <bgColor theme="7" tint="0.59996337778862885"/>
                </patternFill>
              </fill>
            </x14:dxf>
          </x14:cfRule>
          <x14:cfRule type="expression" priority="18" id="{527C9DC3-C285-49D9-B768-2E5662DCCAAC}">
            <xm:f>$D5=設定!$E$5</xm:f>
            <x14:dxf>
              <font>
                <b/>
                <i val="0"/>
                <color rgb="FFFF0000"/>
              </font>
              <fill>
                <patternFill>
                  <bgColor rgb="FFFFCCCC"/>
                </patternFill>
              </fill>
            </x14:dxf>
          </x14:cfRule>
          <xm:sqref>D5:D50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FF86530-F149-4A8D-A8FB-C952727D8F18}">
          <x14:formula1>
            <xm:f>設定!$D$5:$D$16</xm:f>
          </x14:formula1>
          <xm:sqref>E5:E50</xm:sqref>
        </x14:dataValidation>
        <x14:dataValidation type="list" allowBlank="1" showInputMessage="1" showErrorMessage="1" xr:uid="{85DF8091-4700-4B90-A381-E280C5A08EC7}">
          <x14:formula1>
            <xm:f>設定!$E$4:$E$20</xm:f>
          </x14:formula1>
          <xm:sqref>D5:D50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設定</vt:lpstr>
      <vt:lpstr>ガントチャート</vt:lpstr>
      <vt:lpstr>チーム研修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2020-09-16T10:53:35Z</dcterms:modified>
  <cp:category/>
  <cp:contentStatus/>
</cp:coreProperties>
</file>