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fileSharing readOnlyRecommended="1"/>
  <workbookPr codeName="ThisWorkbook" defaultThemeVersion="124226"/>
  <mc:AlternateContent xmlns:mc="http://schemas.openxmlformats.org/markup-compatibility/2006">
    <mc:Choice Requires="x15">
      <x15ac:absPath xmlns:x15ac="http://schemas.microsoft.com/office/spreadsheetml/2010/11/ac" url="S:\MSE759\20_設計\06_PT2\03.詳細設計\静的解析\"/>
    </mc:Choice>
  </mc:AlternateContent>
  <bookViews>
    <workbookView xWindow="0" yWindow="135" windowWidth="3195" windowHeight="7800" activeTab="4"/>
  </bookViews>
  <sheets>
    <sheet name="目次" sheetId="5" r:id="rId1"/>
    <sheet name="0.ﾌﾟﾛｼﾞｪｸﾄ警告ｻﾏﾘ" sheetId="3" r:id="rId2"/>
    <sheet name="1.QAC警告リスト" sheetId="12" r:id="rId3"/>
    <sheet name="2.チェック結果" sheetId="13" r:id="rId4"/>
    <sheet name="3.チェック結果 (Optimus)" sheetId="14" r:id="rId5"/>
  </sheets>
  <definedNames>
    <definedName name="_xlnm._FilterDatabase" localSheetId="3" hidden="1">'2.チェック結果'!$A$4:$L$327</definedName>
    <definedName name="_xlnm._FilterDatabase" localSheetId="4" hidden="1">'3.チェック結果 (Optimus)'!$A$4:$L$400</definedName>
    <definedName name="_PulseOutputDriver_c_102">#REF!</definedName>
    <definedName name="_PulseOutputDriver_c_173">#REF!</definedName>
    <definedName name="_PulseOutputDriver_c_226">#REF!</definedName>
    <definedName name="_PulseOutputDriver_c_266">#REF!</definedName>
    <definedName name="_PulseOutputDriver_c_271">#REF!</definedName>
    <definedName name="_PwmComDriver_c_191">#REF!</definedName>
    <definedName name="_PwmComDriver_c_210">#REF!</definedName>
    <definedName name="_PwmComDriver_c_232">#REF!</definedName>
    <definedName name="_PwmComDriver_c_281">#REF!</definedName>
    <definedName name="_PwmComDriver_c_300">#REF!</definedName>
    <definedName name="_PwmComDriver_c_320">#REF!</definedName>
    <definedName name="_PwmComDriver_c_342">#REF!</definedName>
    <definedName name="_PwmComDriver_c_365">#REF!</definedName>
    <definedName name="_PwmComDriver_c_580">#REF!</definedName>
    <definedName name="_xlnm.Print_Area" localSheetId="2">'1.QAC警告リスト'!$A$2:$M$47</definedName>
  </definedNames>
  <calcPr calcId="162913"/>
</workbook>
</file>

<file path=xl/calcChain.xml><?xml version="1.0" encoding="utf-8"?>
<calcChain xmlns="http://schemas.openxmlformats.org/spreadsheetml/2006/main">
  <c r="C2" i="12" l="1"/>
  <c r="N95" i="12"/>
  <c r="C95" i="12"/>
  <c r="N93" i="12" l="1"/>
  <c r="N92" i="12"/>
  <c r="N91" i="12"/>
  <c r="N90" i="12"/>
  <c r="N89" i="12"/>
  <c r="N88" i="12"/>
  <c r="N86" i="12"/>
  <c r="N85" i="12"/>
  <c r="N84" i="12"/>
  <c r="N83" i="12"/>
  <c r="N82" i="12"/>
  <c r="N81" i="12"/>
  <c r="N80" i="12"/>
  <c r="N79" i="12"/>
  <c r="N78" i="12"/>
  <c r="N77" i="12"/>
  <c r="N76" i="12"/>
  <c r="N75" i="12"/>
  <c r="N74" i="12"/>
  <c r="N73" i="12"/>
  <c r="N72" i="12"/>
  <c r="N71" i="12"/>
  <c r="N70" i="12"/>
  <c r="N69" i="12"/>
  <c r="N68" i="12"/>
  <c r="N67" i="12"/>
  <c r="N66" i="12"/>
  <c r="N65" i="12"/>
  <c r="N64" i="12"/>
  <c r="N61" i="12"/>
  <c r="N60" i="12"/>
  <c r="N59" i="12"/>
  <c r="N58" i="12"/>
  <c r="N57" i="12"/>
  <c r="N56" i="12"/>
  <c r="N55" i="12"/>
  <c r="N54" i="12"/>
  <c r="N53" i="12"/>
  <c r="N52" i="12"/>
  <c r="N49" i="12"/>
  <c r="N48" i="12"/>
  <c r="N47" i="12"/>
  <c r="N46" i="12"/>
  <c r="N45" i="12"/>
  <c r="N44" i="12"/>
  <c r="N43" i="12"/>
  <c r="N42" i="12"/>
  <c r="N41" i="12"/>
  <c r="N40" i="12"/>
  <c r="N39" i="12"/>
  <c r="N38" i="12"/>
  <c r="N37" i="12"/>
  <c r="N36" i="12"/>
  <c r="N34" i="12"/>
  <c r="N33" i="12"/>
  <c r="N32" i="12"/>
  <c r="N31" i="12"/>
  <c r="N30" i="12"/>
  <c r="N29" i="12"/>
  <c r="N28" i="12"/>
  <c r="N27" i="12"/>
  <c r="N26" i="12"/>
  <c r="N25" i="12"/>
  <c r="N24" i="12"/>
  <c r="N23" i="12"/>
  <c r="N22" i="12"/>
  <c r="N21" i="12"/>
  <c r="N20" i="12"/>
  <c r="N19" i="12"/>
  <c r="N18" i="12"/>
  <c r="N17" i="12"/>
  <c r="N16" i="12"/>
  <c r="N15" i="12"/>
  <c r="N14" i="12"/>
  <c r="N13" i="12"/>
  <c r="N6" i="12" l="1"/>
  <c r="C16" i="12"/>
  <c r="M95" i="12"/>
  <c r="L95" i="12"/>
  <c r="K95" i="12"/>
  <c r="J95" i="12"/>
  <c r="I95" i="12"/>
  <c r="H95" i="12"/>
  <c r="G95" i="12"/>
  <c r="F95" i="12"/>
  <c r="E95" i="12"/>
  <c r="D95" i="12"/>
  <c r="M93" i="12"/>
  <c r="L93" i="12"/>
  <c r="K93" i="12"/>
  <c r="J93" i="12"/>
  <c r="I93" i="12"/>
  <c r="H93" i="12"/>
  <c r="G93" i="12"/>
  <c r="F93" i="12"/>
  <c r="E93" i="12"/>
  <c r="D93" i="12"/>
  <c r="C93" i="12"/>
  <c r="M92" i="12"/>
  <c r="L92" i="12"/>
  <c r="K92" i="12"/>
  <c r="J92" i="12"/>
  <c r="I92" i="12"/>
  <c r="H92" i="12"/>
  <c r="G92" i="12"/>
  <c r="F92" i="12"/>
  <c r="E92" i="12"/>
  <c r="D92" i="12"/>
  <c r="C92" i="12"/>
  <c r="M91" i="12"/>
  <c r="L91" i="12"/>
  <c r="K91" i="12"/>
  <c r="J91" i="12"/>
  <c r="I91" i="12"/>
  <c r="H91" i="12"/>
  <c r="G91" i="12"/>
  <c r="F91" i="12"/>
  <c r="E91" i="12"/>
  <c r="D91" i="12"/>
  <c r="C91" i="12"/>
  <c r="M90" i="12"/>
  <c r="L90" i="12"/>
  <c r="K90" i="12"/>
  <c r="J90" i="12"/>
  <c r="I90" i="12"/>
  <c r="H90" i="12"/>
  <c r="G90" i="12"/>
  <c r="F90" i="12"/>
  <c r="E90" i="12"/>
  <c r="D90" i="12"/>
  <c r="C90" i="12"/>
  <c r="M89" i="12"/>
  <c r="L89" i="12"/>
  <c r="K89" i="12"/>
  <c r="J89" i="12"/>
  <c r="I89" i="12"/>
  <c r="H89" i="12"/>
  <c r="G89" i="12"/>
  <c r="F89" i="12"/>
  <c r="E89" i="12"/>
  <c r="D89" i="12"/>
  <c r="C89" i="12"/>
  <c r="M88" i="12"/>
  <c r="L88" i="12"/>
  <c r="K88" i="12"/>
  <c r="J88" i="12"/>
  <c r="I88" i="12"/>
  <c r="H88" i="12"/>
  <c r="G88" i="12"/>
  <c r="F88" i="12"/>
  <c r="E88" i="12"/>
  <c r="D88" i="12"/>
  <c r="C88" i="12"/>
  <c r="M86" i="12"/>
  <c r="L86" i="12"/>
  <c r="K86" i="12"/>
  <c r="J86" i="12"/>
  <c r="I86" i="12"/>
  <c r="H86" i="12"/>
  <c r="G86" i="12"/>
  <c r="F86" i="12"/>
  <c r="E86" i="12"/>
  <c r="D86" i="12"/>
  <c r="C86" i="12"/>
  <c r="M85" i="12"/>
  <c r="L85" i="12"/>
  <c r="K85" i="12"/>
  <c r="J85" i="12"/>
  <c r="I85" i="12"/>
  <c r="H85" i="12"/>
  <c r="G85" i="12"/>
  <c r="F85" i="12"/>
  <c r="E85" i="12"/>
  <c r="D85" i="12"/>
  <c r="C85" i="12"/>
  <c r="M84" i="12"/>
  <c r="L84" i="12"/>
  <c r="K84" i="12"/>
  <c r="J84" i="12"/>
  <c r="I84" i="12"/>
  <c r="H84" i="12"/>
  <c r="G84" i="12"/>
  <c r="F84" i="12"/>
  <c r="E84" i="12"/>
  <c r="D84" i="12"/>
  <c r="C84" i="12"/>
  <c r="M83" i="12"/>
  <c r="L83" i="12"/>
  <c r="K83" i="12"/>
  <c r="J83" i="12"/>
  <c r="I83" i="12"/>
  <c r="H83" i="12"/>
  <c r="G83" i="12"/>
  <c r="F83" i="12"/>
  <c r="E83" i="12"/>
  <c r="D83" i="12"/>
  <c r="C83" i="12"/>
  <c r="M82" i="12"/>
  <c r="L82" i="12"/>
  <c r="K82" i="12"/>
  <c r="J82" i="12"/>
  <c r="I82" i="12"/>
  <c r="H82" i="12"/>
  <c r="G82" i="12"/>
  <c r="F82" i="12"/>
  <c r="E82" i="12"/>
  <c r="D82" i="12"/>
  <c r="C82" i="12"/>
  <c r="M81" i="12"/>
  <c r="L81" i="12"/>
  <c r="K81" i="12"/>
  <c r="J81" i="12"/>
  <c r="I81" i="12"/>
  <c r="H81" i="12"/>
  <c r="G81" i="12"/>
  <c r="F81" i="12"/>
  <c r="E81" i="12"/>
  <c r="D81" i="12"/>
  <c r="C81" i="12"/>
  <c r="M80" i="12"/>
  <c r="L80" i="12"/>
  <c r="K80" i="12"/>
  <c r="J80" i="12"/>
  <c r="I80" i="12"/>
  <c r="H80" i="12"/>
  <c r="G80" i="12"/>
  <c r="F80" i="12"/>
  <c r="E80" i="12"/>
  <c r="D80" i="12"/>
  <c r="C80" i="12"/>
  <c r="M79" i="12"/>
  <c r="L79" i="12"/>
  <c r="K79" i="12"/>
  <c r="J79" i="12"/>
  <c r="I79" i="12"/>
  <c r="H79" i="12"/>
  <c r="G79" i="12"/>
  <c r="F79" i="12"/>
  <c r="E79" i="12"/>
  <c r="D79" i="12"/>
  <c r="C79" i="12"/>
  <c r="M78" i="12"/>
  <c r="L78" i="12"/>
  <c r="K78" i="12"/>
  <c r="J78" i="12"/>
  <c r="I78" i="12"/>
  <c r="H78" i="12"/>
  <c r="G78" i="12"/>
  <c r="F78" i="12"/>
  <c r="E78" i="12"/>
  <c r="D78" i="12"/>
  <c r="C78" i="12"/>
  <c r="M77" i="12"/>
  <c r="L77" i="12"/>
  <c r="K77" i="12"/>
  <c r="J77" i="12"/>
  <c r="I77" i="12"/>
  <c r="H77" i="12"/>
  <c r="G77" i="12"/>
  <c r="F77" i="12"/>
  <c r="E77" i="12"/>
  <c r="D77" i="12"/>
  <c r="C77" i="12"/>
  <c r="M76" i="12"/>
  <c r="L76" i="12"/>
  <c r="K76" i="12"/>
  <c r="J76" i="12"/>
  <c r="I76" i="12"/>
  <c r="H76" i="12"/>
  <c r="G76" i="12"/>
  <c r="F76" i="12"/>
  <c r="E76" i="12"/>
  <c r="D76" i="12"/>
  <c r="C76" i="12"/>
  <c r="M75" i="12"/>
  <c r="L75" i="12"/>
  <c r="K75" i="12"/>
  <c r="J75" i="12"/>
  <c r="I75" i="12"/>
  <c r="H75" i="12"/>
  <c r="G75" i="12"/>
  <c r="F75" i="12"/>
  <c r="E75" i="12"/>
  <c r="D75" i="12"/>
  <c r="C75" i="12"/>
  <c r="M74" i="12"/>
  <c r="L74" i="12"/>
  <c r="K74" i="12"/>
  <c r="J74" i="12"/>
  <c r="I74" i="12"/>
  <c r="H74" i="12"/>
  <c r="G74" i="12"/>
  <c r="F74" i="12"/>
  <c r="E74" i="12"/>
  <c r="D74" i="12"/>
  <c r="C74" i="12"/>
  <c r="M73" i="12"/>
  <c r="L73" i="12"/>
  <c r="K73" i="12"/>
  <c r="J73" i="12"/>
  <c r="I73" i="12"/>
  <c r="H73" i="12"/>
  <c r="G73" i="12"/>
  <c r="F73" i="12"/>
  <c r="E73" i="12"/>
  <c r="D73" i="12"/>
  <c r="C73" i="12"/>
  <c r="M72" i="12"/>
  <c r="L72" i="12"/>
  <c r="K72" i="12"/>
  <c r="J72" i="12"/>
  <c r="I72" i="12"/>
  <c r="H72" i="12"/>
  <c r="G72" i="12"/>
  <c r="F72" i="12"/>
  <c r="E72" i="12"/>
  <c r="D72" i="12"/>
  <c r="C72" i="12"/>
  <c r="M71" i="12"/>
  <c r="L71" i="12"/>
  <c r="K71" i="12"/>
  <c r="J71" i="12"/>
  <c r="I71" i="12"/>
  <c r="H71" i="12"/>
  <c r="G71" i="12"/>
  <c r="F71" i="12"/>
  <c r="E71" i="12"/>
  <c r="D71" i="12"/>
  <c r="C71" i="12"/>
  <c r="M70" i="12"/>
  <c r="L70" i="12"/>
  <c r="K70" i="12"/>
  <c r="J70" i="12"/>
  <c r="I70" i="12"/>
  <c r="H70" i="12"/>
  <c r="G70" i="12"/>
  <c r="F70" i="12"/>
  <c r="E70" i="12"/>
  <c r="D70" i="12"/>
  <c r="C70" i="12"/>
  <c r="M69" i="12"/>
  <c r="L69" i="12"/>
  <c r="K69" i="12"/>
  <c r="J69" i="12"/>
  <c r="I69" i="12"/>
  <c r="H69" i="12"/>
  <c r="G69" i="12"/>
  <c r="F69" i="12"/>
  <c r="E69" i="12"/>
  <c r="D69" i="12"/>
  <c r="C69" i="12"/>
  <c r="M68" i="12"/>
  <c r="L68" i="12"/>
  <c r="K68" i="12"/>
  <c r="J68" i="12"/>
  <c r="I68" i="12"/>
  <c r="H68" i="12"/>
  <c r="G68" i="12"/>
  <c r="F68" i="12"/>
  <c r="E68" i="12"/>
  <c r="D68" i="12"/>
  <c r="C68" i="12"/>
  <c r="M67" i="12"/>
  <c r="L67" i="12"/>
  <c r="K67" i="12"/>
  <c r="J67" i="12"/>
  <c r="I67" i="12"/>
  <c r="H67" i="12"/>
  <c r="G67" i="12"/>
  <c r="F67" i="12"/>
  <c r="E67" i="12"/>
  <c r="D67" i="12"/>
  <c r="C67" i="12"/>
  <c r="M66" i="12"/>
  <c r="L66" i="12"/>
  <c r="K66" i="12"/>
  <c r="J66" i="12"/>
  <c r="I66" i="12"/>
  <c r="H66" i="12"/>
  <c r="G66" i="12"/>
  <c r="F66" i="12"/>
  <c r="E66" i="12"/>
  <c r="D66" i="12"/>
  <c r="C66" i="12"/>
  <c r="M65" i="12"/>
  <c r="L65" i="12"/>
  <c r="K65" i="12"/>
  <c r="J65" i="12"/>
  <c r="I65" i="12"/>
  <c r="H65" i="12"/>
  <c r="G65" i="12"/>
  <c r="F65" i="12"/>
  <c r="E65" i="12"/>
  <c r="D65" i="12"/>
  <c r="C65" i="12"/>
  <c r="M64" i="12"/>
  <c r="L64" i="12"/>
  <c r="K64" i="12"/>
  <c r="J64" i="12"/>
  <c r="I64" i="12"/>
  <c r="H64" i="12"/>
  <c r="G64" i="12"/>
  <c r="F64" i="12"/>
  <c r="E64" i="12"/>
  <c r="D64" i="12"/>
  <c r="C64" i="12"/>
  <c r="M61" i="12"/>
  <c r="L61" i="12"/>
  <c r="K61" i="12"/>
  <c r="J61" i="12"/>
  <c r="I61" i="12"/>
  <c r="H61" i="12"/>
  <c r="G61" i="12"/>
  <c r="F61" i="12"/>
  <c r="E61" i="12"/>
  <c r="D61" i="12"/>
  <c r="C61" i="12"/>
  <c r="M60" i="12"/>
  <c r="L60" i="12"/>
  <c r="K60" i="12"/>
  <c r="J60" i="12"/>
  <c r="I60" i="12"/>
  <c r="H60" i="12"/>
  <c r="G60" i="12"/>
  <c r="F60" i="12"/>
  <c r="E60" i="12"/>
  <c r="D60" i="12"/>
  <c r="C60" i="12"/>
  <c r="M59" i="12"/>
  <c r="L59" i="12"/>
  <c r="K59" i="12"/>
  <c r="J59" i="12"/>
  <c r="I59" i="12"/>
  <c r="H59" i="12"/>
  <c r="G59" i="12"/>
  <c r="F59" i="12"/>
  <c r="E59" i="12"/>
  <c r="D59" i="12"/>
  <c r="C59" i="12"/>
  <c r="M58" i="12"/>
  <c r="L58" i="12"/>
  <c r="K58" i="12"/>
  <c r="J58" i="12"/>
  <c r="I58" i="12"/>
  <c r="H58" i="12"/>
  <c r="G58" i="12"/>
  <c r="F58" i="12"/>
  <c r="E58" i="12"/>
  <c r="D58" i="12"/>
  <c r="C58" i="12"/>
  <c r="M57" i="12"/>
  <c r="L57" i="12"/>
  <c r="K57" i="12"/>
  <c r="J57" i="12"/>
  <c r="I57" i="12"/>
  <c r="H57" i="12"/>
  <c r="G57" i="12"/>
  <c r="F57" i="12"/>
  <c r="E57" i="12"/>
  <c r="D57" i="12"/>
  <c r="C57" i="12"/>
  <c r="M56" i="12"/>
  <c r="L56" i="12"/>
  <c r="K56" i="12"/>
  <c r="J56" i="12"/>
  <c r="I56" i="12"/>
  <c r="H56" i="12"/>
  <c r="G56" i="12"/>
  <c r="F56" i="12"/>
  <c r="E56" i="12"/>
  <c r="D56" i="12"/>
  <c r="C56" i="12"/>
  <c r="M55" i="12"/>
  <c r="L55" i="12"/>
  <c r="K55" i="12"/>
  <c r="J55" i="12"/>
  <c r="I55" i="12"/>
  <c r="H55" i="12"/>
  <c r="G55" i="12"/>
  <c r="F55" i="12"/>
  <c r="E55" i="12"/>
  <c r="D55" i="12"/>
  <c r="C55" i="12"/>
  <c r="M54" i="12"/>
  <c r="L54" i="12"/>
  <c r="K54" i="12"/>
  <c r="J54" i="12"/>
  <c r="I54" i="12"/>
  <c r="H54" i="12"/>
  <c r="G54" i="12"/>
  <c r="F54" i="12"/>
  <c r="E54" i="12"/>
  <c r="D54" i="12"/>
  <c r="C54" i="12"/>
  <c r="M53" i="12"/>
  <c r="L53" i="12"/>
  <c r="K53" i="12"/>
  <c r="J53" i="12"/>
  <c r="I53" i="12"/>
  <c r="H53" i="12"/>
  <c r="G53" i="12"/>
  <c r="F53" i="12"/>
  <c r="E53" i="12"/>
  <c r="D53" i="12"/>
  <c r="C53" i="12"/>
  <c r="M52" i="12"/>
  <c r="L52" i="12"/>
  <c r="K52" i="12"/>
  <c r="J52" i="12"/>
  <c r="I52" i="12"/>
  <c r="H52" i="12"/>
  <c r="G52" i="12"/>
  <c r="F52" i="12"/>
  <c r="E52" i="12"/>
  <c r="D52" i="12"/>
  <c r="C52" i="12"/>
  <c r="M49" i="12"/>
  <c r="L49" i="12"/>
  <c r="K49" i="12"/>
  <c r="J49" i="12"/>
  <c r="I49" i="12"/>
  <c r="H49" i="12"/>
  <c r="G49" i="12"/>
  <c r="F49" i="12"/>
  <c r="E49" i="12"/>
  <c r="D49" i="12"/>
  <c r="C49" i="12"/>
  <c r="M48" i="12"/>
  <c r="L48" i="12"/>
  <c r="K48" i="12"/>
  <c r="J48" i="12"/>
  <c r="I48" i="12"/>
  <c r="H48" i="12"/>
  <c r="G48" i="12"/>
  <c r="F48" i="12"/>
  <c r="E48" i="12"/>
  <c r="D48" i="12"/>
  <c r="C48" i="12"/>
  <c r="M47" i="12"/>
  <c r="L47" i="12"/>
  <c r="K47" i="12"/>
  <c r="J47" i="12"/>
  <c r="I47" i="12"/>
  <c r="H47" i="12"/>
  <c r="G47" i="12"/>
  <c r="F47" i="12"/>
  <c r="E47" i="12"/>
  <c r="D47" i="12"/>
  <c r="C47" i="12"/>
  <c r="M46" i="12"/>
  <c r="L46" i="12"/>
  <c r="K46" i="12"/>
  <c r="J46" i="12"/>
  <c r="I46" i="12"/>
  <c r="H46" i="12"/>
  <c r="G46" i="12"/>
  <c r="F46" i="12"/>
  <c r="E46" i="12"/>
  <c r="D46" i="12"/>
  <c r="C46" i="12"/>
  <c r="M45" i="12"/>
  <c r="L45" i="12"/>
  <c r="K45" i="12"/>
  <c r="J45" i="12"/>
  <c r="I45" i="12"/>
  <c r="H45" i="12"/>
  <c r="G45" i="12"/>
  <c r="F45" i="12"/>
  <c r="E45" i="12"/>
  <c r="D45" i="12"/>
  <c r="C45" i="12"/>
  <c r="M44" i="12"/>
  <c r="L44" i="12"/>
  <c r="K44" i="12"/>
  <c r="J44" i="12"/>
  <c r="I44" i="12"/>
  <c r="H44" i="12"/>
  <c r="G44" i="12"/>
  <c r="F44" i="12"/>
  <c r="E44" i="12"/>
  <c r="D44" i="12"/>
  <c r="C44" i="12"/>
  <c r="M43" i="12"/>
  <c r="L43" i="12"/>
  <c r="K43" i="12"/>
  <c r="J43" i="12"/>
  <c r="I43" i="12"/>
  <c r="H43" i="12"/>
  <c r="G43" i="12"/>
  <c r="F43" i="12"/>
  <c r="E43" i="12"/>
  <c r="D43" i="12"/>
  <c r="C43" i="12"/>
  <c r="M42" i="12"/>
  <c r="L42" i="12"/>
  <c r="K42" i="12"/>
  <c r="J42" i="12"/>
  <c r="I42" i="12"/>
  <c r="H42" i="12"/>
  <c r="G42" i="12"/>
  <c r="F42" i="12"/>
  <c r="E42" i="12"/>
  <c r="D42" i="12"/>
  <c r="C42" i="12"/>
  <c r="M41" i="12"/>
  <c r="L41" i="12"/>
  <c r="K41" i="12"/>
  <c r="J41" i="12"/>
  <c r="I41" i="12"/>
  <c r="H41" i="12"/>
  <c r="G41" i="12"/>
  <c r="F41" i="12"/>
  <c r="E41" i="12"/>
  <c r="D41" i="12"/>
  <c r="C41" i="12"/>
  <c r="M40" i="12"/>
  <c r="L40" i="12"/>
  <c r="K40" i="12"/>
  <c r="J40" i="12"/>
  <c r="I40" i="12"/>
  <c r="H40" i="12"/>
  <c r="G40" i="12"/>
  <c r="F40" i="12"/>
  <c r="E40" i="12"/>
  <c r="D40" i="12"/>
  <c r="C40" i="12"/>
  <c r="M39" i="12"/>
  <c r="L39" i="12"/>
  <c r="K39" i="12"/>
  <c r="J39" i="12"/>
  <c r="I39" i="12"/>
  <c r="H39" i="12"/>
  <c r="G39" i="12"/>
  <c r="F39" i="12"/>
  <c r="E39" i="12"/>
  <c r="D39" i="12"/>
  <c r="C39" i="12"/>
  <c r="M38" i="12"/>
  <c r="L38" i="12"/>
  <c r="K38" i="12"/>
  <c r="J38" i="12"/>
  <c r="I38" i="12"/>
  <c r="H38" i="12"/>
  <c r="G38" i="12"/>
  <c r="F38" i="12"/>
  <c r="E38" i="12"/>
  <c r="D38" i="12"/>
  <c r="C38" i="12"/>
  <c r="M37" i="12"/>
  <c r="L37" i="12"/>
  <c r="K37" i="12"/>
  <c r="J37" i="12"/>
  <c r="I37" i="12"/>
  <c r="H37" i="12"/>
  <c r="G37" i="12"/>
  <c r="F37" i="12"/>
  <c r="E37" i="12"/>
  <c r="D37" i="12"/>
  <c r="C37" i="12"/>
  <c r="M36" i="12"/>
  <c r="L36" i="12"/>
  <c r="K36" i="12"/>
  <c r="J36" i="12"/>
  <c r="I36" i="12"/>
  <c r="H36" i="12"/>
  <c r="G36" i="12"/>
  <c r="F36" i="12"/>
  <c r="E36" i="12"/>
  <c r="D36" i="12"/>
  <c r="C36" i="12"/>
  <c r="M34" i="12"/>
  <c r="L34" i="12"/>
  <c r="K34" i="12"/>
  <c r="J34" i="12"/>
  <c r="I34" i="12"/>
  <c r="H34" i="12"/>
  <c r="G34" i="12"/>
  <c r="F34" i="12"/>
  <c r="E34" i="12"/>
  <c r="D34" i="12"/>
  <c r="C34" i="12"/>
  <c r="M33" i="12"/>
  <c r="L33" i="12"/>
  <c r="K33" i="12"/>
  <c r="J33" i="12"/>
  <c r="I33" i="12"/>
  <c r="H33" i="12"/>
  <c r="G33" i="12"/>
  <c r="F33" i="12"/>
  <c r="E33" i="12"/>
  <c r="D33" i="12"/>
  <c r="C33" i="12"/>
  <c r="M32" i="12"/>
  <c r="L32" i="12"/>
  <c r="K32" i="12"/>
  <c r="J32" i="12"/>
  <c r="I32" i="12"/>
  <c r="H32" i="12"/>
  <c r="G32" i="12"/>
  <c r="F32" i="12"/>
  <c r="E32" i="12"/>
  <c r="D32" i="12"/>
  <c r="C32" i="12"/>
  <c r="M31" i="12"/>
  <c r="L31" i="12"/>
  <c r="K31" i="12"/>
  <c r="J31" i="12"/>
  <c r="I31" i="12"/>
  <c r="H31" i="12"/>
  <c r="G31" i="12"/>
  <c r="F31" i="12"/>
  <c r="E31" i="12"/>
  <c r="D31" i="12"/>
  <c r="C31" i="12"/>
  <c r="M30" i="12"/>
  <c r="L30" i="12"/>
  <c r="K30" i="12"/>
  <c r="J30" i="12"/>
  <c r="I30" i="12"/>
  <c r="H30" i="12"/>
  <c r="G30" i="12"/>
  <c r="F30" i="12"/>
  <c r="E30" i="12"/>
  <c r="D30" i="12"/>
  <c r="C30" i="12"/>
  <c r="M29" i="12"/>
  <c r="L29" i="12"/>
  <c r="K29" i="12"/>
  <c r="J29" i="12"/>
  <c r="I29" i="12"/>
  <c r="H29" i="12"/>
  <c r="G29" i="12"/>
  <c r="F29" i="12"/>
  <c r="E29" i="12"/>
  <c r="D29" i="12"/>
  <c r="C29" i="12"/>
  <c r="M28" i="12"/>
  <c r="L28" i="12"/>
  <c r="K28" i="12"/>
  <c r="J28" i="12"/>
  <c r="I28" i="12"/>
  <c r="H28" i="12"/>
  <c r="G28" i="12"/>
  <c r="F28" i="12"/>
  <c r="E28" i="12"/>
  <c r="D28" i="12"/>
  <c r="C28" i="12"/>
  <c r="M27" i="12"/>
  <c r="L27" i="12"/>
  <c r="K27" i="12"/>
  <c r="J27" i="12"/>
  <c r="I27" i="12"/>
  <c r="H27" i="12"/>
  <c r="G27" i="12"/>
  <c r="F27" i="12"/>
  <c r="E27" i="12"/>
  <c r="D27" i="12"/>
  <c r="C27" i="12"/>
  <c r="M26" i="12"/>
  <c r="L26" i="12"/>
  <c r="K26" i="12"/>
  <c r="J26" i="12"/>
  <c r="I26" i="12"/>
  <c r="H26" i="12"/>
  <c r="G26" i="12"/>
  <c r="F26" i="12"/>
  <c r="E26" i="12"/>
  <c r="D26" i="12"/>
  <c r="C26" i="12"/>
  <c r="M25" i="12"/>
  <c r="L25" i="12"/>
  <c r="K25" i="12"/>
  <c r="J25" i="12"/>
  <c r="I25" i="12"/>
  <c r="H25" i="12"/>
  <c r="G25" i="12"/>
  <c r="F25" i="12"/>
  <c r="E25" i="12"/>
  <c r="D25" i="12"/>
  <c r="C25" i="12"/>
  <c r="M24" i="12"/>
  <c r="L24" i="12"/>
  <c r="K24" i="12"/>
  <c r="J24" i="12"/>
  <c r="I24" i="12"/>
  <c r="H24" i="12"/>
  <c r="G24" i="12"/>
  <c r="F24" i="12"/>
  <c r="E24" i="12"/>
  <c r="D24" i="12"/>
  <c r="C24" i="12"/>
  <c r="M23" i="12"/>
  <c r="L23" i="12"/>
  <c r="K23" i="12"/>
  <c r="J23" i="12"/>
  <c r="I23" i="12"/>
  <c r="H23" i="12"/>
  <c r="G23" i="12"/>
  <c r="F23" i="12"/>
  <c r="E23" i="12"/>
  <c r="D23" i="12"/>
  <c r="C23" i="12"/>
  <c r="M22" i="12"/>
  <c r="L22" i="12"/>
  <c r="K22" i="12"/>
  <c r="J22" i="12"/>
  <c r="I22" i="12"/>
  <c r="H22" i="12"/>
  <c r="G22" i="12"/>
  <c r="F22" i="12"/>
  <c r="E22" i="12"/>
  <c r="D22" i="12"/>
  <c r="C22" i="12"/>
  <c r="M21" i="12"/>
  <c r="L21" i="12"/>
  <c r="K21" i="12"/>
  <c r="J21" i="12"/>
  <c r="I21" i="12"/>
  <c r="H21" i="12"/>
  <c r="G21" i="12"/>
  <c r="F21" i="12"/>
  <c r="E21" i="12"/>
  <c r="D21" i="12"/>
  <c r="C21" i="12"/>
  <c r="M20" i="12"/>
  <c r="L20" i="12"/>
  <c r="K20" i="12"/>
  <c r="J20" i="12"/>
  <c r="I20" i="12"/>
  <c r="H20" i="12"/>
  <c r="G20" i="12"/>
  <c r="F20" i="12"/>
  <c r="E20" i="12"/>
  <c r="D20" i="12"/>
  <c r="C20" i="12"/>
  <c r="M19" i="12"/>
  <c r="L19" i="12"/>
  <c r="K19" i="12"/>
  <c r="J19" i="12"/>
  <c r="I19" i="12"/>
  <c r="H19" i="12"/>
  <c r="G19" i="12"/>
  <c r="F19" i="12"/>
  <c r="E19" i="12"/>
  <c r="D19" i="12"/>
  <c r="C19" i="12"/>
  <c r="M18" i="12"/>
  <c r="L18" i="12"/>
  <c r="K18" i="12"/>
  <c r="J18" i="12"/>
  <c r="I18" i="12"/>
  <c r="H18" i="12"/>
  <c r="G18" i="12"/>
  <c r="F18" i="12"/>
  <c r="E18" i="12"/>
  <c r="D18" i="12"/>
  <c r="C18" i="12"/>
  <c r="M17" i="12"/>
  <c r="L17" i="12"/>
  <c r="K17" i="12"/>
  <c r="J17" i="12"/>
  <c r="I17" i="12"/>
  <c r="H17" i="12"/>
  <c r="G17" i="12"/>
  <c r="F17" i="12"/>
  <c r="E17" i="12"/>
  <c r="D17" i="12"/>
  <c r="C17" i="12"/>
  <c r="M16" i="12"/>
  <c r="L16" i="12"/>
  <c r="K16" i="12"/>
  <c r="J16" i="12"/>
  <c r="I16" i="12"/>
  <c r="H16" i="12"/>
  <c r="G16" i="12"/>
  <c r="F16" i="12"/>
  <c r="E16" i="12"/>
  <c r="D16" i="12"/>
  <c r="M15" i="12"/>
  <c r="L15" i="12"/>
  <c r="K15" i="12"/>
  <c r="J15" i="12"/>
  <c r="I15" i="12"/>
  <c r="H15" i="12"/>
  <c r="G15" i="12"/>
  <c r="F15" i="12"/>
  <c r="E15" i="12"/>
  <c r="D15" i="12"/>
  <c r="C15" i="12"/>
  <c r="M14" i="12"/>
  <c r="L14" i="12"/>
  <c r="K14" i="12"/>
  <c r="J14" i="12"/>
  <c r="I14" i="12"/>
  <c r="H14" i="12"/>
  <c r="G14" i="12"/>
  <c r="F14" i="12"/>
  <c r="E14" i="12"/>
  <c r="D14" i="12"/>
  <c r="C14" i="12"/>
  <c r="M13" i="12"/>
  <c r="L13" i="12"/>
  <c r="K13" i="12"/>
  <c r="J13" i="12"/>
  <c r="I13" i="12"/>
  <c r="H13" i="12"/>
  <c r="G13" i="12"/>
  <c r="F13" i="12"/>
  <c r="E13" i="12"/>
  <c r="D13" i="12"/>
  <c r="C13" i="12"/>
  <c r="O95" i="12" l="1"/>
  <c r="L9" i="12"/>
  <c r="H9" i="12"/>
  <c r="D9" i="12"/>
  <c r="O93" i="12"/>
  <c r="O92" i="12"/>
  <c r="O91" i="12"/>
  <c r="O90" i="12"/>
  <c r="O89" i="12"/>
  <c r="O88" i="12"/>
  <c r="O86" i="12"/>
  <c r="O85" i="12"/>
  <c r="O84" i="12"/>
  <c r="O83" i="12"/>
  <c r="O82" i="12"/>
  <c r="O81" i="12"/>
  <c r="O80" i="12"/>
  <c r="O79" i="12"/>
  <c r="O78" i="12"/>
  <c r="O77" i="12"/>
  <c r="O76" i="12"/>
  <c r="O75" i="12"/>
  <c r="O74" i="12"/>
  <c r="O73" i="12"/>
  <c r="O72" i="12"/>
  <c r="O71" i="12"/>
  <c r="O70" i="12"/>
  <c r="O69" i="12"/>
  <c r="O68" i="12"/>
  <c r="O67" i="12"/>
  <c r="O66" i="12"/>
  <c r="K8" i="12"/>
  <c r="G8" i="12"/>
  <c r="C8" i="12"/>
  <c r="O65" i="12"/>
  <c r="L8" i="12"/>
  <c r="H8" i="12"/>
  <c r="D8" i="12"/>
  <c r="O64" i="12"/>
  <c r="I8" i="12"/>
  <c r="E8" i="12"/>
  <c r="O61" i="12"/>
  <c r="O60" i="12"/>
  <c r="O59" i="12"/>
  <c r="O58" i="12"/>
  <c r="O57" i="12"/>
  <c r="O56" i="12"/>
  <c r="O55" i="12"/>
  <c r="L7" i="12"/>
  <c r="H7" i="12"/>
  <c r="D7" i="12"/>
  <c r="O54" i="12"/>
  <c r="I7" i="12"/>
  <c r="E7" i="12"/>
  <c r="N7" i="12"/>
  <c r="J7" i="12"/>
  <c r="F7" i="12"/>
  <c r="O52" i="12"/>
  <c r="O49" i="12"/>
  <c r="O48" i="12"/>
  <c r="O47" i="12"/>
  <c r="O46" i="12"/>
  <c r="O45" i="12"/>
  <c r="O44" i="12"/>
  <c r="O43" i="12"/>
  <c r="O42" i="12"/>
  <c r="O41" i="12"/>
  <c r="O40" i="12"/>
  <c r="O39" i="12"/>
  <c r="O38" i="12"/>
  <c r="O37" i="12"/>
  <c r="O36" i="12"/>
  <c r="O34" i="12"/>
  <c r="O33" i="12"/>
  <c r="O32" i="12"/>
  <c r="O31" i="12"/>
  <c r="O30" i="12"/>
  <c r="O29" i="12"/>
  <c r="O28" i="12"/>
  <c r="O27" i="12"/>
  <c r="O26" i="12"/>
  <c r="O25" i="12"/>
  <c r="O24" i="12"/>
  <c r="O23" i="12"/>
  <c r="O22" i="12"/>
  <c r="O21" i="12"/>
  <c r="O20" i="12"/>
  <c r="O19" i="12"/>
  <c r="O18" i="12"/>
  <c r="O17" i="12"/>
  <c r="O16" i="12"/>
  <c r="O15" i="12"/>
  <c r="I6" i="12"/>
  <c r="E6" i="12"/>
  <c r="O14" i="12"/>
  <c r="O13" i="12"/>
  <c r="K6" i="12"/>
  <c r="J6" i="12"/>
  <c r="G6" i="12"/>
  <c r="F6" i="12"/>
  <c r="C6" i="12"/>
  <c r="N9" i="12"/>
  <c r="K9" i="12"/>
  <c r="J9" i="12"/>
  <c r="I9" i="12"/>
  <c r="G9" i="12"/>
  <c r="F9" i="12"/>
  <c r="E9" i="12"/>
  <c r="C9" i="12"/>
  <c r="N8" i="12"/>
  <c r="J8" i="12"/>
  <c r="F8" i="12"/>
  <c r="K7" i="12"/>
  <c r="G7" i="12"/>
  <c r="C7" i="12"/>
  <c r="L6" i="12"/>
  <c r="H6" i="12"/>
  <c r="D6" i="12"/>
  <c r="G10" i="12" l="1"/>
  <c r="M7" i="12"/>
  <c r="O7" i="12" s="1"/>
  <c r="D10" i="12"/>
  <c r="M9" i="12"/>
  <c r="O9" i="12" s="1"/>
  <c r="J10" i="12"/>
  <c r="K10" i="12"/>
  <c r="F10" i="12"/>
  <c r="N10" i="12"/>
  <c r="I10" i="12"/>
  <c r="C10" i="12"/>
  <c r="M6" i="12"/>
  <c r="O6" i="12" s="1"/>
  <c r="M8" i="12"/>
  <c r="O8" i="12" s="1"/>
  <c r="E10" i="12"/>
  <c r="H10" i="12"/>
  <c r="L10" i="12"/>
  <c r="O53" i="12"/>
  <c r="M10" i="12" l="1"/>
  <c r="O10" i="12" s="1"/>
</calcChain>
</file>

<file path=xl/sharedStrings.xml><?xml version="1.0" encoding="utf-8"?>
<sst xmlns="http://schemas.openxmlformats.org/spreadsheetml/2006/main" count="5607" uniqueCount="745">
  <si>
    <t>Msg(4:1514) オブジェクト 'gFlag_tempSensorShort' は、定義されている翻訳単位の中の、関数 'DcDcData_ExportDataForMonitor' だけから参照されています。</t>
  </si>
  <si>
    <t>Msg(4:3408) 'gFlag_tempSensorShort' は外部結合を持ちますが、これより以前に宣言がありません。</t>
  </si>
  <si>
    <t>Msg(4:1514) オブジェクト 'gFlag_hvvOverVoltage' は、定義されている翻訳単位の中の、関数 'DcDcData_ExportDataForMonitor' だけから参照されています。</t>
  </si>
  <si>
    <t>Msg(4:3408) 'gFlag_hvvOverVoltage' は外部結合を持ちますが、これより以前に宣言がありません。</t>
  </si>
  <si>
    <t>Msg(4:3408) 'gFlag_lvvOverVoltage' は外部結合を持ちますが、これより以前に宣言がありません。</t>
  </si>
  <si>
    <t>Msg(4:1514) オブジェクト 'gFX_analogHvv' は、定義されている翻訳単位の中の、関数 'DcDcData_ExportDataForMonitor' だけから参照されています。</t>
  </si>
  <si>
    <t>Msg(4:3408) 'gFX_analogHvv' は外部結合を持ちますが、これより以前に宣言がありません。</t>
  </si>
  <si>
    <t>Msg(4:1514) オブジェクト 'gFX_analogLvv' は、定義されている翻訳単位の中の、関数 'DcDcData_ExportDataForMonitor' だけから参照されています。</t>
  </si>
  <si>
    <t>Msg(4:3408) 'gFX_analogLvv' は外部結合を持ちますが、これより以前に宣言がありません。</t>
  </si>
  <si>
    <t>Msg(4:1514) オブジェクト 'gFX_adcTemp1' は、定義されている翻訳単位の中の、関数 'DcDcData_ExportDataForMonitor' だけから参照されています。</t>
  </si>
  <si>
    <t>Msg(4:3408) 'gFX_adcTemp1' は外部結合を持ちますが、これより以前に宣言がありません。</t>
  </si>
  <si>
    <t>Msg(4:1514) オブジェクト 'gFX_analogTemp1' は、定義されている翻訳単位の中の、関数 'DcDcData_ExportDataForMonitor' だけから参照されています。</t>
  </si>
  <si>
    <t>Msg(4:3408) 'gFX_analogTemp1' は外部結合を持ちますが、これより以前に宣言がありません。</t>
  </si>
  <si>
    <t>Msg(4:1514) オブジェクト 'gFX_ecuRequestSetPoint' は、定義されている翻訳単位の中の、関数 'DcDcData_ExportDataForMonitor' だけから参照されています。</t>
  </si>
  <si>
    <t>Msg(4:3408) 'gFX_ecuRequestSetPoint' は外部結合を持ちますが、これより以前に宣言がありません。</t>
  </si>
  <si>
    <t>Msg(4:1514) オブジェクト 'gFX_setPointDuty' は、定義されている翻訳単位の中の、関数 'DcDcData_ExportDataForMonitor' だけから参照されています。</t>
  </si>
  <si>
    <t>Msg(4:3408) 'gFX_setPointDuty' は外部結合を持ちますが、これより以前に宣言がありません。</t>
  </si>
  <si>
    <t>Msg(4:1514) オブジェクト 'gFX_currentLimitDuty' は、定義されている翻訳単位の中の、関数 'DcDcData_ExportDataForMonitor' だけから参照されています。</t>
  </si>
  <si>
    <t>Msg(4:3408) 'gFX_currentLimitDuty' は外部結合を持ちますが、これより以前に宣言がありません。</t>
  </si>
  <si>
    <t>Msg(4:1514) オブジェクト 'gFX_setPointVoltage' は、定義されている翻訳単位の中の、関数 'DcDcData_ExportDataForMonitor' だけから参照されています。</t>
  </si>
  <si>
    <t>Msg(4:3408) 'gFX_setPointVoltage' は外部結合を持ちますが、これより以前に宣言がありません。</t>
  </si>
  <si>
    <t>Msg(4:5013) 基本型 'unsigned short int' が使用されています。</t>
  </si>
  <si>
    <t>Msg(4:1503) 関数 'ISRMainIsrTrd1' が定義されていますが、このプロジェクトでは使用されていません。</t>
  </si>
  <si>
    <t>Msg(2:1532) 関数 'Output_Refresh' は、定義されている場所とは異なる1つの翻訳単位の中だけで参照されています。</t>
  </si>
  <si>
    <t>Msg(2:1532) 関数 'PF_Utils_MinU32' は、定義されている場所とは異なる1つの翻訳単位の中だけで参照されています。</t>
  </si>
  <si>
    <t>Msg(4:1503) 関数 'PF_Utils_Arith_L_ShiftU32' が定義されていますが、このプロジェクトでは使用されていません。</t>
  </si>
  <si>
    <t>Msg(4:1505) 関数 'PF_Utils_U16ToFxIndex' は、定義されている翻訳単位の中だけで参照されています。</t>
  </si>
  <si>
    <t>Msg(2:3206) この仮引数 'p_reg' は、この関数の中で使用されていません。</t>
  </si>
  <si>
    <t>Msg(2:3206) この仮引数 'value' は、この関数の中で使用されていません。</t>
  </si>
  <si>
    <t>Msg(4:1503) 関数 'PF_Utils_SetRegWUseAND' が定義されていますが、このプロジェクトでは使用されていません。</t>
  </si>
  <si>
    <t>Msg(4:1503) 関数 'PF_Utils_SetRegBUseOR' が定義されていますが、このプロジェクトでは使用されていません。</t>
  </si>
  <si>
    <t>Msg(4:1503) 関数 'PF_Utils_SetRegWUseOR' が定義されていますが、このプロジェクトでは使用されていません。</t>
  </si>
  <si>
    <t>Msg(4:1503) 関数 'IsrWdtAndOscillationStopDetect' が定義されていますが、このプロジェクトでは使用されていません。</t>
  </si>
  <si>
    <t>Msg(4:1503) 関数 'IsrUnd' が定義されていますが、このプロジェクトでは使用されていません。</t>
  </si>
  <si>
    <t>Msg(2:1532) 関数 'PF_WdtDriver_CpuReset' は、定義されている場所とは異なる1つの翻訳単位の中だけで参照されています。</t>
  </si>
  <si>
    <t>Sub No.</t>
    <phoneticPr fontId="1"/>
  </si>
  <si>
    <t>コメント</t>
    <phoneticPr fontId="1"/>
  </si>
  <si>
    <t>_rom1_begin はアセンブラで定義されたシンボル。　キャスト対象は、特定のアドレスを示している。
指定アドレスに保存された値を取得するためこのキャストは必要。　問題なし。</t>
    <rPh sb="34" eb="36">
      <t>ﾀｲｼｮｳ</t>
    </rPh>
    <rPh sb="38" eb="40">
      <t>ﾄｸﾃｲ</t>
    </rPh>
    <rPh sb="46" eb="47">
      <t>ｼﾒ</t>
    </rPh>
    <rPh sb="53" eb="55">
      <t>ｼﾃｲ</t>
    </rPh>
    <rPh sb="60" eb="62">
      <t>ﾎｿﾞﾝ</t>
    </rPh>
    <rPh sb="65" eb="66">
      <t>ｱﾀｲ</t>
    </rPh>
    <rPh sb="84" eb="86">
      <t>ﾓﾝﾀﾞｲ</t>
    </rPh>
    <phoneticPr fontId="10" type="noConversion"/>
  </si>
  <si>
    <t>アセンブリ言語の記述の文字であるため、修正は不可能。</t>
    <rPh sb="5" eb="7">
      <t>ｹﾞﾝｺﾞ</t>
    </rPh>
    <phoneticPr fontId="10" type="noConversion"/>
  </si>
  <si>
    <t>内容</t>
    <rPh sb="0" eb="2">
      <t>ナイヨウ</t>
    </rPh>
    <phoneticPr fontId="1"/>
  </si>
  <si>
    <t>番号</t>
    <phoneticPr fontId="1"/>
  </si>
  <si>
    <t>警告</t>
    <phoneticPr fontId="1"/>
  </si>
  <si>
    <t>3.チェック結果（Optimus）</t>
    <phoneticPr fontId="1"/>
  </si>
  <si>
    <t>Msg(3:3203) 変数 'u8_dummyRead' には値が設定されますが、その後一度も使用されていません。</t>
  </si>
  <si>
    <t>Msg(2:1532) 関数 'TimerDriver_Init' は、定義されている場所とは異なる1つの翻訳単位の中だけで参照されています。</t>
  </si>
  <si>
    <t>Msg(2:3414) このマクロは記憶域クラス指定子または関数指定子を定義しています。</t>
  </si>
  <si>
    <t>Msg(4:3408) 'gFlag_gpioHvOverVoltage' は外部結合を持ちますが、これより以前に宣言がありません。</t>
  </si>
  <si>
    <t>PF_CommonDefine.h</t>
  </si>
  <si>
    <t>PF_FailDetect.c</t>
  </si>
  <si>
    <t>PF_Input.c</t>
  </si>
  <si>
    <t>PF_TaskService.c</t>
  </si>
  <si>
    <t>PF_Utils.c</t>
  </si>
  <si>
    <t>PF_Utils.h</t>
  </si>
  <si>
    <t>PF_CheckRom.c</t>
  </si>
  <si>
    <t>PF_WdtDriver.c</t>
  </si>
  <si>
    <t>PF_DbgComm.c</t>
  </si>
  <si>
    <t>PF_DbgPrint.c</t>
  </si>
  <si>
    <t>PF_DbgService.c</t>
  </si>
  <si>
    <t>PF_FlashDriver.c</t>
  </si>
  <si>
    <t>PF_UartDriver.c</t>
  </si>
  <si>
    <t>kernel_id.h</t>
  </si>
  <si>
    <t>コンバータ（機種依存）</t>
    <rPh sb="6" eb="8">
      <t>キシュ</t>
    </rPh>
    <rPh sb="8" eb="10">
      <t>イゾン</t>
    </rPh>
    <phoneticPr fontId="1"/>
  </si>
  <si>
    <t>OS（機種依存）</t>
    <rPh sb="3" eb="5">
      <t>キシュ</t>
    </rPh>
    <rPh sb="5" eb="7">
      <t>イゾン</t>
    </rPh>
    <phoneticPr fontId="1"/>
  </si>
  <si>
    <t>コンバータ機能（機種依存）</t>
    <rPh sb="5" eb="7">
      <t>キノウ</t>
    </rPh>
    <rPh sb="8" eb="10">
      <t>キシュ</t>
    </rPh>
    <rPh sb="10" eb="12">
      <t>イゾン</t>
    </rPh>
    <phoneticPr fontId="1"/>
  </si>
  <si>
    <r>
      <t>O</t>
    </r>
    <r>
      <rPr>
        <sz val="11"/>
        <rFont val="ＭＳ Ｐゴシック"/>
        <family val="3"/>
        <charset val="128"/>
      </rPr>
      <t>S（機種依存）</t>
    </r>
    <rPh sb="3" eb="5">
      <t>キシュ</t>
    </rPh>
    <rPh sb="5" eb="7">
      <t>イゾン</t>
    </rPh>
    <phoneticPr fontId="1"/>
  </si>
  <si>
    <t>No.</t>
    <phoneticPr fontId="1"/>
  </si>
  <si>
    <t>バージョン</t>
    <phoneticPr fontId="1"/>
  </si>
  <si>
    <t>DcDcData.c</t>
  </si>
  <si>
    <t>PrmData.h</t>
  </si>
  <si>
    <t>PF_PrmChange.c</t>
  </si>
  <si>
    <t>QAC警告のチェック結果（PF）</t>
    <rPh sb="3" eb="5">
      <t>ケイコク</t>
    </rPh>
    <rPh sb="10" eb="12">
      <t>ケッカ</t>
    </rPh>
    <phoneticPr fontId="1"/>
  </si>
  <si>
    <t>ファイル名</t>
  </si>
  <si>
    <t>合計</t>
  </si>
  <si>
    <t>BuildConfig.h</t>
  </si>
  <si>
    <t>CommonDefine.h</t>
  </si>
  <si>
    <t>DcDcConverter.c</t>
  </si>
  <si>
    <t>DcDcConverter.h</t>
  </si>
  <si>
    <t>AdcDriver.h</t>
  </si>
  <si>
    <t>GpioDriver.c</t>
  </si>
  <si>
    <t>GpioDriver.h</t>
  </si>
  <si>
    <t>PwmDriver.c</t>
  </si>
  <si>
    <t>PwmDriver.h</t>
  </si>
  <si>
    <t>TimerDriver.h</t>
  </si>
  <si>
    <t>Input.c</t>
  </si>
  <si>
    <t>Input.h</t>
  </si>
  <si>
    <t>Output.c</t>
  </si>
  <si>
    <t>Output.h</t>
  </si>
  <si>
    <t>Service.c</t>
  </si>
  <si>
    <t>Service.h</t>
  </si>
  <si>
    <t>SoftwareVersion.h</t>
  </si>
  <si>
    <t>レベル</t>
    <phoneticPr fontId="1"/>
  </si>
  <si>
    <t>張り付け用シート</t>
    <rPh sb="0" eb="1">
      <t>ハ</t>
    </rPh>
    <rPh sb="2" eb="3">
      <t>ツ</t>
    </rPh>
    <rPh sb="4" eb="5">
      <t>ヨウ</t>
    </rPh>
    <phoneticPr fontId="1"/>
  </si>
  <si>
    <t>↓ここにQACで「レポート」→「プロジェクト警告サマリ」で出力されるテキストを張り付けて、「データ」→「区切り位置」で整理する</t>
    <rPh sb="22" eb="24">
      <t>ケイコク</t>
    </rPh>
    <rPh sb="29" eb="31">
      <t>シュツリョク</t>
    </rPh>
    <rPh sb="39" eb="40">
      <t>ハ</t>
    </rPh>
    <rPh sb="41" eb="42">
      <t>ツ</t>
    </rPh>
    <rPh sb="52" eb="54">
      <t>クギ</t>
    </rPh>
    <rPh sb="55" eb="57">
      <t>イチ</t>
    </rPh>
    <rPh sb="59" eb="61">
      <t>セイリ</t>
    </rPh>
    <phoneticPr fontId="1"/>
  </si>
  <si>
    <t>QAC警告リスト</t>
    <rPh sb="3" eb="5">
      <t>ケイコク</t>
    </rPh>
    <phoneticPr fontId="1"/>
  </si>
  <si>
    <t>※「ﾌﾟﾛｼﾞｪｸﾄ警告ｻﾏﾘ」シートを更新すると反映されます。</t>
    <rPh sb="20" eb="22">
      <t>コウシン</t>
    </rPh>
    <rPh sb="25" eb="27">
      <t>ハンエイ</t>
    </rPh>
    <phoneticPr fontId="1"/>
  </si>
  <si>
    <t>行番号</t>
    <rPh sb="0" eb="3">
      <t>ギョウバンゴウ</t>
    </rPh>
    <phoneticPr fontId="1"/>
  </si>
  <si>
    <t>チェック結果</t>
    <rPh sb="4" eb="6">
      <t>ケッカ</t>
    </rPh>
    <phoneticPr fontId="1"/>
  </si>
  <si>
    <t>目次</t>
    <rPh sb="0" eb="2">
      <t>モクジ</t>
    </rPh>
    <phoneticPr fontId="1"/>
  </si>
  <si>
    <t>1.QAC警告リスト</t>
  </si>
  <si>
    <t>0.ﾌﾟﾛｼﾞｪｸﾄ警告ｻﾏﾘ</t>
  </si>
  <si>
    <t>※作業用シート</t>
    <rPh sb="1" eb="4">
      <t>サギョウヨウ</t>
    </rPh>
    <phoneticPr fontId="1"/>
  </si>
  <si>
    <t>シート</t>
    <phoneticPr fontId="1"/>
  </si>
  <si>
    <t>QAC警告の一覧</t>
    <rPh sb="3" eb="5">
      <t>ケイコク</t>
    </rPh>
    <rPh sb="6" eb="8">
      <t>イチラン</t>
    </rPh>
    <phoneticPr fontId="1"/>
  </si>
  <si>
    <t>QAC警告確認結果</t>
    <rPh sb="3" eb="5">
      <t>ケイコク</t>
    </rPh>
    <rPh sb="5" eb="7">
      <t>カクニン</t>
    </rPh>
    <rPh sb="7" eb="9">
      <t>ケッカ</t>
    </rPh>
    <phoneticPr fontId="1"/>
  </si>
  <si>
    <t>チェック
済み</t>
    <rPh sb="5" eb="6">
      <t>ズ</t>
    </rPh>
    <phoneticPr fontId="1"/>
  </si>
  <si>
    <t>チェック
状況</t>
    <rPh sb="5" eb="7">
      <t>ジョウキョウ</t>
    </rPh>
    <phoneticPr fontId="1"/>
  </si>
  <si>
    <t>確認日</t>
    <rPh sb="0" eb="2">
      <t>カクニン</t>
    </rPh>
    <rPh sb="2" eb="3">
      <t>ビ</t>
    </rPh>
    <phoneticPr fontId="1"/>
  </si>
  <si>
    <t>確認者</t>
    <rPh sb="0" eb="2">
      <t>カクニン</t>
    </rPh>
    <rPh sb="2" eb="3">
      <t>シャ</t>
    </rPh>
    <phoneticPr fontId="1"/>
  </si>
  <si>
    <t>確認バージョン</t>
    <rPh sb="0" eb="2">
      <t>カクニン</t>
    </rPh>
    <phoneticPr fontId="1"/>
  </si>
  <si>
    <t>QAC解析結果</t>
    <rPh sb="3" eb="5">
      <t>カイセキ</t>
    </rPh>
    <rPh sb="5" eb="7">
      <t>ケッカ</t>
    </rPh>
    <phoneticPr fontId="1"/>
  </si>
  <si>
    <t>2.チェック結果</t>
  </si>
  <si>
    <t>QAC警告のチェック結果（機種依存）</t>
    <rPh sb="3" eb="5">
      <t>ケイコク</t>
    </rPh>
    <rPh sb="10" eb="12">
      <t>ケッカ</t>
    </rPh>
    <rPh sb="13" eb="15">
      <t>キシュ</t>
    </rPh>
    <rPh sb="15" eb="17">
      <t>イゾン</t>
    </rPh>
    <phoneticPr fontId="1"/>
  </si>
  <si>
    <t>合計</t>
    <rPh sb="0" eb="2">
      <t>ゴウケイ</t>
    </rPh>
    <phoneticPr fontId="1"/>
  </si>
  <si>
    <t>実行する前に初期化宣言や値設定を行い、メモリー配置を行ったためNULLの可能性を排除。</t>
  </si>
  <si>
    <t>意図的な無限ループであるかを確認するための警告。
意図的な、無限ループのため、問題ない。</t>
    <rPh sb="0" eb="3">
      <t>ｲﾄﾃｷ</t>
    </rPh>
    <rPh sb="4" eb="6">
      <t>ﾑｹﾞﾝ</t>
    </rPh>
    <rPh sb="14" eb="16">
      <t>ｶｸﾆﾝ</t>
    </rPh>
    <rPh sb="21" eb="23">
      <t>ｹｲｺｸ</t>
    </rPh>
    <rPh sb="30" eb="32">
      <t>ﾑｹﾞﾝ</t>
    </rPh>
    <rPh sb="39" eb="41">
      <t>ﾓﾝﾀﾞｲ</t>
    </rPh>
    <phoneticPr fontId="10" type="noConversion"/>
  </si>
  <si>
    <t>アセンブリ言語の記述の中で使用されている。　削除不可。</t>
    <rPh sb="5" eb="7">
      <t>ｹﾞﾝｺﾞ</t>
    </rPh>
    <rPh sb="11" eb="12">
      <t>ﾅｶ</t>
    </rPh>
    <rPh sb="13" eb="15">
      <t>ｼﾖｳ</t>
    </rPh>
    <rPh sb="22" eb="24">
      <t>ｻｸｼﾞｮ</t>
    </rPh>
    <rPh sb="24" eb="26">
      <t>ﾌｶ</t>
    </rPh>
    <phoneticPr fontId="10" type="noConversion"/>
  </si>
  <si>
    <t>kernel_cfg.h</t>
  </si>
  <si>
    <t>PF_Safety.c</t>
  </si>
  <si>
    <t>PF_Safety.h</t>
  </si>
  <si>
    <t>警告</t>
    <rPh sb="0" eb="2">
      <t>ケイコク</t>
    </rPh>
    <phoneticPr fontId="1"/>
  </si>
  <si>
    <t>番号</t>
    <rPh sb="0" eb="2">
      <t>バンゴウ</t>
    </rPh>
    <phoneticPr fontId="1"/>
  </si>
  <si>
    <t>Msg(2:1502) オブジェクト 'rom_checksum' が定義されていますが、このプロジェクトでは使用されていません。</t>
  </si>
  <si>
    <t>Msg(2:3211) グローバルな識別子 'rom_checksum' がここで定義されましたが、この翻訳単位では使用されていません。</t>
  </si>
  <si>
    <t>Msg(2:1532) 関数 'PF_CheckRom_Check' は、定義されている場所とは異なる1つの翻訳単位の中だけで参照されています。</t>
  </si>
  <si>
    <t>この関数は、このモジュールの公開関数で、他モジュールからコールされている。１カ所からしかコールされていないが、このモジュールに対する処理のため、他モジュールに移動すべきではない。　問題なし。</t>
    <rPh sb="90" eb="92">
      <t>モンダイ</t>
    </rPh>
    <phoneticPr fontId="1"/>
  </si>
  <si>
    <t>Msg(4:0306) [I] オブジェクトを指すポインタを汎整数型へ(またはその逆へ)キャストしています。</t>
  </si>
  <si>
    <t>Msg(2:2814) &lt;P&gt; NULLポインタを間接参照すると思われます。</t>
  </si>
  <si>
    <t xml:space="preserve">演算結果が0(NULL)にならないことを検証しているため、問題なし。
</t>
    <rPh sb="0" eb="2">
      <t>エンザン</t>
    </rPh>
    <rPh sb="2" eb="4">
      <t>ケッカ</t>
    </rPh>
    <phoneticPr fontId="1"/>
  </si>
  <si>
    <t>固定小数点型の定義用であり、const宣言で使用する目的のため関数化することはできない。　修正不可</t>
    <rPh sb="45" eb="49">
      <t>シュウセイフカ</t>
    </rPh>
    <phoneticPr fontId="1"/>
  </si>
  <si>
    <t>文字データを扱う方として、CHARを定義している。
本警告の内容は、「char型は文字データに、signed char型とunsigned char型は数値データに使用すべきです。 」という警告なので、問題ない。</t>
    <rPh sb="6" eb="7">
      <t>アツカ</t>
    </rPh>
    <rPh sb="8" eb="9">
      <t>カタ</t>
    </rPh>
    <rPh sb="18" eb="20">
      <t>テイギ</t>
    </rPh>
    <rPh sb="26" eb="27">
      <t>ホン</t>
    </rPh>
    <rPh sb="27" eb="29">
      <t>ケイコク</t>
    </rPh>
    <rPh sb="30" eb="32">
      <t>ナイヨウ</t>
    </rPh>
    <rPh sb="95" eb="97">
      <t>ケイコク</t>
    </rPh>
    <rPh sb="101" eb="103">
      <t>モンダイ</t>
    </rPh>
    <phoneticPr fontId="1"/>
  </si>
  <si>
    <t>Msg(2:1532) 関数 'PF_DbgComm_Init' は、定義されている場所とは異なる1つの翻訳単位の中だけで参照されています。</t>
  </si>
  <si>
    <t>Msg(2:1532) 関数 'PF_DbgComm_Main' は、定義されている場所とは異なる1つの翻訳単位の中だけで参照されています。</t>
  </si>
  <si>
    <t>Msg(2:1532) 関数 'PF_DbgComm_InitState' は、定義されている場所とは異なる1つの翻訳単位の中だけで参照されています。</t>
  </si>
  <si>
    <t>Msg(2:0314) [I] オブジェクト型を指すポインタからvoidを指すポインタへキャストしています。</t>
  </si>
  <si>
    <t>memset()で変数の初期化を行っている。
memset()の第1引数は、void * 型のため、必要なキャスト。問題なし。</t>
    <rPh sb="32" eb="33">
      <t>ダイ</t>
    </rPh>
    <rPh sb="34" eb="36">
      <t>ヒキスウ</t>
    </rPh>
    <rPh sb="45" eb="46">
      <t>ガタ</t>
    </rPh>
    <rPh sb="50" eb="52">
      <t>ヒツヨウ</t>
    </rPh>
    <phoneticPr fontId="1"/>
  </si>
  <si>
    <t>Msg(2:2824) &lt;P&gt; NULLポインタを算術演算すると思われます。</t>
  </si>
  <si>
    <t>比較するために型を揃えている。必要なキャスト。　問題なし。</t>
    <rPh sb="7" eb="8">
      <t>カタ</t>
    </rPh>
    <rPh sb="9" eb="10">
      <t>ソロ</t>
    </rPh>
    <rPh sb="15" eb="17">
      <t>ヒツヨウ</t>
    </rPh>
    <rPh sb="24" eb="26">
      <t>モンダイ</t>
    </rPh>
    <phoneticPr fontId="1"/>
  </si>
  <si>
    <t>Msg(4:0488) ポインタ算術を行っています。</t>
  </si>
  <si>
    <t>特定のアドレス値を扱う処理のため、ポインタ算術は避けられない。　問題なし。</t>
    <rPh sb="32" eb="34">
      <t>モンダイ</t>
    </rPh>
    <phoneticPr fontId="1"/>
  </si>
  <si>
    <t>memcpy()で変数のコピーを行っている。
memcpy()の第1引数は、void * 型のため、必要なキャスト。問題なし。</t>
    <rPh sb="32" eb="33">
      <t>ダイ</t>
    </rPh>
    <rPh sb="34" eb="36">
      <t>ヒキスウ</t>
    </rPh>
    <rPh sb="45" eb="46">
      <t>ガタ</t>
    </rPh>
    <rPh sb="50" eb="52">
      <t>ヒツヨウ</t>
    </rPh>
    <phoneticPr fontId="1"/>
  </si>
  <si>
    <t>memcpy()で変数のコピーを行っている。
memcpy()の第2引数は、void * 型のため、必要なキャスト。問題なし。</t>
    <rPh sb="32" eb="33">
      <t>ダイ</t>
    </rPh>
    <rPh sb="34" eb="36">
      <t>ヒキスウ</t>
    </rPh>
    <rPh sb="45" eb="46">
      <t>ガタ</t>
    </rPh>
    <rPh sb="50" eb="52">
      <t>ヒツヨウ</t>
    </rPh>
    <phoneticPr fontId="1"/>
  </si>
  <si>
    <t>特定のアドレス値を扱う処理であり、設計上、意図的なキャスト。問題なし。</t>
    <rPh sb="17" eb="19">
      <t>セッケイ</t>
    </rPh>
    <rPh sb="19" eb="20">
      <t>ジョウ</t>
    </rPh>
    <rPh sb="21" eb="24">
      <t>イトテキ</t>
    </rPh>
    <phoneticPr fontId="1"/>
  </si>
  <si>
    <t>Msg(2:1532) 関数 'PF_DbgComm_EvtRecvPktComplete' は、定義されている場所とは異なる1つの翻訳単位の中だけで参照されています。</t>
  </si>
  <si>
    <t>Msg(2:1532) 関数 'PF_DbgComm_EvtSendPktComplete' は、定義されている場所とは異なる1つの翻訳単位の中だけで参照されています。</t>
  </si>
  <si>
    <t>Msg(2:1532) 関数 'PF_DbgService_Authentication' は、定義されている場所とは異なる1つの翻訳単位の中だけで参照されています。</t>
  </si>
  <si>
    <t>Msg(2:1532) 関数 'PF_FailDetect_SimpleCheck' は、定義されている場所とは異なる1つの翻訳単位の中だけで参照されています。</t>
  </si>
  <si>
    <t>Msg(2:1532) 関数 'PF_FlashDriver_RewritControl' は、定義されている場所とは異なる1つの翻訳単位の中だけで参照されています。</t>
  </si>
  <si>
    <t>Msg(2:3617) 構造体/共用体を値で代入しています。</t>
  </si>
  <si>
    <t>本警告は、「構造体と共用体の代入は、古い(K&amp;R)コンパイラの一部ではサポートされていません。 」というもの。
使用するコンパイラではサポートしているため、問題ない。　修正不要</t>
    <rPh sb="0" eb="1">
      <t>ホン</t>
    </rPh>
    <rPh sb="1" eb="3">
      <t>ケイコク</t>
    </rPh>
    <rPh sb="56" eb="58">
      <t>シヨウ</t>
    </rPh>
    <rPh sb="78" eb="80">
      <t>モンダイ</t>
    </rPh>
    <rPh sb="84" eb="86">
      <t>シュウセイ</t>
    </rPh>
    <rPh sb="86" eb="88">
      <t>フヨウ</t>
    </rPh>
    <phoneticPr fontId="1"/>
  </si>
  <si>
    <t>Msg(2:3604) 構造体/共用体/配列型の自動オブジェクトの定義において初期化子が使用されています。</t>
  </si>
  <si>
    <t>C言語の初期のバージョンでは許容されていない。
使用しているコンパイラでは、問題ない。修正不要</t>
    <rPh sb="1" eb="3">
      <t>ゲンゴ</t>
    </rPh>
    <rPh sb="4" eb="6">
      <t>ショキ</t>
    </rPh>
    <rPh sb="14" eb="16">
      <t>キョヨウ</t>
    </rPh>
    <rPh sb="24" eb="26">
      <t>シヨウ</t>
    </rPh>
    <rPh sb="38" eb="40">
      <t>モンダイ</t>
    </rPh>
    <rPh sb="43" eb="45">
      <t>シュウセイ</t>
    </rPh>
    <rPh sb="45" eb="47">
      <t>フヨウ</t>
    </rPh>
    <phoneticPr fontId="1"/>
  </si>
  <si>
    <t>Msg(4:0286) [I] 基本ソース文字集合に属さない文字が、文字列リテラル("～")の中に記述されています。</t>
  </si>
  <si>
    <t>Msg(4:2982) この代入は冗長です。このオブジェクトの値は、全く使用されないまま変更されています。</t>
  </si>
  <si>
    <t>該当ポインタ変数に代入する p_eraseBlockAddressSet[] に NULLが指定されないことを検証しているため、問題ない。</t>
    <rPh sb="0" eb="2">
      <t>ガイトウ</t>
    </rPh>
    <rPh sb="6" eb="8">
      <t>ヘンスウ</t>
    </rPh>
    <rPh sb="9" eb="11">
      <t>ダイニュウ</t>
    </rPh>
    <phoneticPr fontId="1"/>
  </si>
  <si>
    <t>特定のアドレス値を扱う処理であり、設計上、意図的な処理であるため、問題なし。</t>
    <rPh sb="17" eb="19">
      <t>セッケイ</t>
    </rPh>
    <rPh sb="19" eb="20">
      <t>ジョウ</t>
    </rPh>
    <rPh sb="21" eb="24">
      <t>イトテキ</t>
    </rPh>
    <rPh sb="25" eb="27">
      <t>ショリ</t>
    </rPh>
    <rPh sb="33" eb="35">
      <t>モンダイ</t>
    </rPh>
    <phoneticPr fontId="1"/>
  </si>
  <si>
    <t>Msg(4:0489) 整数値1がポインタに対して加算または減算されています。</t>
  </si>
  <si>
    <t>Msg(2:1532) 関数 'PF_PrmChange_Init' は、定義されている場所とは異なる1つの翻訳単位の中だけで参照されています。</t>
  </si>
  <si>
    <t>設計上、意図的なキャスト。問題なし。</t>
    <rPh sb="0" eb="2">
      <t>セッケイ</t>
    </rPh>
    <rPh sb="2" eb="3">
      <t>ジョウ</t>
    </rPh>
    <rPh sb="4" eb="7">
      <t>イトテキ</t>
    </rPh>
    <phoneticPr fontId="1"/>
  </si>
  <si>
    <t>Msg(4:0310) 異なるオブジェクトポインタ型へキャストしています。</t>
  </si>
  <si>
    <t>Msg(3:3305) より制限されたアライメントをもつポインタ型へキャストしています。</t>
  </si>
  <si>
    <t>Msg(2:1532) 関数 'PF_PrmChange_Read' は、定義されている場所とは異なる1つの翻訳単位の中だけで参照されています。</t>
  </si>
  <si>
    <t>Msg(2:3231) ローカルなstaticオブジェクトのアドレスが、関数仮引数を使用して呼び出し元に戻されています。</t>
  </si>
  <si>
    <t xml:space="preserve">PF_PrmChange_Read()でコールしている関数郡と、IF仕様をそろえるためにstaticオブジェクトを使用している。　設計上、意図的なもの。問題なし。
</t>
    <rPh sb="27" eb="29">
      <t>カンスウ</t>
    </rPh>
    <rPh sb="29" eb="30">
      <t>グン</t>
    </rPh>
    <rPh sb="34" eb="36">
      <t>シヨウ</t>
    </rPh>
    <rPh sb="57" eb="59">
      <t>シヨウ</t>
    </rPh>
    <rPh sb="65" eb="67">
      <t>セッケイ</t>
    </rPh>
    <rPh sb="67" eb="68">
      <t>ジョウ</t>
    </rPh>
    <rPh sb="69" eb="72">
      <t>イトテキ</t>
    </rPh>
    <rPh sb="76" eb="78">
      <t>モンダイ</t>
    </rPh>
    <phoneticPr fontId="1"/>
  </si>
  <si>
    <t>Msg(2:1532) 関数 'PF_PrmChange_Write' は、定義されている場所とは異なる1つの翻訳単位の中だけで参照されています。</t>
  </si>
  <si>
    <t>Msg(4:0491) ポインタ型のオブジェクトに配列の添字付けが行われています。</t>
  </si>
  <si>
    <t>Msg(2:1532) 関数 'PF_PrmChange_Fwrite' は、定義されている場所とは異なる1つの翻訳単位の中だけで参照されています。</t>
  </si>
  <si>
    <t>memset()で変数の初期化を行っている。
memset()の第1引数は、void * 型のため、必要なキャスト。問題なし。</t>
    <rPh sb="32" eb="33">
      <t>ダイ</t>
    </rPh>
    <rPh sb="34" eb="36">
      <t>ヒキスウ</t>
    </rPh>
    <rPh sb="45" eb="46">
      <t>ガタ</t>
    </rPh>
    <rPh sb="50" eb="52">
      <t>ヒツヨウ</t>
    </rPh>
    <rPh sb="58" eb="60">
      <t>モンダイ</t>
    </rPh>
    <phoneticPr fontId="1"/>
  </si>
  <si>
    <t>PrmData_ReferPrms()の戻り値が代入される。
0(NULL)を指定しないことを検証しているため、問題ない。</t>
    <rPh sb="20" eb="21">
      <t>モド</t>
    </rPh>
    <rPh sb="22" eb="23">
      <t>チ</t>
    </rPh>
    <rPh sb="24" eb="26">
      <t>ダイニュウ</t>
    </rPh>
    <phoneticPr fontId="1"/>
  </si>
  <si>
    <t>Msg(4:0316) [I] voidを指すポインタからオブジェクト型を指すポインタへキャストしています。</t>
  </si>
  <si>
    <t>PF_PrmChange_FlashMemoryManager() の戻り値が、if制御式の値になる。
これは、「偽」になることがあり得るため、必要な条件分岐であり、削除することはできない。　修正不可</t>
    <rPh sb="35" eb="36">
      <t>モド</t>
    </rPh>
    <rPh sb="37" eb="38">
      <t>チ</t>
    </rPh>
    <rPh sb="46" eb="47">
      <t>アタイ</t>
    </rPh>
    <rPh sb="57" eb="58">
      <t>ギ</t>
    </rPh>
    <rPh sb="67" eb="68">
      <t>エ</t>
    </rPh>
    <rPh sb="75" eb="77">
      <t>ジョウケン</t>
    </rPh>
    <rPh sb="77" eb="79">
      <t>ブンキ</t>
    </rPh>
    <rPh sb="96" eb="98">
      <t>シュウセイ</t>
    </rPh>
    <rPh sb="98" eb="100">
      <t>フカ</t>
    </rPh>
    <phoneticPr fontId="1"/>
  </si>
  <si>
    <t>Msg(4:2995) この論理演算の結果は常に「真」です。</t>
  </si>
  <si>
    <t>Msg(4:2880) このコードには到達できません。</t>
  </si>
  <si>
    <t>PF_PrmChange_FlashMemoryManager() の戻り値が、if制御式の値になる。
これは、「偽」になることがあり得るため、このコードに到達する可能性がある。削除することはできない。　修正不可</t>
    <rPh sb="35" eb="36">
      <t>モド</t>
    </rPh>
    <rPh sb="37" eb="38">
      <t>チ</t>
    </rPh>
    <rPh sb="46" eb="47">
      <t>アタイ</t>
    </rPh>
    <rPh sb="57" eb="58">
      <t>ギ</t>
    </rPh>
    <rPh sb="67" eb="68">
      <t>エ</t>
    </rPh>
    <rPh sb="78" eb="80">
      <t>トウタツ</t>
    </rPh>
    <rPh sb="82" eb="85">
      <t>カノウセイ</t>
    </rPh>
    <rPh sb="102" eb="104">
      <t>シュウセイ</t>
    </rPh>
    <rPh sb="104" eb="106">
      <t>フカ</t>
    </rPh>
    <phoneticPr fontId="1"/>
  </si>
  <si>
    <t>Msg(2:1532) 関数 'PF_Safety_Init' は、定義されている場所とは異なる1つの翻訳単位の中だけで参照されています。</t>
  </si>
  <si>
    <t>Msg(2:1532) 関数 'PF_Safety_CheckStackOverflow' は、定義されている場所とは異なる1つの翻訳単位の中だけで参照されています。</t>
  </si>
  <si>
    <t>Msg(4:1514) オブジェクト 'gIdlePercentX10' は、定義されている翻訳単位の中の、関数 'PF_TaskService_ServiceTaskCore' だけから参照されています。</t>
  </si>
  <si>
    <t>デバッグ用に外部ツールから参照する際、mapファイルでアドレスを参照する為グローバル宣言としている。　問題なし。</t>
    <rPh sb="4" eb="5">
      <t>ヨウ</t>
    </rPh>
    <rPh sb="6" eb="8">
      <t>ガイブ</t>
    </rPh>
    <rPh sb="13" eb="15">
      <t>サンショウ</t>
    </rPh>
    <rPh sb="17" eb="18">
      <t>サイ</t>
    </rPh>
    <rPh sb="32" eb="34">
      <t>サンショウ</t>
    </rPh>
    <rPh sb="36" eb="37">
      <t>タメ</t>
    </rPh>
    <rPh sb="42" eb="44">
      <t>センゲン</t>
    </rPh>
    <rPh sb="51" eb="53">
      <t>モンダイ</t>
    </rPh>
    <phoneticPr fontId="1"/>
  </si>
  <si>
    <t>Msg(4:3408) 'gIdlePercentX10' は外部結合を持ちますが、これより以前に宣言がありません。</t>
  </si>
  <si>
    <t>Msg(4:1514) オブジェクト 'gIdlePercentX10Min' は、定義されている翻訳単位の中の、関数 'PF_TaskService_ServiceTaskCore' だけから参照されています。</t>
  </si>
  <si>
    <t>Msg(4:3408) 'gIdlePercentX10Min' は外部結合を持ちますが、これより以前に宣言がありません。</t>
  </si>
  <si>
    <t>Msg(4:1514) オブジェクト 'gCpuPercentX10' は、定義されている翻訳単位の中の、関数 'PF_TaskService_ServiceTaskCore' だけから参照されています。</t>
  </si>
  <si>
    <t>Msg(4:3408) 'gCpuPercentX10' は外部結合を持ちますが、これより以前に宣言がありません。</t>
  </si>
  <si>
    <t>Msg(4:1514) オブジェクト 'gEcuComm_StartToStart' は、定義されている翻訳単位の中の、関数 'TaskMainTaskEcuComm' だけから参照されています。</t>
  </si>
  <si>
    <t>Msg(4:3408) 'gEcuComm_StartToStart' は外部結合を持ちますが、これより以前に宣言がありません。</t>
  </si>
  <si>
    <t>Msg(4:1514) オブジェクト 'gEcuComm_StartToFinish' は、定義されている翻訳単位の中の、関数 'TaskMainTaskEcuComm' だけから参照されています。</t>
  </si>
  <si>
    <t>Msg(4:3408) 'gEcuComm_StartToFinish' は外部結合を持ちますが、これより以前に宣言がありません。</t>
  </si>
  <si>
    <t>Msg(4:1514) オブジェクト 'gEcuComm_StartToFinishMax' は、定義されている翻訳単位の中の、関数 'TaskMainTaskEcuComm' だけから参照されています。</t>
  </si>
  <si>
    <t>Msg(4:3408) 'gEcuComm_StartToFinishMax' は外部結合を持ちますが、これより以前に宣言がありません。</t>
  </si>
  <si>
    <t>Msg(4:1514) オブジェクト 'gConverter_StartToStart' は、定義されている翻訳単位の中の、関数 'TaskMainTaskConverter' だけから参照されています。</t>
  </si>
  <si>
    <t>Msg(4:3408) 'gConverter_StartToStart' は外部結合を持ちますが、これより以前に宣言がありません。</t>
  </si>
  <si>
    <t>Msg(4:1514) オブジェクト 'gConverter_StartToFinish' は、定義されている翻訳単位の中の、関数 'TaskMainTaskConverter' だけから参照されています。</t>
  </si>
  <si>
    <t>Msg(4:3408) 'gConverter_StartToFinish' は外部結合を持ちますが、これより以前に宣言がありません。</t>
  </si>
  <si>
    <t>Msg(4:1514) オブジェクト 'gConverter_StartToFinishMax' は、定義されている翻訳単位の中の、関数 'TaskMainTaskConverter' だけから参照されています。</t>
  </si>
  <si>
    <t>Msg(4:3408) 'gConverter_StartToFinishMax' は外部結合を持ちますが、これより以前に宣言がありません。</t>
  </si>
  <si>
    <t>Msg(4:1514) オブジェクト 'gConverter_StartToStartMin' は、定義されている翻訳単位の中の、関数 'TaskMainTaskConverter' だけから参照されています。</t>
  </si>
  <si>
    <t>Msg(4:3408) 'gConverter_StartToStartMin' は外部結合を持ちますが、これより以前に宣言がありません。</t>
  </si>
  <si>
    <t>Msg(4:1514) オブジェクト 'gConverter_StartToStartMax' は、定義されている翻訳単位の中の、関数 'TaskMainTaskConverter' だけから参照されています。</t>
  </si>
  <si>
    <t>Msg(4:3408) 'gConverter_StartToStartMax' は外部結合を持ちますが、これより以前に宣言がありません。</t>
  </si>
  <si>
    <t>Msg(4:1514) オブジェクト 'gService_StartToStart' は、定義されている翻訳単位の中の、関数 'PF_TaskService_ServiceTaskCore' だけから参照されています。</t>
  </si>
  <si>
    <t>Msg(4:3408) 'gService_StartToStart' は外部結合を持ちますが、これより以前に宣言がありません。</t>
  </si>
  <si>
    <t>Msg(4:1514) オブジェクト 'gService_StartToFinish' は、定義されている翻訳単位の中の、関数 'PF_TaskService_ServiceTaskCore' だけから参照されています。</t>
  </si>
  <si>
    <t>Msg(4:3408) 'gService_StartToFinish' は外部結合を持ちますが、これより以前に宣言がありません。</t>
  </si>
  <si>
    <t>Msg(4:1514) オブジェクト 'gService_StartToFinishMax' は、定義されている翻訳単位の中の、関数 'PF_TaskService_ServiceTaskCore' だけから参照されています。</t>
  </si>
  <si>
    <t>Msg(4:3408) 'gService_StartToFinishMax' は外部結合を持ちますが、これより以前に宣言がありません。</t>
  </si>
  <si>
    <t>Msg(4:1514) オブジェクト 'gErrorHookErcd' は、定義されている翻訳単位の中の、関数 'ErrorHook' だけから参照されています。</t>
  </si>
  <si>
    <t>Msg(4:3408) 'gErrorHookErcd' は外部結合を持ちますが、これより以前に宣言がありません。</t>
  </si>
  <si>
    <t>OS部分ため変更できない。処理的に問題はない。</t>
    <rPh sb="13" eb="16">
      <t>ショリテキ</t>
    </rPh>
    <rPh sb="17" eb="19">
      <t>モンダイ</t>
    </rPh>
    <phoneticPr fontId="1"/>
  </si>
  <si>
    <t>Msg(2:4571) この &lt;&lt; 演算子の左オペランドは、int型よりも小さな実質的な型をもっています。</t>
  </si>
  <si>
    <t>Msg(2:2870) 定数制御式をもつ無限ループが記述されています。</t>
  </si>
  <si>
    <t>Msg(4:1503) 関数 'TaskMainTaskConverter' が定義されていますが、このプロジェクトでは使用されていません。</t>
  </si>
  <si>
    <t>Msg(4:1503) 関数 'TaskMainTaskEcuComm' が定義されていますが、このプロジェクトでは使用されていません。</t>
  </si>
  <si>
    <t>Msg(4:1503) 関数 'TaskMainTaskDbgComm' が定義されていますが、このプロジェクトでは使用されていません。</t>
  </si>
  <si>
    <t>Msg(4:1503) 関数 'TaskMainTaskIdle' が定義されていますが、このプロジェクトでは使用されていません。</t>
  </si>
  <si>
    <t>Msg(4:1503) 関数 'StartupHook' が定義されていますが、このプロジェクトでは使用されていません。</t>
  </si>
  <si>
    <t>Msg(4:1503) 関数 'ErrorHook' が定義されていますが、このプロジェクトでは使用されていません。</t>
  </si>
  <si>
    <t>Msg(4:1503) 関数 'ISRMainIsrUart2RxD' が定義されていますが、このプロジェクトでは使用されていません。</t>
  </si>
  <si>
    <t>Msg(4:1503) 関数 'ISRMainIsrUart2TxD' が定義されていますが、このプロジェクトでは使用されていません。</t>
  </si>
  <si>
    <t>Msg(2:1532) 関数 'PF_UartDriver_Init' は、定義されている場所とは異なる1つの翻訳単位の中だけで参照されています。</t>
  </si>
  <si>
    <t>Msg(2:1532) 関数 'PF_UartDriver_SendPacket' は、定義されている場所とは異なる1つの翻訳単位の中だけで参照されています。</t>
  </si>
  <si>
    <t>Msg(2:1532) 関数 'PF_UartDriver_PermitRecvNextPkt' は、定義されている場所とは異なる1つの翻訳単位の中だけで参照されています。</t>
  </si>
  <si>
    <t>Msg(2:1532) 関数 'PF_UartDriver_GetRecvDataAscii' は、定義されている場所とは異なる1つの翻訳単位の中だけで参照されています。</t>
  </si>
  <si>
    <t>Msg(2:1532) 関数 'PF_Utils_Tick' は、定義されている場所とは異なる1つの翻訳単位の中だけで参照されています。</t>
  </si>
  <si>
    <t>MISRA-C:2004 Rule 21.1
--&gt;(0:1575)   変数 'dataAsciiLength' は前にここに現れます。（テストデータ: '20'）
--&gt;(0:1594)   ここで 'dataAsciiLength' が宣言されています。
dataAsciiLengthが、警告内容にある（テストデータ: '20'）で固定値なら、指摘の通り、冗長な演算。
dataAsciiLengthは、PF_DbgComm_RecvCmdReadSubOrderAscii()の引数であり、変わる可</t>
  </si>
  <si>
    <t>MISRA-C:2004 Rule 21.1
--&gt;(0:1575)   変数 'errorcode' は前にここに現れます。（テストデータ: '0'）
--&gt;(0:1575)   変数 'errorcode' は前にここに現れます。（テストデータ: '0'）
警告内容にある（テストデータ: '0'）でテストしたら指摘の通り、冗長な演算。
マクロで定義している DBG_ERR_NO_ERROR を変更した場合、意味がある演算となる。
マクロ値は変更される可能性があるため、削除することはできない。
修正不</t>
  </si>
  <si>
    <t>Msg(4:2984) この演算は冗長です。結果の値は、常に'0'になります。
MISRA-C:2004 Rule 21.1
--&gt;(0:1575)   変数 'errorcode' は前にここに現れます。（テストデータ: '0'）
--&gt;(0:1575)   変数 'errorcode' は前にここに現れます。（テストデータ: '0'）
警告内容にある（テストデータ: '0'）でテストしたら指摘の通り、冗長な演算。
マクロで定義している DBG_ERR_NO_ERROR を変更した場合、意味がある演算</t>
  </si>
  <si>
    <t xml:space="preserve">MISRA-C:2004 Rule 21.1
--&gt;(0:1575)   変数 'number' は前にここに現れます。（テストデータ: '7'）
警告内容にある（テストデータ: '7'）でテストしたら指摘の通り、冗長な演算。
numberに0x0Fより大きい値が入っていた場合、意味がある演算。
ここは、0x0Fより大きい値が入る可能性があるため、必要な演算であり、削除することはできない。　修正不可
</t>
    <rPh sb="198" eb="200">
      <t>シュウセイ</t>
    </rPh>
    <rPh sb="200" eb="202">
      <t>フカ</t>
    </rPh>
    <phoneticPr fontId="1"/>
  </si>
  <si>
    <t>Msg(4:1514) オブジェクト 'gFlag_overTempStop1' は、定義されている翻訳単位の中の、関数 'DcDcData_ExportDataForMonitor' だけから参照されています。</t>
  </si>
  <si>
    <t>Msg(4:3408) 'gFlag_overTempStop1' は外部結合を持ちますが、これより以前に宣言がありません。</t>
  </si>
  <si>
    <t>Msg(4:1514) オブジェクト 'gFlag_sensorOpen1' は、定義されている翻訳単位の中の、関数 'DcDcData_ExportDataForMonitor' だけから参照されています。</t>
  </si>
  <si>
    <t>Msg(4:3408) 'gFlag_sensorOpen1' は外部結合を持ちますが、これより以前に宣言がありません。</t>
  </si>
  <si>
    <t>Msg(4:1514) オブジェクト 'gFlag_sensorShort1' は、定義されている翻訳単位の中の、関数 'DcDcData_ExportDataForMonitor' だけから参照されています。</t>
  </si>
  <si>
    <t>Msg(4:3408) 'gFlag_sensorShort1' は外部結合を持ちますが、これより以前に宣言がありません。</t>
  </si>
  <si>
    <t>Msg(4:1514) オブジェクト 'gFlag_overTempStop' は、定義されている翻訳単位の中の、関数 'DcDcData_ExportDataForMonitor' だけから参照されています。</t>
  </si>
  <si>
    <t>Msg(4:3408) 'gFlag_overTempStop' は外部結合を持ちますが、これより以前に宣言がありません。</t>
  </si>
  <si>
    <t>Msg(4:1514) オブジェクト 'gFlag_tempSensorOpen' は、定義されている翻訳単位の中の、関数 'DcDcData_ExportDataForMonitor' だけから参照されています。</t>
  </si>
  <si>
    <t>Msg(4:3408) 'gFlag_tempSensorOpen' は外部結合を持ちますが、これより以前に宣言がありません。</t>
  </si>
  <si>
    <t>外部ツール GenerateCheckSumApp.exe で参照している。　削除不可。</t>
    <rPh sb="0" eb="2">
      <t>ガイブ</t>
    </rPh>
    <rPh sb="31" eb="33">
      <t>サンショウ</t>
    </rPh>
    <rPh sb="39" eb="41">
      <t>サクジョ</t>
    </rPh>
    <rPh sb="41" eb="43">
      <t>フカ</t>
    </rPh>
    <phoneticPr fontId="1"/>
  </si>
  <si>
    <t>_rom2_begin はアセンブラで定義されたシンボル。　キャスト対象は、特定のアドレスを示している。
指定アドレスに保存された値を取得するためこのキャストは必要。　問題なし。</t>
    <rPh sb="34" eb="36">
      <t>ﾀｲｼｮｳ</t>
    </rPh>
    <rPh sb="38" eb="40">
      <t>ﾄｸﾃｲ</t>
    </rPh>
    <rPh sb="46" eb="47">
      <t>ｼﾒ</t>
    </rPh>
    <rPh sb="53" eb="55">
      <t>ｼﾃｲ</t>
    </rPh>
    <rPh sb="60" eb="62">
      <t>ﾎｿﾞﾝ</t>
    </rPh>
    <rPh sb="65" eb="66">
      <t>ｱﾀｲ</t>
    </rPh>
    <rPh sb="84" eb="86">
      <t>ﾓﾝﾀﾞｲ</t>
    </rPh>
    <phoneticPr fontId="10" type="noConversion"/>
  </si>
  <si>
    <t>関数 PF_DbgComm_SendPacketAscii() で、実体を設定しており、NULLを指定しないことを検証しているため、問題ない。</t>
    <rPh sb="0" eb="2">
      <t>カンスウ</t>
    </rPh>
    <rPh sb="34" eb="36">
      <t>ジッタイ</t>
    </rPh>
    <rPh sb="37" eb="39">
      <t>セッテイ</t>
    </rPh>
    <phoneticPr fontId="1"/>
  </si>
  <si>
    <r>
      <t xml:space="preserve">QAC Version </t>
    </r>
    <r>
      <rPr>
        <b/>
        <sz val="18"/>
        <color indexed="12"/>
        <rFont val="ＭＳ Ｐゴシック"/>
        <family val="3"/>
        <charset val="128"/>
      </rPr>
      <t xml:space="preserve">8.1.1J </t>
    </r>
    <r>
      <rPr>
        <sz val="18"/>
        <rFont val="ＭＳ Ｐゴシック"/>
        <family val="3"/>
        <charset val="128"/>
      </rPr>
      <t>+ MISRA解析モジュール(</t>
    </r>
    <r>
      <rPr>
        <b/>
        <sz val="18"/>
        <rFont val="ＭＳ Ｐゴシック"/>
        <family val="3"/>
        <charset val="128"/>
      </rPr>
      <t xml:space="preserve">M2CM </t>
    </r>
    <r>
      <rPr>
        <b/>
        <sz val="18"/>
        <color indexed="12"/>
        <rFont val="ＭＳ Ｐゴシック"/>
        <family val="3"/>
        <charset val="128"/>
      </rPr>
      <t>3.2J</t>
    </r>
    <r>
      <rPr>
        <sz val="18"/>
        <rFont val="ＭＳ Ｐゴシック"/>
        <family val="3"/>
        <charset val="128"/>
      </rPr>
      <t>)</t>
    </r>
    <rPh sb="26" eb="28">
      <t>カイセキ</t>
    </rPh>
    <phoneticPr fontId="1"/>
  </si>
  <si>
    <t>DcDcData.h</t>
  </si>
  <si>
    <t>EcuComm.c</t>
  </si>
  <si>
    <t>EcuComm.h</t>
  </si>
  <si>
    <t>ExitHandler.c</t>
  </si>
  <si>
    <t>ExitHandler.h</t>
  </si>
  <si>
    <t>FailDetect.c</t>
  </si>
  <si>
    <t>FailDetect.h</t>
  </si>
  <si>
    <t>PrmData.c</t>
  </si>
  <si>
    <t>SoftwareVersion.c</t>
  </si>
  <si>
    <t>AdcDriver.c</t>
  </si>
  <si>
    <t>FmeaDriver.c</t>
  </si>
  <si>
    <t>FmeaDriver.h</t>
  </si>
  <si>
    <t>TimerDriver.c</t>
  </si>
  <si>
    <t>UartDriver.c</t>
  </si>
  <si>
    <t>UartDriver.h</t>
  </si>
  <si>
    <t>sys_config.c</t>
  </si>
  <si>
    <t>hw_sys_timer.c</t>
  </si>
  <si>
    <t>hw_sys_timer.h</t>
  </si>
  <si>
    <t>sys_timer.c</t>
  </si>
  <si>
    <t>PF_CheckRom.h</t>
  </si>
  <si>
    <t>PF_DbgComm.h</t>
  </si>
  <si>
    <t>PF_DbgPrint.h</t>
  </si>
  <si>
    <t>PF_DbgService.h</t>
  </si>
  <si>
    <t>PF_FailDetect.h</t>
  </si>
  <si>
    <t>PF_Input.h</t>
  </si>
  <si>
    <t>PF_OsResource.h</t>
  </si>
  <si>
    <t>PF_PrmChange.h</t>
  </si>
  <si>
    <t>PF_SoftwareVersion.h</t>
  </si>
  <si>
    <t>PF_TaskService.h</t>
  </si>
  <si>
    <t>PF_FlashDriver.h</t>
  </si>
  <si>
    <t>PF_UartDriver.h</t>
  </si>
  <si>
    <t>PF_WdtDriver.h</t>
  </si>
  <si>
    <t>問題なし</t>
  </si>
  <si>
    <t>日本語のコメントはそのまま残したいので、修正不要。</t>
  </si>
  <si>
    <t>Msg(2:1532) 関数 'AdcDriver_Init' は、定義されている場所とは異なる1つの翻訳単位の中だけで参照されています。</t>
  </si>
  <si>
    <t>Msg(2:1532) 関数 'AdcDriver_GetData' は、定義されている場所とは異なる1つの翻訳単位の中だけで参照されています。</t>
  </si>
  <si>
    <t>Msg(4:3453) この関数形式マクロは関数にすることができるかもしれません。</t>
  </si>
  <si>
    <t>Msg(2:1532) 関数 'DcDcConverter_Init' は、定義されている場所とは異なる1つの翻訳単位の中だけで参照されています。</t>
  </si>
  <si>
    <t>Msg(2:1532) 関数 'DcDcConverter_Refresh' は、定義されている場所とは異なる1つの翻訳単位の中だけで参照されています。</t>
  </si>
  <si>
    <t>Msg(2:1532) 関数 'DcDcData_Init' は、定義されている場所とは異なる1つの翻訳単位の中だけで参照されています。</t>
  </si>
  <si>
    <t>Msg(2:1532) 関数 'DcDcData_Determin' は、定義されている場所とは異なる1つの翻訳単位の中だけで参照されています。</t>
  </si>
  <si>
    <t>Msg(2:1532) 関数 'DcDcData_CopyData' は、定義されている場所とは異なる1つの翻訳単位の中だけで参照されています。</t>
  </si>
  <si>
    <t>Msg(4:1514) オブジェクト 'gFlag_ecuRequestDcDcEnable' は、定義されている翻訳単位の中の、関数 'DcDcData_ExportDataForMonitor' だけから参照されています。</t>
  </si>
  <si>
    <t>Msg(4:3408) 'gFlag_ecuRequestDcDcEnable' は外部結合を持ちますが、これより以前に宣言がありません。</t>
  </si>
  <si>
    <t>Msg(4:1514) オブジェクト 'gFlag_ecuMissing' は、定義されている翻訳単位の中の、関数 'DcDcData_ExportDataForMonitor' だけから参照されています。</t>
  </si>
  <si>
    <t>Msg(4:3408) 'gFlag_ecuMissing' は外部結合を持ちますが、これより以前に宣言がありません。</t>
  </si>
  <si>
    <t>Msg(4:1514) オブジェクト 'gFlag_gpioHvOverVoltage' は、定義されている翻訳単位の中の、関数 'DcDcData_ExportDataForMonitor' だけから参照されています。</t>
  </si>
  <si>
    <t>Msg(4:1514) オブジェクト 'gFlag_gpioLvOverVoltage' は、定義されている翻訳単位の中の、関数 'DcDcData_ExportDataForMonitor' だけから参照されています。</t>
  </si>
  <si>
    <t>Msg(4:3408) 'gFlag_gpioLvOverVoltage' は外部結合を持ちますが、これより以前に宣言がありません。</t>
  </si>
  <si>
    <t>Msg(4:1514) オブジェクト 'gFlag_hvvOverVoltageAnalog' は、定義されている翻訳単位の中の、関数 'DcDcData_ExportDataForMonitor' だけから参照されています。</t>
  </si>
  <si>
    <t>Msg(4:3408) 'gFlag_hvvOverVoltageAnalog' は外部結合を持ちますが、これより以前に宣言がありません。</t>
  </si>
  <si>
    <t>Msg(4:1514) オブジェクト 'gFlag_sensorBroken1' は、定義されている翻訳単位の中の、関数 'DcDcData_ExportDataForMonitor' だけから参照されています。</t>
  </si>
  <si>
    <t>Msg(4:3408) 'gFlag_sensorBroken1' は外部結合を持ちますが、これより以前に宣言がありません。</t>
  </si>
  <si>
    <t>Msg(4:1514) オブジェクト 'gFlag_igvUnderVoltageAnalog' は、定義されている翻訳単位の中の、関数 'DcDcData_ExportDataForMonitor' だけから参照されています。</t>
  </si>
  <si>
    <t>Msg(4:3408) 'gFlag_igvUnderVoltageAnalog' は外部結合を持ちますが、これより以前に宣言がありません。</t>
  </si>
  <si>
    <t>Msg(4:1514) オブジェクト 'gFlag_tempSensorBroken' は、定義されている翻訳単位の中の、関数 'DcDcData_ExportDataForMonitor' だけから参照されています。</t>
  </si>
  <si>
    <t>Msg(4:3408) 'gFlag_tempSensorBroken' は外部結合を持ちますが、これより以前に宣言がありません。</t>
  </si>
  <si>
    <t>Msg(4:1514) オブジェクト 'gFX_analogIgv' は、定義されている翻訳単位の中の、関数 'DcDcData_ExportDataForMonitor' だけから参照されています。</t>
  </si>
  <si>
    <t>Msg(4:3408) 'gFX_analogIgv' は外部結合を持ちますが、これより以前に宣言がありません。</t>
  </si>
  <si>
    <t>Msg(2:1532) 関数 'DcDcData_ExportDataForMonitor' は、定義されている場所とは異なる1つの翻訳単位の中だけで参照されています。</t>
  </si>
  <si>
    <t>Msg(2:1532) 関数 'FailDetect_Check' は、定義されている場所とは異なる1つの翻訳単位の中だけで参照されています。</t>
  </si>
  <si>
    <t>Msg(2:1532) 関数 'FmeaDriver_RefreshSetting' は、定義されている場所とは異なる1つの翻訳単位の中だけで参照されています。</t>
  </si>
  <si>
    <t>Msg(2:1532) 関数 'GpioDriver_GetData' は、定義されている場所とは異なる1つの翻訳単位の中だけで参照されています。</t>
  </si>
  <si>
    <t>Msg(2:1532) 関数 'GpioDriver_SetData' は、定義されている場所とは異なる1つの翻訳単位の中だけで参照されています。</t>
  </si>
  <si>
    <t>Msg(2:1532) 関数 'GpioDriver_RefreshSetting' は、定義されている場所とは異なる1つの翻訳単位の中だけで参照されています。</t>
  </si>
  <si>
    <t>Msg(2:1532) 関数 'HwSysTimer_Init' は、定義されている場所とは異なる1つの翻訳単位の中だけで参照されています。</t>
  </si>
  <si>
    <t>Msg(2:1532) 関数 'HwSysTimer_ClearInt' は、定義されている場所とは異なる1つの翻訳単位の中だけで参照されています。</t>
  </si>
  <si>
    <t>Msg(2:1532) 関数 'HwSysTimer_Term' は、定義されている場所とは異なる1つの翻訳単位の中だけで参照されています。</t>
  </si>
  <si>
    <t>Msg(2:1532) 関数 'HwSysTimer_GetMicroSecond' は、定義されている場所とは異なる1つの翻訳単位の中だけで参照されています。</t>
  </si>
  <si>
    <t>Msg(2:1532) 関数 'Input_Refresh' は、定義されている場所とは異なる1つの翻訳単位の中だけで参照されています。</t>
  </si>
  <si>
    <t>Msg(4:3218) ファイルスコープで宣言された静的変数 'sPrmData_ThresholdListRom' は1つの関数からしかアクセスされていません。</t>
  </si>
  <si>
    <t>Msg(4:3218) ファイルスコープで宣言された静的変数 'sPrmData_Table2dListRom' は1つの関数からしかアクセスされていません。</t>
  </si>
  <si>
    <t>Msg(4:3218) ファイルスコープで宣言された静的変数 'sPrmData_Table3dListRom' は1つの関数からしかアクセスされていません。</t>
  </si>
  <si>
    <t>Msg(4:3218) ファイルスコープで宣言された静的変数 'sPrmData_PrmList' は1つの関数からしかアクセスされていません。</t>
  </si>
  <si>
    <t>Msg(4:3218) ファイルスコープで宣言された静的変数 'sPrmData_TableID' は1つの関数からしかアクセスされていません。</t>
  </si>
  <si>
    <t>Msg(2:1532) 関数 'PrmData_ChangeThreshold' は、定義されている場所とは異なる1つの翻訳単位の中だけで参照されています。</t>
  </si>
  <si>
    <t>Msg(2:1532) 関数 'PrmData_ChangeThresholdSet' は、定義されている場所とは異なる1つの翻訳単位の中だけで参照されています。</t>
  </si>
  <si>
    <t>Msg(2:1532) 関数 'PrmData_ChangeTable2D' は、定義されている場所とは異なる1つの翻訳単位の中だけで参照されています。</t>
  </si>
  <si>
    <t>Msg(2:1532) 関数 'PrmData_ChangeTable3D' は、定義されている場所とは異なる1つの翻訳単位の中だけで参照されています。</t>
  </si>
  <si>
    <t>Msg(2:1532) 関数 'PrmData_ReferPrms' は、定義されている場所とは異なる1つの翻訳単位の中だけで参照されています。</t>
  </si>
  <si>
    <t>Msg(2:1532) 関数 'PrmData_RestorePrms' は、定義されている場所とは異なる1つの翻訳単位の中だけで参照されています。</t>
  </si>
  <si>
    <t>Msg(2:1532) 関数 'PrmData_GetItemIndexAndPrmType' は、定義されている場所とは異なる1つの翻訳単位の中だけで参照されています。</t>
  </si>
  <si>
    <t>Msg(2:1532) 関数 'PwmDriver_Init' は、定義されている場所とは異なる1つの翻訳単位の中だけで参照されています。</t>
  </si>
  <si>
    <t>Msg(2:1532) 関数 'PwmDriver_SetPwm' は、定義されている場所とは異なる1つの翻訳単位の中だけで参照されています。</t>
  </si>
  <si>
    <t>Msg(2:1532) 関数 'PwmDriver_EnableInterrupt' は、定義されている場所とは異なる1つの翻訳単位の中だけで参照されています。</t>
  </si>
  <si>
    <t>Msg(4:1503) 関数 'ISRMainIsrUart0RxD' が定義されていますが、このプロジェクトでは使用されていません。</t>
  </si>
  <si>
    <t>Msg(4:1503) 関数 'ISRMainIsrUart0TxD' が定義されていますが、このプロジェクトでは使用されていません。</t>
  </si>
  <si>
    <t>Msg(4:2984) この演算は冗長です。結果の値は、常に'0'になります。</t>
  </si>
  <si>
    <t>Msg(2:1532) 関数 'Service_Init' は、定義されている場所とは異なる1つの翻訳単位の中だけで参照されています。</t>
  </si>
  <si>
    <t>Msg(2:1532) 関数 'Service_Main' は、定義されている場所とは異なる1つの翻訳単位の中だけで参照されています。</t>
  </si>
  <si>
    <t>Msg(2:1502) オブジェクト 'gSoftwareVersion_ConverterName' が定義されていますが、このプロジェクトでは使用されていません。</t>
  </si>
  <si>
    <t>Msg(2:3211) グローバルな識別子 'gSoftwareVersion_ConverterName' がここで定義されましたが、この翻訳単位では使用されていません。</t>
  </si>
  <si>
    <t>Msg(2:1502) オブジェクト 'gSoftwareVersion_SoftwareVersion' が定義されていますが、このプロジェクトでは使用されていません。</t>
  </si>
  <si>
    <t>Msg(2:3211) グローバルな識別子 'gSoftwareVersion_SoftwareVersion' がここで定義されましたが、この翻訳単位では使用されていません。</t>
  </si>
  <si>
    <t>Msg(2:1502) オブジェクト 'gSoftwareVersion_Optimus' が定義されていますが、このプロジェクトでは使用されていません。</t>
  </si>
  <si>
    <t>Msg(2:3211) グローバルな識別子 'gSoftwareVersion_Optimus' がここで定義されましたが、この翻訳単位では使用されていません。</t>
  </si>
  <si>
    <t>Msg(2:1502) オブジェクト 'gSoftwareVersion_OS' が定義されていますが、このプロジェクトでは使用されていません。</t>
  </si>
  <si>
    <t>Msg(2:3211) グローバルな識別子 'gSoftwareVersion_OS' がここで定義されましたが、この翻訳単位では使用されていません。</t>
  </si>
  <si>
    <t>Msg(2:1502) オブジェクト 'gSoftwareVersion_PrmDataMacro' が定義されていますが、このプロジェクトでは使用されていません。</t>
  </si>
  <si>
    <t>Msg(2:3211) グローバルな識別子 'gSoftwareVersion_PrmDataMacro' がここで定義されましたが、この翻訳単位では使用されていません。</t>
  </si>
  <si>
    <t>Msg(2:1502) オブジェクト 'gSoftwareVersion_DcDcDataMacro' が定義されていますが、このプロジェクトでは使用されていません。</t>
  </si>
  <si>
    <t>Msg(2:3211) グローバルな識別子 'gSoftwareVersion_DcDcDataMacro' がここで定義されましたが、この翻訳単位では使用されていません。</t>
  </si>
  <si>
    <t>Msg(2:1532) 関数 'SysTimer_Init' は、定義されている場所とは異なる1つの翻訳単位の中だけで参照されています。</t>
  </si>
  <si>
    <t>Msg(4:1503) 関数 'ISRMainIsrTrb' が定義されていますが、このプロジェクトでは使用されていません。</t>
  </si>
  <si>
    <t>Msg(2:3211) グローバルな識別子 'gUartDriver_U2SR0_INI' がここで定義されましたが、この翻訳単位では使用されていません。</t>
  </si>
  <si>
    <t>Msg(2:1532) 関数 'UartDriver_InitGpio' は、定義されている場所とは異なる1つの翻訳単位の中だけで参照されています。</t>
  </si>
  <si>
    <t>Msg(2:3632) 型 char が、typedef宣言で使用されています。</t>
  </si>
  <si>
    <t>関数PF_DbgComm_CreateRecvPacket()の引数で指定されるポインタ変数。
呼び出し元で、NULLを指定しないことを検証しているため、問題ない。</t>
  </si>
  <si>
    <t>関数PF_DbgComm_AnaPacketSubCmd()の引数で指定されるポインタ変数。
呼び出し元で、NULLを指定しないことを検証しているため、問題ない。</t>
  </si>
  <si>
    <t>関数PF_DbgComm_AnaPacketSubDataLen()の引数で指定されるポインタ変数。
呼び出し元で、NULLを指定しないことを検証しているため、問題ない。</t>
  </si>
  <si>
    <t>関数PF_DbgComm_AnaPacketSubData()の引数で指定されるポインタ変数。
呼び出し元で、NULLを指定しないことを検証しているため、問題ない。</t>
  </si>
  <si>
    <t>関数PF_DbgComm_AnaPacketCheckSum()の引数で指定されるポインタ変数。
呼び出し元で、NULLを指定しないことを検証しているため、問題ない。</t>
  </si>
  <si>
    <t>関数PF_DbgComm_RecvPacketCmdSync()の引数で指定されるポインタ変数。
呼び出し元で、NULLを指定しないことを検証しているため、問題ない。</t>
  </si>
  <si>
    <t>Msg(4:2984) この演算は冗長です。結果の値は、常に'18'になります。</t>
  </si>
  <si>
    <t>関数PF_DbgComm_RecvCmdReadSubOrderAscii()の引数で指定されるポインタ変数。
呼び出し元で、NULLを指定しないことを検証しているため、問題ない。</t>
  </si>
  <si>
    <t>関数PF_DbgComm_AnaCmdDataStart()の引数で指定されるポインタ変数。
呼び出し元で、NULLを指定しないことを検証しているため、問題ない。</t>
  </si>
  <si>
    <t>関数PF_DbgComm_AnaCmdDataStop()の引数で指定されるポインタ変数。
呼び出し元で、NULLを指定しないことを検証しているため、問題ない。</t>
  </si>
  <si>
    <t>関数PF_DbgComm_AnaCmdDataRead()の引数で指定されるポインタ変数。
呼び出し元で、NULLを指定しないことを検証しているため、問題ない。</t>
  </si>
  <si>
    <t>関数PF_DbgComm_AnaCmdDataWrite()の引数で指定されるポインタ変数。
呼び出し元で、NULLを指定しないことを検証しているため、問題ない。</t>
  </si>
  <si>
    <t>関数PF_DbgComm_AnaCmdDataAread()の引数で指定されるポインタ変数。
呼び出し元で、NULLを指定しないことを検証しているため、問題ない。</t>
  </si>
  <si>
    <t>関数PF_DbgComm_AnaCmdDataAwrite()の引数で指定されるポインタ変数。
呼び出し元で、NULLを指定しないことを検証しているため、問題ない。</t>
  </si>
  <si>
    <t>関数PF_DbgComm_AnaCmdDataFwrite()の引数で指定されるポインタ変数。
呼び出し元で、NULLを指定しないことを検証しているため、問題ない。</t>
  </si>
  <si>
    <t>関数PF_DbgComm_AnaCmdDataFwriteSub()の引数で指定されるポインタ変数。
呼び出し元で、NULLを指定しないことを検証しているため、問題ない。</t>
  </si>
  <si>
    <t>関数PF_DbgComm_ChangeOrderBin()の引数で指定されるポインタ変数。
呼び出し元で、NULLを指定しないことを検証しているため、問題ない。</t>
  </si>
  <si>
    <t>関数PF_DbgComm_SendPacketAscii()の引数で指定されるポインタ変数。
呼び出し元で、NULLを指定しないことを検証しているため、問題ない。</t>
  </si>
  <si>
    <t>関数PF_DbgComm_CreateSendSubResHead()の引数で指定されるポインタ変数。
呼び出し元で、NULLを指定しないことを検証しているため、問題ない。</t>
  </si>
  <si>
    <t>関数PF_DbgComm_CreateSendSubDataLen()の引数で指定されるポインタ変数。
呼び出し元で、NULLを指定しないことを検証しているため、問題ない。</t>
  </si>
  <si>
    <t>関数PF_DbgComm_CreateSendSubData()の引数で指定されるポインタ変数。
呼び出し元で、NULLを指定しないことを検証しているため、問題ない。</t>
  </si>
  <si>
    <t>関数PF_DbgComm_CreateSendCheckSum()の引数で指定されるポインタ変数。
呼び出し元で、NULLを指定しないことを検証しているため、問題ない。</t>
  </si>
  <si>
    <t>関数PF_DbgComm_ConvertCmdStrToCode()の引数で指定されるポインタ変数。
呼び出し元で、NULLを指定しないことを検証しているため、問題ない。</t>
  </si>
  <si>
    <t>関数PF_DbgComm_CreateCheckSum()の引数で指定されるポインタ変数。
呼び出し元で、NULLを指定しないことを検証しているため、問題ない。</t>
  </si>
  <si>
    <t>関数PF_DbgComm_InitStPacketRecv()の引数で指定されるポインタ変数。
呼び出し元で、NULLを指定しないことを検証しているため、問題ない。</t>
  </si>
  <si>
    <t>関数PF_DbgComm_AsciiToU8()の引数で指定されるポインタ変数。
呼び出し元で、NULLを指定しないことを検証しているため、問題ない。</t>
  </si>
  <si>
    <t>関数PF_DbgComm_TwoAsciiToU8()の引数で指定されるポインタ変数。
呼び出し元で、NULLを指定しないことを検証しているため、問題ない。</t>
  </si>
  <si>
    <t>Msg(4:2986) この演算は冗長です。結果の値は、常に右オペランドの値になります。</t>
  </si>
  <si>
    <t>関数PF_DbgComm_U8toAsciiString()の引数で指定されるポインタ変数。
呼び出し元で、NULLを指定しないことを検証しているため、問題ない。</t>
  </si>
  <si>
    <t>関数PF_DbgService_Authentication()の引数で指定されるポインタ変数。
呼び出し元で、NULLを指定しないことを検証しているため、問題ない。</t>
  </si>
  <si>
    <t>関数PF_FailDetect_SimpleCheck()の引数で指定されるポインタ変数。
呼び出し元で、NULLを指定しないことを検証しているため、問題ない。</t>
  </si>
  <si>
    <t>関数PF_FlashDriver_RewritControl()の引数で指定されるポインタ変数。
呼び出し元で、NULLを指定しないことを検証しているため、問題ない。</t>
  </si>
  <si>
    <t>関数PF_Input_FilterAdc()の引数で指定されるポインタ変数。
呼び出し元で、NULLを指定しないことを検証しているため、問題ない。</t>
  </si>
  <si>
    <t>関数PF_Input_FilterAnalog()の引数で指定されるポインタ変数。
呼び出し元で、NULLを指定しないことを検証しているため、問題ない。</t>
  </si>
  <si>
    <t>関数PF_Input_FilterPort()の引数で指定されるポインタ変数。
呼び出し元で、NULLを指定しないことを検証しているため、問題ない。</t>
  </si>
  <si>
    <t>通信(UART)上のデータを取り込むためのキャスト。
設計上、意図的なキャスト。問題なし。</t>
  </si>
  <si>
    <t>特定のアドレス値を扱う処理のため、ポインタ算術は避けられない。
設計上、意図的な処理であるため、問題なし。</t>
  </si>
  <si>
    <t>関数PF_PrmChange_ReadSubThreshold()の引数で指定されるポインタ変数。
呼び出し元で、NULLを指定しないことを検証しているため、問題ない。</t>
  </si>
  <si>
    <t>関数PF_PrmChange_ReadSubThresholdS()の引数で指定されるポインタ変数。
呼び出し元で、NULLを指定しないことを検証しているため、問題ない。</t>
  </si>
  <si>
    <t>関数PF_PrmChange_ReadSub2D()の引数で指定されるポインタ変数。
呼び出し元で、NULLを指定しないことを検証しているため、問題ない。</t>
  </si>
  <si>
    <t>関数PF_PrmChange_ReadSub3D()の引数で指定されるポインタ変数。
呼び出し元で、NULLを指定しないことを検証しているため、問題ない。</t>
  </si>
  <si>
    <t>関数PF_PrmChange_ReadSub3DSubHeader()の引数で指定されるポインタ変数。
呼び出し元で、NULLを指定しないことを検証しているため、問題ない。</t>
  </si>
  <si>
    <t>関数PF_PrmChange_ReadSub3DSubEntity()の引数で指定されるポインタ変数。
呼び出し元で、NULLを指定しないことを検証しているため、問題ない。</t>
  </si>
  <si>
    <t>関数PF_PrmChange_FwriteSubWrite()の引数で指定されるポインタ変数。
呼び出し元で、NULLを指定しないことを検証しているため、問題ない。</t>
  </si>
  <si>
    <t>関数PF_PrmChange_FwriteSubAddress()の引数で指定されるポインタ変数。
呼び出し元で、NULLを指定しないことを検証しているため、問題ない。</t>
  </si>
  <si>
    <t>関数PF_PrmChange_FwriteSubEnd()の引数で指定されるポインタ変数。
呼び出し元で、NULLを指定しないことを検証しているため、問題ない。</t>
  </si>
  <si>
    <t>sp_flashAddress に 0(NULL)を指定しないことを検証しているため、問題ない。</t>
  </si>
  <si>
    <t>関数PF_PrmChange_ReadSubStartOption()の引数で指定されるポインタ変数。
呼び出し元で、NULLを指定しないことを検証しているため、問題ない。</t>
  </si>
  <si>
    <t>関数PF_PrmChange_KeepSubList()の引数で指定されるポインタ変数。
呼び出し元で、NULLを指定しないことを検証しているため、問題ない。</t>
  </si>
  <si>
    <t>p_dstAddress が、0(NULL)にならないことを検証しているため、問題ない。</t>
  </si>
  <si>
    <t>Msg(4:2991) このif制御式の値は常に「真」です。</t>
  </si>
  <si>
    <t>関数PF_Safety_GetMonitorAddress()の引数で指定されるポインタ変数。
呼び出し元で、NULLを指定しないことを検証しているため、問題ない。</t>
  </si>
  <si>
    <t>Msg(2:4544) 実質的な符号付き型(signed char)の非負の定数式が、このシフト演算子(&lt;&lt;)の右オペランドとして使用されています。</t>
  </si>
  <si>
    <t>関数PF_TaskService_PerfMeasureStart()の引数で指定されるポインタ変数。
呼び出し元で、NULLを指定しないことを検証しているため、問題ない。</t>
  </si>
  <si>
    <t>関数PF_TaskService_PerfMeasureFin()の引数で指定されるポインタ変数。
呼び出し元で、NULLを指定しないことを検証しているため、問題ない。</t>
  </si>
  <si>
    <t>関数PF_Utils_EstimateNearIndex()の引数で指定されるポインタ変数。
呼び出し元で、NULLを指定しないことを検証しているため、問題ない。</t>
  </si>
  <si>
    <t>関数PF_Utils_LinearInterpolation()の引数で指定されるポインタ変数。
呼び出し元で、NULLを指定しないことを検証しているため、問題ない。</t>
  </si>
  <si>
    <t>Msg(4:1505) 関数 'PF_Utils_FxIndexToU16' は、定義されている翻訳単位の中だけで参照されています。</t>
  </si>
  <si>
    <t>Msg(2:1532) 関数 'PF_Utils_ClipFx' は、定義されている場所とは異なる1つの翻訳単位の中だけで参照されています。</t>
  </si>
  <si>
    <t>Msg(2:1532) 関数 'DcDcConverter_notifyNormalOutputState' は、定義されている場所とは異なる1つの翻訳単位の中だけで参照されています。</t>
  </si>
  <si>
    <t>Msg(4:1514) オブジェクト 'gFlag_hvvUnderVoltageAnalog' は、定義されている翻訳単位の中の、関数 'DcDcData_ExportDataForMonitor' だけから参照されています。</t>
  </si>
  <si>
    <t>Msg(4:3408) 'gFlag_hvvUnderVoltageAnalog' は外部結合を持ちますが、これより以前に宣言がありません。</t>
  </si>
  <si>
    <t>Msg(4:1514) オブジェクト 'gFlag_lvvOverVoltageAnalog' は、定義されている翻訳単位の中の、関数 'DcDcData_ExportDataForMonitor' だけから参照されています。</t>
  </si>
  <si>
    <t>Msg(4:3408) 'gFlag_lvvOverVoltageAnalog' は外部結合を持ちますが、これより以前に宣言がありません。</t>
  </si>
  <si>
    <t>Msg(4:1514) オブジェクト 'gFlag_outputTime' は、定義されている翻訳単位の中の、関数 'DcDcData_ExportDataForMonitor' だけから参照されています。</t>
  </si>
  <si>
    <t>Msg(4:3408) 'gFlag_outputTime' は外部結合を持ちますが、これより以前に宣言がありません。</t>
  </si>
  <si>
    <t>Msg(4:1514) オブジェクト 'gU8_fanSpeed1' は、定義されている翻訳単位の中の、関数 'DcDcData_ExportDataForMonitor' だけから参照されています。</t>
  </si>
  <si>
    <t>Msg(4:3408) 'gU8_fanSpeed1' は外部結合を持ちますが、これより以前に宣言がありません。</t>
  </si>
  <si>
    <t>Msg(4:1514) オブジェクト 'gU8_fanSpeed' は、定義されている翻訳単位の中の、関数 'DcDcData_ExportDataForMonitor' だけから参照されています。</t>
  </si>
  <si>
    <t>Msg(4:3408) 'gU8_fanSpeed' は外部結合を持ちますが、これより以前に宣言がありません。</t>
  </si>
  <si>
    <t>Msg(2:1532) 関数 'EcuComm_Restart' は、定義されている場所とは異なる1つの翻訳単位の中だけで参照されています。</t>
  </si>
  <si>
    <t>関数FailDetect_JudgeTempSensorComponent()の引数で指定されるポインタ変数。
呼び出し元で、NULLを指定しないことを検証しているため、問題ない。</t>
  </si>
  <si>
    <t>Msg(4:3406) 外部結合をもつオブジェクト/関数 'HwSysTimer_ClearInt' が、ヘッダファイルの中で定義されています。</t>
  </si>
  <si>
    <t>Msg(4:3684) サイズ指定のない配列が宣言されています。</t>
  </si>
  <si>
    <t>LinDriver.c</t>
  </si>
  <si>
    <t>Msg(2:1532) 関数 'LinDriver_Init' は、定義されている場所とは異なる1つの翻訳単位の中だけで参照されています。</t>
  </si>
  <si>
    <t>Msg(2:1532) 関数 'LinDriver_TransmitStart' は、定義されている場所とは異なる1つの翻訳単位の中だけで参照されています。</t>
  </si>
  <si>
    <t>Msg(4:1503) 関数 'ISRMainIsrTra' が定義されていますが、このプロジェクトでは使用されていません。</t>
  </si>
  <si>
    <t>Msg(2:1532) 関数 'LinDriver_SetTrd1Register' は、定義されている場所とは異なる1つの翻訳単位の中だけで参照されています。</t>
  </si>
  <si>
    <t>Msg(4:1503) 関数 'IsrTrc' が定義されていますが、このプロジェクトでは使用されていません。</t>
  </si>
  <si>
    <t>LinDriver.h</t>
  </si>
  <si>
    <t>デバッグ検証用コードであるため、本体に影響がないので修正不要。</t>
  </si>
  <si>
    <t>Msg(2:1532) 関数 'EcuComm_Init' は、定義されている場所とは異なる1つの翻訳単位の中だけで参照されています。</t>
  </si>
  <si>
    <t>Msg(2:1532) 関数 'EcuComm_Main' は、定義されている場所とは異なる1つの翻訳単位の中だけで参照されています。</t>
  </si>
  <si>
    <t>Msg(2:1532) 関数 'EcuComm_GetReceivedInfo' は、定義されている場所とは異なる1つの翻訳単位の中だけで参照されています。</t>
  </si>
  <si>
    <t>関数FailDetect_ThresholdSetCheck()の引数で指定されるポインタ変数。
呼び出し元で、NULLを指定しないことを検証しているため、問題ない。</t>
  </si>
  <si>
    <t>関数FailDetect_ComplexCheck()の引数で指定されるポインタ変数。
呼び出し元で、NULLを指定しないことを検証しているため、問題ない。</t>
  </si>
  <si>
    <t>関数LinDriver_CheckChecksum()の引数で指定されるポインタ変数。
呼び出し元で、NULLを指定しないことを検証しているため、問題ない。</t>
  </si>
  <si>
    <t>関数LinDriver_GetChecksum()の引数で指定されるポインタ変数。
呼び出し元で、NULLを指定しないことを検証しているため、問題ない。</t>
  </si>
  <si>
    <t>Msg(4:2985) この演算は冗長です。結果の値は、常に左オペランドの値になります。</t>
  </si>
  <si>
    <t>関数Output_CalcSetPointDuty()の引数で指定されるポインタ変数。
呼び出し元で、NULLを指定しないことを検証しているため、問題ない。</t>
  </si>
  <si>
    <t>関数Output_GetTargetVoltage()の引数で指定されるポインタ変数。
呼び出し元で、NULLを指定しないことを検証しているため、問題ない。</t>
  </si>
  <si>
    <t>関数Output_Port()の引数で指定されるポインタ変数。
呼び出し元で、NULLを指定しないことを検証しているため、問題ない。</t>
  </si>
  <si>
    <t>Msg(4:3218) ファイルスコープで宣言された静的変数 'sPrmData_ThresholdSetListRom' は1つの関数からしかアクセスされていません。</t>
  </si>
  <si>
    <t>マイコン注意事項S13-12 
一回ダミーリードする必要あり。修正不可</t>
  </si>
  <si>
    <t>Msg(4:1503) 関数 'sys_initialize' が定義されていますが、このプロジェクトでは使用されていません。</t>
  </si>
  <si>
    <t>Msg(4:1503) 関数 'sys_exit' が定義されていますが、このプロジェクトでは使用されていません。</t>
  </si>
  <si>
    <t>Msg(4:1503) 関数 'SysTimer_Term' が定義されていますが、このプロジェクトでは使用されていません。</t>
  </si>
  <si>
    <t>Msg(4:2984) この演算は冗長です。結果の値は、常に'15'になります。</t>
  </si>
  <si>
    <t>マイコン注意事項：S14-18
一回ダミーリードする必要あり。修正不可</t>
  </si>
  <si>
    <t>Msg(2:1532) 関数 'PF_Input_FilterAdc' は、定義されている場所とは異なる1つの翻訳単位の中だけで参照されています。</t>
  </si>
  <si>
    <t>Msg(4:1503) 関数 'PF_Input_FilterAnalog' が定義されていますが、このプロジェクトでは使用されていません。</t>
  </si>
  <si>
    <t>Msg(4:1503) 関数 'PF_Utils_SetRegBUseAND' が定義されていますが、このプロジェクトでは使用されていません。</t>
  </si>
  <si>
    <t>更新</t>
    <phoneticPr fontId="1"/>
  </si>
  <si>
    <t>フォルダ</t>
    <phoneticPr fontId="1"/>
  </si>
  <si>
    <t>レベル</t>
    <phoneticPr fontId="1"/>
  </si>
  <si>
    <t>Optimus Platform</t>
    <phoneticPr fontId="1"/>
  </si>
  <si>
    <t>クロスモジュール解析</t>
    <phoneticPr fontId="1"/>
  </si>
  <si>
    <t>DcDc</t>
    <phoneticPr fontId="1"/>
  </si>
  <si>
    <t>DcDc\Drivers</t>
    <phoneticPr fontId="1"/>
  </si>
  <si>
    <t>OS</t>
    <phoneticPr fontId="1"/>
  </si>
  <si>
    <t>OS_SoftwareVersion.h</t>
    <phoneticPr fontId="1"/>
  </si>
  <si>
    <t>sys_config.c</t>
    <phoneticPr fontId="1"/>
  </si>
  <si>
    <t>sys_config.h</t>
    <phoneticPr fontId="1"/>
  </si>
  <si>
    <t>sys_defs.h</t>
    <phoneticPr fontId="1"/>
  </si>
  <si>
    <t>kernel_cfg.h</t>
    <phoneticPr fontId="1"/>
  </si>
  <si>
    <t>sys_timer.c</t>
    <phoneticPr fontId="1"/>
  </si>
  <si>
    <t>sys_timer.h</t>
    <phoneticPr fontId="1"/>
  </si>
  <si>
    <t>hw_sys_timer.c</t>
    <phoneticPr fontId="1"/>
  </si>
  <si>
    <t>hw_sys_timer.h</t>
    <phoneticPr fontId="1"/>
  </si>
  <si>
    <t>Optimus</t>
    <phoneticPr fontId="1"/>
  </si>
  <si>
    <t>Optimus\Drivers</t>
    <phoneticPr fontId="1"/>
  </si>
  <si>
    <t>Msg(4:1514) オブジェクト 'gFlag_ecuRequestIntermittentMode' は、定義されている翻訳単位の中の、関数 'DcDcData_ExportDataForMonitor' だけから参照されています。</t>
  </si>
  <si>
    <t>Msg(4:3408) 'gFlag_ecuRequestIntermittentMode' は外部結合を持ちますが、これより以前に宣言がありません。</t>
  </si>
  <si>
    <t>Msg(4:1514) オブジェクト 'gU8_ecuRequestOnTime' は、定義されている翻訳単位の中の、関数 'DcDcData_ExportDataForMonitor' だけから参照されています。</t>
  </si>
  <si>
    <t>Msg(4:3408) 'gU8_ecuRequestOnTime' は外部結合を持ちますが、これより以前に宣言がありません。</t>
  </si>
  <si>
    <t>Msg(4:1514) オブジェクト 'gU8_ecuRequestOffTime' は、定義されている翻訳単位の中の、関数 'DcDcData_ExportDataForMonitor' だけから参照されています。</t>
  </si>
  <si>
    <t>Msg(4:3408) 'gU8_ecuRequestOffTime' は外部結合を持ちますが、これより以前に宣言がありません。</t>
  </si>
  <si>
    <t>MSE759</t>
  </si>
  <si>
    <t>複数ロケーション</t>
    <phoneticPr fontId="1"/>
  </si>
  <si>
    <t>MSE759 QAC8.1.1J警告 解析結果</t>
    <rPh sb="16" eb="18">
      <t>ケイコク</t>
    </rPh>
    <rPh sb="19" eb="21">
      <t>カイセキ</t>
    </rPh>
    <rPh sb="21" eb="23">
      <t>ケッカ</t>
    </rPh>
    <phoneticPr fontId="1"/>
  </si>
  <si>
    <t>Msg(4:1514) オブジェクト 'gFlag_overCurrentStop' は、定義されている翻訳単位の中の、関数 'DcDcData_ExportDataForMonitor' だけから参照されています。</t>
  </si>
  <si>
    <t>Msg(4:3408) 'gFlag_overCurrentStop' は外部結合を持ちますが、これより以前に宣言がありません。</t>
  </si>
  <si>
    <t>Msg(4:1514) オブジェクト 'gU8_overCurrentStopDetectCount' は、定義されている翻訳単位の中の、関数 'DcDcData_ExportDataForMonitor' だけから参照されています。</t>
  </si>
  <si>
    <t>Msg(4:3408) 'gU8_overCurrentStopDetectCount' は外部結合を持ちますが、これより以前に宣言がありません。</t>
  </si>
  <si>
    <t>Msg(2:0778) [L] 識別子名が他の識別子名(例: 'FailDetect_JudgeOverCurrentStop' )と、最初の31文字で一致しています。プログラムはISO:C90標準規格に厳密には適合していません。</t>
  </si>
  <si>
    <t>Msg(4:0779) [U] 識別子名が他の識別子名(例: 'FailDetect_JudgeOverCurrentStop' )と、指定された文字数の範囲内で異なっていません。</t>
  </si>
  <si>
    <t>Msg(2:1532) 関数 'EcuComm_InitInternal' は、定義されている場所とは異なる1つの翻訳単位の中だけで参照されています。</t>
  </si>
  <si>
    <t>----</t>
  </si>
  <si>
    <t>*</t>
  </si>
  <si>
    <t>-</t>
  </si>
  <si>
    <t>OS_SoftwareVersion.h</t>
  </si>
  <si>
    <t>sys_config.h</t>
  </si>
  <si>
    <t>sys_defs.h</t>
  </si>
  <si>
    <t>sys_timer.h</t>
  </si>
  <si>
    <t>CMAメッセージ</t>
  </si>
  <si>
    <t>複数ロケーション</t>
  </si>
  <si>
    <t>Msg(4:1514) オブジェクト 'gFlag_xsdnMonitorFailMaster' は、定義されている翻訳単位の中の、関数 'DcDcData_ExportDataForMonitor' だけから参照されています。</t>
  </si>
  <si>
    <t>Msg(4:3408) 'gFlag_xsdnMonitorFailMaster' は外部結合を持ちますが、これより以前に宣言がありません。</t>
  </si>
  <si>
    <t>Msg(4:1514) オブジェクト 'gFlag_xsdnMonitorFailSlave' は、定義されている翻訳単位の中の、関数 'DcDcData_ExportDataForMonitor' だけから参照されています。</t>
  </si>
  <si>
    <t>Msg(4:3408) 'gFlag_xsdnMonitorFailSlave' は外部結合を持ちますが、これより以前に宣言がありません。</t>
  </si>
  <si>
    <t>Msg(4:1514) オブジェクト 'gFlag_overTempStop2' は、定義されている翻訳単位の中の、関数 'DcDcData_ExportDataForMonitor' だけから参照されています。</t>
  </si>
  <si>
    <t>Msg(4:3408) 'gFlag_overTempStop2' は外部結合を持ちますが、これより以前に宣言がありません。</t>
  </si>
  <si>
    <t>Msg(4:1514) オブジェクト 'gFlag_sensorOpen2' は、定義されている翻訳単位の中の、関数 'DcDcData_ExportDataForMonitor' だけから参照されています。</t>
  </si>
  <si>
    <t>Msg(4:3408) 'gFlag_sensorOpen2' は外部結合を持ちますが、これより以前に宣言がありません。</t>
  </si>
  <si>
    <t>Msg(4:1514) オブジェクト 'gFlag_sensorShort2' は、定義されている翻訳単位の中の、関数 'DcDcData_ExportDataForMonitor' だけから参照されています。</t>
  </si>
  <si>
    <t>Msg(4:3408) 'gFlag_sensorShort2' は外部結合を持ちますが、これより以前に宣言がありません。</t>
  </si>
  <si>
    <t>Msg(4:1514) オブジェクト 'gFlag_sensorBroken2' は、定義されている翻訳単位の中の、関数 'DcDcData_ExportDataForMonitor' だけから参照されています。</t>
  </si>
  <si>
    <t>Msg(4:3408) 'gFlag_sensorBroken2' は外部結合を持ちますが、これより以前に宣言がありません。</t>
  </si>
  <si>
    <t>Msg(4:1514) オブジェクト 'gFlag_overTempStop3' は、定義されている翻訳単位の中の、関数 'DcDcData_ExportDataForMonitor' だけから参照されています。</t>
  </si>
  <si>
    <t>Msg(4:3408) 'gFlag_overTempStop3' は外部結合を持ちますが、これより以前に宣言がありません。</t>
  </si>
  <si>
    <t>Msg(4:1514) オブジェクト 'gFlag_sensorOpen3' は、定義されている翻訳単位の中の、関数 'DcDcData_ExportDataForMonitor' だけから参照されています。</t>
  </si>
  <si>
    <t>Msg(4:3408) 'gFlag_sensorOpen3' は外部結合を持ちますが、これより以前に宣言がありません。</t>
  </si>
  <si>
    <t>Msg(4:1514) オブジェクト 'gFlag_sensorShort3' は、定義されている翻訳単位の中の、関数 'DcDcData_ExportDataForMonitor' だけから参照されています。</t>
  </si>
  <si>
    <t>Msg(4:3408) 'gFlag_sensorShort3' は外部結合を持ちますが、これより以前に宣言がありません。</t>
  </si>
  <si>
    <t>Msg(4:1514) オブジェクト 'gFlag_sensorBroken3' は、定義されている翻訳単位の中の、関数 'DcDcData_ExportDataForMonitor' だけから参照されています。</t>
  </si>
  <si>
    <t>Msg(4:3408) 'gFlag_sensorBroken3' は外部結合を持ちますが、これより以前に宣言がありません。</t>
  </si>
  <si>
    <t>Msg(4:1514) オブジェクト 'gFlag_overTempStop4' は、定義されている翻訳単位の中の、関数 'DcDcData_ExportDataForMonitor' だけから参照されています。</t>
  </si>
  <si>
    <t>Msg(4:3408) 'gFlag_overTempStop4' は外部結合を持ちますが、これより以前に宣言がありません。</t>
  </si>
  <si>
    <t>Msg(4:1514) オブジェクト 'gFlag_sensorOpen4' は、定義されている翻訳単位の中の、関数 'DcDcData_ExportDataForMonitor' だけから参照されています。</t>
  </si>
  <si>
    <t>Msg(4:3408) 'gFlag_sensorOpen4' は外部結合を持ちますが、これより以前に宣言がありません。</t>
  </si>
  <si>
    <t>Msg(4:1514) オブジェクト 'gFlag_sensorShort4' は、定義されている翻訳単位の中の、関数 'DcDcData_ExportDataForMonitor' だけから参照されています。</t>
  </si>
  <si>
    <t>Msg(4:3408) 'gFlag_sensorShort4' は外部結合を持ちますが、これより以前に宣言がありません。</t>
  </si>
  <si>
    <t>Msg(4:1514) オブジェクト 'gFlag_sensorBroken4' は、定義されている翻訳単位の中の、関数 'DcDcData_ExportDataForMonitor' だけから参照されています。</t>
  </si>
  <si>
    <t>Msg(4:3408) 'gFlag_sensorBroken4' は外部結合を持ちますが、これより以前に宣言がありません。</t>
  </si>
  <si>
    <t>Msg(4:1514) オブジェクト 'gFlag_xsdnLevelFailMaster' は、定義されている翻訳単位の中の、関数 'DcDcData_ExportDataForMonitor' だけから参照されています。</t>
  </si>
  <si>
    <t>Msg(4:3408) 'gFlag_xsdnLevelFailMaster' は外部結合を持ちますが、これより以前に宣言がありません。</t>
  </si>
  <si>
    <t>Msg(4:1514) オブジェクト 'gFlag_lvvToSetPointFailMaster' は、定義されている翻訳単位の中の、関数 'DcDcData_ExportDataForMonitor' だけから参照されています。</t>
  </si>
  <si>
    <t>Msg(4:3408) 'gFlag_lvvToSetPointFailMaster' は外部結合を持ちますが、これより以前に宣言がありません。</t>
  </si>
  <si>
    <t>Msg(4:1514) オブジェクト 'gFlag_xsdnLevelFailSlave' は、定義されている翻訳単位の中の、関数 'DcDcData_ExportDataForMonitor' だけから参照されています。</t>
  </si>
  <si>
    <t>Msg(4:3408) 'gFlag_xsdnLevelFailSlave' は外部結合を持ちますが、これより以前に宣言がありません。</t>
  </si>
  <si>
    <t>Msg(4:1514) オブジェクト 'gFlag_lvvToSetPointFailSlave' は、定義されている翻訳単位の中の、関数 'DcDcData_ExportDataForMonitor' だけから参照されています。</t>
  </si>
  <si>
    <t>Msg(4:3408) 'gFlag_lvvToSetPointFailSlave' は外部結合を持ちますが、これより以前に宣言がありません。</t>
  </si>
  <si>
    <t>Msg(4:1514) オブジェクト 'gFlag_lvOutEnableMaster' は、定義されている翻訳単位の中の、関数 'DcDcData_ExportDataForMonitor' だけから参照されています。</t>
  </si>
  <si>
    <t>Msg(4:3408) 'gFlag_lvOutEnableMaster' は外部結合を持ちますが、これより以前に宣言がありません。</t>
  </si>
  <si>
    <t>Msg(4:1514) オブジェクト 'gFlag_lvOutEnableMasterIntermittent' は、定義されている翻訳単位の中の、関数 'DcDcData_ExportDataForMonitor' だけから参照されています。</t>
  </si>
  <si>
    <t>Msg(4:3408) 'gFlag_lvOutEnableMasterIntermittent' は外部結合を持ちますが、これより以前に宣言がありません。</t>
  </si>
  <si>
    <t>Msg(4:1514) オブジェクト 'gFlag_lvOutEnableSlave' は、定義されている翻訳単位の中の、関数 'DcDcData_ExportDataForMonitor' だけから参照されています。</t>
  </si>
  <si>
    <t>Msg(4:3408) 'gFlag_lvOutEnableSlave' は外部結合を持ちますが、これより以前に宣言がありません。</t>
  </si>
  <si>
    <t>Msg(4:1514) オブジェクト 'gU8_fanSpeed2' は、定義されている翻訳単位の中の、関数 'DcDcData_ExportDataForMonitor' だけから参照されています。</t>
  </si>
  <si>
    <t>Msg(4:3408) 'gU8_fanSpeed2' は外部結合を持ちますが、これより以前に宣言がありません。</t>
  </si>
  <si>
    <t>Msg(4:1514) オブジェクト 'gU8_fanSpeed3' は、定義されている翻訳単位の中の、関数 'DcDcData_ExportDataForMonitor' だけから参照されています。</t>
  </si>
  <si>
    <t>Msg(4:3408) 'gU8_fanSpeed3' は外部結合を持ちますが、これより以前に宣言がありません。</t>
  </si>
  <si>
    <t>Msg(4:1514) オブジェクト 'gU8_fanSpeed4' は、定義されている翻訳単位の中の、関数 'DcDcData_ExportDataForMonitor' だけから参照されています。</t>
  </si>
  <si>
    <t>Msg(4:3408) 'gU8_fanSpeed4' は外部結合を持ちますが、これより以前に宣言がありません。</t>
  </si>
  <si>
    <t>Msg(4:1514) オブジェクト 'gU8_fanCtrlDuty' は、定義されている翻訳単位の中の、関数 'DcDcData_ExportDataForMonitor' だけから参照されています。</t>
  </si>
  <si>
    <t>Msg(4:3408) 'gU8_fanCtrlDuty' は外部結合を持ちますが、これより以前に宣言がありません。</t>
  </si>
  <si>
    <t>Msg(4:1514) オブジェクト 'gFX_adcTemp2' は、定義されている翻訳単位の中の、関数 'DcDcData_ExportDataForMonitor' だけから参照されています。</t>
  </si>
  <si>
    <t>Msg(4:3408) 'gFX_adcTemp2' は外部結合を持ちますが、これより以前に宣言がありません。</t>
  </si>
  <si>
    <t>Msg(4:1514) オブジェクト 'gFX_analogTemp2' は、定義されている翻訳単位の中の、関数 'DcDcData_ExportDataForMonitor' だけから参照されています。</t>
  </si>
  <si>
    <t>Msg(4:3408) 'gFX_analogTemp2' は外部結合を持ちますが、これより以前に宣言がありません。</t>
  </si>
  <si>
    <t>Msg(4:1514) オブジェクト 'gFX_adcTemp3' は、定義されている翻訳単位の中の、関数 'DcDcData_ExportDataForMonitor' だけから参照されています。</t>
  </si>
  <si>
    <t>Msg(4:3408) 'gFX_adcTemp3' は外部結合を持ちますが、これより以前に宣言がありません。</t>
  </si>
  <si>
    <t>Msg(4:1514) オブジェクト 'gFX_analogTemp3' は、定義されている翻訳単位の中の、関数 'DcDcData_ExportDataForMonitor' だけから参照されています。</t>
  </si>
  <si>
    <t>Msg(4:3408) 'gFX_analogTemp3' は外部結合を持ちますが、これより以前に宣言がありません。</t>
  </si>
  <si>
    <t>Msg(4:1514) オブジェクト 'gFX_adcTemp4' は、定義されている翻訳単位の中の、関数 'DcDcData_ExportDataForMonitor' だけから参照されています。</t>
  </si>
  <si>
    <t>Msg(4:3408) 'gFX_adcTemp4' は外部結合を持ちますが、これより以前に宣言がありません。</t>
  </si>
  <si>
    <t>Msg(4:1514) オブジェクト 'gFX_analogTemp4' は、定義されている翻訳単位の中の、関数 'DcDcData_ExportDataForMonitor' だけから参照されています。</t>
  </si>
  <si>
    <t>Msg(4:3408) 'gFX_analogTemp4' は外部結合を持ちますが、これより以前に宣言がありません。</t>
  </si>
  <si>
    <t>Msg(4:1514) オブジェクト 'gFX_adcXsdnVoltageMaster' は、定義されている翻訳単位の中の、関数 'DcDcData_ExportDataForMonitor' だけから参照されています。</t>
  </si>
  <si>
    <t>Msg(4:3408) 'gFX_adcXsdnVoltageMaster' は外部結合を持ちますが、これより以前に宣言がありません。</t>
  </si>
  <si>
    <t>Msg(4:1514) オブジェクト 'gFX_adcXsdnVoltageSlave' は、定義されている翻訳単位の中の、関数 'DcDcData_ExportDataForMonitor' だけから参照されています。</t>
  </si>
  <si>
    <t>Msg(4:3408) 'gFX_adcXsdnVoltageSlave' は外部結合を持ちますが、これより以前に宣言がありません。</t>
  </si>
  <si>
    <t>Msg(4:1514) オブジェクト 'gFX_estimatedHviMaster' は、定義されている翻訳単位の中の、関数 'DcDcData_ExportDataForMonitor' だけから参照されています。</t>
  </si>
  <si>
    <t>Msg(4:3408) 'gFX_estimatedHviMaster' は外部結合を持ちますが、これより以前に宣言がありません。</t>
  </si>
  <si>
    <t>Msg(4:1514) オブジェクト 'gFX_estimatedLviMaster' は、定義されている翻訳単位の中の、関数 'DcDcData_ExportDataForMonitor' だけから参照されています。</t>
  </si>
  <si>
    <t>Msg(4:3408) 'gFX_estimatedLviMaster' は外部結合を持ちますが、これより以前に宣言がありません。</t>
  </si>
  <si>
    <t>Msg(4:1514) オブジェクト 'gFX_estimatedHviSlave' は、定義されている翻訳単位の中の、関数 'DcDcData_ExportDataForMonitor' だけから参照されています。</t>
  </si>
  <si>
    <t>Msg(4:3408) 'gFX_estimatedHviSlave' は外部結合を持ちますが、これより以前に宣言がありません。</t>
  </si>
  <si>
    <t>Msg(4:1514) オブジェクト 'gFX_estimatedLviSlave' は、定義されている翻訳単位の中の、関数 'DcDcData_ExportDataForMonitor' だけから参照されています。</t>
  </si>
  <si>
    <t>Msg(4:3408) 'gFX_estimatedLviSlave' は外部結合を持ちますが、これより以前に宣言がありません。</t>
  </si>
  <si>
    <t>Msg(4:1514) オブジェクト 'gFX_intermittentDuty' は、定義されている翻訳単位の中の、関数 'DcDcData_ExportDataForMonitor' だけから参照されています。</t>
  </si>
  <si>
    <t>Msg(4:3408) 'gFX_intermittentDuty' は外部結合を持ちますが、これより以前に宣言がありません。</t>
  </si>
  <si>
    <t>Msg(4:1503) 関数 'IsrTre' が定義されていますが、このプロジェクトでは使用されていません。</t>
  </si>
  <si>
    <t>Msg(2:1532) 関数 'DcDcData_ReferDataPtrTmp' は、定義されている場所とは異なる1つの翻訳単位の中だけで参照されています。</t>
  </si>
  <si>
    <t>Msg(2:1532) 関数 'PF_Input_FilterPort' は、定義されている場所とは異なる1つの翻訳単位の中だけで参照されています。</t>
  </si>
  <si>
    <t>Msg(2:1532) 関数 'PF_Utils_Arith_R_ShiftU32' は、定義されている場所とは異なる1つの翻訳単位の中だけで参照されています。</t>
  </si>
  <si>
    <t>Msg(4:1514) オブジェクト 'gFlag_saveOutput1' は、定義されている翻訳単位の中の、関数 'DcDcData_ExportDataForMonitor' だけから参照されています。</t>
  </si>
  <si>
    <t>Msg(4:3408) 'gFlag_saveOutput1' は外部結合を持ちますが、これより以前に宣言がありません。</t>
  </si>
  <si>
    <t>Msg(4:1514) オブジェクト 'gFlag_saveOutput2' は、定義されている翻訳単位の中の、関数 'DcDcData_ExportDataForMonitor' だけから参照されています。</t>
  </si>
  <si>
    <t>Msg(4:3408) 'gFlag_saveOutput2' は外部結合を持ちますが、これより以前に宣言がありません。</t>
  </si>
  <si>
    <t>Msg(4:1514) オブジェクト 'gFlag_saveOutput3' は、定義されている翻訳単位の中の、関数 'DcDcData_ExportDataForMonitor' だけから参照されています。</t>
  </si>
  <si>
    <t>Msg(4:3408) 'gFlag_saveOutput3' は外部結合を持ちますが、これより以前に宣言がありません。</t>
  </si>
  <si>
    <t>Msg(4:1514) オブジェクト 'gFlag_saveOutput4' は、定義されている翻訳単位の中の、関数 'DcDcData_ExportDataForMonitor' だけから参照されています。</t>
  </si>
  <si>
    <t>Msg(4:3408) 'gFlag_saveOutput4' は外部結合を持ちますが、これより以前に宣言がありません。</t>
  </si>
  <si>
    <t>Msg(4:1514) オブジェクト 'gFlag_saveOutput' は、定義されている翻訳単位の中の、関数 'DcDcData_ExportDataForMonitor' だけから参照されています。</t>
  </si>
  <si>
    <t>Msg(4:3408) 'gFlag_saveOutput' は外部結合を持ちますが、これより以前に宣言がありません。</t>
  </si>
  <si>
    <t>Msg(4:1514) オブジェクト 'gFlag_inputCurrentLmt' は、定義されている翻訳単位の中の、関数 'DcDcData_ExportDataForMonitor' だけから参照されています。</t>
  </si>
  <si>
    <t>Msg(4:3408) 'gFlag_inputCurrentLmt' は外部結合を持ちますが、これより以前に宣言がありません。</t>
  </si>
  <si>
    <t>Msg(4:1514) オブジェクト 'gFlag_initCommMaskDone' は、定義されている翻訳単位の中の、関数 'DcDcData_ExportDataForMonitor' だけから参照されています。</t>
  </si>
  <si>
    <t>Msg(4:3408) 'gFlag_initCommMaskDone' は外部結合を持ちますが、これより以前に宣言がありません。</t>
  </si>
  <si>
    <t>Msg(4:1514) オブジェクト 'gFlag_initAbnormalJudgeDone' は、定義されている翻訳単位の中の、関数 'DcDcData_ExportDataForMonitor' だけから参照されています。</t>
  </si>
  <si>
    <t>Msg(4:3408) 'gFlag_initAbnormalJudgeDone' は外部結合を持ちますが、これより以前に宣言がありません。</t>
  </si>
  <si>
    <t>Msg(4:1514) オブジェクト 'gU8_currentLimitModeState' は、定義されている翻訳単位の中の、関数 'DcDcData_ExportDataForMonitor' だけから参照されています。</t>
  </si>
  <si>
    <t>Msg(4:3408) 'gU8_currentLimitModeState' は外部結合を持ちますが、これより以前に宣言がありません。</t>
  </si>
  <si>
    <t>Msg(4:1514) オブジェクト 'gFX_estimatedLvi' は、定義されている翻訳単位の中の、関数 'DcDcData_ExportDataForMonitor' だけから参照されています。</t>
  </si>
  <si>
    <t>Msg(4:3408) 'gFX_estimatedLvi' は外部結合を持ちますが、これより以前に宣言がありません。</t>
  </si>
  <si>
    <t>Msg(2:0778) [L] 識別子名が他の識別子名(例: 'FailDetect_JudgeCurrentLmtModeSubDerating' )と、最初の31文字で一致しています。プログラムはISO:C90標準規格に厳密には適合していません。</t>
  </si>
  <si>
    <t>Msg(4:0779) [U] 識別子名が他の識別子名(例: 'FailDetect_JudgeCurrentLmtModeSubDerating' )と、指定された文字数の範囲内で異なっていません。</t>
  </si>
  <si>
    <t>Msg(4:1514) オブジェクト 'gU8_currentLimitModeS1count' は、定義されている翻訳単位の中の、関数 'DcDcData_ExportDataForMonitor' だけから参照されています。</t>
  </si>
  <si>
    <t>Msg(4:3408) 'gU8_currentLimitModeS1count' は外部結合を持ちますが、これより以前に宣言がありません。</t>
  </si>
  <si>
    <t>Msg(4:1514) オブジェクト 'gU8_currentLimitModeS2count' は、定義されている翻訳単位の中の、関数 'DcDcData_ExportDataForMonitor' だけから参照されています。</t>
  </si>
  <si>
    <t>Msg(4:3408) 'gU8_currentLimitModeS2count' は外部結合を持ちますが、これより以前に宣言がありません。</t>
  </si>
  <si>
    <t>Msg(4:1514) オブジェクト 'gFX_analogHvvNoFiltered' は、定義されている翻訳単位の中の、関数 'DcDcData_ExportDataForMonitor' だけから参照されています。</t>
  </si>
  <si>
    <t>Msg(4:3408) 'gFX_analogHvvNoFiltered' は外部結合を持ちますが、これより以前に宣言がありません。</t>
  </si>
  <si>
    <t>Msg(4:1514) オブジェクト 'gFX_estimatedLviMasterNoFiltered' は、定義されている翻訳単位の中の、関数 'DcDcData_ExportDataForMonitor' だけから参照されています。</t>
  </si>
  <si>
    <t>Msg(4:3408) 'gFX_estimatedLviMasterNoFiltered' は外部結合を持ちますが、これより以前に宣言がありません。</t>
  </si>
  <si>
    <t>Msg(4:1514) オブジェクト 'gFX_estimatedLviSlaveNoFiltered' は、定義されている翻訳単位の中の、関数 'DcDcData_ExportDataForMonitor' だけから参照されています。</t>
  </si>
  <si>
    <t>Msg(4:3408) 'gFX_estimatedLviSlaveNoFiltered' は外部結合を持ちますが、これより以前に宣言がありません。</t>
  </si>
  <si>
    <t>Msg(4:1514) オブジェクト 'gFX_estimatedLviNoFiltered' は、定義されている翻訳単位の中の、関数 'DcDcData_ExportDataForMonitor' だけから参照されています。</t>
  </si>
  <si>
    <t>Msg(4:3408) 'gFX_estimatedLviNoFiltered' は外部結合を持ちますが、これより以前に宣言がありません。</t>
  </si>
  <si>
    <t>Msg(4:1514) オブジェクト 'gFX_setPointVoltageFiltered' は、定義されている翻訳単位の中の、関数 'DcDcData_ExportDataForMonitor' だけから参照されています。</t>
  </si>
  <si>
    <t>Msg(4:3408) 'gFX_setPointVoltageFiltered' は外部結合を持ちますが、これより以前に宣言がありません。</t>
  </si>
  <si>
    <t>解析されたファイルの警告サマリ結果:</t>
  </si>
  <si>
    <t>-----------------------------------</t>
  </si>
  <si>
    <t>C:\PRQA\QAC-8.1.1-RJ\include\ansi</t>
  </si>
  <si>
    <t>PF_WdtDriver.c</t>
    <phoneticPr fontId="1"/>
  </si>
  <si>
    <t>Msg(4:2983) この代入は冗長です。このオブジェクトの値は、この代入の後に一度も使用されていません。</t>
  </si>
  <si>
    <t>---------------------</t>
  </si>
  <si>
    <t>マイコン注意事項S18-3。ADiレジスタは16ビット単位でアクセスするため、関数PF_Utils_GetRegWUseMOV()を使用。 このキャストは必要。</t>
    <rPh sb="39" eb="41">
      <t>ｶﾝｽｳ</t>
    </rPh>
    <rPh sb="66" eb="68">
      <t>ｼﾖｳ</t>
    </rPh>
    <phoneticPr fontId="10" type="noConversion"/>
  </si>
  <si>
    <t>固定小数点型の定義用であり、const宣言で使用する目的のため関数化することはできない。　修正不可能。</t>
    <rPh sb="45" eb="47">
      <t>シュウセイ</t>
    </rPh>
    <rPh sb="47" eb="50">
      <t>フカノウ</t>
    </rPh>
    <phoneticPr fontId="1"/>
  </si>
  <si>
    <t>ポインタ変数 sDcDcData_DataPtr は、初期化子で実体を割り当ており、内部処理内でもNULLを割り当てていないことを検証済みのため、問題ない。</t>
    <rPh sb="4" eb="6">
      <t>ﾍﾝｽｳ</t>
    </rPh>
    <rPh sb="32" eb="34">
      <t>ｼﾞｯﾀｲ</t>
    </rPh>
    <rPh sb="35" eb="36">
      <t>ﾜ</t>
    </rPh>
    <rPh sb="37" eb="38">
      <t>ｱ</t>
    </rPh>
    <rPh sb="42" eb="44">
      <t>ﾅｲﾌﾞ</t>
    </rPh>
    <rPh sb="44" eb="46">
      <t>ｼｮﾘ</t>
    </rPh>
    <rPh sb="46" eb="47">
      <t>ﾅｲ</t>
    </rPh>
    <rPh sb="54" eb="55">
      <t>ﾜ</t>
    </rPh>
    <rPh sb="56" eb="57">
      <t>ｱ</t>
    </rPh>
    <rPh sb="65" eb="67">
      <t>ｹﾝｼｮｳ</t>
    </rPh>
    <rPh sb="67" eb="68">
      <t>ｽﾞ</t>
    </rPh>
    <rPh sb="73" eb="75">
      <t>ﾓﾝﾀﾞｲ</t>
    </rPh>
    <phoneticPr fontId="10" type="noConversion"/>
  </si>
  <si>
    <t>関数EcuComm_GetRequest()の引数で指定されるポインタ変数。
呼び出し元で、NULLを指定しないことを検証しているため、問題ない。</t>
    <rPh sb="0" eb="2">
      <t>カンスウ</t>
    </rPh>
    <rPh sb="23" eb="25">
      <t>ヒキスウ</t>
    </rPh>
    <rPh sb="26" eb="28">
      <t>シテイ</t>
    </rPh>
    <rPh sb="39" eb="40">
      <t>ヨ</t>
    </rPh>
    <rPh sb="41" eb="42">
      <t>ダ</t>
    </rPh>
    <rPh sb="43" eb="44">
      <t>モト</t>
    </rPh>
    <rPh sb="51" eb="53">
      <t>シテイ</t>
    </rPh>
    <rPh sb="59" eb="61">
      <t>ケンショウ</t>
    </rPh>
    <rPh sb="68" eb="70">
      <t>モンダイ</t>
    </rPh>
    <phoneticPr fontId="1"/>
  </si>
  <si>
    <t>C言語の初期のバージョンでは許容されていない。
使用しているコンパイラでは、問題ない。　修正不要</t>
    <rPh sb="1" eb="3">
      <t>ゲンゴ</t>
    </rPh>
    <rPh sb="4" eb="6">
      <t>ショキ</t>
    </rPh>
    <rPh sb="14" eb="16">
      <t>キョヨウ</t>
    </rPh>
    <rPh sb="24" eb="26">
      <t>シヨウ</t>
    </rPh>
    <rPh sb="38" eb="40">
      <t>モンダイ</t>
    </rPh>
    <rPh sb="44" eb="46">
      <t>シュウセイ</t>
    </rPh>
    <rPh sb="46" eb="48">
      <t>フヨウ</t>
    </rPh>
    <phoneticPr fontId="1"/>
  </si>
  <si>
    <t>関数EcuComm_MakeResponse()の引数で指定されるポインタ変数。
呼び出し元で、NULLを指定しないことを検証しているため、問題ない。</t>
    <rPh sb="0" eb="2">
      <t>カンスウ</t>
    </rPh>
    <rPh sb="25" eb="27">
      <t>ヒキスウ</t>
    </rPh>
    <rPh sb="28" eb="30">
      <t>シテイ</t>
    </rPh>
    <rPh sb="41" eb="42">
      <t>ヨ</t>
    </rPh>
    <rPh sb="43" eb="44">
      <t>ダ</t>
    </rPh>
    <rPh sb="45" eb="46">
      <t>モト</t>
    </rPh>
    <rPh sb="53" eb="55">
      <t>シテイ</t>
    </rPh>
    <rPh sb="61" eb="63">
      <t>ケンショウ</t>
    </rPh>
    <rPh sb="70" eb="72">
      <t>モンダイ</t>
    </rPh>
    <phoneticPr fontId="1"/>
  </si>
  <si>
    <t>関数EcuComm_ConvertTemperature()の引数で指定されるポインタ変数。
呼び出し元で、NULLを指定しないことを検証しているため、問題ない。</t>
    <rPh sb="0" eb="2">
      <t>カンスウ</t>
    </rPh>
    <rPh sb="31" eb="33">
      <t>ヒキスウ</t>
    </rPh>
    <rPh sb="34" eb="36">
      <t>シテイ</t>
    </rPh>
    <rPh sb="47" eb="48">
      <t>ヨ</t>
    </rPh>
    <rPh sb="49" eb="50">
      <t>ダ</t>
    </rPh>
    <rPh sb="51" eb="52">
      <t>モト</t>
    </rPh>
    <rPh sb="59" eb="61">
      <t>シテイ</t>
    </rPh>
    <rPh sb="67" eb="69">
      <t>ケンショウ</t>
    </rPh>
    <rPh sb="76" eb="78">
      <t>モンダイ</t>
    </rPh>
    <phoneticPr fontId="1"/>
  </si>
  <si>
    <t>Inline関数はヘッダー以外に移動すると動作しなくなる恐れがあるのでヘッダーで定義している。修正不要。</t>
    <rPh sb="47" eb="49">
      <t>ｼｭｳｾｲ</t>
    </rPh>
    <rPh sb="49" eb="51">
      <t>ﾌﾖｳ</t>
    </rPh>
    <phoneticPr fontId="10" type="noConversion"/>
  </si>
  <si>
    <t>割込ハンドラ。未使用ではなく、カーネル構成ファイル(kernel_cfg.c)内にあるベクタテーブルより参照される。　問題なし。</t>
    <rPh sb="59" eb="61">
      <t>モンダイ</t>
    </rPh>
    <phoneticPr fontId="1"/>
  </si>
  <si>
    <t>MISRA-C:2004 Rule 21.1
--&gt;(0:1575)   変数 'check_sum' は前にここに現れます。（テストデータ: '255'）
警告内容にある（テストデータ: '255'）でテストしたら指摘の通り、冗長な演算。
0xFFより大きい値が入っていた場合、意味がある演算。
ここは、0xFFより大きい値が入る可能性があるため、必要な演算であり、削除することはできない。
修正不可能。</t>
    <rPh sb="80" eb="82">
      <t>ケイコク</t>
    </rPh>
    <rPh sb="82" eb="84">
      <t>ナイヨウ</t>
    </rPh>
    <rPh sb="109" eb="111">
      <t>シテキ</t>
    </rPh>
    <rPh sb="112" eb="113">
      <t>トオ</t>
    </rPh>
    <rPh sb="115" eb="117">
      <t>ジョウチョウ</t>
    </rPh>
    <rPh sb="118" eb="120">
      <t>エンザン</t>
    </rPh>
    <rPh sb="128" eb="129">
      <t>オオ</t>
    </rPh>
    <rPh sb="131" eb="132">
      <t>アタイ</t>
    </rPh>
    <rPh sb="133" eb="134">
      <t>ハイ</t>
    </rPh>
    <rPh sb="138" eb="140">
      <t>バアイ</t>
    </rPh>
    <rPh sb="141" eb="143">
      <t>イミ</t>
    </rPh>
    <rPh sb="146" eb="148">
      <t>エンザン</t>
    </rPh>
    <rPh sb="160" eb="161">
      <t>オオ</t>
    </rPh>
    <rPh sb="163" eb="164">
      <t>アタイ</t>
    </rPh>
    <rPh sb="165" eb="166">
      <t>ハイ</t>
    </rPh>
    <rPh sb="167" eb="170">
      <t>カノウセイ</t>
    </rPh>
    <rPh sb="176" eb="178">
      <t>ヒツヨウ</t>
    </rPh>
    <rPh sb="179" eb="181">
      <t>エンザン</t>
    </rPh>
    <rPh sb="185" eb="187">
      <t>サクジョ</t>
    </rPh>
    <rPh sb="198" eb="200">
      <t>シュウセイ</t>
    </rPh>
    <rPh sb="200" eb="203">
      <t>フカノウ</t>
    </rPh>
    <phoneticPr fontId="1"/>
  </si>
  <si>
    <t>Msg(4:4394) 実質的な符号無し型(unsigned short)の複合式が、異なる型'signed'にキャストされています。</t>
  </si>
  <si>
    <t>平均値を算出するために必要なキャスト</t>
    <rPh sb="0" eb="3">
      <t>ヘイキンチ</t>
    </rPh>
    <rPh sb="4" eb="6">
      <t>サンシュツ</t>
    </rPh>
    <rPh sb="11" eb="13">
      <t>ヒツヨウ</t>
    </rPh>
    <phoneticPr fontId="1"/>
  </si>
  <si>
    <t>対象関数を関数内に移動することは可能だが、ソースコード行数が増え、メトリクス解析に引っかかる。可読性を考慮し、現状のままとする。</t>
    <rPh sb="0" eb="2">
      <t>ﾀｲｼｮｳ</t>
    </rPh>
    <rPh sb="2" eb="4">
      <t>ｶﾝｽｳ</t>
    </rPh>
    <rPh sb="5" eb="7">
      <t>ｶﾝｽｳ</t>
    </rPh>
    <rPh sb="7" eb="8">
      <t>ﾅｲ</t>
    </rPh>
    <rPh sb="9" eb="11">
      <t>ｲﾄﾞｳ</t>
    </rPh>
    <rPh sb="16" eb="18">
      <t>ｶﾉｳ</t>
    </rPh>
    <rPh sb="30" eb="31">
      <t>ﾌ</t>
    </rPh>
    <rPh sb="38" eb="40">
      <t>ｶｲｾｷ</t>
    </rPh>
    <rPh sb="41" eb="42">
      <t>ﾋ</t>
    </rPh>
    <rPh sb="47" eb="50">
      <t>ｶﾄﾞｸｾｲ</t>
    </rPh>
    <rPh sb="51" eb="53">
      <t>ｺｳﾘｮ</t>
    </rPh>
    <rPh sb="55" eb="57">
      <t>ｹﾞﾝｼﾞｮｳ</t>
    </rPh>
    <phoneticPr fontId="10" type="noConversion"/>
  </si>
  <si>
    <t>PrmDataは、種別毎（閾値、閾値セット、2D、3D）に型が異なるが、まとめてリストとして扱うため、void*型で処理する設計となっておりキャストが必要である。問題なし。</t>
    <rPh sb="81" eb="83">
      <t>ﾓﾝﾀﾞｲ</t>
    </rPh>
    <phoneticPr fontId="10" type="noConversion"/>
  </si>
  <si>
    <t>外部から読み出す情報の定義箇所。
プログラムコードからは参照されていないが、MEMモニターなどを使用しアドレスを指定して読み出すようになっている。問題なし。</t>
    <rPh sb="0" eb="2">
      <t>ガイブ</t>
    </rPh>
    <rPh sb="4" eb="5">
      <t>ヨ</t>
    </rPh>
    <rPh sb="6" eb="7">
      <t>ダ</t>
    </rPh>
    <rPh sb="8" eb="10">
      <t>ジョウホウ</t>
    </rPh>
    <rPh sb="11" eb="13">
      <t>テイギ</t>
    </rPh>
    <rPh sb="13" eb="15">
      <t>カショ</t>
    </rPh>
    <rPh sb="28" eb="30">
      <t>サンショウ</t>
    </rPh>
    <rPh sb="48" eb="50">
      <t>シヨウ</t>
    </rPh>
    <rPh sb="56" eb="58">
      <t>シテイ</t>
    </rPh>
    <rPh sb="60" eb="61">
      <t>ヨ</t>
    </rPh>
    <rPh sb="62" eb="63">
      <t>ダ</t>
    </rPh>
    <rPh sb="73" eb="75">
      <t>モンダイ</t>
    </rPh>
    <phoneticPr fontId="1"/>
  </si>
  <si>
    <t>未使用ではなく、カーネル構成ファイル(osctl.c)で参照されている。　問題なし。</t>
    <rPh sb="0" eb="3">
      <t>ミシヨウ</t>
    </rPh>
    <rPh sb="28" eb="30">
      <t>サンショウ</t>
    </rPh>
    <rPh sb="37" eb="39">
      <t>モンダイ</t>
    </rPh>
    <phoneticPr fontId="1"/>
  </si>
  <si>
    <t>OSでデフォルトで定義されている関数。
OSの定義USE_SHUTDOWNHOOKが有効な場合、ShutdownHook()で使用する関数。（現実装では無効）
削除すべきではない。</t>
    <rPh sb="9" eb="11">
      <t>テイギ</t>
    </rPh>
    <rPh sb="16" eb="18">
      <t>カンスウ</t>
    </rPh>
    <rPh sb="45" eb="47">
      <t>バアイ</t>
    </rPh>
    <rPh sb="63" eb="65">
      <t>シヨウ</t>
    </rPh>
    <rPh sb="67" eb="69">
      <t>カンスウ</t>
    </rPh>
    <rPh sb="71" eb="72">
      <t>ゲン</t>
    </rPh>
    <rPh sb="72" eb="74">
      <t>ジッソウ</t>
    </rPh>
    <rPh sb="76" eb="78">
      <t>ムコウ</t>
    </rPh>
    <rPh sb="80" eb="82">
      <t>サクジョ</t>
    </rPh>
    <phoneticPr fontId="1"/>
  </si>
  <si>
    <t>MISRA-C:2004 Rule 21.1
--&gt;(0:1575)   変数 'u8_tdrstr' は前にここに現れます。（テストデータ: '0'）
警告内容にある（テストデータ: '0'）でテストしたら指摘の通り、冗長な演算。
0x0Fより大きい値が入っていた場合、意味がある演算。
ここは、0x0Fより大きい値が入る可能性があるため、必要な演算であり、削除することはできない。　修正不可</t>
    <rPh sb="194" eb="196">
      <t>シュウセイ</t>
    </rPh>
    <rPh sb="196" eb="198">
      <t>フカ</t>
    </rPh>
    <phoneticPr fontId="1"/>
  </si>
  <si>
    <t>マイコン注意事項：S13-12
一回ダミーリードする必要あり。修正不可</t>
    <rPh sb="31" eb="33">
      <t>シュウセイ</t>
    </rPh>
    <rPh sb="33" eb="35">
      <t>フカ</t>
    </rPh>
    <phoneticPr fontId="1"/>
  </si>
  <si>
    <t>この関数は、このモジュールの公開変数で、他モジュールで使用されている。
プラットフォームと機種依存を分離するための変数であるため、PF_UartDriver_Init()に移動することはできない。修正不可能。</t>
    <rPh sb="16" eb="18">
      <t>ヘンスウ</t>
    </rPh>
    <rPh sb="27" eb="29">
      <t>シヨウ</t>
    </rPh>
    <rPh sb="45" eb="47">
      <t>キシュ</t>
    </rPh>
    <rPh sb="47" eb="49">
      <t>イゾン</t>
    </rPh>
    <rPh sb="50" eb="52">
      <t>ブンリ</t>
    </rPh>
    <rPh sb="57" eb="59">
      <t>ヘンスウ</t>
    </rPh>
    <rPh sb="86" eb="88">
      <t>イドウ</t>
    </rPh>
    <phoneticPr fontId="1"/>
  </si>
  <si>
    <t>この関数は、このモジュールの公開変数で、他モジュールで使用されている。　問題なし。</t>
    <rPh sb="36" eb="38">
      <t>モンダイ</t>
    </rPh>
    <phoneticPr fontId="1"/>
  </si>
  <si>
    <t>佐藤</t>
    <rPh sb="0" eb="2">
      <t>サトウ</t>
    </rPh>
    <phoneticPr fontId="1"/>
  </si>
  <si>
    <t>レベル</t>
  </si>
  <si>
    <t>P:\subversion\MSE759\trunk\Sources\DcDc</t>
  </si>
  <si>
    <t>P:\subversion\MSE759\trunk\Sources\DcDc\drivers</t>
  </si>
  <si>
    <t>P:\subversion\MSE759\trunk\Sources\OS</t>
  </si>
  <si>
    <t>P:\subversion\MSE759\trunk\Sources\OS\OsBase\config\r8c</t>
  </si>
  <si>
    <t>P:\subversion\MSE759\trunk\Sources\OS\OsBase\include</t>
  </si>
  <si>
    <t>P:\subversion\MSE759\trunk\Sources\OS\OsBase\kernel</t>
  </si>
  <si>
    <t>P:\subversion\MSE759\trunk\Sources\OS\OsBase\kernel\ecc2</t>
  </si>
  <si>
    <t>P:\subversion\MSE759\trunk\Sources\OS\OsConfig\config\r8c\system</t>
  </si>
  <si>
    <t>P:\subversion\MSE759\trunk\Sources\OS\OsConfig\sg</t>
  </si>
  <si>
    <t>P:\subversion\MSE759\trunk\Sources\OS\OsConfig\sys\r8c</t>
  </si>
  <si>
    <t>P:\subversion\MSE759\trunk\Sources\OS\OsConfig\sys</t>
  </si>
  <si>
    <t>P:\subversion\MSE759\trunk\Sources\Optimus</t>
  </si>
  <si>
    <t>P:\subversion\MSE759\trunk\Sources\Optimus\drivers</t>
  </si>
  <si>
    <t>P:\subversion\MSE759\trunk\Sources\Optimus\include</t>
  </si>
  <si>
    <t>-------------------------------------------------------------------------</t>
  </si>
  <si>
    <t>レポート・ファイル名:P:\subversion\MSE759\trunk\QAC\output\MSE759_sum.txt</t>
  </si>
  <si>
    <t>日付と時間:</t>
  </si>
  <si>
    <t>Msg(4:1514) オブジェクト 'gU8_inputLowVoltageSituation' は、定義されている翻訳単位の中の、関数 'DcDcData_ExportDataForMonitor' だけから参照されています。</t>
  </si>
  <si>
    <t>Msg(4:3408) 'gU8_inputLowVoltageSituation' は外部結合を持ちますが、これより以前に宣言がありません。</t>
  </si>
  <si>
    <t>Msg(4:0288) [I] 基本ソース文字集合に属さない文字が、ソースファイル 'P:/subversion/MSE759/trunk/Sources/DcDc/drivers/AdcDriver.c' のコメントの中で使用されています。</t>
    <phoneticPr fontId="1"/>
  </si>
  <si>
    <t>Msg(4:2982) この代入は冗長です。このオブジェクトの値は、全く使用されないまま変更されています。</t>
    <phoneticPr fontId="1"/>
  </si>
  <si>
    <t>Msg(2:1532) 関数 'AdcDriver_ConvertPortGroup' は、定義されている場所とは異なる1つの翻訳単位の中だけで参照されています。</t>
    <phoneticPr fontId="1"/>
  </si>
  <si>
    <t>「R8C/33Wグループ、R8C/33Xグループ、R8C/33Yグループ、R8C/33Zグループ　ユーザーズマニュアル　ハードウェア編」に記載の手順のため、必要な処理である。省略できない。</t>
    <phoneticPr fontId="1"/>
  </si>
  <si>
    <t>2018/1/16</t>
    <phoneticPr fontId="1"/>
  </si>
  <si>
    <t>Ver1.26</t>
    <phoneticPr fontId="1"/>
  </si>
  <si>
    <t>Ver1.26</t>
    <phoneticPr fontId="1"/>
  </si>
  <si>
    <t>Ver1.26</t>
    <phoneticPr fontId="1"/>
  </si>
  <si>
    <t>Ver1.26</t>
    <phoneticPr fontId="1"/>
  </si>
  <si>
    <t>「R8C/33Wグループ、R8C/33Xグループ、R8C/33Yグループ、R8C/33Zグループ　ユーザーズマニュアル　ハードウェア編」に記載の手順のため、必要な処理である。省略できない。</t>
    <phoneticPr fontId="1"/>
  </si>
  <si>
    <t>Msg(2:2461) ループ制御変数 'adcon0_addr' はファイルスコープをもちます。</t>
    <phoneticPr fontId="1"/>
  </si>
  <si>
    <t>レジスタ値をチェックしている。A/D変換完了するとフラグが立つため、問題なし。</t>
    <phoneticPr fontId="1"/>
  </si>
  <si>
    <t>Msg(4:0288) [I] 基本ソース文字集合に属さない文字が、ソースファイル 'P:/subversion/MSE759/trunk/Sources/DcDc/BuildConfig.h' のコメントの中で使用されています。</t>
    <phoneticPr fontId="1"/>
  </si>
  <si>
    <t>Msg(2:1532) 関数 'DcDcData_ReferDataPtr' は、定義されている場所とは異なる1つの翻訳単位の中だけで参照されています。</t>
    <phoneticPr fontId="1"/>
  </si>
  <si>
    <t>Msg(4:1514) オブジェクト 'gFlag_operationMode' は、定義されている翻訳単位の中の、関数 'DcDcData_ExportDataForMonitor' だけから参照されています。</t>
    <phoneticPr fontId="1"/>
  </si>
  <si>
    <t>Msg(4:3408) 'gFlag_operationMode' は外部結合を持ちますが、これより以前に宣言がありません。</t>
    <phoneticPr fontId="1"/>
  </si>
  <si>
    <t>Msg(4:1514) オブジェクト 'gFlag_lvvOverVoltage' は、定義されている翻訳単位の中の、関数 'DcDcData_ExportDataForMonitor' だけから参照されています。</t>
    <phoneticPr fontId="1"/>
  </si>
  <si>
    <t>問題なし</t>
    <phoneticPr fontId="1"/>
  </si>
  <si>
    <t>Msg(4:0288) [I] 基本ソース文字集合に属さない文字が、ソースファイル 'P:/subversion/MSE759/trunk/Sources/DcDc/EcuComm.c' のコメントの中で使用されています。</t>
    <phoneticPr fontId="1"/>
  </si>
  <si>
    <t>Msg(4:2982) この代入は冗長です。このオブジェクトの値は、全く使用されないまま変更されています。</t>
    <phoneticPr fontId="1"/>
  </si>
  <si>
    <t>Msg(4:0288) [I] 基本ソース文字集合に属さない文字が、ソースファイル 'P:/subversion/MSE759/trunk/Sources/DcDc/FailDetect.c' のコメントの中で使用されています。</t>
    <phoneticPr fontId="1"/>
  </si>
  <si>
    <t>Msg(2:0778) [L] 識別子名が他の識別子名(例: 'FailDetect_JudgeOverCurrentStop' )と、最初の31文字で一致しています。プログラムはISO:C90標準規格に厳密には適合していません。</t>
    <phoneticPr fontId="1"/>
  </si>
  <si>
    <t>先頭の31文字が一意でない識別子に対応したコンパイラのため、問題ない。</t>
    <phoneticPr fontId="1"/>
  </si>
  <si>
    <t>関数FailDetect_JudgeLvvOverVoltageAnalog()の引数で指定されるポインタ変数。
呼び出し元で、NULLを指定しないことを検証しているため、問題ない。</t>
    <phoneticPr fontId="1"/>
  </si>
  <si>
    <t>関数FailDetect_JudgeHvvOverVoltage()の引数で指定されるポインタ変数。
呼び出し元で、NULLを指定しないことを検証しているため、問題ない。</t>
    <phoneticPr fontId="1"/>
  </si>
  <si>
    <t>関数FailDetect_JudgeLvvOverVoltage()の引数で指定されるポインタ変数。
呼び出し元で、NULLを指定しないことを検証しているため、問題ない。</t>
    <phoneticPr fontId="1"/>
  </si>
  <si>
    <t>関数FailDetect_JudgeLvvToSetPointMaster()の引数で指定されるポインタ変数。
呼び出し元で、NULLを指定しないことを検証しているため、問題ない。</t>
    <phoneticPr fontId="1"/>
  </si>
  <si>
    <t>関数FailDetect_JudgeLvvToSetPointSlave()の引数で指定されるポインタ変数。
呼び出し元で、NULLを指定しないことを検証しているため、問題ない。</t>
    <phoneticPr fontId="1"/>
  </si>
  <si>
    <t>関数FailDetect_JudgeXsdnLevelMaster()の引数で指定されるポインタ変数。
呼び出し元で、NULLを指定しないことを検証しているため、問題ない。</t>
    <phoneticPr fontId="1"/>
  </si>
  <si>
    <t>関数FailDetect_JudgeXsdnLevelSlave()の引数で指定されるポインタ変数。
呼び出し元で、NULLを指定しないことを検証しているため、問題ない。</t>
    <phoneticPr fontId="1"/>
  </si>
  <si>
    <t>関数FailDetect_JudgeOutputOnMaster()の引数で指定されるポインタ変数。
呼び出し元で、NULLを指定しないことを検証しているため、問題ない。</t>
    <phoneticPr fontId="1"/>
  </si>
  <si>
    <t>関数FailDetect_JudgeOutputOnMasterIntermittent()の引数で指定されるポインタ変数。
呼び出し元で、NULLを指定しないことを検証しているため、問題ない。</t>
    <phoneticPr fontId="1"/>
  </si>
  <si>
    <t>関数FailDetect_JudgeOutputOnSlave()の引数で指定されるポインタ変数。
呼び出し元で、NULLを指定しないことを検証しているため、問題ない。</t>
    <phoneticPr fontId="1"/>
  </si>
  <si>
    <t>関数FailDetect_JudgeOverCurrentStopSubDetectRecover()の引数で指定されるポインタ変数。
呼び出し元で、NULLを指定しないことを検証しているため、問題ない。</t>
    <phoneticPr fontId="1"/>
  </si>
  <si>
    <t>関数FailDetect_JudgeOverCurrentStopSubDetectCondition()の引数で指定されるポインタ変数。
呼び出し元で、NULLを指定しないことを検証しているため、問題ない。</t>
    <phoneticPr fontId="1"/>
  </si>
  <si>
    <t>関数FailDetect_JudgeOverCurrentStopSubLatch()の引数で指定されるポインタ変数。
呼び出し元で、NULLを指定しないことを検証しているため、問題ない。</t>
    <phoneticPr fontId="1"/>
  </si>
  <si>
    <t>関数FailDetect_JudgeTempSensor()の引数で指定されるポインタ変数。
呼び出し元で、NULLを指定しないことを検証しているため、問題ない。</t>
    <phoneticPr fontId="1"/>
  </si>
  <si>
    <t>関数FailDetect_JudgeTemperature1()の引数で指定されるポインタ変数。
呼び出し元で、NULLを指定しないことを検証しているため、問題ない。</t>
    <phoneticPr fontId="1"/>
  </si>
  <si>
    <t>関数FailDetect_JudgeTemperature2()の引数で指定されるポインタ変数。
呼び出し元で、NULLを指定しないことを検証しているため、問題ない。</t>
    <phoneticPr fontId="1"/>
  </si>
  <si>
    <t>関数FailDetect_JudgeTemperature3()の引数で指定されるポインタ変数。
呼び出し元で、NULLを指定しないことを検証しているため、問題ない。</t>
    <phoneticPr fontId="1"/>
  </si>
  <si>
    <t>関数FailDetect_JudgeTemperature4()の引数で指定されるポインタ変数。
呼び出し元で、NULLを指定しないことを検証しているため、問題ない。</t>
    <phoneticPr fontId="1"/>
  </si>
  <si>
    <t>関数FailDetect_JudgeTempSensorComponent()の引数で指定されるポインタ変数。
呼び出し元で、NULLを指定しないことを検証しているため、問題ない。</t>
    <phoneticPr fontId="1"/>
  </si>
  <si>
    <t>Msg(2:2824) &lt;P&gt; NULLポインタを算術演算すると思われます。</t>
    <phoneticPr fontId="1"/>
  </si>
  <si>
    <t>関数FailDetect_JudgeFanSpeedComponent()の引数で指定されるポインタ変数。
呼び出し元で、NULLを指定しないことを検証しているため、問題ない。</t>
    <phoneticPr fontId="1"/>
  </si>
  <si>
    <t>関数FailDetect_JudgeInputCurrentLmt()の引数で指定されるポインタ変数。
呼び出し元で、NULLを指定しないことを検証しているため、問題ない。</t>
    <phoneticPr fontId="1"/>
  </si>
  <si>
    <t>関数FailDetect_JudgeCurrentLmtMode()の引数で指定されるポインタ変数。
呼び出し元で、NULLを指定しないことを検証しているため、問題ない。</t>
    <phoneticPr fontId="1"/>
  </si>
  <si>
    <t>関数FailDetect_JudgeCurrentLmtModeSubDerating()の引数で指定されるポインタ変数。
呼び出し元で、NULLを指定しないことを検証しているため、問題ない。</t>
    <phoneticPr fontId="1"/>
  </si>
  <si>
    <t>関数FailDetect_JudgeCurrentLmtModeSubLimit()の引数で指定されるポインタ変数。
呼び出し元で、NULLを指定しないことを検証しているため、問題ない。</t>
    <phoneticPr fontId="1"/>
  </si>
  <si>
    <t>関数FailDetect_JudgeCurrentLmtModeSubFull()の引数で指定されるポインタ変数。
呼び出し元で、NULLを指定しないことを検証しているため、問題ない。</t>
    <phoneticPr fontId="1"/>
  </si>
  <si>
    <t>関数FailDetect_JudgeOperationMode()の引数で指定されるポインタ変数。
呼び出し元で、NULLを指定しないことを検証しているため、問題ない。</t>
    <phoneticPr fontId="1"/>
  </si>
  <si>
    <t>関数FailDetect_JudgeInputLowVoltageSituation()の引数で指定されるポインタ変数。
呼び出し元で、NULLを指定しないことを検証しているため、問題ない。</t>
    <phoneticPr fontId="1"/>
  </si>
  <si>
    <t>Msg(4:0288) [I] 基本ソース文字集合に属さない文字が、ソースファイル 'P:/subversion/MSE759/trunk/Sources/DcDc/FailDetect.h' のコメントの中で使用されています。</t>
    <phoneticPr fontId="1"/>
  </si>
  <si>
    <t>問題なし</t>
    <phoneticPr fontId="10" type="noConversion"/>
  </si>
  <si>
    <t>日本語のコメントはそのまま残したいので、修正不要。</t>
    <phoneticPr fontId="10" type="noConversion"/>
  </si>
  <si>
    <t>関数Input_RefreshAdcInputHvv()の引数で指定されるポインタ変数。
呼び出し元で、NULLを指定しないことを検証しているため、問題ない。</t>
    <phoneticPr fontId="1"/>
  </si>
  <si>
    <t>関数Input_RefreshAdcInputLvv()の引数で指定されるポインタ変数。
呼び出し元で、NULLを指定しないことを検証しているため、問題ない。</t>
    <phoneticPr fontId="1"/>
  </si>
  <si>
    <t>関数Input_RefreshAdcInputHviMaster()の引数で指定されるポインタ変数。
呼び出し元で、NULLを指定しないことを検証しているため、問題ない。</t>
    <phoneticPr fontId="1"/>
  </si>
  <si>
    <t>関数Input_RefreshAdcInputHviSlave()の引数で指定されるポインタ変数。
呼び出し元で、NULLを指定しないことを検証しているため、問題ない。</t>
    <phoneticPr fontId="1"/>
  </si>
  <si>
    <t>関数Input_RefreshAdcInputIgv()の引数で指定されるポインタ変数。
呼び出し元で、NULLを指定しないことを検証しているため、問題ない。</t>
    <phoneticPr fontId="1"/>
  </si>
  <si>
    <t>関数Input_RefreshAdcInputXsdnMaster()の引数で指定されるポインタ変数。
呼び出し元で、NULLを指定しないことを検証しているため、問題ない。</t>
    <phoneticPr fontId="1"/>
  </si>
  <si>
    <t>関数Input_RefreshAdcInputXsdnSlave()の引数で指定されるポインタ変数。
呼び出し元で、NULLを指定しないことを検証しているため、問題ない。</t>
    <phoneticPr fontId="1"/>
  </si>
  <si>
    <t>関数Input_RefreshAdcInputTemp1()の引数で指定されるポインタ変数。
呼び出し元で、NULLを指定しないことを検証しているため、問題ない。</t>
    <phoneticPr fontId="1"/>
  </si>
  <si>
    <t>関数Input_RefreshAdcInputTemp2()の引数で指定されるポインタ変数。
呼び出し元で、NULLを指定しないことを検証しているため、問題ない。</t>
    <phoneticPr fontId="1"/>
  </si>
  <si>
    <t>関数Input_RefreshAdcInputTemp3()の引数で指定されるポインタ変数。
呼び出し元で、NULLを指定しないことを検証しているため、問題ない。</t>
    <phoneticPr fontId="1"/>
  </si>
  <si>
    <t>関数Input_RefreshAdcInputTemp4()の引数で指定されるポインタ変数。
呼び出し元で、NULLを指定しないことを検証しているため、問題ない。</t>
    <phoneticPr fontId="1"/>
  </si>
  <si>
    <t>関数Input_IoPortInput()の引数で指定されるポインタ変数。
呼び出し元で、NULLを指定しないことを検証しているため、問題ない。</t>
    <phoneticPr fontId="1"/>
  </si>
  <si>
    <t>関数Input_EcuInput()の引数で指定されるポインタ変数。
呼び出し元で、NULLを指定しないことを検証しているため、問題ない。</t>
    <phoneticPr fontId="1"/>
  </si>
  <si>
    <t>Msg(4:0310) 異なるオブジェクトポインタ型へキャストしています。</t>
    <phoneticPr fontId="1"/>
  </si>
  <si>
    <t>マイコン注意事項S18-3。ADiレジスタは16ビット単位でアクセスするため、関数PF_Utils_SetRegWUseMOV()を使用。 このキャストは必要。</t>
    <phoneticPr fontId="1"/>
  </si>
  <si>
    <t>Msg(4:1509) 外部結合をもつ 'HwSysTimer_ClearInt' が、複数個定義されています。</t>
    <phoneticPr fontId="1"/>
  </si>
  <si>
    <t>Inline関数のため、出ている警告。実際には、1カ所しか定義していない。修正不要。</t>
    <phoneticPr fontId="1"/>
  </si>
  <si>
    <t>関数Output_CalcCurrentLimitDuty()の引数で指定されるポインタ変数。
呼び出し元で、NULLを指定しないことを検証しているため、問題ない。</t>
    <phoneticPr fontId="1"/>
  </si>
  <si>
    <t>Msg(4:0288) [I] 基本ソース文字集合に属さない文字が、ソースファイル 'P:/subversion/MSE759/trunk/Sources/DcDc/PrmData.c' のコメントの中で使用されています。</t>
    <phoneticPr fontId="1"/>
  </si>
  <si>
    <t>Msg(4:0288) [I] 基本ソース文字集合に属さない文字が、ソースファイル 'P:/subversion/MSE759/trunk/Sources/DcDc/PrmData.h' のコメントの中で使用されています。</t>
    <phoneticPr fontId="1"/>
  </si>
  <si>
    <t>Msg(4:0288) [I] 基本ソース文字集合に属さない文字が、ソースファイル 'P:/subversion/MSE759/trunk/Sources/DcDc/drivers/PwmDriver.c' のコメントの中で使用されています。</t>
    <phoneticPr fontId="1"/>
  </si>
  <si>
    <t>Msg(2:1532) 関数 'PwmDriver_SetFanPwm' は、定義されている場所とは異なる1つの翻訳単位の中だけで参照されています。</t>
    <phoneticPr fontId="1"/>
  </si>
  <si>
    <t>割込ハンドラ。未使用ではなく、カーネル構成ファイル(kernel_cfg.c)内にあるベクタテーブルより参照される。　問題なし。</t>
    <phoneticPr fontId="1"/>
  </si>
  <si>
    <t>Msg(4:0288) [I] 基本ソース文字集合に属さない文字が、ソースファイル 'P:/subversion/MSE759/trunk/Sources/DcDc/drivers/TimerDriver.c' のコメントの中で使用されています。</t>
    <phoneticPr fontId="1"/>
  </si>
  <si>
    <t>Msg(2:1533) オブジェクト 'gUartDriver_U2SR0_INI' は、関数 'PF_UartDriver_Init' だけから参照されています。</t>
    <phoneticPr fontId="1"/>
  </si>
  <si>
    <t>Msg(4:0288) [I] 基本ソース文字集合に属さない文字が、ソースファイル 'P:/subversion/MSE759/trunk/Sources/DcDc/drivers/UartDriver.c' のコメントの中で使用されています。</t>
    <phoneticPr fontId="1"/>
  </si>
  <si>
    <t>Msg(4:0288) [I] 基本ソース文字集合に属さない文字が、ソースファイル 'P:/subversion/MSE759/trunk/Sources/Optimus/PF_DbgComm.c' のコメントの中で使用されています。</t>
    <phoneticPr fontId="1"/>
  </si>
  <si>
    <t>Msg(4:0288) [I] 基本ソース文字集合に属さない文字が、ソースファイル 'P:/subversion/MSE759/trunk/Sources/Optimus/drivers/PF_FlashDriver.c' のコメントの中で使用されています。</t>
    <phoneticPr fontId="1"/>
  </si>
  <si>
    <r>
      <t>「</t>
    </r>
    <r>
      <rPr>
        <sz val="11"/>
        <rFont val="ＭＳ Ｐゴシック"/>
        <family val="3"/>
        <charset val="128"/>
      </rPr>
      <t>R8C/33Wグループ、R8C/33Xグループ、R8C/33Yグループ、R8C/33Zグループ　ユーザーズマニュアル　ハードウェア編」に記載の手順のため、必要な処理である。省略できない。</t>
    </r>
    <phoneticPr fontId="1"/>
  </si>
  <si>
    <t>Msg(4:0288) [I] 基本ソース文字集合に属さない文字が、ソースファイル 'P:/subversion/MSE759/trunk/Sources/Optimus/PF_TaskService.c' のコメントの中で使用されています。</t>
    <phoneticPr fontId="1"/>
  </si>
  <si>
    <t>Msg(4:0288) [I] 基本ソース文字集合に属さない文字が、ソースファイル 'P:/subversion/MSE759/trunk/Sources/Optimus/drivers/PF_UartDriver.c' のコメントの中で使用されています。</t>
    <phoneticPr fontId="1"/>
  </si>
  <si>
    <t>Msg(4:0288) [I] 基本ソース文字集合に属さない文字が、ソースファイル 'P:/subversion/MSE759/trunk/Sources/Optimus/PF_Utils.h' のコメントの中で使用されています。</t>
    <phoneticPr fontId="1"/>
  </si>
  <si>
    <t>Msg(4:0288) [I] 基本ソース文字集合に属さない文字が、ソースファイル 'P:/subversion/MSE759/trunk/Sources/Optimus/drivers/PF_WdtDriver.c' のコメントの中で使用されています。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</si>
</sst>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font>
      <sz val="11"/>
      <name val="ＭＳ Ｐゴシック"/>
      <family val="3"/>
      <charset val="128"/>
    </font>
    <font>
      <sz val="6"/>
      <name val="ＭＳ Ｐゴシック"/>
      <family val="3"/>
      <charset val="128"/>
    </font>
    <font>
      <u/>
      <sz val="11"/>
      <color indexed="12"/>
      <name val="ＭＳ Ｐゴシック"/>
      <family val="3"/>
      <charset val="128"/>
    </font>
    <font>
      <i/>
      <sz val="14"/>
      <name val="ＭＳ Ｐゴシック"/>
      <family val="3"/>
      <charset val="128"/>
    </font>
    <font>
      <b/>
      <sz val="11"/>
      <name val="ＭＳ Ｐゴシック"/>
      <family val="3"/>
      <charset val="128"/>
    </font>
    <font>
      <i/>
      <sz val="18"/>
      <name val="ＭＳ Ｐゴシック"/>
      <family val="3"/>
      <charset val="128"/>
    </font>
    <font>
      <sz val="11"/>
      <name val="ＭＳ Ｐゴシック"/>
      <family val="3"/>
      <charset val="128"/>
    </font>
    <font>
      <b/>
      <sz val="11"/>
      <color indexed="10"/>
      <name val="ＭＳ Ｐゴシック"/>
      <family val="3"/>
      <charset val="128"/>
    </font>
    <font>
      <b/>
      <i/>
      <u/>
      <sz val="18"/>
      <name val="ＭＳ Ｐゴシック"/>
      <family val="3"/>
      <charset val="128"/>
    </font>
    <font>
      <sz val="18"/>
      <name val="ＭＳ Ｐゴシック"/>
      <family val="3"/>
      <charset val="128"/>
    </font>
    <font>
      <sz val="9"/>
      <name val="新細明體"/>
      <family val="1"/>
    </font>
    <font>
      <i/>
      <sz val="11"/>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b/>
      <sz val="11"/>
      <color indexed="8"/>
      <name val="ＭＳ Ｐゴシック"/>
      <family val="3"/>
      <charset val="128"/>
    </font>
    <font>
      <sz val="11"/>
      <color indexed="17"/>
      <name val="ＭＳ Ｐゴシック"/>
      <family val="3"/>
      <charset val="128"/>
    </font>
    <font>
      <b/>
      <sz val="11"/>
      <color indexed="52"/>
      <name val="ＭＳ Ｐゴシック"/>
      <family val="3"/>
      <charset val="128"/>
    </font>
    <font>
      <sz val="11"/>
      <color indexed="52"/>
      <name val="ＭＳ Ｐゴシック"/>
      <family val="3"/>
      <charset val="128"/>
    </font>
    <font>
      <i/>
      <sz val="11"/>
      <color indexed="23"/>
      <name val="ＭＳ Ｐゴシック"/>
      <family val="3"/>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62"/>
      <name val="ＭＳ Ｐゴシック"/>
      <family val="3"/>
      <charset val="128"/>
    </font>
    <font>
      <b/>
      <sz val="11"/>
      <color indexed="63"/>
      <name val="ＭＳ Ｐゴシック"/>
      <family val="3"/>
      <charset val="128"/>
    </font>
    <font>
      <b/>
      <sz val="11"/>
      <color indexed="9"/>
      <name val="ＭＳ Ｐゴシック"/>
      <family val="3"/>
      <charset val="128"/>
    </font>
    <font>
      <sz val="11"/>
      <color indexed="20"/>
      <name val="ＭＳ Ｐゴシック"/>
      <family val="3"/>
      <charset val="128"/>
    </font>
    <font>
      <sz val="11"/>
      <color indexed="10"/>
      <name val="ＭＳ Ｐゴシック"/>
      <family val="3"/>
      <charset val="128"/>
    </font>
    <font>
      <b/>
      <sz val="18"/>
      <color indexed="12"/>
      <name val="ＭＳ Ｐゴシック"/>
      <family val="3"/>
      <charset val="128"/>
    </font>
    <font>
      <b/>
      <sz val="18"/>
      <name val="ＭＳ Ｐゴシック"/>
      <family val="3"/>
      <charset val="128"/>
    </font>
    <font>
      <sz val="11"/>
      <color rgb="FFFF0000"/>
      <name val="ＭＳ Ｐゴシック"/>
      <family val="3"/>
      <charset val="128"/>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2"/>
        <bgColor indexed="64"/>
      </patternFill>
    </fill>
    <fill>
      <patternFill patternType="solid">
        <fgColor indexed="43"/>
        <bgColor indexed="64"/>
      </patternFill>
    </fill>
    <fill>
      <patternFill patternType="solid">
        <fgColor indexed="22"/>
        <bgColor indexed="64"/>
      </patternFill>
    </fill>
    <fill>
      <patternFill patternType="solid">
        <fgColor indexed="40"/>
        <bgColor indexed="64"/>
      </patternFill>
    </fill>
    <fill>
      <patternFill patternType="solid">
        <fgColor indexed="9"/>
        <bgColor indexed="64"/>
      </patternFill>
    </fill>
  </fills>
  <borders count="23">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s>
  <cellStyleXfs count="260">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9" borderId="0" applyNumberFormat="0" applyBorder="0" applyAlignment="0" applyProtection="0">
      <alignment vertical="center"/>
    </xf>
    <xf numFmtId="0" fontId="20" fillId="0" borderId="0" applyNumberFormat="0" applyFill="0" applyBorder="0" applyAlignment="0" applyProtection="0">
      <alignment vertical="center"/>
    </xf>
    <xf numFmtId="0" fontId="26" fillId="20" borderId="1" applyNumberFormat="0" applyAlignment="0" applyProtection="0">
      <alignment vertical="center"/>
    </xf>
    <xf numFmtId="0" fontId="14" fillId="21" borderId="0" applyNumberFormat="0" applyBorder="0" applyAlignment="0" applyProtection="0">
      <alignment vertical="center"/>
    </xf>
    <xf numFmtId="0" fontId="2" fillId="0" borderId="0" applyNumberFormat="0" applyFill="0" applyBorder="0" applyAlignment="0" applyProtection="0">
      <alignment vertical="top"/>
      <protection locked="0"/>
    </xf>
    <xf numFmtId="0" fontId="6" fillId="22" borderId="2" applyNumberFormat="0" applyFont="0" applyAlignment="0" applyProtection="0">
      <alignment vertical="center"/>
    </xf>
    <xf numFmtId="0" fontId="18" fillId="0" borderId="3" applyNumberFormat="0" applyFill="0" applyAlignment="0" applyProtection="0">
      <alignment vertical="center"/>
    </xf>
    <xf numFmtId="0" fontId="27" fillId="3" borderId="0" applyNumberFormat="0" applyBorder="0" applyAlignment="0" applyProtection="0">
      <alignment vertical="center"/>
    </xf>
    <xf numFmtId="0" fontId="17" fillId="23" borderId="4" applyNumberFormat="0" applyAlignment="0" applyProtection="0">
      <alignment vertical="center"/>
    </xf>
    <xf numFmtId="0" fontId="28" fillId="0" borderId="0" applyNumberFormat="0" applyFill="0" applyBorder="0" applyAlignment="0" applyProtection="0">
      <alignment vertical="center"/>
    </xf>
    <xf numFmtId="0" fontId="21" fillId="0" borderId="5" applyNumberFormat="0" applyFill="0" applyAlignment="0" applyProtection="0">
      <alignment vertical="center"/>
    </xf>
    <xf numFmtId="0" fontId="22" fillId="0" borderId="6" applyNumberFormat="0" applyFill="0" applyAlignment="0" applyProtection="0">
      <alignment vertical="center"/>
    </xf>
    <xf numFmtId="0" fontId="23" fillId="0" borderId="7" applyNumberFormat="0" applyFill="0" applyAlignment="0" applyProtection="0">
      <alignment vertical="center"/>
    </xf>
    <xf numFmtId="0" fontId="23" fillId="0" borderId="0" applyNumberFormat="0" applyFill="0" applyBorder="0" applyAlignment="0" applyProtection="0">
      <alignment vertical="center"/>
    </xf>
    <xf numFmtId="0" fontId="15" fillId="0" borderId="8" applyNumberFormat="0" applyFill="0" applyAlignment="0" applyProtection="0">
      <alignment vertical="center"/>
    </xf>
    <xf numFmtId="0" fontId="25" fillId="23" borderId="9" applyNumberFormat="0" applyAlignment="0" applyProtection="0">
      <alignment vertical="center"/>
    </xf>
    <xf numFmtId="0" fontId="19" fillId="0" borderId="0" applyNumberFormat="0" applyFill="0" applyBorder="0" applyAlignment="0" applyProtection="0">
      <alignment vertical="center"/>
    </xf>
    <xf numFmtId="0" fontId="24" fillId="7" borderId="4" applyNumberFormat="0" applyAlignment="0" applyProtection="0">
      <alignment vertical="center"/>
    </xf>
    <xf numFmtId="0" fontId="6" fillId="0" borderId="0"/>
    <xf numFmtId="0" fontId="6" fillId="0" borderId="0"/>
    <xf numFmtId="0" fontId="16" fillId="4" borderId="0" applyNumberFormat="0" applyBorder="0" applyAlignment="0" applyProtection="0">
      <alignment vertical="center"/>
    </xf>
    <xf numFmtId="0" fontId="6" fillId="0" borderId="0">
      <alignment vertical="center"/>
    </xf>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9" borderId="0" applyNumberFormat="0" applyBorder="0" applyAlignment="0" applyProtection="0">
      <alignment vertical="center"/>
    </xf>
    <xf numFmtId="0" fontId="20" fillId="0" borderId="0" applyNumberFormat="0" applyFill="0" applyBorder="0" applyAlignment="0" applyProtection="0">
      <alignment vertical="center"/>
    </xf>
    <xf numFmtId="0" fontId="26" fillId="20" borderId="1" applyNumberFormat="0" applyAlignment="0" applyProtection="0">
      <alignment vertical="center"/>
    </xf>
    <xf numFmtId="0" fontId="14" fillId="21" borderId="0" applyNumberFormat="0" applyBorder="0" applyAlignment="0" applyProtection="0">
      <alignment vertical="center"/>
    </xf>
    <xf numFmtId="0" fontId="6" fillId="22" borderId="2" applyNumberFormat="0" applyFont="0" applyAlignment="0" applyProtection="0">
      <alignment vertical="center"/>
    </xf>
    <xf numFmtId="0" fontId="18" fillId="0" borderId="3" applyNumberFormat="0" applyFill="0" applyAlignment="0" applyProtection="0">
      <alignment vertical="center"/>
    </xf>
    <xf numFmtId="0" fontId="27" fillId="3" borderId="0" applyNumberFormat="0" applyBorder="0" applyAlignment="0" applyProtection="0">
      <alignment vertical="center"/>
    </xf>
    <xf numFmtId="0" fontId="17" fillId="23" borderId="4" applyNumberFormat="0" applyAlignment="0" applyProtection="0">
      <alignment vertical="center"/>
    </xf>
    <xf numFmtId="0" fontId="17" fillId="23" borderId="4" applyNumberFormat="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1" fillId="0" borderId="5" applyNumberFormat="0" applyFill="0" applyAlignment="0" applyProtection="0">
      <alignment vertical="center"/>
    </xf>
    <xf numFmtId="0" fontId="22" fillId="0" borderId="6" applyNumberFormat="0" applyFill="0" applyAlignment="0" applyProtection="0">
      <alignment vertical="center"/>
    </xf>
    <xf numFmtId="0" fontId="23" fillId="0" borderId="7" applyNumberFormat="0" applyFill="0" applyAlignment="0" applyProtection="0">
      <alignment vertical="center"/>
    </xf>
    <xf numFmtId="0" fontId="23" fillId="0" borderId="0" applyNumberFormat="0" applyFill="0" applyBorder="0" applyAlignment="0" applyProtection="0">
      <alignment vertical="center"/>
    </xf>
    <xf numFmtId="0" fontId="16" fillId="4" borderId="0" applyNumberFormat="0" applyBorder="0" applyAlignment="0" applyProtection="0">
      <alignment vertical="center"/>
    </xf>
    <xf numFmtId="0" fontId="15" fillId="0" borderId="8" applyNumberFormat="0" applyFill="0" applyAlignment="0" applyProtection="0">
      <alignment vertical="center"/>
    </xf>
    <xf numFmtId="0" fontId="15" fillId="0" borderId="8" applyNumberFormat="0" applyFill="0" applyAlignment="0" applyProtection="0">
      <alignment vertical="center"/>
    </xf>
    <xf numFmtId="0" fontId="25" fillId="23" borderId="9" applyNumberFormat="0" applyAlignment="0" applyProtection="0">
      <alignment vertical="center"/>
    </xf>
    <xf numFmtId="0" fontId="19" fillId="0" borderId="0" applyNumberFormat="0" applyFill="0" applyBorder="0" applyAlignment="0" applyProtection="0">
      <alignment vertical="center"/>
    </xf>
    <xf numFmtId="0" fontId="14" fillId="21" borderId="0" applyNumberFormat="0" applyBorder="0" applyAlignment="0" applyProtection="0">
      <alignment vertical="center"/>
    </xf>
    <xf numFmtId="0" fontId="24" fillId="7" borderId="4" applyNumberFormat="0" applyAlignment="0" applyProtection="0">
      <alignment vertical="center"/>
    </xf>
    <xf numFmtId="0" fontId="6" fillId="22" borderId="2" applyNumberFormat="0" applyFont="0" applyAlignment="0" applyProtection="0">
      <alignment vertical="center"/>
    </xf>
    <xf numFmtId="0" fontId="6" fillId="0" borderId="0">
      <alignment vertical="center"/>
    </xf>
    <xf numFmtId="0" fontId="20" fillId="0" borderId="0" applyNumberFormat="0" applyFill="0" applyBorder="0" applyAlignment="0" applyProtection="0">
      <alignment vertical="center"/>
    </xf>
    <xf numFmtId="0" fontId="21" fillId="0" borderId="5" applyNumberFormat="0" applyFill="0" applyAlignment="0" applyProtection="0">
      <alignment vertical="center"/>
    </xf>
    <xf numFmtId="0" fontId="22" fillId="0" borderId="6" applyNumberFormat="0" applyFill="0" applyAlignment="0" applyProtection="0">
      <alignment vertical="center"/>
    </xf>
    <xf numFmtId="0" fontId="23" fillId="0" borderId="7" applyNumberFormat="0" applyFill="0" applyAlignment="0" applyProtection="0">
      <alignment vertical="center"/>
    </xf>
    <xf numFmtId="0" fontId="23" fillId="0" borderId="0" applyNumberFormat="0" applyFill="0" applyBorder="0" applyAlignment="0" applyProtection="0">
      <alignmen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9" borderId="0" applyNumberFormat="0" applyBorder="0" applyAlignment="0" applyProtection="0">
      <alignment vertical="center"/>
    </xf>
    <xf numFmtId="0" fontId="25" fillId="23" borderId="9" applyNumberFormat="0" applyAlignment="0" applyProtection="0">
      <alignment vertical="center"/>
    </xf>
    <xf numFmtId="0" fontId="24" fillId="7" borderId="4" applyNumberFormat="0" applyAlignment="0" applyProtection="0">
      <alignment vertical="center"/>
    </xf>
    <xf numFmtId="0" fontId="16" fillId="4" borderId="0" applyNumberFormat="0" applyBorder="0" applyAlignment="0" applyProtection="0">
      <alignment vertical="center"/>
    </xf>
    <xf numFmtId="0" fontId="18" fillId="0" borderId="3" applyNumberFormat="0" applyFill="0" applyAlignment="0" applyProtection="0">
      <alignment vertical="center"/>
    </xf>
    <xf numFmtId="0" fontId="27" fillId="3" borderId="0" applyNumberFormat="0" applyBorder="0" applyAlignment="0" applyProtection="0">
      <alignment vertical="center"/>
    </xf>
    <xf numFmtId="0" fontId="26" fillId="20" borderId="1" applyNumberFormat="0" applyAlignment="0" applyProtection="0">
      <alignment vertical="center"/>
    </xf>
    <xf numFmtId="0" fontId="19" fillId="0" borderId="0" applyNumberFormat="0" applyFill="0" applyBorder="0" applyAlignment="0" applyProtection="0">
      <alignment vertical="center"/>
    </xf>
    <xf numFmtId="0" fontId="6"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9" borderId="0" applyNumberFormat="0" applyBorder="0" applyAlignment="0" applyProtection="0">
      <alignment vertical="center"/>
    </xf>
    <xf numFmtId="0" fontId="20" fillId="0" borderId="0" applyNumberFormat="0" applyFill="0" applyBorder="0" applyAlignment="0" applyProtection="0">
      <alignment vertical="center"/>
    </xf>
    <xf numFmtId="0" fontId="26" fillId="20" borderId="1" applyNumberFormat="0" applyAlignment="0" applyProtection="0">
      <alignment vertical="center"/>
    </xf>
    <xf numFmtId="0" fontId="14" fillId="21" borderId="0" applyNumberFormat="0" applyBorder="0" applyAlignment="0" applyProtection="0">
      <alignment vertical="center"/>
    </xf>
    <xf numFmtId="0" fontId="6" fillId="22" borderId="2" applyNumberFormat="0" applyFont="0" applyAlignment="0" applyProtection="0">
      <alignment vertical="center"/>
    </xf>
    <xf numFmtId="0" fontId="18" fillId="0" borderId="3" applyNumberFormat="0" applyFill="0" applyAlignment="0" applyProtection="0">
      <alignment vertical="center"/>
    </xf>
    <xf numFmtId="0" fontId="27" fillId="3" borderId="0" applyNumberFormat="0" applyBorder="0" applyAlignment="0" applyProtection="0">
      <alignment vertical="center"/>
    </xf>
    <xf numFmtId="0" fontId="17" fillId="23" borderId="4" applyNumberFormat="0" applyAlignment="0" applyProtection="0">
      <alignment vertical="center"/>
    </xf>
    <xf numFmtId="0" fontId="28" fillId="0" borderId="0" applyNumberFormat="0" applyFill="0" applyBorder="0" applyAlignment="0" applyProtection="0">
      <alignment vertical="center"/>
    </xf>
    <xf numFmtId="0" fontId="21" fillId="0" borderId="5" applyNumberFormat="0" applyFill="0" applyAlignment="0" applyProtection="0">
      <alignment vertical="center"/>
    </xf>
    <xf numFmtId="0" fontId="22" fillId="0" borderId="6" applyNumberFormat="0" applyFill="0" applyAlignment="0" applyProtection="0">
      <alignment vertical="center"/>
    </xf>
    <xf numFmtId="0" fontId="23" fillId="0" borderId="7" applyNumberFormat="0" applyFill="0" applyAlignment="0" applyProtection="0">
      <alignment vertical="center"/>
    </xf>
    <xf numFmtId="0" fontId="23" fillId="0" borderId="0" applyNumberFormat="0" applyFill="0" applyBorder="0" applyAlignment="0" applyProtection="0">
      <alignment vertical="center"/>
    </xf>
    <xf numFmtId="0" fontId="15" fillId="0" borderId="8" applyNumberFormat="0" applyFill="0" applyAlignment="0" applyProtection="0">
      <alignment vertical="center"/>
    </xf>
    <xf numFmtId="0" fontId="25" fillId="23" borderId="9" applyNumberFormat="0" applyAlignment="0" applyProtection="0">
      <alignment vertical="center"/>
    </xf>
    <xf numFmtId="0" fontId="19" fillId="0" borderId="0" applyNumberFormat="0" applyFill="0" applyBorder="0" applyAlignment="0" applyProtection="0">
      <alignment vertical="center"/>
    </xf>
    <xf numFmtId="0" fontId="24" fillId="7" borderId="4" applyNumberFormat="0" applyAlignment="0" applyProtection="0">
      <alignment vertical="center"/>
    </xf>
    <xf numFmtId="0" fontId="6" fillId="0" borderId="0"/>
    <xf numFmtId="0" fontId="16" fillId="4" borderId="0" applyNumberFormat="0" applyBorder="0" applyAlignment="0" applyProtection="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cellStyleXfs>
  <cellXfs count="153">
    <xf numFmtId="0" fontId="0" fillId="0" borderId="0" xfId="0"/>
    <xf numFmtId="0" fontId="0" fillId="24" borderId="0" xfId="0" applyFill="1"/>
    <xf numFmtId="0" fontId="4" fillId="24" borderId="0" xfId="0" applyFont="1" applyFill="1"/>
    <xf numFmtId="0" fontId="2" fillId="0" borderId="0" xfId="28" applyAlignment="1" applyProtection="1"/>
    <xf numFmtId="0" fontId="0" fillId="0" borderId="0" xfId="0" applyAlignment="1">
      <alignment horizontal="left"/>
    </xf>
    <xf numFmtId="0" fontId="0" fillId="0" borderId="0" xfId="0" quotePrefix="1" applyAlignment="1">
      <alignment horizontal="left"/>
    </xf>
    <xf numFmtId="0" fontId="0" fillId="24" borderId="0" xfId="0" applyFill="1" applyAlignment="1">
      <alignment horizontal="center"/>
    </xf>
    <xf numFmtId="0" fontId="0" fillId="25" borderId="11" xfId="0" applyFill="1" applyBorder="1" applyAlignment="1">
      <alignment horizontal="left"/>
    </xf>
    <xf numFmtId="0" fontId="0" fillId="25" borderId="11" xfId="0" applyFill="1" applyBorder="1" applyAlignment="1"/>
    <xf numFmtId="0" fontId="0" fillId="25" borderId="0" xfId="0" applyFill="1" applyAlignment="1">
      <alignment horizontal="center"/>
    </xf>
    <xf numFmtId="0" fontId="0" fillId="26" borderId="0" xfId="0" applyFill="1" applyAlignment="1">
      <alignment horizontal="left"/>
    </xf>
    <xf numFmtId="0" fontId="0" fillId="26" borderId="0" xfId="0" applyFill="1"/>
    <xf numFmtId="0" fontId="2" fillId="26" borderId="0" xfId="28" applyFill="1" applyAlignment="1" applyProtection="1"/>
    <xf numFmtId="14" fontId="0" fillId="0" borderId="0" xfId="0" applyNumberFormat="1"/>
    <xf numFmtId="21" fontId="0" fillId="0" borderId="0" xfId="0" applyNumberFormat="1"/>
    <xf numFmtId="0" fontId="6" fillId="27" borderId="12" xfId="0" applyFont="1" applyFill="1" applyBorder="1" applyAlignment="1">
      <alignment horizontal="center" vertical="center"/>
    </xf>
    <xf numFmtId="0" fontId="6" fillId="27" borderId="13" xfId="0" applyFont="1" applyFill="1" applyBorder="1" applyAlignment="1">
      <alignment horizontal="center" vertical="center"/>
    </xf>
    <xf numFmtId="0" fontId="6" fillId="27" borderId="14" xfId="0" applyFont="1" applyFill="1" applyBorder="1" applyAlignment="1">
      <alignment horizontal="center" vertical="center"/>
    </xf>
    <xf numFmtId="0" fontId="6" fillId="0" borderId="0" xfId="42" applyFont="1" applyBorder="1" applyAlignment="1">
      <alignment horizontal="right" vertical="center"/>
    </xf>
    <xf numFmtId="0" fontId="6" fillId="0" borderId="0" xfId="42" applyFont="1" applyBorder="1" applyAlignment="1">
      <alignment horizontal="left" vertical="center" wrapText="1"/>
    </xf>
    <xf numFmtId="0" fontId="6" fillId="0" borderId="0" xfId="42" applyFont="1" applyBorder="1" applyAlignment="1">
      <alignment horizontal="center" vertical="top"/>
    </xf>
    <xf numFmtId="0" fontId="6" fillId="0" borderId="0" xfId="42" applyFont="1" applyAlignment="1">
      <alignment horizontal="right" vertical="center"/>
    </xf>
    <xf numFmtId="0" fontId="3" fillId="0" borderId="0" xfId="42" applyFont="1" applyAlignment="1">
      <alignment horizontal="left" vertical="center" wrapText="1"/>
    </xf>
    <xf numFmtId="0" fontId="3" fillId="0" borderId="0" xfId="42" applyFont="1" applyAlignment="1">
      <alignment horizontal="right" vertical="center"/>
    </xf>
    <xf numFmtId="0" fontId="11" fillId="0" borderId="0" xfId="42" applyFont="1" applyAlignment="1">
      <alignment horizontal="right" vertical="center"/>
    </xf>
    <xf numFmtId="0" fontId="6" fillId="0" borderId="0" xfId="42" applyFont="1" applyAlignment="1">
      <alignment horizontal="left" vertical="top" wrapText="1"/>
    </xf>
    <xf numFmtId="0" fontId="6" fillId="0" borderId="0" xfId="42" applyFont="1" applyAlignment="1">
      <alignment horizontal="center" vertical="top"/>
    </xf>
    <xf numFmtId="0" fontId="6" fillId="0" borderId="0" xfId="45" applyFont="1" applyFill="1" applyAlignment="1">
      <alignment horizontal="right" vertical="center"/>
    </xf>
    <xf numFmtId="0" fontId="6" fillId="0" borderId="0" xfId="45" applyFont="1" applyAlignment="1">
      <alignment horizontal="left" vertical="top" wrapText="1"/>
    </xf>
    <xf numFmtId="0" fontId="6" fillId="0" borderId="0" xfId="45" applyFont="1" applyAlignment="1">
      <alignment horizontal="center" vertical="top"/>
    </xf>
    <xf numFmtId="0" fontId="6" fillId="0" borderId="0" xfId="45" applyFont="1" applyAlignment="1">
      <alignment horizontal="left" vertical="center" wrapText="1"/>
    </xf>
    <xf numFmtId="0" fontId="6" fillId="0" borderId="0" xfId="45" applyFont="1" applyAlignment="1">
      <alignment horizontal="right" vertical="center"/>
    </xf>
    <xf numFmtId="0" fontId="6" fillId="0" borderId="0" xfId="43" applyFont="1" applyFill="1" applyAlignment="1">
      <alignment horizontal="right" vertical="center"/>
    </xf>
    <xf numFmtId="0" fontId="6" fillId="0" borderId="0" xfId="43" applyFont="1" applyFill="1"/>
    <xf numFmtId="0" fontId="6" fillId="0" borderId="0" xfId="43" applyFont="1" applyFill="1" applyAlignment="1">
      <alignment horizontal="right"/>
    </xf>
    <xf numFmtId="0" fontId="6" fillId="0" borderId="0" xfId="43" applyFont="1" applyAlignment="1">
      <alignment wrapText="1"/>
    </xf>
    <xf numFmtId="0" fontId="6" fillId="0" borderId="0" xfId="43" applyFont="1"/>
    <xf numFmtId="0" fontId="6" fillId="0" borderId="0" xfId="45" applyFont="1">
      <alignment vertical="center"/>
    </xf>
    <xf numFmtId="0" fontId="3" fillId="0" borderId="0" xfId="43" applyFont="1" applyFill="1" applyAlignment="1">
      <alignment vertical="top"/>
    </xf>
    <xf numFmtId="0" fontId="3" fillId="0" borderId="0" xfId="43" applyFont="1" applyFill="1" applyAlignment="1">
      <alignment horizontal="right" vertical="top"/>
    </xf>
    <xf numFmtId="0" fontId="6" fillId="0" borderId="0" xfId="43" applyFont="1" applyFill="1" applyAlignment="1">
      <alignment vertical="top"/>
    </xf>
    <xf numFmtId="0" fontId="6" fillId="0" borderId="0" xfId="43" applyFont="1" applyAlignment="1">
      <alignment vertical="top" wrapText="1"/>
    </xf>
    <xf numFmtId="0" fontId="6" fillId="0" borderId="0" xfId="43" applyFont="1" applyAlignment="1">
      <alignment horizontal="center" vertical="top" wrapText="1"/>
    </xf>
    <xf numFmtId="0" fontId="6" fillId="0" borderId="0" xfId="43" applyFont="1" applyAlignment="1">
      <alignment vertical="top"/>
    </xf>
    <xf numFmtId="0" fontId="6" fillId="0" borderId="0" xfId="43" applyFont="1" applyAlignment="1">
      <alignment horizontal="center" vertical="top"/>
    </xf>
    <xf numFmtId="0" fontId="6" fillId="0" borderId="0" xfId="45" applyFont="1" applyFill="1">
      <alignment vertical="center"/>
    </xf>
    <xf numFmtId="0" fontId="6" fillId="0" borderId="0" xfId="45" applyFont="1" applyFill="1" applyAlignment="1">
      <alignment vertical="center" wrapText="1"/>
    </xf>
    <xf numFmtId="0" fontId="6" fillId="0" borderId="0" xfId="45" applyFont="1" applyAlignment="1">
      <alignment vertical="center" wrapText="1"/>
    </xf>
    <xf numFmtId="0" fontId="0" fillId="0" borderId="0" xfId="0"/>
    <xf numFmtId="0" fontId="5" fillId="0" borderId="0" xfId="0" applyFont="1"/>
    <xf numFmtId="0" fontId="0" fillId="24" borderId="10" xfId="0" applyFill="1" applyBorder="1" applyAlignment="1">
      <alignment horizontal="center"/>
    </xf>
    <xf numFmtId="0" fontId="0" fillId="0" borderId="10" xfId="0" applyBorder="1"/>
    <xf numFmtId="0" fontId="0" fillId="25" borderId="10" xfId="0" applyFill="1" applyBorder="1"/>
    <xf numFmtId="0" fontId="4" fillId="0" borderId="10" xfId="0" applyFont="1" applyBorder="1"/>
    <xf numFmtId="0" fontId="7" fillId="0" borderId="0" xfId="0" applyFont="1"/>
    <xf numFmtId="0" fontId="8" fillId="0" borderId="0" xfId="0" applyFont="1"/>
    <xf numFmtId="0" fontId="4" fillId="0" borderId="0" xfId="0" applyFont="1"/>
    <xf numFmtId="0" fontId="6" fillId="0" borderId="10" xfId="0" applyFont="1" applyBorder="1"/>
    <xf numFmtId="0" fontId="6" fillId="0" borderId="0" xfId="0" applyFont="1"/>
    <xf numFmtId="0" fontId="4" fillId="0" borderId="15" xfId="0" applyFont="1" applyBorder="1"/>
    <xf numFmtId="0" fontId="0" fillId="0" borderId="16" xfId="0" applyBorder="1"/>
    <xf numFmtId="0" fontId="0" fillId="0" borderId="17" xfId="0" applyFill="1" applyBorder="1"/>
    <xf numFmtId="0" fontId="0" fillId="0" borderId="17" xfId="0" applyBorder="1"/>
    <xf numFmtId="0" fontId="4" fillId="0" borderId="17" xfId="0" applyFont="1" applyBorder="1"/>
    <xf numFmtId="0" fontId="0" fillId="25" borderId="18" xfId="0" applyFill="1" applyBorder="1"/>
    <xf numFmtId="0" fontId="0" fillId="25" borderId="15" xfId="0" applyFill="1" applyBorder="1"/>
    <xf numFmtId="0" fontId="0" fillId="25" borderId="16" xfId="0" applyFill="1" applyBorder="1"/>
    <xf numFmtId="0" fontId="30" fillId="0" borderId="0" xfId="0" applyFont="1"/>
    <xf numFmtId="49" fontId="31" fillId="0" borderId="19" xfId="0" applyNumberFormat="1" applyFont="1" applyBorder="1" applyAlignment="1">
      <alignment horizontal="center" vertical="center"/>
    </xf>
    <xf numFmtId="49" fontId="31" fillId="0" borderId="22" xfId="0" applyNumberFormat="1" applyFont="1" applyBorder="1" applyAlignment="1">
      <alignment horizontal="center" vertical="center"/>
    </xf>
    <xf numFmtId="0" fontId="6" fillId="24" borderId="10" xfId="43" applyFont="1" applyFill="1" applyBorder="1" applyAlignment="1">
      <alignment horizontal="center" vertical="center" wrapText="1"/>
    </xf>
    <xf numFmtId="0" fontId="6" fillId="24" borderId="10" xfId="43" applyFont="1" applyFill="1" applyBorder="1" applyAlignment="1">
      <alignment horizontal="center" vertical="center"/>
    </xf>
    <xf numFmtId="0" fontId="6" fillId="0" borderId="0" xfId="42" applyFont="1" applyFill="1" applyBorder="1" applyAlignment="1">
      <alignment horizontal="left" vertical="top" wrapText="1"/>
    </xf>
    <xf numFmtId="0" fontId="6" fillId="0" borderId="0" xfId="42" applyFont="1" applyFill="1" applyBorder="1" applyAlignment="1">
      <alignment horizontal="center" vertical="center" wrapText="1"/>
    </xf>
    <xf numFmtId="0" fontId="0" fillId="0" borderId="10" xfId="0" applyFont="1" applyBorder="1"/>
    <xf numFmtId="0" fontId="31" fillId="0" borderId="20" xfId="0" applyFont="1" applyBorder="1" applyAlignment="1">
      <alignment horizontal="center" vertical="center"/>
    </xf>
    <xf numFmtId="0" fontId="6" fillId="0" borderId="0" xfId="0" applyFont="1" applyAlignment="1">
      <alignment vertical="center"/>
    </xf>
    <xf numFmtId="0" fontId="31" fillId="0" borderId="0" xfId="0" applyFont="1" applyAlignment="1">
      <alignment vertical="center"/>
    </xf>
    <xf numFmtId="0" fontId="0" fillId="0" borderId="0" xfId="0" applyFont="1" applyAlignment="1">
      <alignment vertical="center"/>
    </xf>
    <xf numFmtId="0" fontId="6" fillId="24" borderId="10" xfId="42" applyFont="1" applyFill="1" applyBorder="1" applyAlignment="1">
      <alignment horizontal="right" vertical="center"/>
    </xf>
    <xf numFmtId="0" fontId="6" fillId="24" borderId="10" xfId="42" applyFont="1" applyFill="1" applyBorder="1" applyAlignment="1">
      <alignment horizontal="left" vertical="top" wrapText="1"/>
    </xf>
    <xf numFmtId="0" fontId="6" fillId="0" borderId="10" xfId="42" applyFont="1" applyFill="1" applyBorder="1" applyAlignment="1">
      <alignment horizontal="right" vertical="center"/>
    </xf>
    <xf numFmtId="0" fontId="0" fillId="0" borderId="10" xfId="42" applyFont="1" applyBorder="1" applyAlignment="1">
      <alignment horizontal="left" vertical="top" wrapText="1"/>
    </xf>
    <xf numFmtId="0" fontId="0" fillId="0" borderId="10" xfId="210" applyFont="1" applyFill="1" applyBorder="1" applyAlignment="1">
      <alignment horizontal="right" vertical="center"/>
    </xf>
    <xf numFmtId="0" fontId="0" fillId="0" borderId="10" xfId="210" applyFont="1" applyFill="1" applyBorder="1" applyAlignment="1">
      <alignment horizontal="left" vertical="center" wrapText="1"/>
    </xf>
    <xf numFmtId="0" fontId="0" fillId="0" borderId="10" xfId="210" applyFont="1" applyFill="1" applyBorder="1" applyAlignment="1">
      <alignment horizontal="left" vertical="top" wrapText="1"/>
    </xf>
    <xf numFmtId="14" fontId="31" fillId="0" borderId="10" xfId="42" applyNumberFormat="1" applyFont="1" applyFill="1" applyBorder="1" applyAlignment="1">
      <alignment horizontal="left" vertical="top"/>
    </xf>
    <xf numFmtId="49" fontId="31" fillId="0" borderId="10" xfId="42" applyNumberFormat="1" applyFont="1" applyFill="1" applyBorder="1" applyAlignment="1">
      <alignment horizontal="left" vertical="top" wrapText="1"/>
    </xf>
    <xf numFmtId="0" fontId="31" fillId="0" borderId="10" xfId="42" applyFont="1" applyFill="1" applyBorder="1" applyAlignment="1">
      <alignment horizontal="left" vertical="top"/>
    </xf>
    <xf numFmtId="0" fontId="6" fillId="0" borderId="10" xfId="0" applyFont="1" applyFill="1" applyBorder="1" applyAlignment="1">
      <alignment horizontal="left" vertical="center" wrapText="1"/>
    </xf>
    <xf numFmtId="0" fontId="6" fillId="0" borderId="10" xfId="0" applyFont="1" applyFill="1" applyBorder="1" applyAlignment="1">
      <alignment horizontal="right" vertical="center" wrapText="1"/>
    </xf>
    <xf numFmtId="0" fontId="6" fillId="0" borderId="10" xfId="0" applyFont="1" applyFill="1" applyBorder="1" applyAlignment="1">
      <alignment horizontal="right" vertical="center"/>
    </xf>
    <xf numFmtId="0" fontId="6" fillId="0" borderId="10" xfId="214" applyFont="1" applyFill="1" applyBorder="1" applyAlignment="1">
      <alignment horizontal="left" vertical="center" wrapText="1"/>
    </xf>
    <xf numFmtId="0" fontId="0" fillId="0" borderId="10" xfId="0" applyFill="1" applyBorder="1" applyAlignment="1">
      <alignment horizontal="left" vertical="center" wrapText="1"/>
    </xf>
    <xf numFmtId="0" fontId="0" fillId="0" borderId="10" xfId="0" applyFill="1" applyBorder="1" applyAlignment="1">
      <alignment horizontal="right" vertical="center"/>
    </xf>
    <xf numFmtId="0" fontId="31" fillId="0" borderId="10" xfId="0" applyFont="1" applyFill="1" applyBorder="1" applyAlignment="1">
      <alignment horizontal="right" vertical="center"/>
    </xf>
    <xf numFmtId="0" fontId="31" fillId="0" borderId="10" xfId="0" applyFont="1" applyFill="1" applyBorder="1" applyAlignment="1">
      <alignment horizontal="left" vertical="center" wrapText="1"/>
    </xf>
    <xf numFmtId="0" fontId="0" fillId="0" borderId="10" xfId="0" applyFont="1" applyFill="1" applyBorder="1" applyAlignment="1">
      <alignment horizontal="left" vertical="top" wrapText="1"/>
    </xf>
    <xf numFmtId="0" fontId="0" fillId="0" borderId="10" xfId="42" applyFont="1" applyFill="1" applyBorder="1" applyAlignment="1">
      <alignment horizontal="left" vertical="top" wrapText="1"/>
    </xf>
    <xf numFmtId="0" fontId="0" fillId="0" borderId="10" xfId="0" applyFont="1" applyFill="1" applyBorder="1" applyAlignment="1">
      <alignment horizontal="right"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right" vertical="center" wrapText="1"/>
    </xf>
    <xf numFmtId="0" fontId="0" fillId="0" borderId="10" xfId="0" applyFont="1" applyBorder="1" applyAlignment="1">
      <alignment horizontal="center" vertical="center"/>
    </xf>
    <xf numFmtId="0" fontId="0" fillId="0" borderId="10" xfId="0" applyFont="1" applyBorder="1" applyAlignment="1">
      <alignment horizontal="left" vertical="top" wrapText="1"/>
    </xf>
    <xf numFmtId="0" fontId="0" fillId="28" borderId="10" xfId="0" applyFont="1" applyFill="1" applyBorder="1" applyAlignment="1">
      <alignment horizontal="left" vertical="top" wrapText="1"/>
    </xf>
    <xf numFmtId="0" fontId="0" fillId="0" borderId="0" xfId="0" applyAlignment="1">
      <alignment vertical="center"/>
    </xf>
    <xf numFmtId="14" fontId="0" fillId="0" borderId="0" xfId="0" applyNumberFormat="1" applyAlignment="1">
      <alignment vertical="center"/>
    </xf>
    <xf numFmtId="21" fontId="0" fillId="0" borderId="0" xfId="0" applyNumberFormat="1" applyAlignment="1">
      <alignment vertical="center"/>
    </xf>
    <xf numFmtId="0" fontId="0" fillId="0" borderId="10" xfId="214" applyFont="1" applyBorder="1" applyAlignment="1">
      <alignment horizontal="left" vertical="top" wrapText="1"/>
    </xf>
    <xf numFmtId="0" fontId="6" fillId="0" borderId="0" xfId="42" applyFont="1" applyAlignment="1">
      <alignment horizontal="center" vertical="center" wrapText="1"/>
    </xf>
    <xf numFmtId="0" fontId="6" fillId="0" borderId="0" xfId="45" applyFont="1" applyAlignment="1">
      <alignment horizontal="center" vertical="center" wrapText="1"/>
    </xf>
    <xf numFmtId="0" fontId="0" fillId="24" borderId="0" xfId="0" applyFill="1" applyAlignment="1">
      <alignment horizontal="center"/>
    </xf>
    <xf numFmtId="0" fontId="4" fillId="25" borderId="16" xfId="0" applyFont="1" applyFill="1" applyBorder="1" applyAlignment="1">
      <alignment horizontal="center"/>
    </xf>
    <xf numFmtId="0" fontId="4" fillId="25" borderId="18" xfId="0" applyFont="1" applyFill="1" applyBorder="1" applyAlignment="1">
      <alignment horizontal="center"/>
    </xf>
    <xf numFmtId="0" fontId="4" fillId="25" borderId="15" xfId="0" applyFont="1" applyFill="1" applyBorder="1" applyAlignment="1">
      <alignment horizontal="center"/>
    </xf>
    <xf numFmtId="0" fontId="0" fillId="25" borderId="10" xfId="0" applyFill="1" applyBorder="1" applyAlignment="1">
      <alignment horizontal="center" wrapText="1"/>
    </xf>
    <xf numFmtId="0" fontId="0" fillId="25" borderId="10" xfId="0" applyFill="1" applyBorder="1" applyAlignment="1">
      <alignment horizontal="center"/>
    </xf>
    <xf numFmtId="0" fontId="6" fillId="0" borderId="16" xfId="0" applyFont="1" applyBorder="1" applyAlignment="1">
      <alignment horizontal="center"/>
    </xf>
    <xf numFmtId="0" fontId="6" fillId="0" borderId="15" xfId="0" applyFont="1" applyBorder="1" applyAlignment="1">
      <alignment horizontal="center"/>
    </xf>
    <xf numFmtId="0" fontId="6" fillId="0" borderId="18" xfId="0" applyFont="1" applyBorder="1" applyAlignment="1">
      <alignment horizontal="center"/>
    </xf>
    <xf numFmtId="0" fontId="6" fillId="0" borderId="16" xfId="0" applyFont="1" applyBorder="1" applyAlignment="1">
      <alignment horizontal="right"/>
    </xf>
    <xf numFmtId="0" fontId="6" fillId="0" borderId="18" xfId="0" applyFont="1" applyBorder="1" applyAlignment="1">
      <alignment horizontal="right"/>
    </xf>
    <xf numFmtId="0" fontId="0" fillId="25" borderId="21" xfId="0" applyFill="1" applyBorder="1" applyAlignment="1">
      <alignment horizontal="center" wrapText="1"/>
    </xf>
    <xf numFmtId="0" fontId="0" fillId="25" borderId="17" xfId="0" applyFill="1" applyBorder="1" applyAlignment="1">
      <alignment horizontal="center" wrapText="1"/>
    </xf>
    <xf numFmtId="49" fontId="8" fillId="0" borderId="0" xfId="0" applyNumberFormat="1" applyFont="1" applyAlignment="1">
      <alignment horizontal="center"/>
    </xf>
    <xf numFmtId="0" fontId="8" fillId="0" borderId="0" xfId="0" applyNumberFormat="1" applyFont="1" applyAlignment="1">
      <alignment horizontal="center"/>
    </xf>
    <xf numFmtId="0" fontId="0" fillId="24" borderId="10" xfId="0" applyFill="1" applyBorder="1" applyAlignment="1">
      <alignment horizontal="center"/>
    </xf>
    <xf numFmtId="0" fontId="6" fillId="24" borderId="21" xfId="42" applyFont="1" applyFill="1" applyBorder="1" applyAlignment="1">
      <alignment horizontal="center" vertical="top"/>
    </xf>
    <xf numFmtId="0" fontId="6" fillId="24" borderId="17" xfId="42" applyFont="1" applyFill="1" applyBorder="1" applyAlignment="1">
      <alignment horizontal="center" vertical="top"/>
    </xf>
    <xf numFmtId="49" fontId="6" fillId="24" borderId="21" xfId="42" applyNumberFormat="1" applyFont="1" applyFill="1" applyBorder="1" applyAlignment="1">
      <alignment horizontal="center" vertical="top"/>
    </xf>
    <xf numFmtId="49" fontId="6" fillId="24" borderId="17" xfId="42" applyNumberFormat="1" applyFont="1" applyFill="1" applyBorder="1" applyAlignment="1">
      <alignment horizontal="center" vertical="top"/>
    </xf>
    <xf numFmtId="0" fontId="6" fillId="24" borderId="21" xfId="42" applyFont="1" applyFill="1" applyBorder="1" applyAlignment="1">
      <alignment horizontal="right" vertical="center"/>
    </xf>
    <xf numFmtId="0" fontId="6" fillId="24" borderId="17" xfId="42" applyFont="1" applyFill="1" applyBorder="1" applyAlignment="1">
      <alignment horizontal="right" vertical="center"/>
    </xf>
    <xf numFmtId="0" fontId="6" fillId="24" borderId="21" xfId="42" applyFont="1" applyFill="1" applyBorder="1" applyAlignment="1">
      <alignment horizontal="center" vertical="center" wrapText="1"/>
    </xf>
    <xf numFmtId="0" fontId="6" fillId="24" borderId="17" xfId="42" applyFont="1" applyFill="1" applyBorder="1" applyAlignment="1">
      <alignment horizontal="center" vertical="center" wrapText="1"/>
    </xf>
    <xf numFmtId="0" fontId="6" fillId="24" borderId="21" xfId="42" applyFont="1" applyFill="1" applyBorder="1" applyAlignment="1">
      <alignment horizontal="left" vertical="center" wrapText="1"/>
    </xf>
    <xf numFmtId="0" fontId="6" fillId="24" borderId="17" xfId="42" applyFont="1" applyFill="1" applyBorder="1" applyAlignment="1">
      <alignment horizontal="left" vertical="center" wrapText="1"/>
    </xf>
    <xf numFmtId="0" fontId="6" fillId="24" borderId="16" xfId="42" applyFont="1" applyFill="1" applyBorder="1" applyAlignment="1">
      <alignment horizontal="right" vertical="center"/>
    </xf>
    <xf numFmtId="0" fontId="6" fillId="24" borderId="18" xfId="42" applyFont="1" applyFill="1" applyBorder="1" applyAlignment="1">
      <alignment horizontal="right" vertical="center"/>
    </xf>
    <xf numFmtId="0" fontId="6" fillId="24" borderId="15" xfId="42" applyFont="1" applyFill="1" applyBorder="1" applyAlignment="1">
      <alignment horizontal="right" vertical="center"/>
    </xf>
    <xf numFmtId="0" fontId="6" fillId="24" borderId="21" xfId="42" applyFont="1" applyFill="1" applyBorder="1" applyAlignment="1">
      <alignment horizontal="left" vertical="top" wrapText="1"/>
    </xf>
    <xf numFmtId="0" fontId="6" fillId="24" borderId="17" xfId="42" applyFont="1" applyFill="1" applyBorder="1" applyAlignment="1">
      <alignment horizontal="left" vertical="top" wrapText="1"/>
    </xf>
    <xf numFmtId="0" fontId="6" fillId="24" borderId="10" xfId="43" applyFont="1" applyFill="1" applyBorder="1" applyAlignment="1">
      <alignment horizontal="center" vertical="center" wrapText="1"/>
    </xf>
    <xf numFmtId="0" fontId="6" fillId="24" borderId="10" xfId="43" applyFont="1" applyFill="1" applyBorder="1" applyAlignment="1">
      <alignment horizontal="center" vertical="center"/>
    </xf>
    <xf numFmtId="0" fontId="6" fillId="24" borderId="21" xfId="43" applyFont="1" applyFill="1" applyBorder="1" applyAlignment="1">
      <alignment horizontal="center" vertical="center"/>
    </xf>
    <xf numFmtId="0" fontId="6" fillId="24" borderId="17" xfId="43" applyFont="1" applyFill="1" applyBorder="1" applyAlignment="1">
      <alignment horizontal="center" vertical="center"/>
    </xf>
    <xf numFmtId="0" fontId="0" fillId="0" borderId="10" xfId="211" applyFont="1" applyFill="1" applyBorder="1" applyAlignment="1">
      <alignment horizontal="right" vertical="center" wrapText="1"/>
    </xf>
    <xf numFmtId="0" fontId="0" fillId="0" borderId="10" xfId="42" applyFont="1" applyBorder="1" applyAlignment="1">
      <alignment horizontal="center" vertical="center"/>
    </xf>
    <xf numFmtId="0" fontId="0" fillId="28" borderId="10" xfId="42" applyFont="1" applyFill="1" applyBorder="1" applyAlignment="1">
      <alignment horizontal="left" vertical="top" wrapText="1"/>
    </xf>
    <xf numFmtId="0" fontId="0" fillId="0" borderId="10" xfId="211" applyFont="1" applyFill="1" applyBorder="1" applyAlignment="1">
      <alignment horizontal="left" vertical="top" wrapText="1"/>
    </xf>
    <xf numFmtId="0" fontId="0" fillId="0" borderId="10" xfId="214" applyFont="1" applyFill="1" applyBorder="1" applyAlignment="1">
      <alignment horizontal="right" vertical="center"/>
    </xf>
    <xf numFmtId="0" fontId="0" fillId="0" borderId="10" xfId="214" applyFont="1" applyFill="1" applyBorder="1" applyAlignment="1">
      <alignment horizontal="left" vertical="top" wrapText="1"/>
    </xf>
    <xf numFmtId="0" fontId="0" fillId="0" borderId="10" xfId="0" applyFont="1" applyFill="1" applyBorder="1" applyAlignment="1">
      <alignment horizontal="left" vertical="top"/>
    </xf>
  </cellXfs>
  <cellStyles count="260">
    <cellStyle name="20% - アクセント 1" xfId="1"/>
    <cellStyle name="20% - アクセント 1 2" xfId="130"/>
    <cellStyle name="20% - アクセント 1 3" xfId="46"/>
    <cellStyle name="20% - アクセント 2" xfId="2"/>
    <cellStyle name="20% - アクセント 2 2" xfId="131"/>
    <cellStyle name="20% - アクセント 2 3" xfId="47"/>
    <cellStyle name="20% - アクセント 3" xfId="3"/>
    <cellStyle name="20% - アクセント 3 2" xfId="132"/>
    <cellStyle name="20% - アクセント 3 3" xfId="48"/>
    <cellStyle name="20% - アクセント 4" xfId="4"/>
    <cellStyle name="20% - アクセント 4 2" xfId="133"/>
    <cellStyle name="20% - アクセント 4 3" xfId="49"/>
    <cellStyle name="20% - アクセント 5" xfId="5"/>
    <cellStyle name="20% - アクセント 5 2" xfId="134"/>
    <cellStyle name="20% - アクセント 5 3" xfId="50"/>
    <cellStyle name="20% - アクセント 6" xfId="6"/>
    <cellStyle name="20% - アクセント 6 2" xfId="135"/>
    <cellStyle name="20% - アクセント 6 3" xfId="51"/>
    <cellStyle name="20% - 輔色1" xfId="52"/>
    <cellStyle name="20% - 輔色2" xfId="53"/>
    <cellStyle name="20% - 輔色3" xfId="54"/>
    <cellStyle name="20% - 輔色4" xfId="55"/>
    <cellStyle name="20% - 輔色5" xfId="56"/>
    <cellStyle name="20% - 輔色6" xfId="57"/>
    <cellStyle name="40% - アクセント 1" xfId="7"/>
    <cellStyle name="40% - アクセント 1 2" xfId="136"/>
    <cellStyle name="40% - アクセント 1 3" xfId="58"/>
    <cellStyle name="40% - アクセント 2" xfId="8"/>
    <cellStyle name="40% - アクセント 2 2" xfId="137"/>
    <cellStyle name="40% - アクセント 2 3" xfId="59"/>
    <cellStyle name="40% - アクセント 3" xfId="9"/>
    <cellStyle name="40% - アクセント 3 2" xfId="138"/>
    <cellStyle name="40% - アクセント 3 3" xfId="60"/>
    <cellStyle name="40% - アクセント 4" xfId="10"/>
    <cellStyle name="40% - アクセント 4 2" xfId="139"/>
    <cellStyle name="40% - アクセント 4 3" xfId="61"/>
    <cellStyle name="40% - アクセント 5" xfId="11"/>
    <cellStyle name="40% - アクセント 5 2" xfId="140"/>
    <cellStyle name="40% - アクセント 5 3" xfId="62"/>
    <cellStyle name="40% - アクセント 6" xfId="12"/>
    <cellStyle name="40% - アクセント 6 2" xfId="141"/>
    <cellStyle name="40% - アクセント 6 3" xfId="63"/>
    <cellStyle name="40% - 輔色1" xfId="64"/>
    <cellStyle name="40% - 輔色2" xfId="65"/>
    <cellStyle name="40% - 輔色3" xfId="66"/>
    <cellStyle name="40% - 輔色4" xfId="67"/>
    <cellStyle name="40% - 輔色5" xfId="68"/>
    <cellStyle name="40% - 輔色6" xfId="69"/>
    <cellStyle name="60% - アクセント 1" xfId="13"/>
    <cellStyle name="60% - アクセント 1 2" xfId="142"/>
    <cellStyle name="60% - アクセント 1 3" xfId="70"/>
    <cellStyle name="60% - アクセント 2" xfId="14"/>
    <cellStyle name="60% - アクセント 2 2" xfId="143"/>
    <cellStyle name="60% - アクセント 2 3" xfId="71"/>
    <cellStyle name="60% - アクセント 3" xfId="15"/>
    <cellStyle name="60% - アクセント 3 2" xfId="144"/>
    <cellStyle name="60% - アクセント 3 3" xfId="72"/>
    <cellStyle name="60% - アクセント 4" xfId="16"/>
    <cellStyle name="60% - アクセント 4 2" xfId="145"/>
    <cellStyle name="60% - アクセント 4 3" xfId="73"/>
    <cellStyle name="60% - アクセント 5" xfId="17"/>
    <cellStyle name="60% - アクセント 5 2" xfId="146"/>
    <cellStyle name="60% - アクセント 5 3" xfId="74"/>
    <cellStyle name="60% - アクセント 6" xfId="18"/>
    <cellStyle name="60% - アクセント 6 2" xfId="147"/>
    <cellStyle name="60% - アクセント 6 3" xfId="75"/>
    <cellStyle name="60% - 輔色1" xfId="76"/>
    <cellStyle name="60% - 輔色2" xfId="77"/>
    <cellStyle name="60% - 輔色3" xfId="78"/>
    <cellStyle name="60% - 輔色4" xfId="79"/>
    <cellStyle name="60% - 輔色5" xfId="80"/>
    <cellStyle name="60% - 輔色6" xfId="81"/>
    <cellStyle name="アクセント 1" xfId="19"/>
    <cellStyle name="アクセント 1 2" xfId="148"/>
    <cellStyle name="アクセント 1 3" xfId="82"/>
    <cellStyle name="アクセント 2" xfId="20"/>
    <cellStyle name="アクセント 2 2" xfId="149"/>
    <cellStyle name="アクセント 2 3" xfId="83"/>
    <cellStyle name="アクセント 3" xfId="21"/>
    <cellStyle name="アクセント 3 2" xfId="150"/>
    <cellStyle name="アクセント 3 3" xfId="84"/>
    <cellStyle name="アクセント 4" xfId="22"/>
    <cellStyle name="アクセント 4 2" xfId="151"/>
    <cellStyle name="アクセント 4 3" xfId="85"/>
    <cellStyle name="アクセント 5" xfId="23"/>
    <cellStyle name="アクセント 5 2" xfId="152"/>
    <cellStyle name="アクセント 5 3" xfId="86"/>
    <cellStyle name="アクセント 6" xfId="24"/>
    <cellStyle name="アクセント 6 2" xfId="153"/>
    <cellStyle name="アクセント 6 3" xfId="87"/>
    <cellStyle name="タイトル" xfId="25"/>
    <cellStyle name="タイトル 2" xfId="154"/>
    <cellStyle name="タイトル 3" xfId="88"/>
    <cellStyle name="チェック セル" xfId="26"/>
    <cellStyle name="チェック セル 2" xfId="155"/>
    <cellStyle name="チェック セル 3" xfId="89"/>
    <cellStyle name="どちらでもない" xfId="27"/>
    <cellStyle name="どちらでもない 2" xfId="156"/>
    <cellStyle name="どちらでもない 3" xfId="90"/>
    <cellStyle name="ハイパーリンク" xfId="28" builtinId="8"/>
    <cellStyle name="メモ" xfId="29"/>
    <cellStyle name="メモ 2" xfId="157"/>
    <cellStyle name="メモ 3" xfId="91"/>
    <cellStyle name="リンク セル" xfId="30"/>
    <cellStyle name="リンク セル 2" xfId="158"/>
    <cellStyle name="リンク セル 3" xfId="92"/>
    <cellStyle name="悪い" xfId="31"/>
    <cellStyle name="悪い 2" xfId="159"/>
    <cellStyle name="悪い 3" xfId="93"/>
    <cellStyle name="計算" xfId="32"/>
    <cellStyle name="計算 2" xfId="160"/>
    <cellStyle name="計算 3" xfId="94"/>
    <cellStyle name="計算方式" xfId="95"/>
    <cellStyle name="警告文" xfId="33"/>
    <cellStyle name="警告文 2" xfId="161"/>
    <cellStyle name="警告文 3" xfId="96"/>
    <cellStyle name="警告文字" xfId="97"/>
    <cellStyle name="見出し 1" xfId="34"/>
    <cellStyle name="見出し 1 2" xfId="162"/>
    <cellStyle name="見出し 1 3" xfId="98"/>
    <cellStyle name="見出し 2" xfId="35"/>
    <cellStyle name="見出し 2 2" xfId="163"/>
    <cellStyle name="見出し 2 3" xfId="99"/>
    <cellStyle name="見出し 3" xfId="36"/>
    <cellStyle name="見出し 3 2" xfId="164"/>
    <cellStyle name="見出し 3 3" xfId="100"/>
    <cellStyle name="見出し 4" xfId="37"/>
    <cellStyle name="見出し 4 2" xfId="165"/>
    <cellStyle name="見出し 4 3" xfId="101"/>
    <cellStyle name="好" xfId="102"/>
    <cellStyle name="合計" xfId="103"/>
    <cellStyle name="集計" xfId="38"/>
    <cellStyle name="集計 2" xfId="166"/>
    <cellStyle name="集計 3" xfId="104"/>
    <cellStyle name="出力" xfId="39"/>
    <cellStyle name="出力 2" xfId="167"/>
    <cellStyle name="出力 3" xfId="105"/>
    <cellStyle name="説明文" xfId="40"/>
    <cellStyle name="説明文 2" xfId="168"/>
    <cellStyle name="説明文 3" xfId="106"/>
    <cellStyle name="中等" xfId="107"/>
    <cellStyle name="入力" xfId="41"/>
    <cellStyle name="入力 2" xfId="169"/>
    <cellStyle name="入力 3" xfId="108"/>
    <cellStyle name="備註" xfId="109"/>
    <cellStyle name="標準" xfId="0" builtinId="0"/>
    <cellStyle name="標準 10" xfId="174"/>
    <cellStyle name="標準 11" xfId="181"/>
    <cellStyle name="標準 12" xfId="182"/>
    <cellStyle name="標準 13" xfId="183"/>
    <cellStyle name="標準 14" xfId="184"/>
    <cellStyle name="標準 15" xfId="185"/>
    <cellStyle name="標準 16" xfId="186"/>
    <cellStyle name="標準 17" xfId="172"/>
    <cellStyle name="標準 18" xfId="188"/>
    <cellStyle name="標準 19" xfId="189"/>
    <cellStyle name="標準 2" xfId="129"/>
    <cellStyle name="標準 20" xfId="190"/>
    <cellStyle name="標準 21" xfId="191"/>
    <cellStyle name="標準 22" xfId="193"/>
    <cellStyle name="標準 23" xfId="194"/>
    <cellStyle name="標準 24" xfId="195"/>
    <cellStyle name="標準 25" xfId="196"/>
    <cellStyle name="標準 26" xfId="197"/>
    <cellStyle name="標準 27" xfId="198"/>
    <cellStyle name="標準 28" xfId="192"/>
    <cellStyle name="標準 29" xfId="199"/>
    <cellStyle name="標準 3" xfId="170"/>
    <cellStyle name="標準 30" xfId="200"/>
    <cellStyle name="標準 31" xfId="201"/>
    <cellStyle name="標準 32" xfId="202"/>
    <cellStyle name="標準 33" xfId="173"/>
    <cellStyle name="標準 34" xfId="203"/>
    <cellStyle name="標準 35" xfId="204"/>
    <cellStyle name="標準 36" xfId="205"/>
    <cellStyle name="標準 37" xfId="206"/>
    <cellStyle name="標準 38" xfId="187"/>
    <cellStyle name="標準 39" xfId="207"/>
    <cellStyle name="標準 4" xfId="175"/>
    <cellStyle name="標準 40" xfId="208"/>
    <cellStyle name="標準 41" xfId="45"/>
    <cellStyle name="標準 42" xfId="110"/>
    <cellStyle name="標準 43" xfId="209"/>
    <cellStyle name="標準 44" xfId="210"/>
    <cellStyle name="標準 45" xfId="214"/>
    <cellStyle name="標準 46" xfId="216"/>
    <cellStyle name="標準 47" xfId="212"/>
    <cellStyle name="標準 48" xfId="213"/>
    <cellStyle name="標準 49" xfId="215"/>
    <cellStyle name="標準 5" xfId="176"/>
    <cellStyle name="標準 50" xfId="217"/>
    <cellStyle name="標準 51" xfId="218"/>
    <cellStyle name="標準 52" xfId="219"/>
    <cellStyle name="標準 53" xfId="220"/>
    <cellStyle name="標準 54" xfId="221"/>
    <cellStyle name="標準 55" xfId="222"/>
    <cellStyle name="標準 56" xfId="223"/>
    <cellStyle name="標準 57" xfId="224"/>
    <cellStyle name="標準 58" xfId="225"/>
    <cellStyle name="標準 59" xfId="226"/>
    <cellStyle name="標準 6" xfId="177"/>
    <cellStyle name="標準 60" xfId="227"/>
    <cellStyle name="標準 61" xfId="228"/>
    <cellStyle name="標準 62" xfId="229"/>
    <cellStyle name="標準 63" xfId="230"/>
    <cellStyle name="標準 64" xfId="231"/>
    <cellStyle name="標準 65" xfId="232"/>
    <cellStyle name="標準 66" xfId="233"/>
    <cellStyle name="標準 67" xfId="234"/>
    <cellStyle name="標準 68" xfId="235"/>
    <cellStyle name="標準 69" xfId="236"/>
    <cellStyle name="標準 7" xfId="178"/>
    <cellStyle name="標準 70" xfId="237"/>
    <cellStyle name="標準 71" xfId="238"/>
    <cellStyle name="標準 72" xfId="239"/>
    <cellStyle name="標準 73" xfId="240"/>
    <cellStyle name="標準 74" xfId="241"/>
    <cellStyle name="標準 75" xfId="242"/>
    <cellStyle name="標準 76" xfId="243"/>
    <cellStyle name="標準 77" xfId="244"/>
    <cellStyle name="標準 78" xfId="245"/>
    <cellStyle name="標準 79" xfId="246"/>
    <cellStyle name="標準 8" xfId="179"/>
    <cellStyle name="標準 80" xfId="247"/>
    <cellStyle name="標準 81" xfId="248"/>
    <cellStyle name="標準 82" xfId="249"/>
    <cellStyle name="標準 83" xfId="251"/>
    <cellStyle name="標準 84" xfId="250"/>
    <cellStyle name="標準 85" xfId="252"/>
    <cellStyle name="標準 86" xfId="253"/>
    <cellStyle name="標準 87" xfId="254"/>
    <cellStyle name="標準 88" xfId="255"/>
    <cellStyle name="標準 89" xfId="256"/>
    <cellStyle name="標準 9" xfId="180"/>
    <cellStyle name="標準 90" xfId="258"/>
    <cellStyle name="標準 91" xfId="257"/>
    <cellStyle name="標準 92" xfId="259"/>
    <cellStyle name="標準_【diff】2.チェック結果" xfId="42"/>
    <cellStyle name="標準_【diff】3.チェック結果 (Optimus)" xfId="43"/>
    <cellStyle name="標準_Sheet1" xfId="211"/>
    <cellStyle name="標題" xfId="111"/>
    <cellStyle name="標題 1" xfId="112"/>
    <cellStyle name="標題 2" xfId="113"/>
    <cellStyle name="標題 3" xfId="114"/>
    <cellStyle name="標題 4" xfId="115"/>
    <cellStyle name="輔色1" xfId="116"/>
    <cellStyle name="輔色2" xfId="117"/>
    <cellStyle name="輔色3" xfId="118"/>
    <cellStyle name="輔色4" xfId="119"/>
    <cellStyle name="輔色5" xfId="120"/>
    <cellStyle name="輔色6" xfId="121"/>
    <cellStyle name="輸出" xfId="122"/>
    <cellStyle name="輸入" xfId="123"/>
    <cellStyle name="良い" xfId="44"/>
    <cellStyle name="良い 2" xfId="171"/>
    <cellStyle name="良い 3" xfId="124"/>
    <cellStyle name="連結的儲存格" xfId="125"/>
    <cellStyle name="壞" xfId="126"/>
    <cellStyle name="檢查儲存格" xfId="127"/>
    <cellStyle name="說明文字" xfId="128"/>
  </cellStyles>
  <dxfs count="6">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
      <font>
        <b/>
        <i val="0"/>
        <condense val="0"/>
        <extend val="0"/>
        <color indexed="12"/>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F10"/>
  <sheetViews>
    <sheetView showGridLines="0" workbookViewId="0">
      <selection activeCell="F9" sqref="F9"/>
    </sheetView>
  </sheetViews>
  <sheetFormatPr defaultRowHeight="13.5"/>
  <cols>
    <col min="1" max="1" width="5.75" style="4" customWidth="1"/>
    <col min="2" max="2" width="41.75" bestFit="1" customWidth="1"/>
    <col min="3" max="3" width="22" bestFit="1" customWidth="1"/>
    <col min="6" max="6" width="16.75" bestFit="1" customWidth="1"/>
  </cols>
  <sheetData>
    <row r="2" spans="1:6" ht="21.75" thickBot="1">
      <c r="B2" s="49" t="s">
        <v>477</v>
      </c>
    </row>
    <row r="3" spans="1:6">
      <c r="A3" s="111" t="s">
        <v>97</v>
      </c>
      <c r="B3" s="111"/>
      <c r="C3" s="6" t="s">
        <v>101</v>
      </c>
      <c r="E3" s="15" t="s">
        <v>66</v>
      </c>
      <c r="F3" s="69" t="s">
        <v>663</v>
      </c>
    </row>
    <row r="4" spans="1:6">
      <c r="A4" s="7"/>
      <c r="B4" s="8" t="s">
        <v>109</v>
      </c>
      <c r="C4" s="9"/>
      <c r="E4" s="16" t="s">
        <v>106</v>
      </c>
      <c r="F4" s="68" t="s">
        <v>662</v>
      </c>
    </row>
    <row r="5" spans="1:6" ht="14.25" thickBot="1">
      <c r="A5" s="10">
        <v>0</v>
      </c>
      <c r="B5" s="11" t="s">
        <v>100</v>
      </c>
      <c r="C5" s="12" t="s">
        <v>99</v>
      </c>
      <c r="E5" s="17" t="s">
        <v>107</v>
      </c>
      <c r="F5" s="75" t="s">
        <v>637</v>
      </c>
    </row>
    <row r="6" spans="1:6">
      <c r="A6" s="5">
        <v>1</v>
      </c>
      <c r="B6" t="s">
        <v>102</v>
      </c>
      <c r="C6" s="3" t="s">
        <v>98</v>
      </c>
    </row>
    <row r="7" spans="1:6">
      <c r="A7" s="5">
        <v>2</v>
      </c>
      <c r="B7" t="s">
        <v>111</v>
      </c>
      <c r="C7" s="3" t="s">
        <v>110</v>
      </c>
    </row>
    <row r="8" spans="1:6">
      <c r="A8" s="5">
        <v>3</v>
      </c>
      <c r="B8" t="s">
        <v>70</v>
      </c>
      <c r="C8" s="3" t="s">
        <v>42</v>
      </c>
    </row>
    <row r="10" spans="1:6">
      <c r="C10" s="3"/>
    </row>
  </sheetData>
  <mergeCells count="1">
    <mergeCell ref="A3:B3"/>
  </mergeCells>
  <phoneticPr fontId="1"/>
  <hyperlinks>
    <hyperlink ref="C6" location="'1.QAC警告リスト'!A1" display="1.QAC警告リスト"/>
    <hyperlink ref="C5" location="'0.ﾌﾟﾛｼﾞｪｸﾄ警告ｻﾏﾘ'!A1" display="0.ﾌﾟﾛｼﾞｪｸﾄ警告ｻﾏﾘ"/>
    <hyperlink ref="C7" location="'2.チェック結果'!A1" display="2.チェック結果"/>
    <hyperlink ref="C8" location="'3.チェック結果 (Optimus)'!A1" display="3.チェック結果（Optimus）"/>
  </hyperlinks>
  <pageMargins left="0.75" right="0.75" top="1" bottom="1"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33"/>
  <sheetViews>
    <sheetView showGridLines="0" topLeftCell="A121" zoomScale="115" zoomScaleNormal="115" workbookViewId="0">
      <selection activeCell="C131" sqref="C131"/>
    </sheetView>
  </sheetViews>
  <sheetFormatPr defaultRowHeight="13.5"/>
  <cols>
    <col min="1" max="1" width="24.25" customWidth="1"/>
    <col min="2" max="2" width="10.5" bestFit="1" customWidth="1"/>
    <col min="3" max="3" width="8.25" bestFit="1" customWidth="1"/>
    <col min="4" max="4" width="6.625" customWidth="1"/>
    <col min="5" max="12" width="5.5" customWidth="1"/>
    <col min="13" max="13" width="25.25" hidden="1" customWidth="1"/>
    <col min="14" max="14" width="10.125" hidden="1" customWidth="1"/>
  </cols>
  <sheetData>
    <row r="1" spans="1:12">
      <c r="A1" s="2" t="s">
        <v>91</v>
      </c>
      <c r="B1" s="1"/>
      <c r="C1" s="1"/>
      <c r="D1" s="1"/>
      <c r="E1" s="1"/>
      <c r="F1" s="1"/>
      <c r="G1" s="1"/>
      <c r="H1" s="1"/>
      <c r="I1" s="1"/>
      <c r="J1" s="1"/>
      <c r="K1" s="1"/>
      <c r="L1" s="1"/>
    </row>
    <row r="2" spans="1:12">
      <c r="A2" s="2" t="s">
        <v>92</v>
      </c>
      <c r="B2" s="1"/>
      <c r="C2" s="1"/>
      <c r="D2" s="1"/>
      <c r="E2" s="1"/>
      <c r="F2" s="1"/>
      <c r="G2" s="1"/>
      <c r="H2" s="1"/>
      <c r="I2" s="1"/>
      <c r="J2" s="1"/>
      <c r="K2" s="1"/>
      <c r="L2" s="1"/>
    </row>
    <row r="3" spans="1:12">
      <c r="A3" s="105" t="s">
        <v>610</v>
      </c>
      <c r="B3" s="105"/>
      <c r="C3" s="105"/>
      <c r="D3" s="105"/>
      <c r="E3" s="105"/>
      <c r="F3" s="105"/>
      <c r="G3" s="105"/>
      <c r="H3" s="105"/>
      <c r="I3" s="105"/>
      <c r="J3" s="105"/>
      <c r="K3" s="105"/>
      <c r="L3" s="105"/>
    </row>
    <row r="4" spans="1:12">
      <c r="A4" s="105" t="s">
        <v>611</v>
      </c>
      <c r="B4" s="105"/>
      <c r="C4" s="105"/>
      <c r="D4" s="105"/>
      <c r="E4" s="105"/>
      <c r="F4" s="105"/>
      <c r="G4" s="105"/>
      <c r="H4" s="105"/>
      <c r="I4" s="105"/>
      <c r="J4" s="105"/>
      <c r="K4" s="105"/>
      <c r="L4" s="105"/>
    </row>
    <row r="5" spans="1:12">
      <c r="A5" s="105"/>
      <c r="B5" s="105"/>
      <c r="C5" s="105"/>
      <c r="D5" s="105"/>
      <c r="E5" s="105"/>
      <c r="F5" s="105"/>
      <c r="G5" s="105"/>
      <c r="H5" s="105"/>
      <c r="I5" s="105"/>
      <c r="J5" s="105"/>
      <c r="K5" s="105"/>
      <c r="L5" s="105"/>
    </row>
    <row r="6" spans="1:12">
      <c r="A6" s="105"/>
      <c r="B6" s="105" t="s">
        <v>638</v>
      </c>
      <c r="C6" s="105"/>
      <c r="D6" s="105"/>
      <c r="E6" s="105"/>
      <c r="F6" s="105"/>
      <c r="G6" s="105"/>
      <c r="H6" s="105"/>
      <c r="I6" s="105"/>
      <c r="J6" s="105"/>
      <c r="K6" s="105"/>
      <c r="L6" s="105"/>
    </row>
    <row r="7" spans="1:12">
      <c r="A7" s="105" t="s">
        <v>71</v>
      </c>
      <c r="B7" s="105">
        <v>9</v>
      </c>
      <c r="C7" s="105">
        <v>8</v>
      </c>
      <c r="D7" s="105">
        <v>7</v>
      </c>
      <c r="E7" s="105">
        <v>6</v>
      </c>
      <c r="F7" s="105">
        <v>5</v>
      </c>
      <c r="G7" s="105">
        <v>4</v>
      </c>
      <c r="H7" s="105">
        <v>3</v>
      </c>
      <c r="I7" s="105">
        <v>2</v>
      </c>
      <c r="J7" s="105">
        <v>1</v>
      </c>
      <c r="K7" s="105">
        <v>0</v>
      </c>
      <c r="L7" s="105" t="s">
        <v>72</v>
      </c>
    </row>
    <row r="8" spans="1:12">
      <c r="A8" s="105" t="s">
        <v>615</v>
      </c>
      <c r="B8" s="105" t="s">
        <v>485</v>
      </c>
      <c r="C8" s="105" t="s">
        <v>485</v>
      </c>
      <c r="D8" s="105" t="s">
        <v>485</v>
      </c>
      <c r="E8" s="105" t="s">
        <v>485</v>
      </c>
      <c r="F8" s="105" t="s">
        <v>485</v>
      </c>
      <c r="G8" s="105" t="s">
        <v>485</v>
      </c>
      <c r="H8" s="105" t="s">
        <v>485</v>
      </c>
      <c r="I8" s="105" t="s">
        <v>485</v>
      </c>
      <c r="J8" s="105" t="s">
        <v>485</v>
      </c>
      <c r="K8" s="105" t="s">
        <v>485</v>
      </c>
      <c r="L8" s="105" t="s">
        <v>485</v>
      </c>
    </row>
    <row r="9" spans="1:12">
      <c r="A9" s="105"/>
      <c r="B9" s="105"/>
      <c r="C9" s="105"/>
      <c r="D9" s="105"/>
      <c r="E9" s="105"/>
      <c r="F9" s="105"/>
      <c r="G9" s="105"/>
      <c r="H9" s="105"/>
      <c r="I9" s="105"/>
      <c r="J9" s="105"/>
      <c r="K9" s="105"/>
      <c r="L9" s="105"/>
    </row>
    <row r="10" spans="1:12">
      <c r="A10" s="105" t="s">
        <v>612</v>
      </c>
      <c r="B10" s="105"/>
      <c r="C10" s="105"/>
      <c r="D10" s="105"/>
      <c r="E10" s="105"/>
      <c r="F10" s="105"/>
      <c r="G10" s="105"/>
      <c r="H10" s="105"/>
      <c r="I10" s="105"/>
      <c r="J10" s="105"/>
      <c r="K10" s="105"/>
      <c r="L10" s="105"/>
    </row>
    <row r="11" spans="1:12">
      <c r="A11" s="105" t="s">
        <v>486</v>
      </c>
      <c r="B11" s="105" t="s">
        <v>487</v>
      </c>
      <c r="C11" s="105" t="s">
        <v>487</v>
      </c>
      <c r="D11" s="105" t="s">
        <v>487</v>
      </c>
      <c r="E11" s="105" t="s">
        <v>487</v>
      </c>
      <c r="F11" s="105" t="s">
        <v>487</v>
      </c>
      <c r="G11" s="105" t="s">
        <v>487</v>
      </c>
      <c r="H11" s="105" t="s">
        <v>487</v>
      </c>
      <c r="I11" s="105" t="s">
        <v>487</v>
      </c>
      <c r="J11" s="105" t="s">
        <v>487</v>
      </c>
      <c r="K11" s="105" t="s">
        <v>487</v>
      </c>
      <c r="L11" s="105">
        <v>0</v>
      </c>
    </row>
    <row r="12" spans="1:12">
      <c r="A12" s="105"/>
      <c r="B12" s="105"/>
      <c r="C12" s="105"/>
      <c r="D12" s="105"/>
      <c r="E12" s="105"/>
      <c r="F12" s="105"/>
      <c r="G12" s="105"/>
      <c r="H12" s="105"/>
      <c r="I12" s="105"/>
      <c r="J12" s="105"/>
      <c r="K12" s="105"/>
      <c r="L12" s="105"/>
    </row>
    <row r="13" spans="1:12">
      <c r="A13" s="105" t="s">
        <v>639</v>
      </c>
      <c r="B13" s="105"/>
      <c r="C13" s="105"/>
      <c r="D13" s="105"/>
      <c r="E13" s="105"/>
      <c r="F13" s="105"/>
      <c r="G13" s="105"/>
      <c r="H13" s="105"/>
      <c r="I13" s="105"/>
      <c r="J13" s="105"/>
      <c r="K13" s="105"/>
      <c r="L13" s="105"/>
    </row>
    <row r="14" spans="1:12">
      <c r="A14" s="105" t="s">
        <v>73</v>
      </c>
      <c r="B14" s="105">
        <v>0</v>
      </c>
      <c r="C14" s="105">
        <v>0</v>
      </c>
      <c r="D14" s="105">
        <v>0</v>
      </c>
      <c r="E14" s="105">
        <v>0</v>
      </c>
      <c r="F14" s="105">
        <v>0</v>
      </c>
      <c r="G14" s="105">
        <v>1</v>
      </c>
      <c r="H14" s="105">
        <v>0</v>
      </c>
      <c r="I14" s="105">
        <v>0</v>
      </c>
      <c r="J14" s="105">
        <v>0</v>
      </c>
      <c r="K14" s="105">
        <v>0</v>
      </c>
      <c r="L14" s="105">
        <v>1</v>
      </c>
    </row>
    <row r="15" spans="1:12">
      <c r="A15" s="105" t="s">
        <v>74</v>
      </c>
      <c r="B15" s="105">
        <v>0</v>
      </c>
      <c r="C15" s="105">
        <v>0</v>
      </c>
      <c r="D15" s="105">
        <v>0</v>
      </c>
      <c r="E15" s="105">
        <v>0</v>
      </c>
      <c r="F15" s="105">
        <v>0</v>
      </c>
      <c r="G15" s="105">
        <v>6</v>
      </c>
      <c r="H15" s="105">
        <v>0</v>
      </c>
      <c r="I15" s="105">
        <v>1</v>
      </c>
      <c r="J15" s="105">
        <v>0</v>
      </c>
      <c r="K15" s="105">
        <v>0</v>
      </c>
      <c r="L15" s="105">
        <v>7</v>
      </c>
    </row>
    <row r="16" spans="1:12">
      <c r="A16" s="105" t="s">
        <v>75</v>
      </c>
      <c r="B16" s="105">
        <v>0</v>
      </c>
      <c r="C16" s="105">
        <v>0</v>
      </c>
      <c r="D16" s="105">
        <v>0</v>
      </c>
      <c r="E16" s="105">
        <v>0</v>
      </c>
      <c r="F16" s="105">
        <v>0</v>
      </c>
      <c r="G16" s="105">
        <v>0</v>
      </c>
      <c r="H16" s="105">
        <v>0</v>
      </c>
      <c r="I16" s="105">
        <v>3</v>
      </c>
      <c r="J16" s="105">
        <v>0</v>
      </c>
      <c r="K16" s="105">
        <v>0</v>
      </c>
      <c r="L16" s="105">
        <v>3</v>
      </c>
    </row>
    <row r="17" spans="1:12">
      <c r="A17" s="105" t="s">
        <v>76</v>
      </c>
      <c r="B17" s="105">
        <v>0</v>
      </c>
      <c r="C17" s="105">
        <v>0</v>
      </c>
      <c r="D17" s="105">
        <v>0</v>
      </c>
      <c r="E17" s="105">
        <v>0</v>
      </c>
      <c r="F17" s="105">
        <v>0</v>
      </c>
      <c r="G17" s="105">
        <v>0</v>
      </c>
      <c r="H17" s="105">
        <v>0</v>
      </c>
      <c r="I17" s="105">
        <v>0</v>
      </c>
      <c r="J17" s="105">
        <v>0</v>
      </c>
      <c r="K17" s="105">
        <v>0</v>
      </c>
      <c r="L17" s="105">
        <v>0</v>
      </c>
    </row>
    <row r="18" spans="1:12">
      <c r="A18" s="105" t="s">
        <v>67</v>
      </c>
      <c r="B18" s="105">
        <v>0</v>
      </c>
      <c r="C18" s="105">
        <v>0</v>
      </c>
      <c r="D18" s="105">
        <v>0</v>
      </c>
      <c r="E18" s="105">
        <v>0</v>
      </c>
      <c r="F18" s="105">
        <v>0</v>
      </c>
      <c r="G18" s="105">
        <v>184</v>
      </c>
      <c r="H18" s="105">
        <v>0</v>
      </c>
      <c r="I18" s="105">
        <v>13</v>
      </c>
      <c r="J18" s="105">
        <v>0</v>
      </c>
      <c r="K18" s="105">
        <v>0</v>
      </c>
      <c r="L18" s="105">
        <v>197</v>
      </c>
    </row>
    <row r="19" spans="1:12">
      <c r="A19" s="105" t="s">
        <v>240</v>
      </c>
      <c r="B19" s="105">
        <v>0</v>
      </c>
      <c r="C19" s="105">
        <v>0</v>
      </c>
      <c r="D19" s="105">
        <v>0</v>
      </c>
      <c r="E19" s="105">
        <v>0</v>
      </c>
      <c r="F19" s="105">
        <v>0</v>
      </c>
      <c r="G19" s="105">
        <v>0</v>
      </c>
      <c r="H19" s="105">
        <v>0</v>
      </c>
      <c r="I19" s="105">
        <v>0</v>
      </c>
      <c r="J19" s="105">
        <v>0</v>
      </c>
      <c r="K19" s="105">
        <v>0</v>
      </c>
      <c r="L19" s="105">
        <v>0</v>
      </c>
    </row>
    <row r="20" spans="1:12">
      <c r="A20" s="105" t="s">
        <v>241</v>
      </c>
      <c r="B20" s="105">
        <v>0</v>
      </c>
      <c r="C20" s="105">
        <v>0</v>
      </c>
      <c r="D20" s="105">
        <v>0</v>
      </c>
      <c r="E20" s="105">
        <v>0</v>
      </c>
      <c r="F20" s="105">
        <v>0</v>
      </c>
      <c r="G20" s="105">
        <v>1</v>
      </c>
      <c r="H20" s="105">
        <v>0</v>
      </c>
      <c r="I20" s="105">
        <v>14</v>
      </c>
      <c r="J20" s="105">
        <v>0</v>
      </c>
      <c r="K20" s="105">
        <v>0</v>
      </c>
      <c r="L20" s="105">
        <v>15</v>
      </c>
    </row>
    <row r="21" spans="1:12">
      <c r="A21" s="105" t="s">
        <v>242</v>
      </c>
      <c r="B21" s="105">
        <v>0</v>
      </c>
      <c r="C21" s="105">
        <v>0</v>
      </c>
      <c r="D21" s="105">
        <v>0</v>
      </c>
      <c r="E21" s="105">
        <v>0</v>
      </c>
      <c r="F21" s="105">
        <v>0</v>
      </c>
      <c r="G21" s="105">
        <v>0</v>
      </c>
      <c r="H21" s="105">
        <v>0</v>
      </c>
      <c r="I21" s="105">
        <v>0</v>
      </c>
      <c r="J21" s="105">
        <v>0</v>
      </c>
      <c r="K21" s="105">
        <v>0</v>
      </c>
      <c r="L21" s="105">
        <v>0</v>
      </c>
    </row>
    <row r="22" spans="1:12">
      <c r="A22" s="105" t="s">
        <v>243</v>
      </c>
      <c r="B22" s="105">
        <v>0</v>
      </c>
      <c r="C22" s="105">
        <v>0</v>
      </c>
      <c r="D22" s="105">
        <v>0</v>
      </c>
      <c r="E22" s="105">
        <v>0</v>
      </c>
      <c r="F22" s="105">
        <v>0</v>
      </c>
      <c r="G22" s="105">
        <v>1</v>
      </c>
      <c r="H22" s="105">
        <v>0</v>
      </c>
      <c r="I22" s="105">
        <v>1</v>
      </c>
      <c r="J22" s="105">
        <v>0</v>
      </c>
      <c r="K22" s="105">
        <v>0</v>
      </c>
      <c r="L22" s="105">
        <v>2</v>
      </c>
    </row>
    <row r="23" spans="1:12">
      <c r="A23" s="105" t="s">
        <v>244</v>
      </c>
      <c r="B23" s="105">
        <v>0</v>
      </c>
      <c r="C23" s="105">
        <v>0</v>
      </c>
      <c r="D23" s="105">
        <v>0</v>
      </c>
      <c r="E23" s="105">
        <v>0</v>
      </c>
      <c r="F23" s="105">
        <v>0</v>
      </c>
      <c r="G23" s="105">
        <v>0</v>
      </c>
      <c r="H23" s="105">
        <v>0</v>
      </c>
      <c r="I23" s="105">
        <v>0</v>
      </c>
      <c r="J23" s="105">
        <v>0</v>
      </c>
      <c r="K23" s="105">
        <v>0</v>
      </c>
      <c r="L23" s="105">
        <v>0</v>
      </c>
    </row>
    <row r="24" spans="1:12">
      <c r="A24" s="105" t="s">
        <v>245</v>
      </c>
      <c r="B24" s="105">
        <v>0</v>
      </c>
      <c r="C24" s="105">
        <v>0</v>
      </c>
      <c r="D24" s="105">
        <v>0</v>
      </c>
      <c r="E24" s="105">
        <v>0</v>
      </c>
      <c r="F24" s="105">
        <v>0</v>
      </c>
      <c r="G24" s="105">
        <v>7</v>
      </c>
      <c r="H24" s="105">
        <v>0</v>
      </c>
      <c r="I24" s="105">
        <v>51</v>
      </c>
      <c r="J24" s="105">
        <v>0</v>
      </c>
      <c r="K24" s="105">
        <v>0</v>
      </c>
      <c r="L24" s="105">
        <v>58</v>
      </c>
    </row>
    <row r="25" spans="1:12">
      <c r="A25" s="105" t="s">
        <v>246</v>
      </c>
      <c r="B25" s="105">
        <v>0</v>
      </c>
      <c r="C25" s="105">
        <v>0</v>
      </c>
      <c r="D25" s="105">
        <v>0</v>
      </c>
      <c r="E25" s="105">
        <v>0</v>
      </c>
      <c r="F25" s="105">
        <v>0</v>
      </c>
      <c r="G25" s="105">
        <v>1</v>
      </c>
      <c r="H25" s="105">
        <v>0</v>
      </c>
      <c r="I25" s="105">
        <v>0</v>
      </c>
      <c r="J25" s="105">
        <v>0</v>
      </c>
      <c r="K25" s="105">
        <v>0</v>
      </c>
      <c r="L25" s="105">
        <v>1</v>
      </c>
    </row>
    <row r="26" spans="1:12">
      <c r="A26" s="105" t="s">
        <v>83</v>
      </c>
      <c r="B26" s="105">
        <v>0</v>
      </c>
      <c r="C26" s="105">
        <v>0</v>
      </c>
      <c r="D26" s="105">
        <v>0</v>
      </c>
      <c r="E26" s="105">
        <v>0</v>
      </c>
      <c r="F26" s="105">
        <v>0</v>
      </c>
      <c r="G26" s="105">
        <v>0</v>
      </c>
      <c r="H26" s="105">
        <v>0</v>
      </c>
      <c r="I26" s="105">
        <v>20</v>
      </c>
      <c r="J26" s="105">
        <v>0</v>
      </c>
      <c r="K26" s="105">
        <v>0</v>
      </c>
      <c r="L26" s="105">
        <v>20</v>
      </c>
    </row>
    <row r="27" spans="1:12">
      <c r="A27" s="105" t="s">
        <v>84</v>
      </c>
      <c r="B27" s="105">
        <v>0</v>
      </c>
      <c r="C27" s="105">
        <v>0</v>
      </c>
      <c r="D27" s="105">
        <v>0</v>
      </c>
      <c r="E27" s="105">
        <v>0</v>
      </c>
      <c r="F27" s="105">
        <v>0</v>
      </c>
      <c r="G27" s="105">
        <v>0</v>
      </c>
      <c r="H27" s="105">
        <v>0</v>
      </c>
      <c r="I27" s="105">
        <v>0</v>
      </c>
      <c r="J27" s="105">
        <v>0</v>
      </c>
      <c r="K27" s="105">
        <v>0</v>
      </c>
      <c r="L27" s="105">
        <v>0</v>
      </c>
    </row>
    <row r="28" spans="1:12">
      <c r="A28" s="105" t="s">
        <v>85</v>
      </c>
      <c r="B28" s="105">
        <v>0</v>
      </c>
      <c r="C28" s="105">
        <v>0</v>
      </c>
      <c r="D28" s="105">
        <v>0</v>
      </c>
      <c r="E28" s="105">
        <v>0</v>
      </c>
      <c r="F28" s="105">
        <v>0</v>
      </c>
      <c r="G28" s="105">
        <v>1</v>
      </c>
      <c r="H28" s="105">
        <v>0</v>
      </c>
      <c r="I28" s="105">
        <v>6</v>
      </c>
      <c r="J28" s="105">
        <v>0</v>
      </c>
      <c r="K28" s="105">
        <v>0</v>
      </c>
      <c r="L28" s="105">
        <v>7</v>
      </c>
    </row>
    <row r="29" spans="1:12">
      <c r="A29" s="105" t="s">
        <v>86</v>
      </c>
      <c r="B29" s="105">
        <v>0</v>
      </c>
      <c r="C29" s="105">
        <v>0</v>
      </c>
      <c r="D29" s="105">
        <v>0</v>
      </c>
      <c r="E29" s="105">
        <v>0</v>
      </c>
      <c r="F29" s="105">
        <v>0</v>
      </c>
      <c r="G29" s="105">
        <v>0</v>
      </c>
      <c r="H29" s="105">
        <v>0</v>
      </c>
      <c r="I29" s="105">
        <v>0</v>
      </c>
      <c r="J29" s="105">
        <v>0</v>
      </c>
      <c r="K29" s="105">
        <v>0</v>
      </c>
      <c r="L29" s="105">
        <v>0</v>
      </c>
    </row>
    <row r="30" spans="1:12">
      <c r="A30" s="105" t="s">
        <v>247</v>
      </c>
      <c r="B30" s="105">
        <v>0</v>
      </c>
      <c r="C30" s="105">
        <v>0</v>
      </c>
      <c r="D30" s="105">
        <v>0</v>
      </c>
      <c r="E30" s="105">
        <v>0</v>
      </c>
      <c r="F30" s="105">
        <v>0</v>
      </c>
      <c r="G30" s="105">
        <v>7</v>
      </c>
      <c r="H30" s="105">
        <v>0</v>
      </c>
      <c r="I30" s="105">
        <v>23</v>
      </c>
      <c r="J30" s="105">
        <v>0</v>
      </c>
      <c r="K30" s="105">
        <v>0</v>
      </c>
      <c r="L30" s="105">
        <v>30</v>
      </c>
    </row>
    <row r="31" spans="1:12">
      <c r="A31" s="105" t="s">
        <v>68</v>
      </c>
      <c r="B31" s="105">
        <v>0</v>
      </c>
      <c r="C31" s="105">
        <v>0</v>
      </c>
      <c r="D31" s="105">
        <v>0</v>
      </c>
      <c r="E31" s="105">
        <v>0</v>
      </c>
      <c r="F31" s="105">
        <v>0</v>
      </c>
      <c r="G31" s="105">
        <v>1</v>
      </c>
      <c r="H31" s="105">
        <v>0</v>
      </c>
      <c r="I31" s="105">
        <v>0</v>
      </c>
      <c r="J31" s="105">
        <v>0</v>
      </c>
      <c r="K31" s="105">
        <v>0</v>
      </c>
      <c r="L31" s="105">
        <v>1</v>
      </c>
    </row>
    <row r="32" spans="1:12">
      <c r="A32" s="105" t="s">
        <v>87</v>
      </c>
      <c r="B32" s="105">
        <v>0</v>
      </c>
      <c r="C32" s="105">
        <v>0</v>
      </c>
      <c r="D32" s="105">
        <v>0</v>
      </c>
      <c r="E32" s="105">
        <v>0</v>
      </c>
      <c r="F32" s="105">
        <v>0</v>
      </c>
      <c r="G32" s="105">
        <v>0</v>
      </c>
      <c r="H32" s="105">
        <v>0</v>
      </c>
      <c r="I32" s="105">
        <v>2</v>
      </c>
      <c r="J32" s="105">
        <v>0</v>
      </c>
      <c r="K32" s="105">
        <v>0</v>
      </c>
      <c r="L32" s="105">
        <v>2</v>
      </c>
    </row>
    <row r="33" spans="1:12">
      <c r="A33" s="105" t="s">
        <v>88</v>
      </c>
      <c r="B33" s="105">
        <v>0</v>
      </c>
      <c r="C33" s="105">
        <v>0</v>
      </c>
      <c r="D33" s="105">
        <v>0</v>
      </c>
      <c r="E33" s="105">
        <v>0</v>
      </c>
      <c r="F33" s="105">
        <v>0</v>
      </c>
      <c r="G33" s="105">
        <v>0</v>
      </c>
      <c r="H33" s="105">
        <v>0</v>
      </c>
      <c r="I33" s="105">
        <v>0</v>
      </c>
      <c r="J33" s="105">
        <v>0</v>
      </c>
      <c r="K33" s="105">
        <v>0</v>
      </c>
      <c r="L33" s="105">
        <v>0</v>
      </c>
    </row>
    <row r="34" spans="1:12">
      <c r="A34" s="105" t="s">
        <v>248</v>
      </c>
      <c r="B34" s="105">
        <v>0</v>
      </c>
      <c r="C34" s="105">
        <v>0</v>
      </c>
      <c r="D34" s="105">
        <v>0</v>
      </c>
      <c r="E34" s="105">
        <v>0</v>
      </c>
      <c r="F34" s="105">
        <v>0</v>
      </c>
      <c r="G34" s="105">
        <v>0</v>
      </c>
      <c r="H34" s="105">
        <v>0</v>
      </c>
      <c r="I34" s="105">
        <v>12</v>
      </c>
      <c r="J34" s="105">
        <v>0</v>
      </c>
      <c r="K34" s="105">
        <v>0</v>
      </c>
      <c r="L34" s="105">
        <v>12</v>
      </c>
    </row>
    <row r="35" spans="1:12">
      <c r="A35" s="105" t="s">
        <v>89</v>
      </c>
      <c r="B35" s="105">
        <v>0</v>
      </c>
      <c r="C35" s="105">
        <v>0</v>
      </c>
      <c r="D35" s="105">
        <v>0</v>
      </c>
      <c r="E35" s="105">
        <v>0</v>
      </c>
      <c r="F35" s="105">
        <v>0</v>
      </c>
      <c r="G35" s="105">
        <v>0</v>
      </c>
      <c r="H35" s="105">
        <v>0</v>
      </c>
      <c r="I35" s="105">
        <v>0</v>
      </c>
      <c r="J35" s="105">
        <v>0</v>
      </c>
      <c r="K35" s="105">
        <v>0</v>
      </c>
      <c r="L35" s="105">
        <v>0</v>
      </c>
    </row>
    <row r="36" spans="1:12">
      <c r="A36" s="105"/>
      <c r="B36" s="105"/>
      <c r="C36" s="105"/>
      <c r="D36" s="105"/>
      <c r="E36" s="105"/>
      <c r="F36" s="105"/>
      <c r="G36" s="105"/>
      <c r="H36" s="105"/>
      <c r="I36" s="105"/>
      <c r="J36" s="105"/>
      <c r="K36" s="105"/>
      <c r="L36" s="105"/>
    </row>
    <row r="37" spans="1:12">
      <c r="A37" s="105" t="s">
        <v>640</v>
      </c>
      <c r="B37" s="105"/>
      <c r="C37" s="105"/>
      <c r="D37" s="105"/>
      <c r="E37" s="105"/>
      <c r="F37" s="105"/>
      <c r="G37" s="105"/>
      <c r="H37" s="105"/>
      <c r="I37" s="105"/>
      <c r="J37" s="105"/>
      <c r="K37" s="105"/>
      <c r="L37" s="105"/>
    </row>
    <row r="38" spans="1:12">
      <c r="A38" s="105" t="s">
        <v>249</v>
      </c>
      <c r="B38" s="105">
        <v>0</v>
      </c>
      <c r="C38" s="105">
        <v>0</v>
      </c>
      <c r="D38" s="105">
        <v>0</v>
      </c>
      <c r="E38" s="105">
        <v>0</v>
      </c>
      <c r="F38" s="105">
        <v>0</v>
      </c>
      <c r="G38" s="105">
        <v>14</v>
      </c>
      <c r="H38" s="105">
        <v>0</v>
      </c>
      <c r="I38" s="105">
        <v>4</v>
      </c>
      <c r="J38" s="105">
        <v>0</v>
      </c>
      <c r="K38" s="105">
        <v>0</v>
      </c>
      <c r="L38" s="105">
        <v>18</v>
      </c>
    </row>
    <row r="39" spans="1:12">
      <c r="A39" s="105" t="s">
        <v>77</v>
      </c>
      <c r="B39" s="105">
        <v>0</v>
      </c>
      <c r="C39" s="105">
        <v>0</v>
      </c>
      <c r="D39" s="105">
        <v>0</v>
      </c>
      <c r="E39" s="105">
        <v>0</v>
      </c>
      <c r="F39" s="105">
        <v>0</v>
      </c>
      <c r="G39" s="105">
        <v>0</v>
      </c>
      <c r="H39" s="105">
        <v>0</v>
      </c>
      <c r="I39" s="105">
        <v>0</v>
      </c>
      <c r="J39" s="105">
        <v>0</v>
      </c>
      <c r="K39" s="105">
        <v>0</v>
      </c>
      <c r="L39" s="105">
        <v>0</v>
      </c>
    </row>
    <row r="40" spans="1:12">
      <c r="A40" s="105" t="s">
        <v>250</v>
      </c>
      <c r="B40" s="105">
        <v>0</v>
      </c>
      <c r="C40" s="105">
        <v>0</v>
      </c>
      <c r="D40" s="105">
        <v>0</v>
      </c>
      <c r="E40" s="105">
        <v>0</v>
      </c>
      <c r="F40" s="105">
        <v>0</v>
      </c>
      <c r="G40" s="105">
        <v>0</v>
      </c>
      <c r="H40" s="105">
        <v>0</v>
      </c>
      <c r="I40" s="105">
        <v>1</v>
      </c>
      <c r="J40" s="105">
        <v>0</v>
      </c>
      <c r="K40" s="105">
        <v>0</v>
      </c>
      <c r="L40" s="105">
        <v>1</v>
      </c>
    </row>
    <row r="41" spans="1:12">
      <c r="A41" s="105" t="s">
        <v>251</v>
      </c>
      <c r="B41" s="105">
        <v>0</v>
      </c>
      <c r="C41" s="105">
        <v>0</v>
      </c>
      <c r="D41" s="105">
        <v>0</v>
      </c>
      <c r="E41" s="105">
        <v>0</v>
      </c>
      <c r="F41" s="105">
        <v>0</v>
      </c>
      <c r="G41" s="105">
        <v>0</v>
      </c>
      <c r="H41" s="105">
        <v>0</v>
      </c>
      <c r="I41" s="105">
        <v>0</v>
      </c>
      <c r="J41" s="105">
        <v>0</v>
      </c>
      <c r="K41" s="105">
        <v>0</v>
      </c>
      <c r="L41" s="105">
        <v>0</v>
      </c>
    </row>
    <row r="42" spans="1:12">
      <c r="A42" s="105" t="s">
        <v>78</v>
      </c>
      <c r="B42" s="105">
        <v>0</v>
      </c>
      <c r="C42" s="105">
        <v>0</v>
      </c>
      <c r="D42" s="105">
        <v>0</v>
      </c>
      <c r="E42" s="105">
        <v>0</v>
      </c>
      <c r="F42" s="105">
        <v>0</v>
      </c>
      <c r="G42" s="105">
        <v>0</v>
      </c>
      <c r="H42" s="105">
        <v>0</v>
      </c>
      <c r="I42" s="105">
        <v>3</v>
      </c>
      <c r="J42" s="105">
        <v>0</v>
      </c>
      <c r="K42" s="105">
        <v>0</v>
      </c>
      <c r="L42" s="105">
        <v>3</v>
      </c>
    </row>
    <row r="43" spans="1:12">
      <c r="A43" s="105" t="s">
        <v>79</v>
      </c>
      <c r="B43" s="105">
        <v>0</v>
      </c>
      <c r="C43" s="105">
        <v>0</v>
      </c>
      <c r="D43" s="105">
        <v>0</v>
      </c>
      <c r="E43" s="105">
        <v>0</v>
      </c>
      <c r="F43" s="105">
        <v>0</v>
      </c>
      <c r="G43" s="105">
        <v>0</v>
      </c>
      <c r="H43" s="105">
        <v>0</v>
      </c>
      <c r="I43" s="105">
        <v>0</v>
      </c>
      <c r="J43" s="105">
        <v>0</v>
      </c>
      <c r="K43" s="105">
        <v>0</v>
      </c>
      <c r="L43" s="105">
        <v>0</v>
      </c>
    </row>
    <row r="44" spans="1:12">
      <c r="A44" s="105" t="s">
        <v>421</v>
      </c>
      <c r="B44" s="105">
        <v>0</v>
      </c>
      <c r="C44" s="105">
        <v>0</v>
      </c>
      <c r="D44" s="105">
        <v>0</v>
      </c>
      <c r="E44" s="105">
        <v>0</v>
      </c>
      <c r="F44" s="105">
        <v>0</v>
      </c>
      <c r="G44" s="105">
        <v>44</v>
      </c>
      <c r="H44" s="105">
        <v>1</v>
      </c>
      <c r="I44" s="105">
        <v>9</v>
      </c>
      <c r="J44" s="105">
        <v>0</v>
      </c>
      <c r="K44" s="105">
        <v>0</v>
      </c>
      <c r="L44" s="105">
        <v>54</v>
      </c>
    </row>
    <row r="45" spans="1:12">
      <c r="A45" s="105" t="s">
        <v>427</v>
      </c>
      <c r="B45" s="105">
        <v>0</v>
      </c>
      <c r="C45" s="105">
        <v>0</v>
      </c>
      <c r="D45" s="105">
        <v>0</v>
      </c>
      <c r="E45" s="105">
        <v>0</v>
      </c>
      <c r="F45" s="105">
        <v>0</v>
      </c>
      <c r="G45" s="105">
        <v>0</v>
      </c>
      <c r="H45" s="105">
        <v>0</v>
      </c>
      <c r="I45" s="105">
        <v>0</v>
      </c>
      <c r="J45" s="105">
        <v>0</v>
      </c>
      <c r="K45" s="105">
        <v>0</v>
      </c>
      <c r="L45" s="105">
        <v>0</v>
      </c>
    </row>
    <row r="46" spans="1:12">
      <c r="A46" s="105" t="s">
        <v>80</v>
      </c>
      <c r="B46" s="105">
        <v>0</v>
      </c>
      <c r="C46" s="105">
        <v>0</v>
      </c>
      <c r="D46" s="105">
        <v>0</v>
      </c>
      <c r="E46" s="105">
        <v>0</v>
      </c>
      <c r="F46" s="105">
        <v>0</v>
      </c>
      <c r="G46" s="105">
        <v>6</v>
      </c>
      <c r="H46" s="105">
        <v>1</v>
      </c>
      <c r="I46" s="105">
        <v>4</v>
      </c>
      <c r="J46" s="105">
        <v>0</v>
      </c>
      <c r="K46" s="105">
        <v>0</v>
      </c>
      <c r="L46" s="105">
        <v>11</v>
      </c>
    </row>
    <row r="47" spans="1:12">
      <c r="A47" s="105" t="s">
        <v>81</v>
      </c>
      <c r="B47" s="105">
        <v>0</v>
      </c>
      <c r="C47" s="105">
        <v>0</v>
      </c>
      <c r="D47" s="105">
        <v>0</v>
      </c>
      <c r="E47" s="105">
        <v>0</v>
      </c>
      <c r="F47" s="105">
        <v>0</v>
      </c>
      <c r="G47" s="105">
        <v>0</v>
      </c>
      <c r="H47" s="105">
        <v>0</v>
      </c>
      <c r="I47" s="105">
        <v>0</v>
      </c>
      <c r="J47" s="105">
        <v>0</v>
      </c>
      <c r="K47" s="105">
        <v>0</v>
      </c>
      <c r="L47" s="105">
        <v>0</v>
      </c>
    </row>
    <row r="48" spans="1:12">
      <c r="A48" s="105" t="s">
        <v>252</v>
      </c>
      <c r="B48" s="105">
        <v>0</v>
      </c>
      <c r="C48" s="105">
        <v>0</v>
      </c>
      <c r="D48" s="105">
        <v>0</v>
      </c>
      <c r="E48" s="105">
        <v>0</v>
      </c>
      <c r="F48" s="105">
        <v>0</v>
      </c>
      <c r="G48" s="105">
        <v>9</v>
      </c>
      <c r="H48" s="105">
        <v>2</v>
      </c>
      <c r="I48" s="105">
        <v>1</v>
      </c>
      <c r="J48" s="105">
        <v>0</v>
      </c>
      <c r="K48" s="105">
        <v>0</v>
      </c>
      <c r="L48" s="105">
        <v>12</v>
      </c>
    </row>
    <row r="49" spans="1:12">
      <c r="A49" s="105" t="s">
        <v>82</v>
      </c>
      <c r="B49" s="105">
        <v>0</v>
      </c>
      <c r="C49" s="105">
        <v>0</v>
      </c>
      <c r="D49" s="105">
        <v>0</v>
      </c>
      <c r="E49" s="105">
        <v>0</v>
      </c>
      <c r="F49" s="105">
        <v>0</v>
      </c>
      <c r="G49" s="105">
        <v>0</v>
      </c>
      <c r="H49" s="105">
        <v>0</v>
      </c>
      <c r="I49" s="105">
        <v>0</v>
      </c>
      <c r="J49" s="105">
        <v>0</v>
      </c>
      <c r="K49" s="105">
        <v>0</v>
      </c>
      <c r="L49" s="105">
        <v>0</v>
      </c>
    </row>
    <row r="50" spans="1:12">
      <c r="A50" s="105" t="s">
        <v>253</v>
      </c>
      <c r="B50" s="105">
        <v>0</v>
      </c>
      <c r="C50" s="105">
        <v>0</v>
      </c>
      <c r="D50" s="105">
        <v>0</v>
      </c>
      <c r="E50" s="105">
        <v>0</v>
      </c>
      <c r="F50" s="105">
        <v>0</v>
      </c>
      <c r="G50" s="105">
        <v>1</v>
      </c>
      <c r="H50" s="105">
        <v>0</v>
      </c>
      <c r="I50" s="105">
        <v>3</v>
      </c>
      <c r="J50" s="105">
        <v>0</v>
      </c>
      <c r="K50" s="105">
        <v>0</v>
      </c>
      <c r="L50" s="105">
        <v>4</v>
      </c>
    </row>
    <row r="51" spans="1:12">
      <c r="A51" s="105" t="s">
        <v>254</v>
      </c>
      <c r="B51" s="105">
        <v>0</v>
      </c>
      <c r="C51" s="105">
        <v>0</v>
      </c>
      <c r="D51" s="105">
        <v>0</v>
      </c>
      <c r="E51" s="105">
        <v>0</v>
      </c>
      <c r="F51" s="105">
        <v>0</v>
      </c>
      <c r="G51" s="105">
        <v>0</v>
      </c>
      <c r="H51" s="105">
        <v>0</v>
      </c>
      <c r="I51" s="105">
        <v>0</v>
      </c>
      <c r="J51" s="105">
        <v>0</v>
      </c>
      <c r="K51" s="105">
        <v>0</v>
      </c>
      <c r="L51" s="105">
        <v>0</v>
      </c>
    </row>
    <row r="52" spans="1:12">
      <c r="A52" s="105"/>
      <c r="B52" s="105"/>
      <c r="C52" s="105"/>
      <c r="D52" s="105"/>
      <c r="E52" s="105"/>
      <c r="F52" s="105"/>
      <c r="G52" s="105"/>
      <c r="H52" s="105"/>
      <c r="I52" s="105"/>
      <c r="J52" s="105"/>
      <c r="K52" s="105"/>
      <c r="L52" s="105"/>
    </row>
    <row r="53" spans="1:12">
      <c r="A53" s="105" t="s">
        <v>641</v>
      </c>
      <c r="B53" s="105"/>
      <c r="C53" s="105"/>
      <c r="D53" s="105"/>
      <c r="E53" s="105"/>
      <c r="F53" s="105"/>
      <c r="G53" s="105"/>
      <c r="H53" s="105"/>
      <c r="I53" s="105"/>
      <c r="J53" s="105"/>
      <c r="K53" s="105"/>
      <c r="L53" s="105"/>
    </row>
    <row r="54" spans="1:12">
      <c r="A54" s="105" t="s">
        <v>488</v>
      </c>
      <c r="B54" s="105">
        <v>0</v>
      </c>
      <c r="C54" s="105">
        <v>0</v>
      </c>
      <c r="D54" s="105">
        <v>0</v>
      </c>
      <c r="E54" s="105">
        <v>0</v>
      </c>
      <c r="F54" s="105">
        <v>0</v>
      </c>
      <c r="G54" s="105">
        <v>0</v>
      </c>
      <c r="H54" s="105">
        <v>0</v>
      </c>
      <c r="I54" s="105">
        <v>0</v>
      </c>
      <c r="J54" s="105">
        <v>0</v>
      </c>
      <c r="K54" s="105">
        <v>0</v>
      </c>
      <c r="L54" s="105">
        <v>0</v>
      </c>
    </row>
    <row r="55" spans="1:12">
      <c r="A55" s="105"/>
      <c r="B55" s="105"/>
      <c r="C55" s="105"/>
      <c r="D55" s="105"/>
      <c r="E55" s="105"/>
      <c r="F55" s="105"/>
      <c r="G55" s="105"/>
      <c r="H55" s="105"/>
      <c r="I55" s="105"/>
      <c r="J55" s="105"/>
      <c r="K55" s="105"/>
      <c r="L55" s="105"/>
    </row>
    <row r="56" spans="1:12">
      <c r="A56" s="105" t="s">
        <v>642</v>
      </c>
      <c r="B56" s="105"/>
      <c r="C56" s="105"/>
      <c r="D56" s="105"/>
      <c r="E56" s="105"/>
      <c r="F56" s="105"/>
      <c r="G56" s="105"/>
      <c r="H56" s="105"/>
      <c r="I56" s="105"/>
      <c r="J56" s="105"/>
      <c r="K56" s="105"/>
      <c r="L56" s="105"/>
    </row>
    <row r="57" spans="1:12">
      <c r="A57" s="105" t="s">
        <v>486</v>
      </c>
      <c r="B57" s="105" t="s">
        <v>487</v>
      </c>
      <c r="C57" s="105" t="s">
        <v>487</v>
      </c>
      <c r="D57" s="105" t="s">
        <v>487</v>
      </c>
      <c r="E57" s="105" t="s">
        <v>487</v>
      </c>
      <c r="F57" s="105" t="s">
        <v>487</v>
      </c>
      <c r="G57" s="105" t="s">
        <v>487</v>
      </c>
      <c r="H57" s="105" t="s">
        <v>487</v>
      </c>
      <c r="I57" s="105" t="s">
        <v>487</v>
      </c>
      <c r="J57" s="105" t="s">
        <v>487</v>
      </c>
      <c r="K57" s="105" t="s">
        <v>487</v>
      </c>
      <c r="L57" s="105">
        <v>0</v>
      </c>
    </row>
    <row r="58" spans="1:12">
      <c r="A58" s="105"/>
      <c r="B58" s="105"/>
      <c r="C58" s="105"/>
      <c r="D58" s="105"/>
      <c r="E58" s="105"/>
      <c r="F58" s="105"/>
      <c r="G58" s="105"/>
      <c r="H58" s="105"/>
      <c r="I58" s="105"/>
      <c r="J58" s="105"/>
      <c r="K58" s="105"/>
      <c r="L58" s="105"/>
    </row>
    <row r="59" spans="1:12">
      <c r="A59" s="105" t="s">
        <v>643</v>
      </c>
      <c r="B59" s="105"/>
      <c r="C59" s="105"/>
      <c r="D59" s="105"/>
      <c r="E59" s="105"/>
      <c r="F59" s="105"/>
      <c r="G59" s="105"/>
      <c r="H59" s="105"/>
      <c r="I59" s="105"/>
      <c r="J59" s="105"/>
      <c r="K59" s="105"/>
      <c r="L59" s="105"/>
    </row>
    <row r="60" spans="1:12">
      <c r="A60" s="105" t="s">
        <v>486</v>
      </c>
      <c r="B60" s="105" t="s">
        <v>487</v>
      </c>
      <c r="C60" s="105" t="s">
        <v>487</v>
      </c>
      <c r="D60" s="105" t="s">
        <v>487</v>
      </c>
      <c r="E60" s="105" t="s">
        <v>487</v>
      </c>
      <c r="F60" s="105" t="s">
        <v>487</v>
      </c>
      <c r="G60" s="105" t="s">
        <v>487</v>
      </c>
      <c r="H60" s="105" t="s">
        <v>487</v>
      </c>
      <c r="I60" s="105" t="s">
        <v>487</v>
      </c>
      <c r="J60" s="105" t="s">
        <v>487</v>
      </c>
      <c r="K60" s="105" t="s">
        <v>487</v>
      </c>
      <c r="L60" s="105">
        <v>0</v>
      </c>
    </row>
    <row r="61" spans="1:12">
      <c r="A61" s="105"/>
      <c r="B61" s="105"/>
      <c r="C61" s="105"/>
      <c r="D61" s="105"/>
      <c r="E61" s="105"/>
      <c r="F61" s="105"/>
      <c r="G61" s="105"/>
      <c r="H61" s="105"/>
      <c r="I61" s="105"/>
      <c r="J61" s="105"/>
      <c r="K61" s="105"/>
      <c r="L61" s="105"/>
    </row>
    <row r="62" spans="1:12">
      <c r="A62" s="105" t="s">
        <v>644</v>
      </c>
      <c r="B62" s="105"/>
      <c r="C62" s="105"/>
      <c r="D62" s="105"/>
      <c r="E62" s="105"/>
      <c r="F62" s="105"/>
      <c r="G62" s="105"/>
      <c r="H62" s="105"/>
      <c r="I62" s="105"/>
      <c r="J62" s="105"/>
      <c r="K62" s="105"/>
      <c r="L62" s="105"/>
    </row>
    <row r="63" spans="1:12">
      <c r="A63" s="105" t="s">
        <v>486</v>
      </c>
      <c r="B63" s="105" t="s">
        <v>487</v>
      </c>
      <c r="C63" s="105" t="s">
        <v>487</v>
      </c>
      <c r="D63" s="105" t="s">
        <v>487</v>
      </c>
      <c r="E63" s="105" t="s">
        <v>487</v>
      </c>
      <c r="F63" s="105" t="s">
        <v>487</v>
      </c>
      <c r="G63" s="105" t="s">
        <v>487</v>
      </c>
      <c r="H63" s="105" t="s">
        <v>487</v>
      </c>
      <c r="I63" s="105" t="s">
        <v>487</v>
      </c>
      <c r="J63" s="105" t="s">
        <v>487</v>
      </c>
      <c r="K63" s="105" t="s">
        <v>487</v>
      </c>
      <c r="L63" s="105">
        <v>0</v>
      </c>
    </row>
    <row r="64" spans="1:12">
      <c r="A64" s="105"/>
      <c r="B64" s="105"/>
      <c r="C64" s="105"/>
      <c r="D64" s="105"/>
      <c r="E64" s="105"/>
      <c r="F64" s="105"/>
      <c r="G64" s="105"/>
      <c r="H64" s="105"/>
      <c r="I64" s="105"/>
      <c r="J64" s="105"/>
      <c r="K64" s="105"/>
      <c r="L64" s="105"/>
    </row>
    <row r="65" spans="1:12">
      <c r="A65" s="105" t="s">
        <v>645</v>
      </c>
      <c r="B65" s="105"/>
      <c r="C65" s="105"/>
      <c r="D65" s="105"/>
      <c r="E65" s="105"/>
      <c r="F65" s="105"/>
      <c r="G65" s="105"/>
      <c r="H65" s="105"/>
      <c r="I65" s="105"/>
      <c r="J65" s="105"/>
      <c r="K65" s="105"/>
      <c r="L65" s="105"/>
    </row>
    <row r="66" spans="1:12">
      <c r="A66" s="105" t="s">
        <v>486</v>
      </c>
      <c r="B66" s="105" t="s">
        <v>487</v>
      </c>
      <c r="C66" s="105" t="s">
        <v>487</v>
      </c>
      <c r="D66" s="105" t="s">
        <v>487</v>
      </c>
      <c r="E66" s="105" t="s">
        <v>487</v>
      </c>
      <c r="F66" s="105" t="s">
        <v>487</v>
      </c>
      <c r="G66" s="105" t="s">
        <v>487</v>
      </c>
      <c r="H66" s="105" t="s">
        <v>487</v>
      </c>
      <c r="I66" s="105" t="s">
        <v>487</v>
      </c>
      <c r="J66" s="105" t="s">
        <v>487</v>
      </c>
      <c r="K66" s="105" t="s">
        <v>487</v>
      </c>
      <c r="L66" s="105">
        <v>0</v>
      </c>
    </row>
    <row r="67" spans="1:12">
      <c r="A67" s="105"/>
      <c r="B67" s="105"/>
      <c r="C67" s="105"/>
      <c r="D67" s="105"/>
      <c r="E67" s="105"/>
      <c r="F67" s="105"/>
      <c r="G67" s="105"/>
      <c r="H67" s="105"/>
      <c r="I67" s="105"/>
      <c r="J67" s="105"/>
      <c r="K67" s="105"/>
      <c r="L67" s="105"/>
    </row>
    <row r="68" spans="1:12">
      <c r="A68" s="105" t="s">
        <v>644</v>
      </c>
      <c r="B68" s="105"/>
      <c r="C68" s="105"/>
      <c r="D68" s="105"/>
      <c r="E68" s="105"/>
      <c r="F68" s="105"/>
      <c r="G68" s="105"/>
      <c r="H68" s="105"/>
      <c r="I68" s="105"/>
      <c r="J68" s="105"/>
      <c r="K68" s="105"/>
      <c r="L68" s="105"/>
    </row>
    <row r="69" spans="1:12">
      <c r="A69" s="105" t="s">
        <v>486</v>
      </c>
      <c r="B69" s="105" t="s">
        <v>487</v>
      </c>
      <c r="C69" s="105" t="s">
        <v>487</v>
      </c>
      <c r="D69" s="105" t="s">
        <v>487</v>
      </c>
      <c r="E69" s="105" t="s">
        <v>487</v>
      </c>
      <c r="F69" s="105" t="s">
        <v>487</v>
      </c>
      <c r="G69" s="105" t="s">
        <v>487</v>
      </c>
      <c r="H69" s="105" t="s">
        <v>487</v>
      </c>
      <c r="I69" s="105" t="s">
        <v>487</v>
      </c>
      <c r="J69" s="105" t="s">
        <v>487</v>
      </c>
      <c r="K69" s="105" t="s">
        <v>487</v>
      </c>
      <c r="L69" s="105">
        <v>0</v>
      </c>
    </row>
    <row r="70" spans="1:12">
      <c r="A70" s="105"/>
      <c r="B70" s="105"/>
      <c r="C70" s="105"/>
      <c r="D70" s="105"/>
      <c r="E70" s="105"/>
      <c r="F70" s="105"/>
      <c r="G70" s="105"/>
      <c r="H70" s="105"/>
      <c r="I70" s="105"/>
      <c r="J70" s="105"/>
      <c r="K70" s="105"/>
      <c r="L70" s="105"/>
    </row>
    <row r="71" spans="1:12">
      <c r="A71" s="105" t="s">
        <v>646</v>
      </c>
      <c r="B71" s="105"/>
      <c r="C71" s="105"/>
      <c r="D71" s="105"/>
      <c r="E71" s="105"/>
      <c r="F71" s="105"/>
      <c r="G71" s="105"/>
      <c r="H71" s="105"/>
      <c r="I71" s="105"/>
      <c r="J71" s="105"/>
      <c r="K71" s="105"/>
      <c r="L71" s="105"/>
    </row>
    <row r="72" spans="1:12">
      <c r="A72" s="105" t="s">
        <v>255</v>
      </c>
      <c r="B72" s="105">
        <v>0</v>
      </c>
      <c r="C72" s="105">
        <v>0</v>
      </c>
      <c r="D72" s="105">
        <v>0</v>
      </c>
      <c r="E72" s="105">
        <v>0</v>
      </c>
      <c r="F72" s="105">
        <v>0</v>
      </c>
      <c r="G72" s="105">
        <v>2</v>
      </c>
      <c r="H72" s="105">
        <v>0</v>
      </c>
      <c r="I72" s="105">
        <v>1</v>
      </c>
      <c r="J72" s="105">
        <v>0</v>
      </c>
      <c r="K72" s="105">
        <v>0</v>
      </c>
      <c r="L72" s="105">
        <v>3</v>
      </c>
    </row>
    <row r="73" spans="1:12">
      <c r="A73" s="105" t="s">
        <v>489</v>
      </c>
      <c r="B73" s="105">
        <v>0</v>
      </c>
      <c r="C73" s="105">
        <v>0</v>
      </c>
      <c r="D73" s="105">
        <v>0</v>
      </c>
      <c r="E73" s="105">
        <v>0</v>
      </c>
      <c r="F73" s="105">
        <v>0</v>
      </c>
      <c r="G73" s="105">
        <v>0</v>
      </c>
      <c r="H73" s="105">
        <v>0</v>
      </c>
      <c r="I73" s="105">
        <v>0</v>
      </c>
      <c r="J73" s="105">
        <v>0</v>
      </c>
      <c r="K73" s="105">
        <v>0</v>
      </c>
      <c r="L73" s="105">
        <v>0</v>
      </c>
    </row>
    <row r="74" spans="1:12">
      <c r="A74" s="105" t="s">
        <v>490</v>
      </c>
      <c r="B74" s="105">
        <v>0</v>
      </c>
      <c r="C74" s="105">
        <v>0</v>
      </c>
      <c r="D74" s="105">
        <v>0</v>
      </c>
      <c r="E74" s="105">
        <v>0</v>
      </c>
      <c r="F74" s="105">
        <v>0</v>
      </c>
      <c r="G74" s="105">
        <v>0</v>
      </c>
      <c r="H74" s="105">
        <v>0</v>
      </c>
      <c r="I74" s="105">
        <v>0</v>
      </c>
      <c r="J74" s="105">
        <v>0</v>
      </c>
      <c r="K74" s="105">
        <v>0</v>
      </c>
      <c r="L74" s="105">
        <v>0</v>
      </c>
    </row>
    <row r="75" spans="1:12">
      <c r="A75" s="105"/>
      <c r="B75" s="105"/>
      <c r="C75" s="105"/>
      <c r="D75" s="105"/>
      <c r="E75" s="105"/>
      <c r="F75" s="105"/>
      <c r="G75" s="105"/>
      <c r="H75" s="105"/>
      <c r="I75" s="105"/>
      <c r="J75" s="105"/>
      <c r="K75" s="105"/>
      <c r="L75" s="105"/>
    </row>
    <row r="76" spans="1:12">
      <c r="A76" s="105" t="s">
        <v>647</v>
      </c>
      <c r="B76" s="105"/>
      <c r="C76" s="105"/>
      <c r="D76" s="105"/>
      <c r="E76" s="105"/>
      <c r="F76" s="105"/>
      <c r="G76" s="105"/>
      <c r="H76" s="105"/>
      <c r="I76" s="105"/>
      <c r="J76" s="105"/>
      <c r="K76" s="105"/>
      <c r="L76" s="105"/>
    </row>
    <row r="77" spans="1:12">
      <c r="A77" s="105" t="s">
        <v>116</v>
      </c>
      <c r="B77" s="105">
        <v>0</v>
      </c>
      <c r="C77" s="105">
        <v>0</v>
      </c>
      <c r="D77" s="105">
        <v>0</v>
      </c>
      <c r="E77" s="105">
        <v>0</v>
      </c>
      <c r="F77" s="105">
        <v>0</v>
      </c>
      <c r="G77" s="105">
        <v>3</v>
      </c>
      <c r="H77" s="105">
        <v>0</v>
      </c>
      <c r="I77" s="105">
        <v>0</v>
      </c>
      <c r="J77" s="105">
        <v>0</v>
      </c>
      <c r="K77" s="105">
        <v>0</v>
      </c>
      <c r="L77" s="105">
        <v>3</v>
      </c>
    </row>
    <row r="78" spans="1:12">
      <c r="A78" s="105" t="s">
        <v>60</v>
      </c>
      <c r="B78" s="105">
        <v>0</v>
      </c>
      <c r="C78" s="105">
        <v>0</v>
      </c>
      <c r="D78" s="105">
        <v>0</v>
      </c>
      <c r="E78" s="105">
        <v>0</v>
      </c>
      <c r="F78" s="105">
        <v>0</v>
      </c>
      <c r="G78" s="105">
        <v>0</v>
      </c>
      <c r="H78" s="105">
        <v>0</v>
      </c>
      <c r="I78" s="105">
        <v>0</v>
      </c>
      <c r="J78" s="105">
        <v>0</v>
      </c>
      <c r="K78" s="105">
        <v>0</v>
      </c>
      <c r="L78" s="105">
        <v>0</v>
      </c>
    </row>
    <row r="79" spans="1:12">
      <c r="A79" s="105"/>
      <c r="B79" s="105"/>
      <c r="C79" s="105"/>
      <c r="D79" s="105"/>
      <c r="E79" s="105"/>
      <c r="F79" s="105"/>
      <c r="G79" s="105"/>
      <c r="H79" s="105"/>
      <c r="I79" s="105"/>
      <c r="J79" s="105"/>
      <c r="K79" s="105"/>
      <c r="L79" s="105"/>
    </row>
    <row r="80" spans="1:12">
      <c r="A80" s="105" t="s">
        <v>648</v>
      </c>
      <c r="B80" s="105"/>
      <c r="C80" s="105"/>
      <c r="D80" s="105"/>
      <c r="E80" s="105"/>
      <c r="F80" s="105"/>
      <c r="G80" s="105"/>
      <c r="H80" s="105"/>
      <c r="I80" s="105"/>
      <c r="J80" s="105"/>
      <c r="K80" s="105"/>
      <c r="L80" s="105"/>
    </row>
    <row r="81" spans="1:12">
      <c r="A81" s="105" t="s">
        <v>256</v>
      </c>
      <c r="B81" s="105">
        <v>0</v>
      </c>
      <c r="C81" s="105">
        <v>0</v>
      </c>
      <c r="D81" s="105">
        <v>0</v>
      </c>
      <c r="E81" s="105">
        <v>0</v>
      </c>
      <c r="F81" s="105">
        <v>0</v>
      </c>
      <c r="G81" s="105">
        <v>6</v>
      </c>
      <c r="H81" s="105">
        <v>0</v>
      </c>
      <c r="I81" s="105">
        <v>3</v>
      </c>
      <c r="J81" s="105">
        <v>0</v>
      </c>
      <c r="K81" s="105">
        <v>0</v>
      </c>
      <c r="L81" s="105">
        <v>9</v>
      </c>
    </row>
    <row r="82" spans="1:12">
      <c r="A82" s="105" t="s">
        <v>257</v>
      </c>
      <c r="B82" s="105">
        <v>0</v>
      </c>
      <c r="C82" s="105">
        <v>0</v>
      </c>
      <c r="D82" s="105">
        <v>0</v>
      </c>
      <c r="E82" s="105">
        <v>0</v>
      </c>
      <c r="F82" s="105">
        <v>0</v>
      </c>
      <c r="G82" s="105">
        <v>1</v>
      </c>
      <c r="H82" s="105">
        <v>0</v>
      </c>
      <c r="I82" s="105">
        <v>1</v>
      </c>
      <c r="J82" s="105">
        <v>0</v>
      </c>
      <c r="K82" s="105">
        <v>0</v>
      </c>
      <c r="L82" s="105">
        <v>2</v>
      </c>
    </row>
    <row r="83" spans="1:12">
      <c r="A83" s="105"/>
      <c r="B83" s="105"/>
      <c r="C83" s="105"/>
      <c r="D83" s="105"/>
      <c r="E83" s="105"/>
      <c r="F83" s="105"/>
      <c r="G83" s="105"/>
      <c r="H83" s="105"/>
      <c r="I83" s="105"/>
      <c r="J83" s="105"/>
      <c r="K83" s="105"/>
      <c r="L83" s="105"/>
    </row>
    <row r="84" spans="1:12">
      <c r="A84" s="105" t="s">
        <v>649</v>
      </c>
      <c r="B84" s="105"/>
      <c r="C84" s="105"/>
      <c r="D84" s="105"/>
      <c r="E84" s="105"/>
      <c r="F84" s="105"/>
      <c r="G84" s="105"/>
      <c r="H84" s="105"/>
      <c r="I84" s="105"/>
      <c r="J84" s="105"/>
      <c r="K84" s="105"/>
      <c r="L84" s="105"/>
    </row>
    <row r="85" spans="1:12">
      <c r="A85" s="105" t="s">
        <v>258</v>
      </c>
      <c r="B85" s="105">
        <v>0</v>
      </c>
      <c r="C85" s="105">
        <v>0</v>
      </c>
      <c r="D85" s="105">
        <v>0</v>
      </c>
      <c r="E85" s="105">
        <v>0</v>
      </c>
      <c r="F85" s="105">
        <v>0</v>
      </c>
      <c r="G85" s="105">
        <v>2</v>
      </c>
      <c r="H85" s="105">
        <v>0</v>
      </c>
      <c r="I85" s="105">
        <v>1</v>
      </c>
      <c r="J85" s="105">
        <v>0</v>
      </c>
      <c r="K85" s="105">
        <v>0</v>
      </c>
      <c r="L85" s="105">
        <v>3</v>
      </c>
    </row>
    <row r="86" spans="1:12">
      <c r="A86" s="105" t="s">
        <v>491</v>
      </c>
      <c r="B86" s="105">
        <v>0</v>
      </c>
      <c r="C86" s="105">
        <v>0</v>
      </c>
      <c r="D86" s="105">
        <v>0</v>
      </c>
      <c r="E86" s="105">
        <v>0</v>
      </c>
      <c r="F86" s="105">
        <v>0</v>
      </c>
      <c r="G86" s="105">
        <v>0</v>
      </c>
      <c r="H86" s="105">
        <v>0</v>
      </c>
      <c r="I86" s="105">
        <v>0</v>
      </c>
      <c r="J86" s="105">
        <v>0</v>
      </c>
      <c r="K86" s="105">
        <v>0</v>
      </c>
      <c r="L86" s="105">
        <v>0</v>
      </c>
    </row>
    <row r="87" spans="1:12">
      <c r="A87" s="105"/>
      <c r="B87" s="105"/>
      <c r="C87" s="105"/>
      <c r="D87" s="105"/>
      <c r="E87" s="105"/>
      <c r="F87" s="105"/>
      <c r="G87" s="105"/>
      <c r="H87" s="105"/>
      <c r="I87" s="105"/>
      <c r="J87" s="105"/>
      <c r="K87" s="105"/>
      <c r="L87" s="105"/>
    </row>
    <row r="88" spans="1:12">
      <c r="A88" s="105" t="s">
        <v>650</v>
      </c>
      <c r="B88" s="105"/>
      <c r="C88" s="105"/>
      <c r="D88" s="105"/>
      <c r="E88" s="105"/>
      <c r="F88" s="105"/>
      <c r="G88" s="105"/>
      <c r="H88" s="105"/>
      <c r="I88" s="105"/>
      <c r="J88" s="105"/>
      <c r="K88" s="105"/>
      <c r="L88" s="105"/>
    </row>
    <row r="89" spans="1:12">
      <c r="A89" s="105" t="s">
        <v>53</v>
      </c>
      <c r="B89" s="105">
        <v>0</v>
      </c>
      <c r="C89" s="105">
        <v>0</v>
      </c>
      <c r="D89" s="105">
        <v>0</v>
      </c>
      <c r="E89" s="105">
        <v>0</v>
      </c>
      <c r="F89" s="105">
        <v>0</v>
      </c>
      <c r="G89" s="105">
        <v>2</v>
      </c>
      <c r="H89" s="105">
        <v>0</v>
      </c>
      <c r="I89" s="105">
        <v>5</v>
      </c>
      <c r="J89" s="105">
        <v>0</v>
      </c>
      <c r="K89" s="105">
        <v>0</v>
      </c>
      <c r="L89" s="105">
        <v>7</v>
      </c>
    </row>
    <row r="90" spans="1:12">
      <c r="A90" s="105" t="s">
        <v>259</v>
      </c>
      <c r="B90" s="105">
        <v>0</v>
      </c>
      <c r="C90" s="105">
        <v>0</v>
      </c>
      <c r="D90" s="105">
        <v>0</v>
      </c>
      <c r="E90" s="105">
        <v>0</v>
      </c>
      <c r="F90" s="105">
        <v>0</v>
      </c>
      <c r="G90" s="105">
        <v>0</v>
      </c>
      <c r="H90" s="105">
        <v>0</v>
      </c>
      <c r="I90" s="105">
        <v>0</v>
      </c>
      <c r="J90" s="105">
        <v>0</v>
      </c>
      <c r="K90" s="105">
        <v>0</v>
      </c>
      <c r="L90" s="105">
        <v>0</v>
      </c>
    </row>
    <row r="91" spans="1:12">
      <c r="A91" s="105" t="s">
        <v>47</v>
      </c>
      <c r="B91" s="105">
        <v>0</v>
      </c>
      <c r="C91" s="105">
        <v>0</v>
      </c>
      <c r="D91" s="105">
        <v>0</v>
      </c>
      <c r="E91" s="105">
        <v>0</v>
      </c>
      <c r="F91" s="105">
        <v>0</v>
      </c>
      <c r="G91" s="105">
        <v>1</v>
      </c>
      <c r="H91" s="105">
        <v>0</v>
      </c>
      <c r="I91" s="105">
        <v>1</v>
      </c>
      <c r="J91" s="105">
        <v>0</v>
      </c>
      <c r="K91" s="105">
        <v>0</v>
      </c>
      <c r="L91" s="105">
        <v>2</v>
      </c>
    </row>
    <row r="92" spans="1:12">
      <c r="A92" s="105" t="s">
        <v>55</v>
      </c>
      <c r="B92" s="105">
        <v>0</v>
      </c>
      <c r="C92" s="105">
        <v>0</v>
      </c>
      <c r="D92" s="105">
        <v>0</v>
      </c>
      <c r="E92" s="105">
        <v>0</v>
      </c>
      <c r="F92" s="105">
        <v>0</v>
      </c>
      <c r="G92" s="105">
        <v>10</v>
      </c>
      <c r="H92" s="105">
        <v>0</v>
      </c>
      <c r="I92" s="105">
        <v>68</v>
      </c>
      <c r="J92" s="105">
        <v>0</v>
      </c>
      <c r="K92" s="105">
        <v>0</v>
      </c>
      <c r="L92" s="105">
        <v>78</v>
      </c>
    </row>
    <row r="93" spans="1:12">
      <c r="A93" s="105" t="s">
        <v>260</v>
      </c>
      <c r="B93" s="105">
        <v>0</v>
      </c>
      <c r="C93" s="105">
        <v>0</v>
      </c>
      <c r="D93" s="105">
        <v>0</v>
      </c>
      <c r="E93" s="105">
        <v>0</v>
      </c>
      <c r="F93" s="105">
        <v>0</v>
      </c>
      <c r="G93" s="105">
        <v>0</v>
      </c>
      <c r="H93" s="105">
        <v>0</v>
      </c>
      <c r="I93" s="105">
        <v>0</v>
      </c>
      <c r="J93" s="105">
        <v>0</v>
      </c>
      <c r="K93" s="105">
        <v>0</v>
      </c>
      <c r="L93" s="105">
        <v>0</v>
      </c>
    </row>
    <row r="94" spans="1:12">
      <c r="A94" s="105" t="s">
        <v>56</v>
      </c>
      <c r="B94" s="105">
        <v>0</v>
      </c>
      <c r="C94" s="105">
        <v>0</v>
      </c>
      <c r="D94" s="105">
        <v>0</v>
      </c>
      <c r="E94" s="105">
        <v>0</v>
      </c>
      <c r="F94" s="105">
        <v>0</v>
      </c>
      <c r="G94" s="105">
        <v>0</v>
      </c>
      <c r="H94" s="105">
        <v>0</v>
      </c>
      <c r="I94" s="105">
        <v>0</v>
      </c>
      <c r="J94" s="105">
        <v>0</v>
      </c>
      <c r="K94" s="105">
        <v>0</v>
      </c>
      <c r="L94" s="105">
        <v>0</v>
      </c>
    </row>
    <row r="95" spans="1:12">
      <c r="A95" s="105" t="s">
        <v>261</v>
      </c>
      <c r="B95" s="105">
        <v>0</v>
      </c>
      <c r="C95" s="105">
        <v>0</v>
      </c>
      <c r="D95" s="105">
        <v>0</v>
      </c>
      <c r="E95" s="105">
        <v>0</v>
      </c>
      <c r="F95" s="105">
        <v>0</v>
      </c>
      <c r="G95" s="105">
        <v>0</v>
      </c>
      <c r="H95" s="105">
        <v>0</v>
      </c>
      <c r="I95" s="105">
        <v>0</v>
      </c>
      <c r="J95" s="105">
        <v>0</v>
      </c>
      <c r="K95" s="105">
        <v>0</v>
      </c>
      <c r="L95" s="105">
        <v>0</v>
      </c>
    </row>
    <row r="96" spans="1:12">
      <c r="A96" s="105" t="s">
        <v>57</v>
      </c>
      <c r="B96" s="105">
        <v>0</v>
      </c>
      <c r="C96" s="105">
        <v>0</v>
      </c>
      <c r="D96" s="105">
        <v>0</v>
      </c>
      <c r="E96" s="105">
        <v>0</v>
      </c>
      <c r="F96" s="105">
        <v>0</v>
      </c>
      <c r="G96" s="105">
        <v>0</v>
      </c>
      <c r="H96" s="105">
        <v>0</v>
      </c>
      <c r="I96" s="105">
        <v>4</v>
      </c>
      <c r="J96" s="105">
        <v>0</v>
      </c>
      <c r="K96" s="105">
        <v>0</v>
      </c>
      <c r="L96" s="105">
        <v>4</v>
      </c>
    </row>
    <row r="97" spans="1:12">
      <c r="A97" s="105" t="s">
        <v>262</v>
      </c>
      <c r="B97" s="105">
        <v>0</v>
      </c>
      <c r="C97" s="105">
        <v>0</v>
      </c>
      <c r="D97" s="105">
        <v>0</v>
      </c>
      <c r="E97" s="105">
        <v>0</v>
      </c>
      <c r="F97" s="105">
        <v>0</v>
      </c>
      <c r="G97" s="105">
        <v>0</v>
      </c>
      <c r="H97" s="105">
        <v>0</v>
      </c>
      <c r="I97" s="105">
        <v>0</v>
      </c>
      <c r="J97" s="105">
        <v>0</v>
      </c>
      <c r="K97" s="105">
        <v>0</v>
      </c>
      <c r="L97" s="105">
        <v>0</v>
      </c>
    </row>
    <row r="98" spans="1:12">
      <c r="A98" s="105" t="s">
        <v>48</v>
      </c>
      <c r="B98" s="105">
        <v>0</v>
      </c>
      <c r="C98" s="105">
        <v>0</v>
      </c>
      <c r="D98" s="105">
        <v>0</v>
      </c>
      <c r="E98" s="105">
        <v>0</v>
      </c>
      <c r="F98" s="105">
        <v>0</v>
      </c>
      <c r="G98" s="105">
        <v>0</v>
      </c>
      <c r="H98" s="105">
        <v>0</v>
      </c>
      <c r="I98" s="105">
        <v>2</v>
      </c>
      <c r="J98" s="105">
        <v>0</v>
      </c>
      <c r="K98" s="105">
        <v>0</v>
      </c>
      <c r="L98" s="105">
        <v>2</v>
      </c>
    </row>
    <row r="99" spans="1:12">
      <c r="A99" s="105" t="s">
        <v>263</v>
      </c>
      <c r="B99" s="105">
        <v>0</v>
      </c>
      <c r="C99" s="105">
        <v>0</v>
      </c>
      <c r="D99" s="105">
        <v>0</v>
      </c>
      <c r="E99" s="105">
        <v>0</v>
      </c>
      <c r="F99" s="105">
        <v>0</v>
      </c>
      <c r="G99" s="105">
        <v>0</v>
      </c>
      <c r="H99" s="105">
        <v>0</v>
      </c>
      <c r="I99" s="105">
        <v>0</v>
      </c>
      <c r="J99" s="105">
        <v>0</v>
      </c>
      <c r="K99" s="105">
        <v>0</v>
      </c>
      <c r="L99" s="105">
        <v>0</v>
      </c>
    </row>
    <row r="100" spans="1:12">
      <c r="A100" s="105" t="s">
        <v>49</v>
      </c>
      <c r="B100" s="105">
        <v>0</v>
      </c>
      <c r="C100" s="105">
        <v>0</v>
      </c>
      <c r="D100" s="105">
        <v>0</v>
      </c>
      <c r="E100" s="105">
        <v>0</v>
      </c>
      <c r="F100" s="105">
        <v>0</v>
      </c>
      <c r="G100" s="105">
        <v>1</v>
      </c>
      <c r="H100" s="105">
        <v>0</v>
      </c>
      <c r="I100" s="105">
        <v>5</v>
      </c>
      <c r="J100" s="105">
        <v>0</v>
      </c>
      <c r="K100" s="105">
        <v>0</v>
      </c>
      <c r="L100" s="105">
        <v>6</v>
      </c>
    </row>
    <row r="101" spans="1:12">
      <c r="A101" s="105" t="s">
        <v>264</v>
      </c>
      <c r="B101" s="105">
        <v>0</v>
      </c>
      <c r="C101" s="105">
        <v>0</v>
      </c>
      <c r="D101" s="105">
        <v>0</v>
      </c>
      <c r="E101" s="105">
        <v>0</v>
      </c>
      <c r="F101" s="105">
        <v>0</v>
      </c>
      <c r="G101" s="105">
        <v>0</v>
      </c>
      <c r="H101" s="105">
        <v>0</v>
      </c>
      <c r="I101" s="105">
        <v>0</v>
      </c>
      <c r="J101" s="105">
        <v>0</v>
      </c>
      <c r="K101" s="105">
        <v>0</v>
      </c>
      <c r="L101" s="105">
        <v>0</v>
      </c>
    </row>
    <row r="102" spans="1:12">
      <c r="A102" s="105" t="s">
        <v>265</v>
      </c>
      <c r="B102" s="105">
        <v>0</v>
      </c>
      <c r="C102" s="105">
        <v>0</v>
      </c>
      <c r="D102" s="105">
        <v>0</v>
      </c>
      <c r="E102" s="105">
        <v>0</v>
      </c>
      <c r="F102" s="105">
        <v>0</v>
      </c>
      <c r="G102" s="105">
        <v>0</v>
      </c>
      <c r="H102" s="105">
        <v>0</v>
      </c>
      <c r="I102" s="105">
        <v>0</v>
      </c>
      <c r="J102" s="105">
        <v>0</v>
      </c>
      <c r="K102" s="105">
        <v>0</v>
      </c>
      <c r="L102" s="105">
        <v>0</v>
      </c>
    </row>
    <row r="103" spans="1:12">
      <c r="A103" s="105" t="s">
        <v>69</v>
      </c>
      <c r="B103" s="105">
        <v>0</v>
      </c>
      <c r="C103" s="105">
        <v>0</v>
      </c>
      <c r="D103" s="105">
        <v>0</v>
      </c>
      <c r="E103" s="105">
        <v>0</v>
      </c>
      <c r="F103" s="105">
        <v>0</v>
      </c>
      <c r="G103" s="105">
        <v>75</v>
      </c>
      <c r="H103" s="105">
        <v>14</v>
      </c>
      <c r="I103" s="105">
        <v>45</v>
      </c>
      <c r="J103" s="105">
        <v>0</v>
      </c>
      <c r="K103" s="105">
        <v>0</v>
      </c>
      <c r="L103" s="105">
        <v>134</v>
      </c>
    </row>
    <row r="104" spans="1:12">
      <c r="A104" s="105" t="s">
        <v>266</v>
      </c>
      <c r="B104" s="105">
        <v>0</v>
      </c>
      <c r="C104" s="105">
        <v>0</v>
      </c>
      <c r="D104" s="105">
        <v>0</v>
      </c>
      <c r="E104" s="105">
        <v>0</v>
      </c>
      <c r="F104" s="105">
        <v>0</v>
      </c>
      <c r="G104" s="105">
        <v>0</v>
      </c>
      <c r="H104" s="105">
        <v>0</v>
      </c>
      <c r="I104" s="105">
        <v>0</v>
      </c>
      <c r="J104" s="105">
        <v>0</v>
      </c>
      <c r="K104" s="105">
        <v>0</v>
      </c>
      <c r="L104" s="105">
        <v>0</v>
      </c>
    </row>
    <row r="105" spans="1:12">
      <c r="A105" s="105" t="s">
        <v>117</v>
      </c>
      <c r="B105" s="105">
        <v>0</v>
      </c>
      <c r="C105" s="105">
        <v>0</v>
      </c>
      <c r="D105" s="105">
        <v>0</v>
      </c>
      <c r="E105" s="105">
        <v>0</v>
      </c>
      <c r="F105" s="105">
        <v>0</v>
      </c>
      <c r="G105" s="105">
        <v>3</v>
      </c>
      <c r="H105" s="105">
        <v>1</v>
      </c>
      <c r="I105" s="105">
        <v>3</v>
      </c>
      <c r="J105" s="105">
        <v>0</v>
      </c>
      <c r="K105" s="105">
        <v>0</v>
      </c>
      <c r="L105" s="105">
        <v>7</v>
      </c>
    </row>
    <row r="106" spans="1:12">
      <c r="A106" s="105" t="s">
        <v>118</v>
      </c>
      <c r="B106" s="105">
        <v>0</v>
      </c>
      <c r="C106" s="105">
        <v>0</v>
      </c>
      <c r="D106" s="105">
        <v>0</v>
      </c>
      <c r="E106" s="105">
        <v>0</v>
      </c>
      <c r="F106" s="105">
        <v>0</v>
      </c>
      <c r="G106" s="105">
        <v>0</v>
      </c>
      <c r="H106" s="105">
        <v>0</v>
      </c>
      <c r="I106" s="105">
        <v>0</v>
      </c>
      <c r="J106" s="105">
        <v>0</v>
      </c>
      <c r="K106" s="105">
        <v>0</v>
      </c>
      <c r="L106" s="105">
        <v>0</v>
      </c>
    </row>
    <row r="107" spans="1:12">
      <c r="A107" s="105" t="s">
        <v>267</v>
      </c>
      <c r="B107" s="105">
        <v>0</v>
      </c>
      <c r="C107" s="105">
        <v>0</v>
      </c>
      <c r="D107" s="105">
        <v>0</v>
      </c>
      <c r="E107" s="105">
        <v>0</v>
      </c>
      <c r="F107" s="105">
        <v>0</v>
      </c>
      <c r="G107" s="105">
        <v>0</v>
      </c>
      <c r="H107" s="105">
        <v>0</v>
      </c>
      <c r="I107" s="105">
        <v>0</v>
      </c>
      <c r="J107" s="105">
        <v>0</v>
      </c>
      <c r="K107" s="105">
        <v>0</v>
      </c>
      <c r="L107" s="105">
        <v>0</v>
      </c>
    </row>
    <row r="108" spans="1:12">
      <c r="A108" s="105" t="s">
        <v>50</v>
      </c>
      <c r="B108" s="105">
        <v>0</v>
      </c>
      <c r="C108" s="105">
        <v>0</v>
      </c>
      <c r="D108" s="105">
        <v>0</v>
      </c>
      <c r="E108" s="105">
        <v>0</v>
      </c>
      <c r="F108" s="105">
        <v>0</v>
      </c>
      <c r="G108" s="105">
        <v>37</v>
      </c>
      <c r="H108" s="105">
        <v>0</v>
      </c>
      <c r="I108" s="105">
        <v>9</v>
      </c>
      <c r="J108" s="105">
        <v>0</v>
      </c>
      <c r="K108" s="105">
        <v>0</v>
      </c>
      <c r="L108" s="105">
        <v>46</v>
      </c>
    </row>
    <row r="109" spans="1:12">
      <c r="A109" s="105" t="s">
        <v>268</v>
      </c>
      <c r="B109" s="105">
        <v>0</v>
      </c>
      <c r="C109" s="105">
        <v>0</v>
      </c>
      <c r="D109" s="105">
        <v>0</v>
      </c>
      <c r="E109" s="105">
        <v>0</v>
      </c>
      <c r="F109" s="105">
        <v>0</v>
      </c>
      <c r="G109" s="105">
        <v>0</v>
      </c>
      <c r="H109" s="105">
        <v>0</v>
      </c>
      <c r="I109" s="105">
        <v>0</v>
      </c>
      <c r="J109" s="105">
        <v>0</v>
      </c>
      <c r="K109" s="105">
        <v>0</v>
      </c>
      <c r="L109" s="105">
        <v>0</v>
      </c>
    </row>
    <row r="110" spans="1:12">
      <c r="A110" s="105" t="s">
        <v>51</v>
      </c>
      <c r="B110" s="105">
        <v>0</v>
      </c>
      <c r="C110" s="105">
        <v>0</v>
      </c>
      <c r="D110" s="105">
        <v>0</v>
      </c>
      <c r="E110" s="105">
        <v>0</v>
      </c>
      <c r="F110" s="105">
        <v>0</v>
      </c>
      <c r="G110" s="105">
        <v>32</v>
      </c>
      <c r="H110" s="105">
        <v>0</v>
      </c>
      <c r="I110" s="105">
        <v>22</v>
      </c>
      <c r="J110" s="105">
        <v>0</v>
      </c>
      <c r="K110" s="105">
        <v>0</v>
      </c>
      <c r="L110" s="105">
        <v>54</v>
      </c>
    </row>
    <row r="111" spans="1:12">
      <c r="A111" s="105" t="s">
        <v>52</v>
      </c>
      <c r="B111" s="105">
        <v>0</v>
      </c>
      <c r="C111" s="105">
        <v>0</v>
      </c>
      <c r="D111" s="105">
        <v>0</v>
      </c>
      <c r="E111" s="105">
        <v>0</v>
      </c>
      <c r="F111" s="105">
        <v>0</v>
      </c>
      <c r="G111" s="105">
        <v>1</v>
      </c>
      <c r="H111" s="105">
        <v>0</v>
      </c>
      <c r="I111" s="105">
        <v>0</v>
      </c>
      <c r="J111" s="105">
        <v>0</v>
      </c>
      <c r="K111" s="105">
        <v>0</v>
      </c>
      <c r="L111" s="105">
        <v>1</v>
      </c>
    </row>
    <row r="112" spans="1:12">
      <c r="A112" s="105"/>
      <c r="B112" s="105"/>
      <c r="C112" s="105"/>
      <c r="D112" s="105"/>
      <c r="E112" s="105"/>
      <c r="F112" s="105"/>
      <c r="G112" s="105"/>
      <c r="H112" s="105"/>
      <c r="I112" s="105"/>
      <c r="J112" s="105"/>
      <c r="K112" s="105"/>
      <c r="L112" s="105"/>
    </row>
    <row r="113" spans="1:12">
      <c r="A113" s="105" t="s">
        <v>651</v>
      </c>
      <c r="B113" s="105"/>
      <c r="C113" s="105"/>
      <c r="D113" s="105"/>
      <c r="E113" s="105"/>
      <c r="F113" s="105"/>
      <c r="G113" s="105"/>
      <c r="H113" s="105"/>
      <c r="I113" s="105"/>
      <c r="J113" s="105"/>
      <c r="K113" s="105"/>
      <c r="L113" s="105"/>
    </row>
    <row r="114" spans="1:12">
      <c r="A114" s="105" t="s">
        <v>58</v>
      </c>
      <c r="B114" s="105">
        <v>0</v>
      </c>
      <c r="C114" s="105">
        <v>0</v>
      </c>
      <c r="D114" s="105">
        <v>0</v>
      </c>
      <c r="E114" s="105">
        <v>0</v>
      </c>
      <c r="F114" s="105">
        <v>0</v>
      </c>
      <c r="G114" s="105">
        <v>13</v>
      </c>
      <c r="H114" s="105">
        <v>0</v>
      </c>
      <c r="I114" s="105">
        <v>7</v>
      </c>
      <c r="J114" s="105">
        <v>0</v>
      </c>
      <c r="K114" s="105">
        <v>0</v>
      </c>
      <c r="L114" s="105">
        <v>20</v>
      </c>
    </row>
    <row r="115" spans="1:12">
      <c r="A115" s="105" t="s">
        <v>269</v>
      </c>
      <c r="B115" s="105">
        <v>0</v>
      </c>
      <c r="C115" s="105">
        <v>0</v>
      </c>
      <c r="D115" s="105">
        <v>0</v>
      </c>
      <c r="E115" s="105">
        <v>0</v>
      </c>
      <c r="F115" s="105">
        <v>0</v>
      </c>
      <c r="G115" s="105">
        <v>0</v>
      </c>
      <c r="H115" s="105">
        <v>0</v>
      </c>
      <c r="I115" s="105">
        <v>0</v>
      </c>
      <c r="J115" s="105">
        <v>0</v>
      </c>
      <c r="K115" s="105">
        <v>0</v>
      </c>
      <c r="L115" s="105">
        <v>0</v>
      </c>
    </row>
    <row r="116" spans="1:12">
      <c r="A116" s="105" t="s">
        <v>59</v>
      </c>
      <c r="B116" s="105">
        <v>0</v>
      </c>
      <c r="C116" s="105">
        <v>0</v>
      </c>
      <c r="D116" s="105">
        <v>0</v>
      </c>
      <c r="E116" s="105">
        <v>0</v>
      </c>
      <c r="F116" s="105">
        <v>0</v>
      </c>
      <c r="G116" s="105">
        <v>16</v>
      </c>
      <c r="H116" s="105">
        <v>0</v>
      </c>
      <c r="I116" s="105">
        <v>11</v>
      </c>
      <c r="J116" s="105">
        <v>0</v>
      </c>
      <c r="K116" s="105">
        <v>0</v>
      </c>
      <c r="L116" s="105">
        <v>27</v>
      </c>
    </row>
    <row r="117" spans="1:12">
      <c r="A117" s="105" t="s">
        <v>270</v>
      </c>
      <c r="B117" s="105">
        <v>0</v>
      </c>
      <c r="C117" s="105">
        <v>0</v>
      </c>
      <c r="D117" s="105">
        <v>0</v>
      </c>
      <c r="E117" s="105">
        <v>0</v>
      </c>
      <c r="F117" s="105">
        <v>0</v>
      </c>
      <c r="G117" s="105">
        <v>0</v>
      </c>
      <c r="H117" s="105">
        <v>0</v>
      </c>
      <c r="I117" s="105">
        <v>0</v>
      </c>
      <c r="J117" s="105">
        <v>0</v>
      </c>
      <c r="K117" s="105">
        <v>0</v>
      </c>
      <c r="L117" s="105">
        <v>0</v>
      </c>
    </row>
    <row r="118" spans="1:12">
      <c r="A118" s="105" t="s">
        <v>54</v>
      </c>
      <c r="B118" s="105">
        <v>0</v>
      </c>
      <c r="C118" s="105">
        <v>0</v>
      </c>
      <c r="D118" s="105">
        <v>0</v>
      </c>
      <c r="E118" s="105">
        <v>0</v>
      </c>
      <c r="F118" s="105">
        <v>0</v>
      </c>
      <c r="G118" s="105">
        <v>7</v>
      </c>
      <c r="H118" s="105">
        <v>0</v>
      </c>
      <c r="I118" s="105">
        <v>1</v>
      </c>
      <c r="J118" s="105">
        <v>0</v>
      </c>
      <c r="K118" s="105">
        <v>0</v>
      </c>
      <c r="L118" s="105">
        <v>8</v>
      </c>
    </row>
    <row r="119" spans="1:12">
      <c r="A119" s="105" t="s">
        <v>271</v>
      </c>
      <c r="B119" s="105">
        <v>0</v>
      </c>
      <c r="C119" s="105">
        <v>0</v>
      </c>
      <c r="D119" s="105">
        <v>0</v>
      </c>
      <c r="E119" s="105">
        <v>0</v>
      </c>
      <c r="F119" s="105">
        <v>0</v>
      </c>
      <c r="G119" s="105">
        <v>0</v>
      </c>
      <c r="H119" s="105">
        <v>0</v>
      </c>
      <c r="I119" s="105">
        <v>0</v>
      </c>
      <c r="J119" s="105">
        <v>0</v>
      </c>
      <c r="K119" s="105">
        <v>0</v>
      </c>
      <c r="L119" s="105">
        <v>0</v>
      </c>
    </row>
    <row r="120" spans="1:12">
      <c r="A120" s="105"/>
      <c r="B120" s="105"/>
      <c r="C120" s="105"/>
      <c r="D120" s="105"/>
      <c r="E120" s="105"/>
      <c r="F120" s="105"/>
      <c r="G120" s="105"/>
      <c r="H120" s="105"/>
      <c r="I120" s="105"/>
      <c r="J120" s="105"/>
      <c r="K120" s="105"/>
      <c r="L120" s="105"/>
    </row>
    <row r="121" spans="1:12">
      <c r="A121" s="105" t="s">
        <v>652</v>
      </c>
      <c r="B121" s="105"/>
      <c r="C121" s="105"/>
      <c r="D121" s="105"/>
      <c r="E121" s="105"/>
      <c r="F121" s="105"/>
      <c r="G121" s="105"/>
      <c r="H121" s="105"/>
      <c r="I121" s="105"/>
      <c r="J121" s="105"/>
      <c r="K121" s="105"/>
      <c r="L121" s="105"/>
    </row>
    <row r="122" spans="1:12">
      <c r="A122" s="105" t="s">
        <v>486</v>
      </c>
      <c r="B122" s="105" t="s">
        <v>487</v>
      </c>
      <c r="C122" s="105" t="s">
        <v>487</v>
      </c>
      <c r="D122" s="105" t="s">
        <v>487</v>
      </c>
      <c r="E122" s="105" t="s">
        <v>487</v>
      </c>
      <c r="F122" s="105" t="s">
        <v>487</v>
      </c>
      <c r="G122" s="105" t="s">
        <v>487</v>
      </c>
      <c r="H122" s="105" t="s">
        <v>487</v>
      </c>
      <c r="I122" s="105" t="s">
        <v>487</v>
      </c>
      <c r="J122" s="105" t="s">
        <v>487</v>
      </c>
      <c r="K122" s="105" t="s">
        <v>487</v>
      </c>
      <c r="L122" s="105">
        <v>0</v>
      </c>
    </row>
    <row r="123" spans="1:12">
      <c r="A123" s="105"/>
      <c r="B123" s="105"/>
      <c r="C123" s="105"/>
      <c r="D123" s="105"/>
      <c r="E123" s="105"/>
      <c r="F123" s="105"/>
      <c r="G123" s="105"/>
      <c r="H123" s="105"/>
      <c r="I123" s="105"/>
      <c r="J123" s="105"/>
      <c r="K123" s="105"/>
      <c r="L123" s="105"/>
    </row>
    <row r="124" spans="1:12">
      <c r="A124" s="105" t="s">
        <v>492</v>
      </c>
      <c r="B124" s="105"/>
      <c r="C124" s="105"/>
      <c r="D124" s="105"/>
      <c r="E124" s="105"/>
      <c r="F124" s="105"/>
      <c r="G124" s="105"/>
      <c r="H124" s="105"/>
      <c r="I124" s="105"/>
      <c r="J124" s="105"/>
      <c r="K124" s="105"/>
      <c r="L124" s="105"/>
    </row>
    <row r="125" spans="1:12">
      <c r="A125" s="105" t="s">
        <v>493</v>
      </c>
      <c r="B125" s="105">
        <v>0</v>
      </c>
      <c r="C125" s="105">
        <v>0</v>
      </c>
      <c r="D125" s="105">
        <v>0</v>
      </c>
      <c r="E125" s="105">
        <v>0</v>
      </c>
      <c r="F125" s="105">
        <v>0</v>
      </c>
      <c r="G125" s="105">
        <v>1</v>
      </c>
      <c r="H125" s="105">
        <v>0</v>
      </c>
      <c r="I125" s="105">
        <v>0</v>
      </c>
      <c r="J125" s="105">
        <v>0</v>
      </c>
      <c r="K125" s="105">
        <v>0</v>
      </c>
      <c r="L125" s="105">
        <v>1</v>
      </c>
    </row>
    <row r="126" spans="1:12">
      <c r="A126" s="105"/>
      <c r="B126" s="105" t="s">
        <v>485</v>
      </c>
      <c r="C126" s="105" t="s">
        <v>485</v>
      </c>
      <c r="D126" s="105" t="s">
        <v>485</v>
      </c>
      <c r="E126" s="105" t="s">
        <v>485</v>
      </c>
      <c r="F126" s="105" t="s">
        <v>485</v>
      </c>
      <c r="G126" s="105" t="s">
        <v>485</v>
      </c>
      <c r="H126" s="105" t="s">
        <v>485</v>
      </c>
      <c r="I126" s="105" t="s">
        <v>485</v>
      </c>
      <c r="J126" s="105" t="s">
        <v>485</v>
      </c>
      <c r="K126" s="105" t="s">
        <v>485</v>
      </c>
      <c r="L126" s="105" t="s">
        <v>485</v>
      </c>
    </row>
    <row r="127" spans="1:12">
      <c r="A127" s="105" t="s">
        <v>72</v>
      </c>
      <c r="B127" s="105">
        <v>0</v>
      </c>
      <c r="C127" s="105">
        <v>0</v>
      </c>
      <c r="D127" s="105">
        <v>0</v>
      </c>
      <c r="E127" s="105">
        <v>0</v>
      </c>
      <c r="F127" s="105">
        <v>0</v>
      </c>
      <c r="G127" s="105">
        <v>497</v>
      </c>
      <c r="H127" s="105">
        <v>19</v>
      </c>
      <c r="I127" s="105">
        <v>360</v>
      </c>
      <c r="J127" s="105">
        <v>0</v>
      </c>
      <c r="K127" s="105">
        <v>0</v>
      </c>
      <c r="L127" s="105">
        <v>876</v>
      </c>
    </row>
    <row r="128" spans="1:12">
      <c r="A128" s="105"/>
      <c r="B128" s="105"/>
      <c r="C128" s="105"/>
      <c r="D128" s="105"/>
      <c r="E128" s="105"/>
      <c r="F128" s="105"/>
      <c r="G128" s="105"/>
      <c r="H128" s="105"/>
      <c r="I128" s="105"/>
      <c r="J128" s="105"/>
      <c r="K128" s="105"/>
      <c r="L128" s="105"/>
    </row>
    <row r="129" spans="1:12">
      <c r="A129" s="105" t="s">
        <v>653</v>
      </c>
      <c r="B129" s="105"/>
      <c r="C129" s="105"/>
      <c r="D129" s="105"/>
      <c r="E129" s="105"/>
      <c r="F129" s="105"/>
      <c r="G129" s="105"/>
      <c r="H129" s="105"/>
      <c r="I129" s="105"/>
      <c r="J129" s="105"/>
      <c r="K129" s="105"/>
      <c r="L129" s="105"/>
    </row>
    <row r="130" spans="1:12">
      <c r="A130" s="105" t="s">
        <v>654</v>
      </c>
      <c r="B130" s="105"/>
      <c r="C130" s="105"/>
      <c r="D130" s="105"/>
      <c r="E130" s="105"/>
      <c r="F130" s="105"/>
      <c r="G130" s="105"/>
      <c r="H130" s="105"/>
      <c r="I130" s="105"/>
      <c r="J130" s="105"/>
      <c r="K130" s="105"/>
      <c r="L130" s="105"/>
    </row>
    <row r="131" spans="1:12">
      <c r="A131" s="105" t="s">
        <v>655</v>
      </c>
      <c r="B131" s="106">
        <v>43116</v>
      </c>
      <c r="C131" s="107">
        <v>0.65552083333333333</v>
      </c>
      <c r="D131" s="105"/>
      <c r="E131" s="105"/>
      <c r="F131" s="105"/>
      <c r="G131" s="105"/>
      <c r="H131" s="105"/>
      <c r="I131" s="105"/>
      <c r="J131" s="105"/>
      <c r="K131" s="105"/>
      <c r="L131" s="105"/>
    </row>
    <row r="132" spans="1:12">
      <c r="A132" s="105" t="s">
        <v>653</v>
      </c>
      <c r="B132" s="105"/>
      <c r="C132" s="105"/>
      <c r="D132" s="105"/>
      <c r="E132" s="105"/>
      <c r="F132" s="105"/>
      <c r="G132" s="105"/>
      <c r="H132" s="105"/>
      <c r="I132" s="105"/>
      <c r="J132" s="105"/>
      <c r="K132" s="105"/>
      <c r="L132" s="105"/>
    </row>
    <row r="133" spans="1:12">
      <c r="B133" s="13"/>
      <c r="C133" s="14"/>
    </row>
  </sheetData>
  <dataConsolidate/>
  <phoneticPr fontId="1"/>
  <pageMargins left="0.75" right="0.75" top="1" bottom="1" header="0.51200000000000001" footer="0.51200000000000001"/>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showGridLines="0" workbookViewId="0">
      <selection activeCell="C2" sqref="C2:F2"/>
    </sheetView>
  </sheetViews>
  <sheetFormatPr defaultRowHeight="13.5" outlineLevelRow="1"/>
  <cols>
    <col min="1" max="1" width="9" style="48"/>
    <col min="2" max="2" width="23" style="48" bestFit="1" customWidth="1"/>
    <col min="3" max="13" width="5.625" style="48" customWidth="1"/>
    <col min="14" max="14" width="8.375" style="48" bestFit="1" customWidth="1"/>
    <col min="15" max="15" width="7.25" style="48" bestFit="1" customWidth="1"/>
    <col min="16" max="16384" width="9" style="48"/>
  </cols>
  <sheetData>
    <row r="1" spans="1:17">
      <c r="A1" s="54" t="s">
        <v>94</v>
      </c>
      <c r="N1" s="56"/>
    </row>
    <row r="2" spans="1:17" ht="21">
      <c r="B2" s="49" t="s">
        <v>93</v>
      </c>
      <c r="C2" s="124" t="str">
        <f>目次!F4</f>
        <v>2018/1/16</v>
      </c>
      <c r="D2" s="125"/>
      <c r="E2" s="125"/>
      <c r="F2" s="125"/>
      <c r="G2" s="49" t="s">
        <v>450</v>
      </c>
    </row>
    <row r="3" spans="1:17" ht="21">
      <c r="B3" s="67" t="s">
        <v>239</v>
      </c>
      <c r="G3" s="55"/>
    </row>
    <row r="4" spans="1:17">
      <c r="A4" s="126" t="s">
        <v>451</v>
      </c>
      <c r="B4" s="126" t="s">
        <v>71</v>
      </c>
      <c r="C4" s="126" t="s">
        <v>452</v>
      </c>
      <c r="D4" s="126"/>
      <c r="E4" s="126"/>
      <c r="F4" s="126"/>
      <c r="G4" s="126"/>
      <c r="H4" s="126"/>
      <c r="I4" s="126"/>
      <c r="J4" s="126"/>
      <c r="K4" s="126"/>
      <c r="L4" s="126"/>
      <c r="M4" s="126" t="s">
        <v>72</v>
      </c>
      <c r="N4" s="122" t="s">
        <v>104</v>
      </c>
      <c r="O4" s="115" t="s">
        <v>105</v>
      </c>
    </row>
    <row r="5" spans="1:17" ht="27" customHeight="1">
      <c r="A5" s="126"/>
      <c r="B5" s="126"/>
      <c r="C5" s="50">
        <v>9</v>
      </c>
      <c r="D5" s="50">
        <v>8</v>
      </c>
      <c r="E5" s="50">
        <v>7</v>
      </c>
      <c r="F5" s="50">
        <v>6</v>
      </c>
      <c r="G5" s="50">
        <v>5</v>
      </c>
      <c r="H5" s="50">
        <v>4</v>
      </c>
      <c r="I5" s="50">
        <v>3</v>
      </c>
      <c r="J5" s="50">
        <v>2</v>
      </c>
      <c r="K5" s="50">
        <v>1</v>
      </c>
      <c r="L5" s="50">
        <v>0</v>
      </c>
      <c r="M5" s="126"/>
      <c r="N5" s="123"/>
      <c r="O5" s="116"/>
    </row>
    <row r="6" spans="1:17" s="58" customFormat="1">
      <c r="A6" s="117" t="s">
        <v>63</v>
      </c>
      <c r="B6" s="118"/>
      <c r="C6" s="57">
        <f>SUMIF(C13:C49,"&lt;&gt;#N/A")</f>
        <v>0</v>
      </c>
      <c r="D6" s="57">
        <f t="shared" ref="D6:L6" si="0">SUMIF(D13:D49,"&lt;&gt;#N/A")</f>
        <v>0</v>
      </c>
      <c r="E6" s="57">
        <f t="shared" si="0"/>
        <v>0</v>
      </c>
      <c r="F6" s="57">
        <f t="shared" si="0"/>
        <v>0</v>
      </c>
      <c r="G6" s="57">
        <f t="shared" si="0"/>
        <v>0</v>
      </c>
      <c r="H6" s="57">
        <f t="shared" si="0"/>
        <v>284</v>
      </c>
      <c r="I6" s="57">
        <f t="shared" si="0"/>
        <v>4</v>
      </c>
      <c r="J6" s="57">
        <f t="shared" si="0"/>
        <v>171</v>
      </c>
      <c r="K6" s="57">
        <f t="shared" si="0"/>
        <v>0</v>
      </c>
      <c r="L6" s="57">
        <f t="shared" si="0"/>
        <v>0</v>
      </c>
      <c r="M6" s="57">
        <f>SUM(C6:L6)</f>
        <v>459</v>
      </c>
      <c r="N6" s="57">
        <f>SUM(N13:N49)</f>
        <v>459</v>
      </c>
      <c r="O6" s="57" t="str">
        <f>IF(M6=N6,"OK","NOK")</f>
        <v>OK</v>
      </c>
      <c r="Q6" s="48"/>
    </row>
    <row r="7" spans="1:17" s="58" customFormat="1">
      <c r="A7" s="117" t="s">
        <v>64</v>
      </c>
      <c r="B7" s="118"/>
      <c r="C7" s="57">
        <f>SUMIF(C52:C61,"&lt;&gt;#N/A")</f>
        <v>0</v>
      </c>
      <c r="D7" s="57">
        <f t="shared" ref="D7:L7" si="1">SUMIF(D52:D61,"&lt;&gt;#N/A")</f>
        <v>0</v>
      </c>
      <c r="E7" s="57">
        <f t="shared" si="1"/>
        <v>0</v>
      </c>
      <c r="F7" s="57">
        <f t="shared" si="1"/>
        <v>0</v>
      </c>
      <c r="G7" s="57">
        <f t="shared" si="1"/>
        <v>0</v>
      </c>
      <c r="H7" s="57">
        <f t="shared" si="1"/>
        <v>14</v>
      </c>
      <c r="I7" s="57">
        <f t="shared" si="1"/>
        <v>0</v>
      </c>
      <c r="J7" s="57">
        <f t="shared" si="1"/>
        <v>6</v>
      </c>
      <c r="K7" s="57">
        <f t="shared" si="1"/>
        <v>0</v>
      </c>
      <c r="L7" s="57">
        <f t="shared" si="1"/>
        <v>0</v>
      </c>
      <c r="M7" s="57">
        <f>SUM(C7:L7)</f>
        <v>20</v>
      </c>
      <c r="N7" s="57">
        <f>SUM(N52:N61)</f>
        <v>20</v>
      </c>
      <c r="O7" s="57" t="str">
        <f>IF(M7=N7,"OK","NOK")</f>
        <v>OK</v>
      </c>
      <c r="Q7" s="48"/>
    </row>
    <row r="8" spans="1:17" s="58" customFormat="1">
      <c r="A8" s="117" t="s">
        <v>453</v>
      </c>
      <c r="B8" s="118"/>
      <c r="C8" s="57">
        <f>SUMIF(C64:C93,"&lt;&gt;#N/A")</f>
        <v>0</v>
      </c>
      <c r="D8" s="57">
        <f t="shared" ref="D8:L8" si="2">SUMIF(D64:D93,"&lt;&gt;#N/A")</f>
        <v>0</v>
      </c>
      <c r="E8" s="57">
        <f t="shared" si="2"/>
        <v>0</v>
      </c>
      <c r="F8" s="57">
        <f t="shared" si="2"/>
        <v>0</v>
      </c>
      <c r="G8" s="57">
        <f t="shared" si="2"/>
        <v>0</v>
      </c>
      <c r="H8" s="57">
        <f t="shared" si="2"/>
        <v>198</v>
      </c>
      <c r="I8" s="57">
        <f t="shared" si="2"/>
        <v>15</v>
      </c>
      <c r="J8" s="57">
        <f t="shared" si="2"/>
        <v>183</v>
      </c>
      <c r="K8" s="57">
        <f t="shared" si="2"/>
        <v>0</v>
      </c>
      <c r="L8" s="57">
        <f t="shared" si="2"/>
        <v>0</v>
      </c>
      <c r="M8" s="57">
        <f>SUM(C8:L8)</f>
        <v>396</v>
      </c>
      <c r="N8" s="57">
        <f>SUM(N64:N93)</f>
        <v>396</v>
      </c>
      <c r="O8" s="57" t="str">
        <f>IF(M8=N8,"OK","NOK")</f>
        <v>OK</v>
      </c>
      <c r="Q8" s="48"/>
    </row>
    <row r="9" spans="1:17" s="58" customFormat="1">
      <c r="A9" s="117" t="s">
        <v>454</v>
      </c>
      <c r="B9" s="119"/>
      <c r="C9" s="57">
        <f>SUM(C95:C95)</f>
        <v>0</v>
      </c>
      <c r="D9" s="57">
        <f t="shared" ref="D9:L9" si="3">SUM(D95:D95)</f>
        <v>0</v>
      </c>
      <c r="E9" s="57">
        <f t="shared" si="3"/>
        <v>0</v>
      </c>
      <c r="F9" s="57">
        <f t="shared" si="3"/>
        <v>0</v>
      </c>
      <c r="G9" s="57">
        <f t="shared" si="3"/>
        <v>0</v>
      </c>
      <c r="H9" s="57">
        <f t="shared" si="3"/>
        <v>1</v>
      </c>
      <c r="I9" s="57">
        <f t="shared" si="3"/>
        <v>0</v>
      </c>
      <c r="J9" s="57">
        <f t="shared" si="3"/>
        <v>0</v>
      </c>
      <c r="K9" s="57">
        <f t="shared" si="3"/>
        <v>0</v>
      </c>
      <c r="L9" s="57">
        <f t="shared" si="3"/>
        <v>0</v>
      </c>
      <c r="M9" s="57">
        <f>SUM(C9:L9)</f>
        <v>1</v>
      </c>
      <c r="N9" s="57">
        <f>SUM(N95:N95)</f>
        <v>1</v>
      </c>
      <c r="O9" s="57" t="str">
        <f>IF(M9=N9,"OK","NOK")</f>
        <v>OK</v>
      </c>
      <c r="Q9" s="48"/>
    </row>
    <row r="10" spans="1:17" s="58" customFormat="1">
      <c r="A10" s="120" t="s">
        <v>112</v>
      </c>
      <c r="B10" s="121"/>
      <c r="C10" s="59">
        <f t="shared" ref="C10:N10" si="4">SUM(C6:C9)</f>
        <v>0</v>
      </c>
      <c r="D10" s="59">
        <f>SUM(D6:D9)</f>
        <v>0</v>
      </c>
      <c r="E10" s="59">
        <f t="shared" si="4"/>
        <v>0</v>
      </c>
      <c r="F10" s="59">
        <f t="shared" si="4"/>
        <v>0</v>
      </c>
      <c r="G10" s="59">
        <f t="shared" si="4"/>
        <v>0</v>
      </c>
      <c r="H10" s="59">
        <f t="shared" si="4"/>
        <v>497</v>
      </c>
      <c r="I10" s="59">
        <f t="shared" si="4"/>
        <v>19</v>
      </c>
      <c r="J10" s="59">
        <f t="shared" si="4"/>
        <v>360</v>
      </c>
      <c r="K10" s="59">
        <f t="shared" si="4"/>
        <v>0</v>
      </c>
      <c r="L10" s="59">
        <f t="shared" si="4"/>
        <v>0</v>
      </c>
      <c r="M10" s="53">
        <f>SUM(M6:M9)</f>
        <v>876</v>
      </c>
      <c r="N10" s="59">
        <f t="shared" si="4"/>
        <v>876</v>
      </c>
      <c r="O10" s="53" t="str">
        <f>IF(M10=N10,"OK","NOK")</f>
        <v>OK</v>
      </c>
      <c r="Q10" s="48"/>
    </row>
    <row r="11" spans="1:17" outlineLevel="1">
      <c r="A11" s="112" t="s">
        <v>61</v>
      </c>
      <c r="B11" s="113"/>
      <c r="C11" s="113"/>
      <c r="D11" s="113"/>
      <c r="E11" s="113"/>
      <c r="F11" s="113"/>
      <c r="G11" s="113"/>
      <c r="H11" s="113"/>
      <c r="I11" s="113"/>
      <c r="J11" s="113"/>
      <c r="K11" s="113"/>
      <c r="L11" s="113"/>
      <c r="M11" s="114"/>
      <c r="N11" s="52"/>
      <c r="O11" s="52"/>
    </row>
    <row r="12" spans="1:17" outlineLevel="1">
      <c r="A12" s="64" t="s">
        <v>455</v>
      </c>
      <c r="B12" s="64"/>
      <c r="C12" s="52"/>
      <c r="D12" s="52"/>
      <c r="E12" s="52"/>
      <c r="F12" s="52"/>
      <c r="G12" s="52"/>
      <c r="H12" s="52"/>
      <c r="I12" s="52"/>
      <c r="J12" s="52"/>
      <c r="K12" s="52"/>
      <c r="L12" s="52"/>
      <c r="M12" s="52"/>
      <c r="N12" s="65"/>
      <c r="O12" s="65"/>
    </row>
    <row r="13" spans="1:17" outlineLevel="1">
      <c r="A13" s="61"/>
      <c r="B13" s="62" t="s">
        <v>73</v>
      </c>
      <c r="C13" s="62">
        <f>VLOOKUP($B13,'0.ﾌﾟﾛｼﾞｪｸﾄ警告ｻﾏﾘ'!$A$3:$L$235,2,FALSE)</f>
        <v>0</v>
      </c>
      <c r="D13" s="62">
        <f>VLOOKUP($B13,'0.ﾌﾟﾛｼﾞｪｸﾄ警告ｻﾏﾘ'!$A$3:$L$235,3,FALSE)</f>
        <v>0</v>
      </c>
      <c r="E13" s="62">
        <f>VLOOKUP($B13,'0.ﾌﾟﾛｼﾞｪｸﾄ警告ｻﾏﾘ'!$A$3:$L$235,4,FALSE)</f>
        <v>0</v>
      </c>
      <c r="F13" s="62">
        <f>VLOOKUP($B13,'0.ﾌﾟﾛｼﾞｪｸﾄ警告ｻﾏﾘ'!$A$3:$L$235,5,FALSE)</f>
        <v>0</v>
      </c>
      <c r="G13" s="62">
        <f>VLOOKUP($B13,'0.ﾌﾟﾛｼﾞｪｸﾄ警告ｻﾏﾘ'!$A$3:$L$235,6,FALSE)</f>
        <v>0</v>
      </c>
      <c r="H13" s="62">
        <f>VLOOKUP($B13,'0.ﾌﾟﾛｼﾞｪｸﾄ警告ｻﾏﾘ'!$A$3:$L$235,7,FALSE)</f>
        <v>1</v>
      </c>
      <c r="I13" s="62">
        <f>VLOOKUP($B13,'0.ﾌﾟﾛｼﾞｪｸﾄ警告ｻﾏﾘ'!$A$3:$L$235,8,FALSE)</f>
        <v>0</v>
      </c>
      <c r="J13" s="62">
        <f>VLOOKUP($B13,'0.ﾌﾟﾛｼﾞｪｸﾄ警告ｻﾏﾘ'!$A$3:$L$235,9,FALSE)</f>
        <v>0</v>
      </c>
      <c r="K13" s="62">
        <f>VLOOKUP($B13,'0.ﾌﾟﾛｼﾞｪｸﾄ警告ｻﾏﾘ'!$A$3:$L$235,10,FALSE)</f>
        <v>0</v>
      </c>
      <c r="L13" s="62">
        <f>VLOOKUP($B13,'0.ﾌﾟﾛｼﾞｪｸﾄ警告ｻﾏﾘ'!$A$3:$L$235,11,FALSE)</f>
        <v>0</v>
      </c>
      <c r="M13" s="62">
        <f>VLOOKUP($B13,'0.ﾌﾟﾛｼﾞｪｸﾄ警告ｻﾏﾘ'!$A$3:$L$235,12,FALSE)</f>
        <v>1</v>
      </c>
      <c r="N13" s="62">
        <f>COUNTIF('2.チェック結果'!B:B,B13)</f>
        <v>1</v>
      </c>
      <c r="O13" s="63" t="str">
        <f t="shared" ref="O13:O34" si="5">IF(M13=N13,"OK","NOK")</f>
        <v>OK</v>
      </c>
    </row>
    <row r="14" spans="1:17" outlineLevel="1">
      <c r="A14" s="51"/>
      <c r="B14" s="51" t="s">
        <v>74</v>
      </c>
      <c r="C14" s="62">
        <f>VLOOKUP($B14,'0.ﾌﾟﾛｼﾞｪｸﾄ警告ｻﾏﾘ'!$A$3:$L$235,2,FALSE)</f>
        <v>0</v>
      </c>
      <c r="D14" s="62">
        <f>VLOOKUP($B14,'0.ﾌﾟﾛｼﾞｪｸﾄ警告ｻﾏﾘ'!$A$3:$L$235,3,FALSE)</f>
        <v>0</v>
      </c>
      <c r="E14" s="62">
        <f>VLOOKUP($B14,'0.ﾌﾟﾛｼﾞｪｸﾄ警告ｻﾏﾘ'!$A$3:$L$235,4,FALSE)</f>
        <v>0</v>
      </c>
      <c r="F14" s="62">
        <f>VLOOKUP($B14,'0.ﾌﾟﾛｼﾞｪｸﾄ警告ｻﾏﾘ'!$A$3:$L$235,5,FALSE)</f>
        <v>0</v>
      </c>
      <c r="G14" s="62">
        <f>VLOOKUP($B14,'0.ﾌﾟﾛｼﾞｪｸﾄ警告ｻﾏﾘ'!$A$3:$L$235,6,FALSE)</f>
        <v>0</v>
      </c>
      <c r="H14" s="62">
        <f>VLOOKUP($B14,'0.ﾌﾟﾛｼﾞｪｸﾄ警告ｻﾏﾘ'!$A$3:$L$235,7,FALSE)</f>
        <v>6</v>
      </c>
      <c r="I14" s="62">
        <f>VLOOKUP($B14,'0.ﾌﾟﾛｼﾞｪｸﾄ警告ｻﾏﾘ'!$A$3:$L$235,8,FALSE)</f>
        <v>0</v>
      </c>
      <c r="J14" s="62">
        <f>VLOOKUP($B14,'0.ﾌﾟﾛｼﾞｪｸﾄ警告ｻﾏﾘ'!$A$3:$L$235,9,FALSE)</f>
        <v>1</v>
      </c>
      <c r="K14" s="62">
        <f>VLOOKUP($B14,'0.ﾌﾟﾛｼﾞｪｸﾄ警告ｻﾏﾘ'!$A$3:$L$235,10,FALSE)</f>
        <v>0</v>
      </c>
      <c r="L14" s="62">
        <f>VLOOKUP($B14,'0.ﾌﾟﾛｼﾞｪｸﾄ警告ｻﾏﾘ'!$A$3:$L$235,11,FALSE)</f>
        <v>0</v>
      </c>
      <c r="M14" s="62">
        <f>VLOOKUP($B14,'0.ﾌﾟﾛｼﾞｪｸﾄ警告ｻﾏﾘ'!$A$3:$L$235,12,FALSE)</f>
        <v>7</v>
      </c>
      <c r="N14" s="62">
        <f>COUNTIF('2.チェック結果'!B:B,B14)</f>
        <v>7</v>
      </c>
      <c r="O14" s="53" t="str">
        <f t="shared" si="5"/>
        <v>OK</v>
      </c>
    </row>
    <row r="15" spans="1:17" outlineLevel="1">
      <c r="A15" s="51"/>
      <c r="B15" s="48" t="s">
        <v>75</v>
      </c>
      <c r="C15" s="62">
        <f>VLOOKUP($B15,'0.ﾌﾟﾛｼﾞｪｸﾄ警告ｻﾏﾘ'!$A$3:$L$235,2,FALSE)</f>
        <v>0</v>
      </c>
      <c r="D15" s="62">
        <f>VLOOKUP($B15,'0.ﾌﾟﾛｼﾞｪｸﾄ警告ｻﾏﾘ'!$A$3:$L$235,3,FALSE)</f>
        <v>0</v>
      </c>
      <c r="E15" s="62">
        <f>VLOOKUP($B15,'0.ﾌﾟﾛｼﾞｪｸﾄ警告ｻﾏﾘ'!$A$3:$L$235,4,FALSE)</f>
        <v>0</v>
      </c>
      <c r="F15" s="62">
        <f>VLOOKUP($B15,'0.ﾌﾟﾛｼﾞｪｸﾄ警告ｻﾏﾘ'!$A$3:$L$235,5,FALSE)</f>
        <v>0</v>
      </c>
      <c r="G15" s="62">
        <f>VLOOKUP($B15,'0.ﾌﾟﾛｼﾞｪｸﾄ警告ｻﾏﾘ'!$A$3:$L$235,6,FALSE)</f>
        <v>0</v>
      </c>
      <c r="H15" s="62">
        <f>VLOOKUP($B15,'0.ﾌﾟﾛｼﾞｪｸﾄ警告ｻﾏﾘ'!$A$3:$L$235,7,FALSE)</f>
        <v>0</v>
      </c>
      <c r="I15" s="62">
        <f>VLOOKUP($B15,'0.ﾌﾟﾛｼﾞｪｸﾄ警告ｻﾏﾘ'!$A$3:$L$235,8,FALSE)</f>
        <v>0</v>
      </c>
      <c r="J15" s="62">
        <f>VLOOKUP($B15,'0.ﾌﾟﾛｼﾞｪｸﾄ警告ｻﾏﾘ'!$A$3:$L$235,9,FALSE)</f>
        <v>3</v>
      </c>
      <c r="K15" s="62">
        <f>VLOOKUP($B15,'0.ﾌﾟﾛｼﾞｪｸﾄ警告ｻﾏﾘ'!$A$3:$L$235,10,FALSE)</f>
        <v>0</v>
      </c>
      <c r="L15" s="62">
        <f>VLOOKUP($B15,'0.ﾌﾟﾛｼﾞｪｸﾄ警告ｻﾏﾘ'!$A$3:$L$235,11,FALSE)</f>
        <v>0</v>
      </c>
      <c r="M15" s="62">
        <f>VLOOKUP($B15,'0.ﾌﾟﾛｼﾞｪｸﾄ警告ｻﾏﾘ'!$A$3:$L$235,12,FALSE)</f>
        <v>3</v>
      </c>
      <c r="N15" s="62">
        <f>COUNTIF('2.チェック結果'!B:B,B15)</f>
        <v>3</v>
      </c>
      <c r="O15" s="53" t="str">
        <f t="shared" si="5"/>
        <v>OK</v>
      </c>
    </row>
    <row r="16" spans="1:17" outlineLevel="1">
      <c r="A16" s="51"/>
      <c r="B16" s="51" t="s">
        <v>76</v>
      </c>
      <c r="C16" s="62">
        <f>VLOOKUP($B16,'0.ﾌﾟﾛｼﾞｪｸﾄ警告ｻﾏﾘ'!$A$3:$L$235,2,FALSE)</f>
        <v>0</v>
      </c>
      <c r="D16" s="62">
        <f>VLOOKUP($B16,'0.ﾌﾟﾛｼﾞｪｸﾄ警告ｻﾏﾘ'!$A$3:$L$235,3,FALSE)</f>
        <v>0</v>
      </c>
      <c r="E16" s="62">
        <f>VLOOKUP($B16,'0.ﾌﾟﾛｼﾞｪｸﾄ警告ｻﾏﾘ'!$A$3:$L$235,4,FALSE)</f>
        <v>0</v>
      </c>
      <c r="F16" s="62">
        <f>VLOOKUP($B16,'0.ﾌﾟﾛｼﾞｪｸﾄ警告ｻﾏﾘ'!$A$3:$L$235,5,FALSE)</f>
        <v>0</v>
      </c>
      <c r="G16" s="62">
        <f>VLOOKUP($B16,'0.ﾌﾟﾛｼﾞｪｸﾄ警告ｻﾏﾘ'!$A$3:$L$235,6,FALSE)</f>
        <v>0</v>
      </c>
      <c r="H16" s="62">
        <f>VLOOKUP($B16,'0.ﾌﾟﾛｼﾞｪｸﾄ警告ｻﾏﾘ'!$A$3:$L$235,7,FALSE)</f>
        <v>0</v>
      </c>
      <c r="I16" s="62">
        <f>VLOOKUP($B16,'0.ﾌﾟﾛｼﾞｪｸﾄ警告ｻﾏﾘ'!$A$3:$L$235,8,FALSE)</f>
        <v>0</v>
      </c>
      <c r="J16" s="62">
        <f>VLOOKUP($B16,'0.ﾌﾟﾛｼﾞｪｸﾄ警告ｻﾏﾘ'!$A$3:$L$235,9,FALSE)</f>
        <v>0</v>
      </c>
      <c r="K16" s="62">
        <f>VLOOKUP($B16,'0.ﾌﾟﾛｼﾞｪｸﾄ警告ｻﾏﾘ'!$A$3:$L$235,10,FALSE)</f>
        <v>0</v>
      </c>
      <c r="L16" s="62">
        <f>VLOOKUP($B16,'0.ﾌﾟﾛｼﾞｪｸﾄ警告ｻﾏﾘ'!$A$3:$L$235,11,FALSE)</f>
        <v>0</v>
      </c>
      <c r="M16" s="62">
        <f>VLOOKUP($B16,'0.ﾌﾟﾛｼﾞｪｸﾄ警告ｻﾏﾘ'!$A$3:$L$235,12,FALSE)</f>
        <v>0</v>
      </c>
      <c r="N16" s="62">
        <f>COUNTIF('2.チェック結果'!B:B,B16)</f>
        <v>0</v>
      </c>
      <c r="O16" s="53" t="str">
        <f t="shared" si="5"/>
        <v>OK</v>
      </c>
    </row>
    <row r="17" spans="1:15" outlineLevel="1">
      <c r="A17" s="51"/>
      <c r="B17" s="48" t="s">
        <v>67</v>
      </c>
      <c r="C17" s="62">
        <f>VLOOKUP($B17,'0.ﾌﾟﾛｼﾞｪｸﾄ警告ｻﾏﾘ'!$A$3:$L$235,2,FALSE)</f>
        <v>0</v>
      </c>
      <c r="D17" s="62">
        <f>VLOOKUP($B17,'0.ﾌﾟﾛｼﾞｪｸﾄ警告ｻﾏﾘ'!$A$3:$L$235,3,FALSE)</f>
        <v>0</v>
      </c>
      <c r="E17" s="62">
        <f>VLOOKUP($B17,'0.ﾌﾟﾛｼﾞｪｸﾄ警告ｻﾏﾘ'!$A$3:$L$235,4,FALSE)</f>
        <v>0</v>
      </c>
      <c r="F17" s="62">
        <f>VLOOKUP($B17,'0.ﾌﾟﾛｼﾞｪｸﾄ警告ｻﾏﾘ'!$A$3:$L$235,5,FALSE)</f>
        <v>0</v>
      </c>
      <c r="G17" s="62">
        <f>VLOOKUP($B17,'0.ﾌﾟﾛｼﾞｪｸﾄ警告ｻﾏﾘ'!$A$3:$L$235,6,FALSE)</f>
        <v>0</v>
      </c>
      <c r="H17" s="62">
        <f>VLOOKUP($B17,'0.ﾌﾟﾛｼﾞｪｸﾄ警告ｻﾏﾘ'!$A$3:$L$235,7,FALSE)</f>
        <v>184</v>
      </c>
      <c r="I17" s="62">
        <f>VLOOKUP($B17,'0.ﾌﾟﾛｼﾞｪｸﾄ警告ｻﾏﾘ'!$A$3:$L$235,8,FALSE)</f>
        <v>0</v>
      </c>
      <c r="J17" s="62">
        <f>VLOOKUP($B17,'0.ﾌﾟﾛｼﾞｪｸﾄ警告ｻﾏﾘ'!$A$3:$L$235,9,FALSE)</f>
        <v>13</v>
      </c>
      <c r="K17" s="62">
        <f>VLOOKUP($B17,'0.ﾌﾟﾛｼﾞｪｸﾄ警告ｻﾏﾘ'!$A$3:$L$235,10,FALSE)</f>
        <v>0</v>
      </c>
      <c r="L17" s="62">
        <f>VLOOKUP($B17,'0.ﾌﾟﾛｼﾞｪｸﾄ警告ｻﾏﾘ'!$A$3:$L$235,11,FALSE)</f>
        <v>0</v>
      </c>
      <c r="M17" s="62">
        <f>VLOOKUP($B17,'0.ﾌﾟﾛｼﾞｪｸﾄ警告ｻﾏﾘ'!$A$3:$L$235,12,FALSE)</f>
        <v>197</v>
      </c>
      <c r="N17" s="62">
        <f>COUNTIF('2.チェック結果'!B:B,B17)</f>
        <v>197</v>
      </c>
      <c r="O17" s="53" t="str">
        <f t="shared" si="5"/>
        <v>OK</v>
      </c>
    </row>
    <row r="18" spans="1:15" outlineLevel="1">
      <c r="A18" s="51"/>
      <c r="B18" s="51" t="s">
        <v>240</v>
      </c>
      <c r="C18" s="62">
        <f>VLOOKUP($B18,'0.ﾌﾟﾛｼﾞｪｸﾄ警告ｻﾏﾘ'!$A$3:$L$235,2,FALSE)</f>
        <v>0</v>
      </c>
      <c r="D18" s="62">
        <f>VLOOKUP($B18,'0.ﾌﾟﾛｼﾞｪｸﾄ警告ｻﾏﾘ'!$A$3:$L$235,3,FALSE)</f>
        <v>0</v>
      </c>
      <c r="E18" s="62">
        <f>VLOOKUP($B18,'0.ﾌﾟﾛｼﾞｪｸﾄ警告ｻﾏﾘ'!$A$3:$L$235,4,FALSE)</f>
        <v>0</v>
      </c>
      <c r="F18" s="62">
        <f>VLOOKUP($B18,'0.ﾌﾟﾛｼﾞｪｸﾄ警告ｻﾏﾘ'!$A$3:$L$235,5,FALSE)</f>
        <v>0</v>
      </c>
      <c r="G18" s="62">
        <f>VLOOKUP($B18,'0.ﾌﾟﾛｼﾞｪｸﾄ警告ｻﾏﾘ'!$A$3:$L$235,6,FALSE)</f>
        <v>0</v>
      </c>
      <c r="H18" s="62">
        <f>VLOOKUP($B18,'0.ﾌﾟﾛｼﾞｪｸﾄ警告ｻﾏﾘ'!$A$3:$L$235,7,FALSE)</f>
        <v>0</v>
      </c>
      <c r="I18" s="62">
        <f>VLOOKUP($B18,'0.ﾌﾟﾛｼﾞｪｸﾄ警告ｻﾏﾘ'!$A$3:$L$235,8,FALSE)</f>
        <v>0</v>
      </c>
      <c r="J18" s="62">
        <f>VLOOKUP($B18,'0.ﾌﾟﾛｼﾞｪｸﾄ警告ｻﾏﾘ'!$A$3:$L$235,9,FALSE)</f>
        <v>0</v>
      </c>
      <c r="K18" s="62">
        <f>VLOOKUP($B18,'0.ﾌﾟﾛｼﾞｪｸﾄ警告ｻﾏﾘ'!$A$3:$L$235,10,FALSE)</f>
        <v>0</v>
      </c>
      <c r="L18" s="62">
        <f>VLOOKUP($B18,'0.ﾌﾟﾛｼﾞｪｸﾄ警告ｻﾏﾘ'!$A$3:$L$235,11,FALSE)</f>
        <v>0</v>
      </c>
      <c r="M18" s="62">
        <f>VLOOKUP($B18,'0.ﾌﾟﾛｼﾞｪｸﾄ警告ｻﾏﾘ'!$A$3:$L$235,12,FALSE)</f>
        <v>0</v>
      </c>
      <c r="N18" s="62">
        <f>COUNTIF('2.チェック結果'!B:B,B18)</f>
        <v>0</v>
      </c>
      <c r="O18" s="53" t="str">
        <f t="shared" si="5"/>
        <v>OK</v>
      </c>
    </row>
    <row r="19" spans="1:15" outlineLevel="1">
      <c r="A19" s="51"/>
      <c r="B19" s="48" t="s">
        <v>241</v>
      </c>
      <c r="C19" s="62">
        <f>VLOOKUP($B19,'0.ﾌﾟﾛｼﾞｪｸﾄ警告ｻﾏﾘ'!$A$3:$L$235,2,FALSE)</f>
        <v>0</v>
      </c>
      <c r="D19" s="62">
        <f>VLOOKUP($B19,'0.ﾌﾟﾛｼﾞｪｸﾄ警告ｻﾏﾘ'!$A$3:$L$235,3,FALSE)</f>
        <v>0</v>
      </c>
      <c r="E19" s="62">
        <f>VLOOKUP($B19,'0.ﾌﾟﾛｼﾞｪｸﾄ警告ｻﾏﾘ'!$A$3:$L$235,4,FALSE)</f>
        <v>0</v>
      </c>
      <c r="F19" s="62">
        <f>VLOOKUP($B19,'0.ﾌﾟﾛｼﾞｪｸﾄ警告ｻﾏﾘ'!$A$3:$L$235,5,FALSE)</f>
        <v>0</v>
      </c>
      <c r="G19" s="62">
        <f>VLOOKUP($B19,'0.ﾌﾟﾛｼﾞｪｸﾄ警告ｻﾏﾘ'!$A$3:$L$235,6,FALSE)</f>
        <v>0</v>
      </c>
      <c r="H19" s="62">
        <f>VLOOKUP($B19,'0.ﾌﾟﾛｼﾞｪｸﾄ警告ｻﾏﾘ'!$A$3:$L$235,7,FALSE)</f>
        <v>1</v>
      </c>
      <c r="I19" s="62">
        <f>VLOOKUP($B19,'0.ﾌﾟﾛｼﾞｪｸﾄ警告ｻﾏﾘ'!$A$3:$L$235,8,FALSE)</f>
        <v>0</v>
      </c>
      <c r="J19" s="62">
        <f>VLOOKUP($B19,'0.ﾌﾟﾛｼﾞｪｸﾄ警告ｻﾏﾘ'!$A$3:$L$235,9,FALSE)</f>
        <v>14</v>
      </c>
      <c r="K19" s="62">
        <f>VLOOKUP($B19,'0.ﾌﾟﾛｼﾞｪｸﾄ警告ｻﾏﾘ'!$A$3:$L$235,10,FALSE)</f>
        <v>0</v>
      </c>
      <c r="L19" s="62">
        <f>VLOOKUP($B19,'0.ﾌﾟﾛｼﾞｪｸﾄ警告ｻﾏﾘ'!$A$3:$L$235,11,FALSE)</f>
        <v>0</v>
      </c>
      <c r="M19" s="62">
        <f>VLOOKUP($B19,'0.ﾌﾟﾛｼﾞｪｸﾄ警告ｻﾏﾘ'!$A$3:$L$235,12,FALSE)</f>
        <v>15</v>
      </c>
      <c r="N19" s="62">
        <f>COUNTIF('2.チェック結果'!B:B,B19)</f>
        <v>15</v>
      </c>
      <c r="O19" s="53" t="str">
        <f t="shared" si="5"/>
        <v>OK</v>
      </c>
    </row>
    <row r="20" spans="1:15" outlineLevel="1">
      <c r="A20" s="51"/>
      <c r="B20" s="51" t="s">
        <v>242</v>
      </c>
      <c r="C20" s="62">
        <f>VLOOKUP($B20,'0.ﾌﾟﾛｼﾞｪｸﾄ警告ｻﾏﾘ'!$A$3:$L$235,2,FALSE)</f>
        <v>0</v>
      </c>
      <c r="D20" s="62">
        <f>VLOOKUP($B20,'0.ﾌﾟﾛｼﾞｪｸﾄ警告ｻﾏﾘ'!$A$3:$L$235,3,FALSE)</f>
        <v>0</v>
      </c>
      <c r="E20" s="62">
        <f>VLOOKUP($B20,'0.ﾌﾟﾛｼﾞｪｸﾄ警告ｻﾏﾘ'!$A$3:$L$235,4,FALSE)</f>
        <v>0</v>
      </c>
      <c r="F20" s="62">
        <f>VLOOKUP($B20,'0.ﾌﾟﾛｼﾞｪｸﾄ警告ｻﾏﾘ'!$A$3:$L$235,5,FALSE)</f>
        <v>0</v>
      </c>
      <c r="G20" s="62">
        <f>VLOOKUP($B20,'0.ﾌﾟﾛｼﾞｪｸﾄ警告ｻﾏﾘ'!$A$3:$L$235,6,FALSE)</f>
        <v>0</v>
      </c>
      <c r="H20" s="62">
        <f>VLOOKUP($B20,'0.ﾌﾟﾛｼﾞｪｸﾄ警告ｻﾏﾘ'!$A$3:$L$235,7,FALSE)</f>
        <v>0</v>
      </c>
      <c r="I20" s="62">
        <f>VLOOKUP($B20,'0.ﾌﾟﾛｼﾞｪｸﾄ警告ｻﾏﾘ'!$A$3:$L$235,8,FALSE)</f>
        <v>0</v>
      </c>
      <c r="J20" s="62">
        <f>VLOOKUP($B20,'0.ﾌﾟﾛｼﾞｪｸﾄ警告ｻﾏﾘ'!$A$3:$L$235,9,FALSE)</f>
        <v>0</v>
      </c>
      <c r="K20" s="62">
        <f>VLOOKUP($B20,'0.ﾌﾟﾛｼﾞｪｸﾄ警告ｻﾏﾘ'!$A$3:$L$235,10,FALSE)</f>
        <v>0</v>
      </c>
      <c r="L20" s="62">
        <f>VLOOKUP($B20,'0.ﾌﾟﾛｼﾞｪｸﾄ警告ｻﾏﾘ'!$A$3:$L$235,11,FALSE)</f>
        <v>0</v>
      </c>
      <c r="M20" s="62">
        <f>VLOOKUP($B20,'0.ﾌﾟﾛｼﾞｪｸﾄ警告ｻﾏﾘ'!$A$3:$L$235,12,FALSE)</f>
        <v>0</v>
      </c>
      <c r="N20" s="62">
        <f>COUNTIF('2.チェック結果'!B:B,B20)</f>
        <v>0</v>
      </c>
      <c r="O20" s="53" t="str">
        <f t="shared" si="5"/>
        <v>OK</v>
      </c>
    </row>
    <row r="21" spans="1:15" outlineLevel="1">
      <c r="A21" s="51"/>
      <c r="B21" s="51" t="s">
        <v>243</v>
      </c>
      <c r="C21" s="62">
        <f>VLOOKUP($B21,'0.ﾌﾟﾛｼﾞｪｸﾄ警告ｻﾏﾘ'!$A$3:$L$235,2,FALSE)</f>
        <v>0</v>
      </c>
      <c r="D21" s="62">
        <f>VLOOKUP($B21,'0.ﾌﾟﾛｼﾞｪｸﾄ警告ｻﾏﾘ'!$A$3:$L$235,3,FALSE)</f>
        <v>0</v>
      </c>
      <c r="E21" s="62">
        <f>VLOOKUP($B21,'0.ﾌﾟﾛｼﾞｪｸﾄ警告ｻﾏﾘ'!$A$3:$L$235,4,FALSE)</f>
        <v>0</v>
      </c>
      <c r="F21" s="62">
        <f>VLOOKUP($B21,'0.ﾌﾟﾛｼﾞｪｸﾄ警告ｻﾏﾘ'!$A$3:$L$235,5,FALSE)</f>
        <v>0</v>
      </c>
      <c r="G21" s="62">
        <f>VLOOKUP($B21,'0.ﾌﾟﾛｼﾞｪｸﾄ警告ｻﾏﾘ'!$A$3:$L$235,6,FALSE)</f>
        <v>0</v>
      </c>
      <c r="H21" s="62">
        <f>VLOOKUP($B21,'0.ﾌﾟﾛｼﾞｪｸﾄ警告ｻﾏﾘ'!$A$3:$L$235,7,FALSE)</f>
        <v>1</v>
      </c>
      <c r="I21" s="62">
        <f>VLOOKUP($B21,'0.ﾌﾟﾛｼﾞｪｸﾄ警告ｻﾏﾘ'!$A$3:$L$235,8,FALSE)</f>
        <v>0</v>
      </c>
      <c r="J21" s="62">
        <f>VLOOKUP($B21,'0.ﾌﾟﾛｼﾞｪｸﾄ警告ｻﾏﾘ'!$A$3:$L$235,9,FALSE)</f>
        <v>1</v>
      </c>
      <c r="K21" s="62">
        <f>VLOOKUP($B21,'0.ﾌﾟﾛｼﾞｪｸﾄ警告ｻﾏﾘ'!$A$3:$L$235,10,FALSE)</f>
        <v>0</v>
      </c>
      <c r="L21" s="62">
        <f>VLOOKUP($B21,'0.ﾌﾟﾛｼﾞｪｸﾄ警告ｻﾏﾘ'!$A$3:$L$235,11,FALSE)</f>
        <v>0</v>
      </c>
      <c r="M21" s="62">
        <f>VLOOKUP($B21,'0.ﾌﾟﾛｼﾞｪｸﾄ警告ｻﾏﾘ'!$A$3:$L$235,12,FALSE)</f>
        <v>2</v>
      </c>
      <c r="N21" s="62">
        <f>COUNTIF('2.チェック結果'!B:B,B21)</f>
        <v>2</v>
      </c>
      <c r="O21" s="53" t="str">
        <f>IF(M21=N21,"OK","NOK")</f>
        <v>OK</v>
      </c>
    </row>
    <row r="22" spans="1:15" outlineLevel="1">
      <c r="A22" s="51"/>
      <c r="B22" s="51" t="s">
        <v>244</v>
      </c>
      <c r="C22" s="62">
        <f>VLOOKUP($B22,'0.ﾌﾟﾛｼﾞｪｸﾄ警告ｻﾏﾘ'!$A$3:$L$235,2,FALSE)</f>
        <v>0</v>
      </c>
      <c r="D22" s="62">
        <f>VLOOKUP($B22,'0.ﾌﾟﾛｼﾞｪｸﾄ警告ｻﾏﾘ'!$A$3:$L$235,3,FALSE)</f>
        <v>0</v>
      </c>
      <c r="E22" s="62">
        <f>VLOOKUP($B22,'0.ﾌﾟﾛｼﾞｪｸﾄ警告ｻﾏﾘ'!$A$3:$L$235,4,FALSE)</f>
        <v>0</v>
      </c>
      <c r="F22" s="62">
        <f>VLOOKUP($B22,'0.ﾌﾟﾛｼﾞｪｸﾄ警告ｻﾏﾘ'!$A$3:$L$235,5,FALSE)</f>
        <v>0</v>
      </c>
      <c r="G22" s="62">
        <f>VLOOKUP($B22,'0.ﾌﾟﾛｼﾞｪｸﾄ警告ｻﾏﾘ'!$A$3:$L$235,6,FALSE)</f>
        <v>0</v>
      </c>
      <c r="H22" s="62">
        <f>VLOOKUP($B22,'0.ﾌﾟﾛｼﾞｪｸﾄ警告ｻﾏﾘ'!$A$3:$L$235,7,FALSE)</f>
        <v>0</v>
      </c>
      <c r="I22" s="62">
        <f>VLOOKUP($B22,'0.ﾌﾟﾛｼﾞｪｸﾄ警告ｻﾏﾘ'!$A$3:$L$235,8,FALSE)</f>
        <v>0</v>
      </c>
      <c r="J22" s="62">
        <f>VLOOKUP($B22,'0.ﾌﾟﾛｼﾞｪｸﾄ警告ｻﾏﾘ'!$A$3:$L$235,9,FALSE)</f>
        <v>0</v>
      </c>
      <c r="K22" s="62">
        <f>VLOOKUP($B22,'0.ﾌﾟﾛｼﾞｪｸﾄ警告ｻﾏﾘ'!$A$3:$L$235,10,FALSE)</f>
        <v>0</v>
      </c>
      <c r="L22" s="62">
        <f>VLOOKUP($B22,'0.ﾌﾟﾛｼﾞｪｸﾄ警告ｻﾏﾘ'!$A$3:$L$235,11,FALSE)</f>
        <v>0</v>
      </c>
      <c r="M22" s="62">
        <f>VLOOKUP($B22,'0.ﾌﾟﾛｼﾞｪｸﾄ警告ｻﾏﾘ'!$A$3:$L$235,12,FALSE)</f>
        <v>0</v>
      </c>
      <c r="N22" s="62">
        <f>COUNTIF('2.チェック結果'!B:B,B22)</f>
        <v>0</v>
      </c>
      <c r="O22" s="53" t="str">
        <f>IF(M22=N22,"OK","NOK")</f>
        <v>OK</v>
      </c>
    </row>
    <row r="23" spans="1:15" outlineLevel="1">
      <c r="A23" s="51"/>
      <c r="B23" s="48" t="s">
        <v>245</v>
      </c>
      <c r="C23" s="62">
        <f>VLOOKUP($B23,'0.ﾌﾟﾛｼﾞｪｸﾄ警告ｻﾏﾘ'!$A$3:$L$235,2,FALSE)</f>
        <v>0</v>
      </c>
      <c r="D23" s="62">
        <f>VLOOKUP($B23,'0.ﾌﾟﾛｼﾞｪｸﾄ警告ｻﾏﾘ'!$A$3:$L$235,3,FALSE)</f>
        <v>0</v>
      </c>
      <c r="E23" s="62">
        <f>VLOOKUP($B23,'0.ﾌﾟﾛｼﾞｪｸﾄ警告ｻﾏﾘ'!$A$3:$L$235,4,FALSE)</f>
        <v>0</v>
      </c>
      <c r="F23" s="62">
        <f>VLOOKUP($B23,'0.ﾌﾟﾛｼﾞｪｸﾄ警告ｻﾏﾘ'!$A$3:$L$235,5,FALSE)</f>
        <v>0</v>
      </c>
      <c r="G23" s="62">
        <f>VLOOKUP($B23,'0.ﾌﾟﾛｼﾞｪｸﾄ警告ｻﾏﾘ'!$A$3:$L$235,6,FALSE)</f>
        <v>0</v>
      </c>
      <c r="H23" s="62">
        <f>VLOOKUP($B23,'0.ﾌﾟﾛｼﾞｪｸﾄ警告ｻﾏﾘ'!$A$3:$L$235,7,FALSE)</f>
        <v>7</v>
      </c>
      <c r="I23" s="62">
        <f>VLOOKUP($B23,'0.ﾌﾟﾛｼﾞｪｸﾄ警告ｻﾏﾘ'!$A$3:$L$235,8,FALSE)</f>
        <v>0</v>
      </c>
      <c r="J23" s="62">
        <f>VLOOKUP($B23,'0.ﾌﾟﾛｼﾞｪｸﾄ警告ｻﾏﾘ'!$A$3:$L$235,9,FALSE)</f>
        <v>51</v>
      </c>
      <c r="K23" s="62">
        <f>VLOOKUP($B23,'0.ﾌﾟﾛｼﾞｪｸﾄ警告ｻﾏﾘ'!$A$3:$L$235,10,FALSE)</f>
        <v>0</v>
      </c>
      <c r="L23" s="62">
        <f>VLOOKUP($B23,'0.ﾌﾟﾛｼﾞｪｸﾄ警告ｻﾏﾘ'!$A$3:$L$235,11,FALSE)</f>
        <v>0</v>
      </c>
      <c r="M23" s="62">
        <f>VLOOKUP($B23,'0.ﾌﾟﾛｼﾞｪｸﾄ警告ｻﾏﾘ'!$A$3:$L$235,12,FALSE)</f>
        <v>58</v>
      </c>
      <c r="N23" s="62">
        <f>COUNTIF('2.チェック結果'!B:B,B23)</f>
        <v>58</v>
      </c>
      <c r="O23" s="53" t="str">
        <f t="shared" si="5"/>
        <v>OK</v>
      </c>
    </row>
    <row r="24" spans="1:15" outlineLevel="1">
      <c r="A24" s="51"/>
      <c r="B24" s="51" t="s">
        <v>246</v>
      </c>
      <c r="C24" s="62">
        <f>VLOOKUP($B24,'0.ﾌﾟﾛｼﾞｪｸﾄ警告ｻﾏﾘ'!$A$3:$L$235,2,FALSE)</f>
        <v>0</v>
      </c>
      <c r="D24" s="62">
        <f>VLOOKUP($B24,'0.ﾌﾟﾛｼﾞｪｸﾄ警告ｻﾏﾘ'!$A$3:$L$235,3,FALSE)</f>
        <v>0</v>
      </c>
      <c r="E24" s="62">
        <f>VLOOKUP($B24,'0.ﾌﾟﾛｼﾞｪｸﾄ警告ｻﾏﾘ'!$A$3:$L$235,4,FALSE)</f>
        <v>0</v>
      </c>
      <c r="F24" s="62">
        <f>VLOOKUP($B24,'0.ﾌﾟﾛｼﾞｪｸﾄ警告ｻﾏﾘ'!$A$3:$L$235,5,FALSE)</f>
        <v>0</v>
      </c>
      <c r="G24" s="62">
        <f>VLOOKUP($B24,'0.ﾌﾟﾛｼﾞｪｸﾄ警告ｻﾏﾘ'!$A$3:$L$235,6,FALSE)</f>
        <v>0</v>
      </c>
      <c r="H24" s="62">
        <f>VLOOKUP($B24,'0.ﾌﾟﾛｼﾞｪｸﾄ警告ｻﾏﾘ'!$A$3:$L$235,7,FALSE)</f>
        <v>1</v>
      </c>
      <c r="I24" s="62">
        <f>VLOOKUP($B24,'0.ﾌﾟﾛｼﾞｪｸﾄ警告ｻﾏﾘ'!$A$3:$L$235,8,FALSE)</f>
        <v>0</v>
      </c>
      <c r="J24" s="62">
        <f>VLOOKUP($B24,'0.ﾌﾟﾛｼﾞｪｸﾄ警告ｻﾏﾘ'!$A$3:$L$235,9,FALSE)</f>
        <v>0</v>
      </c>
      <c r="K24" s="62">
        <f>VLOOKUP($B24,'0.ﾌﾟﾛｼﾞｪｸﾄ警告ｻﾏﾘ'!$A$3:$L$235,10,FALSE)</f>
        <v>0</v>
      </c>
      <c r="L24" s="62">
        <f>VLOOKUP($B24,'0.ﾌﾟﾛｼﾞｪｸﾄ警告ｻﾏﾘ'!$A$3:$L$235,11,FALSE)</f>
        <v>0</v>
      </c>
      <c r="M24" s="62">
        <f>VLOOKUP($B24,'0.ﾌﾟﾛｼﾞｪｸﾄ警告ｻﾏﾘ'!$A$3:$L$235,12,FALSE)</f>
        <v>1</v>
      </c>
      <c r="N24" s="62">
        <f>COUNTIF('2.チェック結果'!B:B,B24)</f>
        <v>1</v>
      </c>
      <c r="O24" s="53" t="str">
        <f t="shared" si="5"/>
        <v>OK</v>
      </c>
    </row>
    <row r="25" spans="1:15" outlineLevel="1">
      <c r="A25" s="51"/>
      <c r="B25" s="48" t="s">
        <v>83</v>
      </c>
      <c r="C25" s="62">
        <f>VLOOKUP($B25,'0.ﾌﾟﾛｼﾞｪｸﾄ警告ｻﾏﾘ'!$A$3:$L$235,2,FALSE)</f>
        <v>0</v>
      </c>
      <c r="D25" s="62">
        <f>VLOOKUP($B25,'0.ﾌﾟﾛｼﾞｪｸﾄ警告ｻﾏﾘ'!$A$3:$L$235,3,FALSE)</f>
        <v>0</v>
      </c>
      <c r="E25" s="62">
        <f>VLOOKUP($B25,'0.ﾌﾟﾛｼﾞｪｸﾄ警告ｻﾏﾘ'!$A$3:$L$235,4,FALSE)</f>
        <v>0</v>
      </c>
      <c r="F25" s="62">
        <f>VLOOKUP($B25,'0.ﾌﾟﾛｼﾞｪｸﾄ警告ｻﾏﾘ'!$A$3:$L$235,5,FALSE)</f>
        <v>0</v>
      </c>
      <c r="G25" s="62">
        <f>VLOOKUP($B25,'0.ﾌﾟﾛｼﾞｪｸﾄ警告ｻﾏﾘ'!$A$3:$L$235,6,FALSE)</f>
        <v>0</v>
      </c>
      <c r="H25" s="62">
        <f>VLOOKUP($B25,'0.ﾌﾟﾛｼﾞｪｸﾄ警告ｻﾏﾘ'!$A$3:$L$235,7,FALSE)</f>
        <v>0</v>
      </c>
      <c r="I25" s="62">
        <f>VLOOKUP($B25,'0.ﾌﾟﾛｼﾞｪｸﾄ警告ｻﾏﾘ'!$A$3:$L$235,8,FALSE)</f>
        <v>0</v>
      </c>
      <c r="J25" s="62">
        <f>VLOOKUP($B25,'0.ﾌﾟﾛｼﾞｪｸﾄ警告ｻﾏﾘ'!$A$3:$L$235,9,FALSE)</f>
        <v>20</v>
      </c>
      <c r="K25" s="62">
        <f>VLOOKUP($B25,'0.ﾌﾟﾛｼﾞｪｸﾄ警告ｻﾏﾘ'!$A$3:$L$235,10,FALSE)</f>
        <v>0</v>
      </c>
      <c r="L25" s="62">
        <f>VLOOKUP($B25,'0.ﾌﾟﾛｼﾞｪｸﾄ警告ｻﾏﾘ'!$A$3:$L$235,11,FALSE)</f>
        <v>0</v>
      </c>
      <c r="M25" s="62">
        <f>VLOOKUP($B25,'0.ﾌﾟﾛｼﾞｪｸﾄ警告ｻﾏﾘ'!$A$3:$L$235,12,FALSE)</f>
        <v>20</v>
      </c>
      <c r="N25" s="62">
        <f>COUNTIF('2.チェック結果'!B:B,B25)</f>
        <v>20</v>
      </c>
      <c r="O25" s="53" t="str">
        <f t="shared" si="5"/>
        <v>OK</v>
      </c>
    </row>
    <row r="26" spans="1:15" outlineLevel="1">
      <c r="A26" s="51"/>
      <c r="B26" s="51" t="s">
        <v>84</v>
      </c>
      <c r="C26" s="62">
        <f>VLOOKUP($B26,'0.ﾌﾟﾛｼﾞｪｸﾄ警告ｻﾏﾘ'!$A$3:$L$235,2,FALSE)</f>
        <v>0</v>
      </c>
      <c r="D26" s="62">
        <f>VLOOKUP($B26,'0.ﾌﾟﾛｼﾞｪｸﾄ警告ｻﾏﾘ'!$A$3:$L$235,3,FALSE)</f>
        <v>0</v>
      </c>
      <c r="E26" s="62">
        <f>VLOOKUP($B26,'0.ﾌﾟﾛｼﾞｪｸﾄ警告ｻﾏﾘ'!$A$3:$L$235,4,FALSE)</f>
        <v>0</v>
      </c>
      <c r="F26" s="62">
        <f>VLOOKUP($B26,'0.ﾌﾟﾛｼﾞｪｸﾄ警告ｻﾏﾘ'!$A$3:$L$235,5,FALSE)</f>
        <v>0</v>
      </c>
      <c r="G26" s="62">
        <f>VLOOKUP($B26,'0.ﾌﾟﾛｼﾞｪｸﾄ警告ｻﾏﾘ'!$A$3:$L$235,6,FALSE)</f>
        <v>0</v>
      </c>
      <c r="H26" s="62">
        <f>VLOOKUP($B26,'0.ﾌﾟﾛｼﾞｪｸﾄ警告ｻﾏﾘ'!$A$3:$L$235,7,FALSE)</f>
        <v>0</v>
      </c>
      <c r="I26" s="62">
        <f>VLOOKUP($B26,'0.ﾌﾟﾛｼﾞｪｸﾄ警告ｻﾏﾘ'!$A$3:$L$235,8,FALSE)</f>
        <v>0</v>
      </c>
      <c r="J26" s="62">
        <f>VLOOKUP($B26,'0.ﾌﾟﾛｼﾞｪｸﾄ警告ｻﾏﾘ'!$A$3:$L$235,9,FALSE)</f>
        <v>0</v>
      </c>
      <c r="K26" s="62">
        <f>VLOOKUP($B26,'0.ﾌﾟﾛｼﾞｪｸﾄ警告ｻﾏﾘ'!$A$3:$L$235,10,FALSE)</f>
        <v>0</v>
      </c>
      <c r="L26" s="62">
        <f>VLOOKUP($B26,'0.ﾌﾟﾛｼﾞｪｸﾄ警告ｻﾏﾘ'!$A$3:$L$235,11,FALSE)</f>
        <v>0</v>
      </c>
      <c r="M26" s="62">
        <f>VLOOKUP($B26,'0.ﾌﾟﾛｼﾞｪｸﾄ警告ｻﾏﾘ'!$A$3:$L$235,12,FALSE)</f>
        <v>0</v>
      </c>
      <c r="N26" s="62">
        <f>COUNTIF('2.チェック結果'!B:B,B26)</f>
        <v>0</v>
      </c>
      <c r="O26" s="53" t="str">
        <f t="shared" si="5"/>
        <v>OK</v>
      </c>
    </row>
    <row r="27" spans="1:15" outlineLevel="1">
      <c r="A27" s="51"/>
      <c r="B27" s="48" t="s">
        <v>85</v>
      </c>
      <c r="C27" s="62">
        <f>VLOOKUP($B27,'0.ﾌﾟﾛｼﾞｪｸﾄ警告ｻﾏﾘ'!$A$3:$L$235,2,FALSE)</f>
        <v>0</v>
      </c>
      <c r="D27" s="62">
        <f>VLOOKUP($B27,'0.ﾌﾟﾛｼﾞｪｸﾄ警告ｻﾏﾘ'!$A$3:$L$235,3,FALSE)</f>
        <v>0</v>
      </c>
      <c r="E27" s="62">
        <f>VLOOKUP($B27,'0.ﾌﾟﾛｼﾞｪｸﾄ警告ｻﾏﾘ'!$A$3:$L$235,4,FALSE)</f>
        <v>0</v>
      </c>
      <c r="F27" s="62">
        <f>VLOOKUP($B27,'0.ﾌﾟﾛｼﾞｪｸﾄ警告ｻﾏﾘ'!$A$3:$L$235,5,FALSE)</f>
        <v>0</v>
      </c>
      <c r="G27" s="62">
        <f>VLOOKUP($B27,'0.ﾌﾟﾛｼﾞｪｸﾄ警告ｻﾏﾘ'!$A$3:$L$235,6,FALSE)</f>
        <v>0</v>
      </c>
      <c r="H27" s="62">
        <f>VLOOKUP($B27,'0.ﾌﾟﾛｼﾞｪｸﾄ警告ｻﾏﾘ'!$A$3:$L$235,7,FALSE)</f>
        <v>1</v>
      </c>
      <c r="I27" s="62">
        <f>VLOOKUP($B27,'0.ﾌﾟﾛｼﾞｪｸﾄ警告ｻﾏﾘ'!$A$3:$L$235,8,FALSE)</f>
        <v>0</v>
      </c>
      <c r="J27" s="62">
        <f>VLOOKUP($B27,'0.ﾌﾟﾛｼﾞｪｸﾄ警告ｻﾏﾘ'!$A$3:$L$235,9,FALSE)</f>
        <v>6</v>
      </c>
      <c r="K27" s="62">
        <f>VLOOKUP($B27,'0.ﾌﾟﾛｼﾞｪｸﾄ警告ｻﾏﾘ'!$A$3:$L$235,10,FALSE)</f>
        <v>0</v>
      </c>
      <c r="L27" s="62">
        <f>VLOOKUP($B27,'0.ﾌﾟﾛｼﾞｪｸﾄ警告ｻﾏﾘ'!$A$3:$L$235,11,FALSE)</f>
        <v>0</v>
      </c>
      <c r="M27" s="62">
        <f>VLOOKUP($B27,'0.ﾌﾟﾛｼﾞｪｸﾄ警告ｻﾏﾘ'!$A$3:$L$235,12,FALSE)</f>
        <v>7</v>
      </c>
      <c r="N27" s="62">
        <f>COUNTIF('2.チェック結果'!B:B,B27)</f>
        <v>7</v>
      </c>
      <c r="O27" s="53" t="str">
        <f t="shared" si="5"/>
        <v>OK</v>
      </c>
    </row>
    <row r="28" spans="1:15" outlineLevel="1">
      <c r="A28" s="51"/>
      <c r="B28" s="51" t="s">
        <v>86</v>
      </c>
      <c r="C28" s="62">
        <f>VLOOKUP($B28,'0.ﾌﾟﾛｼﾞｪｸﾄ警告ｻﾏﾘ'!$A$3:$L$235,2,FALSE)</f>
        <v>0</v>
      </c>
      <c r="D28" s="62">
        <f>VLOOKUP($B28,'0.ﾌﾟﾛｼﾞｪｸﾄ警告ｻﾏﾘ'!$A$3:$L$235,3,FALSE)</f>
        <v>0</v>
      </c>
      <c r="E28" s="62">
        <f>VLOOKUP($B28,'0.ﾌﾟﾛｼﾞｪｸﾄ警告ｻﾏﾘ'!$A$3:$L$235,4,FALSE)</f>
        <v>0</v>
      </c>
      <c r="F28" s="62">
        <f>VLOOKUP($B28,'0.ﾌﾟﾛｼﾞｪｸﾄ警告ｻﾏﾘ'!$A$3:$L$235,5,FALSE)</f>
        <v>0</v>
      </c>
      <c r="G28" s="62">
        <f>VLOOKUP($B28,'0.ﾌﾟﾛｼﾞｪｸﾄ警告ｻﾏﾘ'!$A$3:$L$235,6,FALSE)</f>
        <v>0</v>
      </c>
      <c r="H28" s="62">
        <f>VLOOKUP($B28,'0.ﾌﾟﾛｼﾞｪｸﾄ警告ｻﾏﾘ'!$A$3:$L$235,7,FALSE)</f>
        <v>0</v>
      </c>
      <c r="I28" s="62">
        <f>VLOOKUP($B28,'0.ﾌﾟﾛｼﾞｪｸﾄ警告ｻﾏﾘ'!$A$3:$L$235,8,FALSE)</f>
        <v>0</v>
      </c>
      <c r="J28" s="62">
        <f>VLOOKUP($B28,'0.ﾌﾟﾛｼﾞｪｸﾄ警告ｻﾏﾘ'!$A$3:$L$235,9,FALSE)</f>
        <v>0</v>
      </c>
      <c r="K28" s="62">
        <f>VLOOKUP($B28,'0.ﾌﾟﾛｼﾞｪｸﾄ警告ｻﾏﾘ'!$A$3:$L$235,10,FALSE)</f>
        <v>0</v>
      </c>
      <c r="L28" s="62">
        <f>VLOOKUP($B28,'0.ﾌﾟﾛｼﾞｪｸﾄ警告ｻﾏﾘ'!$A$3:$L$235,11,FALSE)</f>
        <v>0</v>
      </c>
      <c r="M28" s="62">
        <f>VLOOKUP($B28,'0.ﾌﾟﾛｼﾞｪｸﾄ警告ｻﾏﾘ'!$A$3:$L$235,12,FALSE)</f>
        <v>0</v>
      </c>
      <c r="N28" s="62">
        <f>COUNTIF('2.チェック結果'!B:B,B28)</f>
        <v>0</v>
      </c>
      <c r="O28" s="53" t="str">
        <f t="shared" si="5"/>
        <v>OK</v>
      </c>
    </row>
    <row r="29" spans="1:15" outlineLevel="1">
      <c r="A29" s="51"/>
      <c r="B29" s="48" t="s">
        <v>247</v>
      </c>
      <c r="C29" s="62">
        <f>VLOOKUP($B29,'0.ﾌﾟﾛｼﾞｪｸﾄ警告ｻﾏﾘ'!$A$3:$L$235,2,FALSE)</f>
        <v>0</v>
      </c>
      <c r="D29" s="62">
        <f>VLOOKUP($B29,'0.ﾌﾟﾛｼﾞｪｸﾄ警告ｻﾏﾘ'!$A$3:$L$235,3,FALSE)</f>
        <v>0</v>
      </c>
      <c r="E29" s="62">
        <f>VLOOKUP($B29,'0.ﾌﾟﾛｼﾞｪｸﾄ警告ｻﾏﾘ'!$A$3:$L$235,4,FALSE)</f>
        <v>0</v>
      </c>
      <c r="F29" s="62">
        <f>VLOOKUP($B29,'0.ﾌﾟﾛｼﾞｪｸﾄ警告ｻﾏﾘ'!$A$3:$L$235,5,FALSE)</f>
        <v>0</v>
      </c>
      <c r="G29" s="62">
        <f>VLOOKUP($B29,'0.ﾌﾟﾛｼﾞｪｸﾄ警告ｻﾏﾘ'!$A$3:$L$235,6,FALSE)</f>
        <v>0</v>
      </c>
      <c r="H29" s="62">
        <f>VLOOKUP($B29,'0.ﾌﾟﾛｼﾞｪｸﾄ警告ｻﾏﾘ'!$A$3:$L$235,7,FALSE)</f>
        <v>7</v>
      </c>
      <c r="I29" s="62">
        <f>VLOOKUP($B29,'0.ﾌﾟﾛｼﾞｪｸﾄ警告ｻﾏﾘ'!$A$3:$L$235,8,FALSE)</f>
        <v>0</v>
      </c>
      <c r="J29" s="62">
        <f>VLOOKUP($B29,'0.ﾌﾟﾛｼﾞｪｸﾄ警告ｻﾏﾘ'!$A$3:$L$235,9,FALSE)</f>
        <v>23</v>
      </c>
      <c r="K29" s="62">
        <f>VLOOKUP($B29,'0.ﾌﾟﾛｼﾞｪｸﾄ警告ｻﾏﾘ'!$A$3:$L$235,10,FALSE)</f>
        <v>0</v>
      </c>
      <c r="L29" s="62">
        <f>VLOOKUP($B29,'0.ﾌﾟﾛｼﾞｪｸﾄ警告ｻﾏﾘ'!$A$3:$L$235,11,FALSE)</f>
        <v>0</v>
      </c>
      <c r="M29" s="62">
        <f>VLOOKUP($B29,'0.ﾌﾟﾛｼﾞｪｸﾄ警告ｻﾏﾘ'!$A$3:$L$235,12,FALSE)</f>
        <v>30</v>
      </c>
      <c r="N29" s="62">
        <f>COUNTIF('2.チェック結果'!B:B,B29)</f>
        <v>30</v>
      </c>
      <c r="O29" s="53" t="str">
        <f t="shared" si="5"/>
        <v>OK</v>
      </c>
    </row>
    <row r="30" spans="1:15" outlineLevel="1">
      <c r="A30" s="51"/>
      <c r="B30" s="51" t="s">
        <v>68</v>
      </c>
      <c r="C30" s="62">
        <f>VLOOKUP($B30,'0.ﾌﾟﾛｼﾞｪｸﾄ警告ｻﾏﾘ'!$A$3:$L$235,2,FALSE)</f>
        <v>0</v>
      </c>
      <c r="D30" s="62">
        <f>VLOOKUP($B30,'0.ﾌﾟﾛｼﾞｪｸﾄ警告ｻﾏﾘ'!$A$3:$L$235,3,FALSE)</f>
        <v>0</v>
      </c>
      <c r="E30" s="62">
        <f>VLOOKUP($B30,'0.ﾌﾟﾛｼﾞｪｸﾄ警告ｻﾏﾘ'!$A$3:$L$235,4,FALSE)</f>
        <v>0</v>
      </c>
      <c r="F30" s="62">
        <f>VLOOKUP($B30,'0.ﾌﾟﾛｼﾞｪｸﾄ警告ｻﾏﾘ'!$A$3:$L$235,5,FALSE)</f>
        <v>0</v>
      </c>
      <c r="G30" s="62">
        <f>VLOOKUP($B30,'0.ﾌﾟﾛｼﾞｪｸﾄ警告ｻﾏﾘ'!$A$3:$L$235,6,FALSE)</f>
        <v>0</v>
      </c>
      <c r="H30" s="62">
        <f>VLOOKUP($B30,'0.ﾌﾟﾛｼﾞｪｸﾄ警告ｻﾏﾘ'!$A$3:$L$235,7,FALSE)</f>
        <v>1</v>
      </c>
      <c r="I30" s="62">
        <f>VLOOKUP($B30,'0.ﾌﾟﾛｼﾞｪｸﾄ警告ｻﾏﾘ'!$A$3:$L$235,8,FALSE)</f>
        <v>0</v>
      </c>
      <c r="J30" s="62">
        <f>VLOOKUP($B30,'0.ﾌﾟﾛｼﾞｪｸﾄ警告ｻﾏﾘ'!$A$3:$L$235,9,FALSE)</f>
        <v>0</v>
      </c>
      <c r="K30" s="62">
        <f>VLOOKUP($B30,'0.ﾌﾟﾛｼﾞｪｸﾄ警告ｻﾏﾘ'!$A$3:$L$235,10,FALSE)</f>
        <v>0</v>
      </c>
      <c r="L30" s="62">
        <f>VLOOKUP($B30,'0.ﾌﾟﾛｼﾞｪｸﾄ警告ｻﾏﾘ'!$A$3:$L$235,11,FALSE)</f>
        <v>0</v>
      </c>
      <c r="M30" s="62">
        <f>VLOOKUP($B30,'0.ﾌﾟﾛｼﾞｪｸﾄ警告ｻﾏﾘ'!$A$3:$L$235,12,FALSE)</f>
        <v>1</v>
      </c>
      <c r="N30" s="62">
        <f>COUNTIF('2.チェック結果'!B:B,B30)</f>
        <v>1</v>
      </c>
      <c r="O30" s="53" t="str">
        <f t="shared" si="5"/>
        <v>OK</v>
      </c>
    </row>
    <row r="31" spans="1:15" outlineLevel="1">
      <c r="A31" s="51"/>
      <c r="B31" s="48" t="s">
        <v>87</v>
      </c>
      <c r="C31" s="62">
        <f>VLOOKUP($B31,'0.ﾌﾟﾛｼﾞｪｸﾄ警告ｻﾏﾘ'!$A$3:$L$235,2,FALSE)</f>
        <v>0</v>
      </c>
      <c r="D31" s="62">
        <f>VLOOKUP($B31,'0.ﾌﾟﾛｼﾞｪｸﾄ警告ｻﾏﾘ'!$A$3:$L$235,3,FALSE)</f>
        <v>0</v>
      </c>
      <c r="E31" s="62">
        <f>VLOOKUP($B31,'0.ﾌﾟﾛｼﾞｪｸﾄ警告ｻﾏﾘ'!$A$3:$L$235,4,FALSE)</f>
        <v>0</v>
      </c>
      <c r="F31" s="62">
        <f>VLOOKUP($B31,'0.ﾌﾟﾛｼﾞｪｸﾄ警告ｻﾏﾘ'!$A$3:$L$235,5,FALSE)</f>
        <v>0</v>
      </c>
      <c r="G31" s="62">
        <f>VLOOKUP($B31,'0.ﾌﾟﾛｼﾞｪｸﾄ警告ｻﾏﾘ'!$A$3:$L$235,6,FALSE)</f>
        <v>0</v>
      </c>
      <c r="H31" s="62">
        <f>VLOOKUP($B31,'0.ﾌﾟﾛｼﾞｪｸﾄ警告ｻﾏﾘ'!$A$3:$L$235,7,FALSE)</f>
        <v>0</v>
      </c>
      <c r="I31" s="62">
        <f>VLOOKUP($B31,'0.ﾌﾟﾛｼﾞｪｸﾄ警告ｻﾏﾘ'!$A$3:$L$235,8,FALSE)</f>
        <v>0</v>
      </c>
      <c r="J31" s="62">
        <f>VLOOKUP($B31,'0.ﾌﾟﾛｼﾞｪｸﾄ警告ｻﾏﾘ'!$A$3:$L$235,9,FALSE)</f>
        <v>2</v>
      </c>
      <c r="K31" s="62">
        <f>VLOOKUP($B31,'0.ﾌﾟﾛｼﾞｪｸﾄ警告ｻﾏﾘ'!$A$3:$L$235,10,FALSE)</f>
        <v>0</v>
      </c>
      <c r="L31" s="62">
        <f>VLOOKUP($B31,'0.ﾌﾟﾛｼﾞｪｸﾄ警告ｻﾏﾘ'!$A$3:$L$235,11,FALSE)</f>
        <v>0</v>
      </c>
      <c r="M31" s="62">
        <f>VLOOKUP($B31,'0.ﾌﾟﾛｼﾞｪｸﾄ警告ｻﾏﾘ'!$A$3:$L$235,12,FALSE)</f>
        <v>2</v>
      </c>
      <c r="N31" s="62">
        <f>COUNTIF('2.チェック結果'!B:B,B31)</f>
        <v>2</v>
      </c>
      <c r="O31" s="53" t="str">
        <f t="shared" si="5"/>
        <v>OK</v>
      </c>
    </row>
    <row r="32" spans="1:15" outlineLevel="1">
      <c r="A32" s="51"/>
      <c r="B32" s="51" t="s">
        <v>88</v>
      </c>
      <c r="C32" s="62">
        <f>VLOOKUP($B32,'0.ﾌﾟﾛｼﾞｪｸﾄ警告ｻﾏﾘ'!$A$3:$L$235,2,FALSE)</f>
        <v>0</v>
      </c>
      <c r="D32" s="62">
        <f>VLOOKUP($B32,'0.ﾌﾟﾛｼﾞｪｸﾄ警告ｻﾏﾘ'!$A$3:$L$235,3,FALSE)</f>
        <v>0</v>
      </c>
      <c r="E32" s="62">
        <f>VLOOKUP($B32,'0.ﾌﾟﾛｼﾞｪｸﾄ警告ｻﾏﾘ'!$A$3:$L$235,4,FALSE)</f>
        <v>0</v>
      </c>
      <c r="F32" s="62">
        <f>VLOOKUP($B32,'0.ﾌﾟﾛｼﾞｪｸﾄ警告ｻﾏﾘ'!$A$3:$L$235,5,FALSE)</f>
        <v>0</v>
      </c>
      <c r="G32" s="62">
        <f>VLOOKUP($B32,'0.ﾌﾟﾛｼﾞｪｸﾄ警告ｻﾏﾘ'!$A$3:$L$235,6,FALSE)</f>
        <v>0</v>
      </c>
      <c r="H32" s="62">
        <f>VLOOKUP($B32,'0.ﾌﾟﾛｼﾞｪｸﾄ警告ｻﾏﾘ'!$A$3:$L$235,7,FALSE)</f>
        <v>0</v>
      </c>
      <c r="I32" s="62">
        <f>VLOOKUP($B32,'0.ﾌﾟﾛｼﾞｪｸﾄ警告ｻﾏﾘ'!$A$3:$L$235,8,FALSE)</f>
        <v>0</v>
      </c>
      <c r="J32" s="62">
        <f>VLOOKUP($B32,'0.ﾌﾟﾛｼﾞｪｸﾄ警告ｻﾏﾘ'!$A$3:$L$235,9,FALSE)</f>
        <v>0</v>
      </c>
      <c r="K32" s="62">
        <f>VLOOKUP($B32,'0.ﾌﾟﾛｼﾞｪｸﾄ警告ｻﾏﾘ'!$A$3:$L$235,10,FALSE)</f>
        <v>0</v>
      </c>
      <c r="L32" s="62">
        <f>VLOOKUP($B32,'0.ﾌﾟﾛｼﾞｪｸﾄ警告ｻﾏﾘ'!$A$3:$L$235,11,FALSE)</f>
        <v>0</v>
      </c>
      <c r="M32" s="62">
        <f>VLOOKUP($B32,'0.ﾌﾟﾛｼﾞｪｸﾄ警告ｻﾏﾘ'!$A$3:$L$235,12,FALSE)</f>
        <v>0</v>
      </c>
      <c r="N32" s="62">
        <f>COUNTIF('2.チェック結果'!B:B,B32)</f>
        <v>0</v>
      </c>
      <c r="O32" s="53" t="str">
        <f t="shared" si="5"/>
        <v>OK</v>
      </c>
    </row>
    <row r="33" spans="1:15" outlineLevel="1">
      <c r="A33" s="51"/>
      <c r="B33" s="48" t="s">
        <v>248</v>
      </c>
      <c r="C33" s="62">
        <f>VLOOKUP($B33,'0.ﾌﾟﾛｼﾞｪｸﾄ警告ｻﾏﾘ'!$A$3:$L$235,2,FALSE)</f>
        <v>0</v>
      </c>
      <c r="D33" s="62">
        <f>VLOOKUP($B33,'0.ﾌﾟﾛｼﾞｪｸﾄ警告ｻﾏﾘ'!$A$3:$L$235,3,FALSE)</f>
        <v>0</v>
      </c>
      <c r="E33" s="62">
        <f>VLOOKUP($B33,'0.ﾌﾟﾛｼﾞｪｸﾄ警告ｻﾏﾘ'!$A$3:$L$235,4,FALSE)</f>
        <v>0</v>
      </c>
      <c r="F33" s="62">
        <f>VLOOKUP($B33,'0.ﾌﾟﾛｼﾞｪｸﾄ警告ｻﾏﾘ'!$A$3:$L$235,5,FALSE)</f>
        <v>0</v>
      </c>
      <c r="G33" s="62">
        <f>VLOOKUP($B33,'0.ﾌﾟﾛｼﾞｪｸﾄ警告ｻﾏﾘ'!$A$3:$L$235,6,FALSE)</f>
        <v>0</v>
      </c>
      <c r="H33" s="62">
        <f>VLOOKUP($B33,'0.ﾌﾟﾛｼﾞｪｸﾄ警告ｻﾏﾘ'!$A$3:$L$235,7,FALSE)</f>
        <v>0</v>
      </c>
      <c r="I33" s="62">
        <f>VLOOKUP($B33,'0.ﾌﾟﾛｼﾞｪｸﾄ警告ｻﾏﾘ'!$A$3:$L$235,8,FALSE)</f>
        <v>0</v>
      </c>
      <c r="J33" s="62">
        <f>VLOOKUP($B33,'0.ﾌﾟﾛｼﾞｪｸﾄ警告ｻﾏﾘ'!$A$3:$L$235,9,FALSE)</f>
        <v>12</v>
      </c>
      <c r="K33" s="62">
        <f>VLOOKUP($B33,'0.ﾌﾟﾛｼﾞｪｸﾄ警告ｻﾏﾘ'!$A$3:$L$235,10,FALSE)</f>
        <v>0</v>
      </c>
      <c r="L33" s="62">
        <f>VLOOKUP($B33,'0.ﾌﾟﾛｼﾞｪｸﾄ警告ｻﾏﾘ'!$A$3:$L$235,11,FALSE)</f>
        <v>0</v>
      </c>
      <c r="M33" s="62">
        <f>VLOOKUP($B33,'0.ﾌﾟﾛｼﾞｪｸﾄ警告ｻﾏﾘ'!$A$3:$L$235,12,FALSE)</f>
        <v>12</v>
      </c>
      <c r="N33" s="62">
        <f>COUNTIF('2.チェック結果'!B:B,B33)</f>
        <v>12</v>
      </c>
      <c r="O33" s="53" t="str">
        <f t="shared" si="5"/>
        <v>OK</v>
      </c>
    </row>
    <row r="34" spans="1:15" outlineLevel="1">
      <c r="A34" s="51"/>
      <c r="B34" s="51" t="s">
        <v>89</v>
      </c>
      <c r="C34" s="62">
        <f>VLOOKUP($B34,'0.ﾌﾟﾛｼﾞｪｸﾄ警告ｻﾏﾘ'!$A$3:$L$235,2,FALSE)</f>
        <v>0</v>
      </c>
      <c r="D34" s="62">
        <f>VLOOKUP($B34,'0.ﾌﾟﾛｼﾞｪｸﾄ警告ｻﾏﾘ'!$A$3:$L$235,3,FALSE)</f>
        <v>0</v>
      </c>
      <c r="E34" s="62">
        <f>VLOOKUP($B34,'0.ﾌﾟﾛｼﾞｪｸﾄ警告ｻﾏﾘ'!$A$3:$L$235,4,FALSE)</f>
        <v>0</v>
      </c>
      <c r="F34" s="62">
        <f>VLOOKUP($B34,'0.ﾌﾟﾛｼﾞｪｸﾄ警告ｻﾏﾘ'!$A$3:$L$235,5,FALSE)</f>
        <v>0</v>
      </c>
      <c r="G34" s="62">
        <f>VLOOKUP($B34,'0.ﾌﾟﾛｼﾞｪｸﾄ警告ｻﾏﾘ'!$A$3:$L$235,6,FALSE)</f>
        <v>0</v>
      </c>
      <c r="H34" s="62">
        <f>VLOOKUP($B34,'0.ﾌﾟﾛｼﾞｪｸﾄ警告ｻﾏﾘ'!$A$3:$L$235,7,FALSE)</f>
        <v>0</v>
      </c>
      <c r="I34" s="62">
        <f>VLOOKUP($B34,'0.ﾌﾟﾛｼﾞｪｸﾄ警告ｻﾏﾘ'!$A$3:$L$235,8,FALSE)</f>
        <v>0</v>
      </c>
      <c r="J34" s="62">
        <f>VLOOKUP($B34,'0.ﾌﾟﾛｼﾞｪｸﾄ警告ｻﾏﾘ'!$A$3:$L$235,9,FALSE)</f>
        <v>0</v>
      </c>
      <c r="K34" s="62">
        <f>VLOOKUP($B34,'0.ﾌﾟﾛｼﾞｪｸﾄ警告ｻﾏﾘ'!$A$3:$L$235,10,FALSE)</f>
        <v>0</v>
      </c>
      <c r="L34" s="62">
        <f>VLOOKUP($B34,'0.ﾌﾟﾛｼﾞｪｸﾄ警告ｻﾏﾘ'!$A$3:$L$235,11,FALSE)</f>
        <v>0</v>
      </c>
      <c r="M34" s="62">
        <f>VLOOKUP($B34,'0.ﾌﾟﾛｼﾞｪｸﾄ警告ｻﾏﾘ'!$A$3:$L$235,12,FALSE)</f>
        <v>0</v>
      </c>
      <c r="N34" s="62">
        <f>COUNTIF('2.チェック結果'!B:B,B34)</f>
        <v>0</v>
      </c>
      <c r="O34" s="53" t="str">
        <f t="shared" si="5"/>
        <v>OK</v>
      </c>
    </row>
    <row r="35" spans="1:15" outlineLevel="1">
      <c r="A35" s="52" t="s">
        <v>456</v>
      </c>
      <c r="B35" s="52"/>
      <c r="C35" s="52"/>
      <c r="D35" s="52"/>
      <c r="E35" s="52"/>
      <c r="F35" s="52"/>
      <c r="G35" s="52"/>
      <c r="H35" s="52"/>
      <c r="I35" s="52"/>
      <c r="J35" s="52"/>
      <c r="K35" s="52"/>
      <c r="L35" s="52"/>
      <c r="M35" s="52"/>
      <c r="N35" s="52"/>
      <c r="O35" s="52"/>
    </row>
    <row r="36" spans="1:15" outlineLevel="1">
      <c r="A36" s="51"/>
      <c r="B36" s="48" t="s">
        <v>249</v>
      </c>
      <c r="C36" s="62">
        <f>VLOOKUP($B36,'0.ﾌﾟﾛｼﾞｪｸﾄ警告ｻﾏﾘ'!$A$3:$L$235,2,FALSE)</f>
        <v>0</v>
      </c>
      <c r="D36" s="62">
        <f>VLOOKUP($B36,'0.ﾌﾟﾛｼﾞｪｸﾄ警告ｻﾏﾘ'!$A$3:$L$235,3,FALSE)</f>
        <v>0</v>
      </c>
      <c r="E36" s="62">
        <f>VLOOKUP($B36,'0.ﾌﾟﾛｼﾞｪｸﾄ警告ｻﾏﾘ'!$A$3:$L$235,4,FALSE)</f>
        <v>0</v>
      </c>
      <c r="F36" s="62">
        <f>VLOOKUP($B36,'0.ﾌﾟﾛｼﾞｪｸﾄ警告ｻﾏﾘ'!$A$3:$L$235,5,FALSE)</f>
        <v>0</v>
      </c>
      <c r="G36" s="62">
        <f>VLOOKUP($B36,'0.ﾌﾟﾛｼﾞｪｸﾄ警告ｻﾏﾘ'!$A$3:$L$235,6,FALSE)</f>
        <v>0</v>
      </c>
      <c r="H36" s="62">
        <f>VLOOKUP($B36,'0.ﾌﾟﾛｼﾞｪｸﾄ警告ｻﾏﾘ'!$A$3:$L$235,7,FALSE)</f>
        <v>14</v>
      </c>
      <c r="I36" s="62">
        <f>VLOOKUP($B36,'0.ﾌﾟﾛｼﾞｪｸﾄ警告ｻﾏﾘ'!$A$3:$L$235,8,FALSE)</f>
        <v>0</v>
      </c>
      <c r="J36" s="62">
        <f>VLOOKUP($B36,'0.ﾌﾟﾛｼﾞｪｸﾄ警告ｻﾏﾘ'!$A$3:$L$235,9,FALSE)</f>
        <v>4</v>
      </c>
      <c r="K36" s="62">
        <f>VLOOKUP($B36,'0.ﾌﾟﾛｼﾞｪｸﾄ警告ｻﾏﾘ'!$A$3:$L$235,10,FALSE)</f>
        <v>0</v>
      </c>
      <c r="L36" s="62">
        <f>VLOOKUP($B36,'0.ﾌﾟﾛｼﾞｪｸﾄ警告ｻﾏﾘ'!$A$3:$L$235,11,FALSE)</f>
        <v>0</v>
      </c>
      <c r="M36" s="62">
        <f>VLOOKUP($B36,'0.ﾌﾟﾛｼﾞｪｸﾄ警告ｻﾏﾘ'!$A$3:$L$235,12,FALSE)</f>
        <v>18</v>
      </c>
      <c r="N36" s="62">
        <f>COUNTIF('2.チェック結果'!B:B,B36)</f>
        <v>18</v>
      </c>
      <c r="O36" s="53" t="str">
        <f t="shared" ref="O36:O45" si="6">IF(M36=N36,"OK","NOK")</f>
        <v>OK</v>
      </c>
    </row>
    <row r="37" spans="1:15" outlineLevel="1">
      <c r="A37" s="51"/>
      <c r="B37" s="51" t="s">
        <v>77</v>
      </c>
      <c r="C37" s="62">
        <f>VLOOKUP($B37,'0.ﾌﾟﾛｼﾞｪｸﾄ警告ｻﾏﾘ'!$A$3:$L$235,2,FALSE)</f>
        <v>0</v>
      </c>
      <c r="D37" s="62">
        <f>VLOOKUP($B37,'0.ﾌﾟﾛｼﾞｪｸﾄ警告ｻﾏﾘ'!$A$3:$L$235,3,FALSE)</f>
        <v>0</v>
      </c>
      <c r="E37" s="62">
        <f>VLOOKUP($B37,'0.ﾌﾟﾛｼﾞｪｸﾄ警告ｻﾏﾘ'!$A$3:$L$235,4,FALSE)</f>
        <v>0</v>
      </c>
      <c r="F37" s="62">
        <f>VLOOKUP($B37,'0.ﾌﾟﾛｼﾞｪｸﾄ警告ｻﾏﾘ'!$A$3:$L$235,5,FALSE)</f>
        <v>0</v>
      </c>
      <c r="G37" s="62">
        <f>VLOOKUP($B37,'0.ﾌﾟﾛｼﾞｪｸﾄ警告ｻﾏﾘ'!$A$3:$L$235,6,FALSE)</f>
        <v>0</v>
      </c>
      <c r="H37" s="62">
        <f>VLOOKUP($B37,'0.ﾌﾟﾛｼﾞｪｸﾄ警告ｻﾏﾘ'!$A$3:$L$235,7,FALSE)</f>
        <v>0</v>
      </c>
      <c r="I37" s="62">
        <f>VLOOKUP($B37,'0.ﾌﾟﾛｼﾞｪｸﾄ警告ｻﾏﾘ'!$A$3:$L$235,8,FALSE)</f>
        <v>0</v>
      </c>
      <c r="J37" s="62">
        <f>VLOOKUP($B37,'0.ﾌﾟﾛｼﾞｪｸﾄ警告ｻﾏﾘ'!$A$3:$L$235,9,FALSE)</f>
        <v>0</v>
      </c>
      <c r="K37" s="62">
        <f>VLOOKUP($B37,'0.ﾌﾟﾛｼﾞｪｸﾄ警告ｻﾏﾘ'!$A$3:$L$235,10,FALSE)</f>
        <v>0</v>
      </c>
      <c r="L37" s="62">
        <f>VLOOKUP($B37,'0.ﾌﾟﾛｼﾞｪｸﾄ警告ｻﾏﾘ'!$A$3:$L$235,11,FALSE)</f>
        <v>0</v>
      </c>
      <c r="M37" s="62">
        <f>VLOOKUP($B37,'0.ﾌﾟﾛｼﾞｪｸﾄ警告ｻﾏﾘ'!$A$3:$L$235,12,FALSE)</f>
        <v>0</v>
      </c>
      <c r="N37" s="62">
        <f>COUNTIF('2.チェック結果'!B:B,B37)</f>
        <v>0</v>
      </c>
      <c r="O37" s="53" t="str">
        <f t="shared" si="6"/>
        <v>OK</v>
      </c>
    </row>
    <row r="38" spans="1:15" outlineLevel="1">
      <c r="A38" s="51"/>
      <c r="B38" s="48" t="s">
        <v>250</v>
      </c>
      <c r="C38" s="62">
        <f>VLOOKUP($B38,'0.ﾌﾟﾛｼﾞｪｸﾄ警告ｻﾏﾘ'!$A$3:$L$235,2,FALSE)</f>
        <v>0</v>
      </c>
      <c r="D38" s="62">
        <f>VLOOKUP($B38,'0.ﾌﾟﾛｼﾞｪｸﾄ警告ｻﾏﾘ'!$A$3:$L$235,3,FALSE)</f>
        <v>0</v>
      </c>
      <c r="E38" s="62">
        <f>VLOOKUP($B38,'0.ﾌﾟﾛｼﾞｪｸﾄ警告ｻﾏﾘ'!$A$3:$L$235,4,FALSE)</f>
        <v>0</v>
      </c>
      <c r="F38" s="62">
        <f>VLOOKUP($B38,'0.ﾌﾟﾛｼﾞｪｸﾄ警告ｻﾏﾘ'!$A$3:$L$235,5,FALSE)</f>
        <v>0</v>
      </c>
      <c r="G38" s="62">
        <f>VLOOKUP($B38,'0.ﾌﾟﾛｼﾞｪｸﾄ警告ｻﾏﾘ'!$A$3:$L$235,6,FALSE)</f>
        <v>0</v>
      </c>
      <c r="H38" s="62">
        <f>VLOOKUP($B38,'0.ﾌﾟﾛｼﾞｪｸﾄ警告ｻﾏﾘ'!$A$3:$L$235,7,FALSE)</f>
        <v>0</v>
      </c>
      <c r="I38" s="62">
        <f>VLOOKUP($B38,'0.ﾌﾟﾛｼﾞｪｸﾄ警告ｻﾏﾘ'!$A$3:$L$235,8,FALSE)</f>
        <v>0</v>
      </c>
      <c r="J38" s="62">
        <f>VLOOKUP($B38,'0.ﾌﾟﾛｼﾞｪｸﾄ警告ｻﾏﾘ'!$A$3:$L$235,9,FALSE)</f>
        <v>1</v>
      </c>
      <c r="K38" s="62">
        <f>VLOOKUP($B38,'0.ﾌﾟﾛｼﾞｪｸﾄ警告ｻﾏﾘ'!$A$3:$L$235,10,FALSE)</f>
        <v>0</v>
      </c>
      <c r="L38" s="62">
        <f>VLOOKUP($B38,'0.ﾌﾟﾛｼﾞｪｸﾄ警告ｻﾏﾘ'!$A$3:$L$235,11,FALSE)</f>
        <v>0</v>
      </c>
      <c r="M38" s="62">
        <f>VLOOKUP($B38,'0.ﾌﾟﾛｼﾞｪｸﾄ警告ｻﾏﾘ'!$A$3:$L$235,12,FALSE)</f>
        <v>1</v>
      </c>
      <c r="N38" s="62">
        <f>COUNTIF('2.チェック結果'!B:B,B38)</f>
        <v>1</v>
      </c>
      <c r="O38" s="53" t="str">
        <f>IF(M38=N38,"OK","NOK")</f>
        <v>OK</v>
      </c>
    </row>
    <row r="39" spans="1:15" outlineLevel="1">
      <c r="A39" s="51"/>
      <c r="B39" s="51" t="s">
        <v>251</v>
      </c>
      <c r="C39" s="62">
        <f>VLOOKUP($B39,'0.ﾌﾟﾛｼﾞｪｸﾄ警告ｻﾏﾘ'!$A$3:$L$235,2,FALSE)</f>
        <v>0</v>
      </c>
      <c r="D39" s="62">
        <f>VLOOKUP($B39,'0.ﾌﾟﾛｼﾞｪｸﾄ警告ｻﾏﾘ'!$A$3:$L$235,3,FALSE)</f>
        <v>0</v>
      </c>
      <c r="E39" s="62">
        <f>VLOOKUP($B39,'0.ﾌﾟﾛｼﾞｪｸﾄ警告ｻﾏﾘ'!$A$3:$L$235,4,FALSE)</f>
        <v>0</v>
      </c>
      <c r="F39" s="62">
        <f>VLOOKUP($B39,'0.ﾌﾟﾛｼﾞｪｸﾄ警告ｻﾏﾘ'!$A$3:$L$235,5,FALSE)</f>
        <v>0</v>
      </c>
      <c r="G39" s="62">
        <f>VLOOKUP($B39,'0.ﾌﾟﾛｼﾞｪｸﾄ警告ｻﾏﾘ'!$A$3:$L$235,6,FALSE)</f>
        <v>0</v>
      </c>
      <c r="H39" s="62">
        <f>VLOOKUP($B39,'0.ﾌﾟﾛｼﾞｪｸﾄ警告ｻﾏﾘ'!$A$3:$L$235,7,FALSE)</f>
        <v>0</v>
      </c>
      <c r="I39" s="62">
        <f>VLOOKUP($B39,'0.ﾌﾟﾛｼﾞｪｸﾄ警告ｻﾏﾘ'!$A$3:$L$235,8,FALSE)</f>
        <v>0</v>
      </c>
      <c r="J39" s="62">
        <f>VLOOKUP($B39,'0.ﾌﾟﾛｼﾞｪｸﾄ警告ｻﾏﾘ'!$A$3:$L$235,9,FALSE)</f>
        <v>0</v>
      </c>
      <c r="K39" s="62">
        <f>VLOOKUP($B39,'0.ﾌﾟﾛｼﾞｪｸﾄ警告ｻﾏﾘ'!$A$3:$L$235,10,FALSE)</f>
        <v>0</v>
      </c>
      <c r="L39" s="62">
        <f>VLOOKUP($B39,'0.ﾌﾟﾛｼﾞｪｸﾄ警告ｻﾏﾘ'!$A$3:$L$235,11,FALSE)</f>
        <v>0</v>
      </c>
      <c r="M39" s="62">
        <f>VLOOKUP($B39,'0.ﾌﾟﾛｼﾞｪｸﾄ警告ｻﾏﾘ'!$A$3:$L$235,12,FALSE)</f>
        <v>0</v>
      </c>
      <c r="N39" s="62">
        <f>COUNTIF('2.チェック結果'!B:B,B39)</f>
        <v>0</v>
      </c>
      <c r="O39" s="53" t="str">
        <f>IF(M39=N39,"OK","NOK")</f>
        <v>OK</v>
      </c>
    </row>
    <row r="40" spans="1:15" outlineLevel="1">
      <c r="A40" s="51"/>
      <c r="B40" s="48" t="s">
        <v>78</v>
      </c>
      <c r="C40" s="62">
        <f>VLOOKUP($B40,'0.ﾌﾟﾛｼﾞｪｸﾄ警告ｻﾏﾘ'!$A$3:$L$235,2,FALSE)</f>
        <v>0</v>
      </c>
      <c r="D40" s="62">
        <f>VLOOKUP($B40,'0.ﾌﾟﾛｼﾞｪｸﾄ警告ｻﾏﾘ'!$A$3:$L$235,3,FALSE)</f>
        <v>0</v>
      </c>
      <c r="E40" s="62">
        <f>VLOOKUP($B40,'0.ﾌﾟﾛｼﾞｪｸﾄ警告ｻﾏﾘ'!$A$3:$L$235,4,FALSE)</f>
        <v>0</v>
      </c>
      <c r="F40" s="62">
        <f>VLOOKUP($B40,'0.ﾌﾟﾛｼﾞｪｸﾄ警告ｻﾏﾘ'!$A$3:$L$235,5,FALSE)</f>
        <v>0</v>
      </c>
      <c r="G40" s="62">
        <f>VLOOKUP($B40,'0.ﾌﾟﾛｼﾞｪｸﾄ警告ｻﾏﾘ'!$A$3:$L$235,6,FALSE)</f>
        <v>0</v>
      </c>
      <c r="H40" s="62">
        <f>VLOOKUP($B40,'0.ﾌﾟﾛｼﾞｪｸﾄ警告ｻﾏﾘ'!$A$3:$L$235,7,FALSE)</f>
        <v>0</v>
      </c>
      <c r="I40" s="62">
        <f>VLOOKUP($B40,'0.ﾌﾟﾛｼﾞｪｸﾄ警告ｻﾏﾘ'!$A$3:$L$235,8,FALSE)</f>
        <v>0</v>
      </c>
      <c r="J40" s="62">
        <f>VLOOKUP($B40,'0.ﾌﾟﾛｼﾞｪｸﾄ警告ｻﾏﾘ'!$A$3:$L$235,9,FALSE)</f>
        <v>3</v>
      </c>
      <c r="K40" s="62">
        <f>VLOOKUP($B40,'0.ﾌﾟﾛｼﾞｪｸﾄ警告ｻﾏﾘ'!$A$3:$L$235,10,FALSE)</f>
        <v>0</v>
      </c>
      <c r="L40" s="62">
        <f>VLOOKUP($B40,'0.ﾌﾟﾛｼﾞｪｸﾄ警告ｻﾏﾘ'!$A$3:$L$235,11,FALSE)</f>
        <v>0</v>
      </c>
      <c r="M40" s="62">
        <f>VLOOKUP($B40,'0.ﾌﾟﾛｼﾞｪｸﾄ警告ｻﾏﾘ'!$A$3:$L$235,12,FALSE)</f>
        <v>3</v>
      </c>
      <c r="N40" s="62">
        <f>COUNTIF('2.チェック結果'!B:B,B40)</f>
        <v>3</v>
      </c>
      <c r="O40" s="53" t="str">
        <f t="shared" si="6"/>
        <v>OK</v>
      </c>
    </row>
    <row r="41" spans="1:15" outlineLevel="1">
      <c r="A41" s="51"/>
      <c r="B41" s="51" t="s">
        <v>79</v>
      </c>
      <c r="C41" s="62">
        <f>VLOOKUP($B41,'0.ﾌﾟﾛｼﾞｪｸﾄ警告ｻﾏﾘ'!$A$3:$L$235,2,FALSE)</f>
        <v>0</v>
      </c>
      <c r="D41" s="62">
        <f>VLOOKUP($B41,'0.ﾌﾟﾛｼﾞｪｸﾄ警告ｻﾏﾘ'!$A$3:$L$235,3,FALSE)</f>
        <v>0</v>
      </c>
      <c r="E41" s="62">
        <f>VLOOKUP($B41,'0.ﾌﾟﾛｼﾞｪｸﾄ警告ｻﾏﾘ'!$A$3:$L$235,4,FALSE)</f>
        <v>0</v>
      </c>
      <c r="F41" s="62">
        <f>VLOOKUP($B41,'0.ﾌﾟﾛｼﾞｪｸﾄ警告ｻﾏﾘ'!$A$3:$L$235,5,FALSE)</f>
        <v>0</v>
      </c>
      <c r="G41" s="62">
        <f>VLOOKUP($B41,'0.ﾌﾟﾛｼﾞｪｸﾄ警告ｻﾏﾘ'!$A$3:$L$235,6,FALSE)</f>
        <v>0</v>
      </c>
      <c r="H41" s="62">
        <f>VLOOKUP($B41,'0.ﾌﾟﾛｼﾞｪｸﾄ警告ｻﾏﾘ'!$A$3:$L$235,7,FALSE)</f>
        <v>0</v>
      </c>
      <c r="I41" s="62">
        <f>VLOOKUP($B41,'0.ﾌﾟﾛｼﾞｪｸﾄ警告ｻﾏﾘ'!$A$3:$L$235,8,FALSE)</f>
        <v>0</v>
      </c>
      <c r="J41" s="62">
        <f>VLOOKUP($B41,'0.ﾌﾟﾛｼﾞｪｸﾄ警告ｻﾏﾘ'!$A$3:$L$235,9,FALSE)</f>
        <v>0</v>
      </c>
      <c r="K41" s="62">
        <f>VLOOKUP($B41,'0.ﾌﾟﾛｼﾞｪｸﾄ警告ｻﾏﾘ'!$A$3:$L$235,10,FALSE)</f>
        <v>0</v>
      </c>
      <c r="L41" s="62">
        <f>VLOOKUP($B41,'0.ﾌﾟﾛｼﾞｪｸﾄ警告ｻﾏﾘ'!$A$3:$L$235,11,FALSE)</f>
        <v>0</v>
      </c>
      <c r="M41" s="62">
        <f>VLOOKUP($B41,'0.ﾌﾟﾛｼﾞｪｸﾄ警告ｻﾏﾘ'!$A$3:$L$235,12,FALSE)</f>
        <v>0</v>
      </c>
      <c r="N41" s="62">
        <f>COUNTIF('2.チェック結果'!B:B,B41)</f>
        <v>0</v>
      </c>
      <c r="O41" s="53" t="str">
        <f t="shared" si="6"/>
        <v>OK</v>
      </c>
    </row>
    <row r="42" spans="1:15" outlineLevel="1">
      <c r="A42" s="51"/>
      <c r="B42" s="48" t="s">
        <v>421</v>
      </c>
      <c r="C42" s="62">
        <f>VLOOKUP($B42,'0.ﾌﾟﾛｼﾞｪｸﾄ警告ｻﾏﾘ'!$A$3:$L$235,2,FALSE)</f>
        <v>0</v>
      </c>
      <c r="D42" s="62">
        <f>VLOOKUP($B42,'0.ﾌﾟﾛｼﾞｪｸﾄ警告ｻﾏﾘ'!$A$3:$L$235,3,FALSE)</f>
        <v>0</v>
      </c>
      <c r="E42" s="62">
        <f>VLOOKUP($B42,'0.ﾌﾟﾛｼﾞｪｸﾄ警告ｻﾏﾘ'!$A$3:$L$235,4,FALSE)</f>
        <v>0</v>
      </c>
      <c r="F42" s="62">
        <f>VLOOKUP($B42,'0.ﾌﾟﾛｼﾞｪｸﾄ警告ｻﾏﾘ'!$A$3:$L$235,5,FALSE)</f>
        <v>0</v>
      </c>
      <c r="G42" s="62">
        <f>VLOOKUP($B42,'0.ﾌﾟﾛｼﾞｪｸﾄ警告ｻﾏﾘ'!$A$3:$L$235,6,FALSE)</f>
        <v>0</v>
      </c>
      <c r="H42" s="62">
        <f>VLOOKUP($B42,'0.ﾌﾟﾛｼﾞｪｸﾄ警告ｻﾏﾘ'!$A$3:$L$235,7,FALSE)</f>
        <v>44</v>
      </c>
      <c r="I42" s="62">
        <f>VLOOKUP($B42,'0.ﾌﾟﾛｼﾞｪｸﾄ警告ｻﾏﾘ'!$A$3:$L$235,8,FALSE)</f>
        <v>1</v>
      </c>
      <c r="J42" s="62">
        <f>VLOOKUP($B42,'0.ﾌﾟﾛｼﾞｪｸﾄ警告ｻﾏﾘ'!$A$3:$L$235,9,FALSE)</f>
        <v>9</v>
      </c>
      <c r="K42" s="62">
        <f>VLOOKUP($B42,'0.ﾌﾟﾛｼﾞｪｸﾄ警告ｻﾏﾘ'!$A$3:$L$235,10,FALSE)</f>
        <v>0</v>
      </c>
      <c r="L42" s="62">
        <f>VLOOKUP($B42,'0.ﾌﾟﾛｼﾞｪｸﾄ警告ｻﾏﾘ'!$A$3:$L$235,11,FALSE)</f>
        <v>0</v>
      </c>
      <c r="M42" s="62">
        <f>VLOOKUP($B42,'0.ﾌﾟﾛｼﾞｪｸﾄ警告ｻﾏﾘ'!$A$3:$L$235,12,FALSE)</f>
        <v>54</v>
      </c>
      <c r="N42" s="62">
        <f>COUNTIF('2.チェック結果'!B:B,B42)</f>
        <v>54</v>
      </c>
      <c r="O42" s="53" t="str">
        <f t="shared" si="6"/>
        <v>OK</v>
      </c>
    </row>
    <row r="43" spans="1:15" outlineLevel="1">
      <c r="A43" s="51"/>
      <c r="B43" s="51" t="s">
        <v>427</v>
      </c>
      <c r="C43" s="62">
        <f>VLOOKUP($B43,'0.ﾌﾟﾛｼﾞｪｸﾄ警告ｻﾏﾘ'!$A$3:$L$235,2,FALSE)</f>
        <v>0</v>
      </c>
      <c r="D43" s="62">
        <f>VLOOKUP($B43,'0.ﾌﾟﾛｼﾞｪｸﾄ警告ｻﾏﾘ'!$A$3:$L$235,3,FALSE)</f>
        <v>0</v>
      </c>
      <c r="E43" s="62">
        <f>VLOOKUP($B43,'0.ﾌﾟﾛｼﾞｪｸﾄ警告ｻﾏﾘ'!$A$3:$L$235,4,FALSE)</f>
        <v>0</v>
      </c>
      <c r="F43" s="62">
        <f>VLOOKUP($B43,'0.ﾌﾟﾛｼﾞｪｸﾄ警告ｻﾏﾘ'!$A$3:$L$235,5,FALSE)</f>
        <v>0</v>
      </c>
      <c r="G43" s="62">
        <f>VLOOKUP($B43,'0.ﾌﾟﾛｼﾞｪｸﾄ警告ｻﾏﾘ'!$A$3:$L$235,6,FALSE)</f>
        <v>0</v>
      </c>
      <c r="H43" s="62">
        <f>VLOOKUP($B43,'0.ﾌﾟﾛｼﾞｪｸﾄ警告ｻﾏﾘ'!$A$3:$L$235,7,FALSE)</f>
        <v>0</v>
      </c>
      <c r="I43" s="62">
        <f>VLOOKUP($B43,'0.ﾌﾟﾛｼﾞｪｸﾄ警告ｻﾏﾘ'!$A$3:$L$235,8,FALSE)</f>
        <v>0</v>
      </c>
      <c r="J43" s="62">
        <f>VLOOKUP($B43,'0.ﾌﾟﾛｼﾞｪｸﾄ警告ｻﾏﾘ'!$A$3:$L$235,9,FALSE)</f>
        <v>0</v>
      </c>
      <c r="K43" s="62">
        <f>VLOOKUP($B43,'0.ﾌﾟﾛｼﾞｪｸﾄ警告ｻﾏﾘ'!$A$3:$L$235,10,FALSE)</f>
        <v>0</v>
      </c>
      <c r="L43" s="62">
        <f>VLOOKUP($B43,'0.ﾌﾟﾛｼﾞｪｸﾄ警告ｻﾏﾘ'!$A$3:$L$235,11,FALSE)</f>
        <v>0</v>
      </c>
      <c r="M43" s="62">
        <f>VLOOKUP($B43,'0.ﾌﾟﾛｼﾞｪｸﾄ警告ｻﾏﾘ'!$A$3:$L$235,12,FALSE)</f>
        <v>0</v>
      </c>
      <c r="N43" s="62">
        <f>COUNTIF('2.チェック結果'!B:B,B43)</f>
        <v>0</v>
      </c>
      <c r="O43" s="53" t="str">
        <f t="shared" si="6"/>
        <v>OK</v>
      </c>
    </row>
    <row r="44" spans="1:15" outlineLevel="1">
      <c r="A44" s="51"/>
      <c r="B44" s="48" t="s">
        <v>80</v>
      </c>
      <c r="C44" s="62">
        <f>VLOOKUP($B44,'0.ﾌﾟﾛｼﾞｪｸﾄ警告ｻﾏﾘ'!$A$3:$L$235,2,FALSE)</f>
        <v>0</v>
      </c>
      <c r="D44" s="62">
        <f>VLOOKUP($B44,'0.ﾌﾟﾛｼﾞｪｸﾄ警告ｻﾏﾘ'!$A$3:$L$235,3,FALSE)</f>
        <v>0</v>
      </c>
      <c r="E44" s="62">
        <f>VLOOKUP($B44,'0.ﾌﾟﾛｼﾞｪｸﾄ警告ｻﾏﾘ'!$A$3:$L$235,4,FALSE)</f>
        <v>0</v>
      </c>
      <c r="F44" s="62">
        <f>VLOOKUP($B44,'0.ﾌﾟﾛｼﾞｪｸﾄ警告ｻﾏﾘ'!$A$3:$L$235,5,FALSE)</f>
        <v>0</v>
      </c>
      <c r="G44" s="62">
        <f>VLOOKUP($B44,'0.ﾌﾟﾛｼﾞｪｸﾄ警告ｻﾏﾘ'!$A$3:$L$235,6,FALSE)</f>
        <v>0</v>
      </c>
      <c r="H44" s="62">
        <f>VLOOKUP($B44,'0.ﾌﾟﾛｼﾞｪｸﾄ警告ｻﾏﾘ'!$A$3:$L$235,7,FALSE)</f>
        <v>6</v>
      </c>
      <c r="I44" s="62">
        <f>VLOOKUP($B44,'0.ﾌﾟﾛｼﾞｪｸﾄ警告ｻﾏﾘ'!$A$3:$L$235,8,FALSE)</f>
        <v>1</v>
      </c>
      <c r="J44" s="62">
        <f>VLOOKUP($B44,'0.ﾌﾟﾛｼﾞｪｸﾄ警告ｻﾏﾘ'!$A$3:$L$235,9,FALSE)</f>
        <v>4</v>
      </c>
      <c r="K44" s="62">
        <f>VLOOKUP($B44,'0.ﾌﾟﾛｼﾞｪｸﾄ警告ｻﾏﾘ'!$A$3:$L$235,10,FALSE)</f>
        <v>0</v>
      </c>
      <c r="L44" s="62">
        <f>VLOOKUP($B44,'0.ﾌﾟﾛｼﾞｪｸﾄ警告ｻﾏﾘ'!$A$3:$L$235,11,FALSE)</f>
        <v>0</v>
      </c>
      <c r="M44" s="62">
        <f>VLOOKUP($B44,'0.ﾌﾟﾛｼﾞｪｸﾄ警告ｻﾏﾘ'!$A$3:$L$235,12,FALSE)</f>
        <v>11</v>
      </c>
      <c r="N44" s="62">
        <f>COUNTIF('2.チェック結果'!B:B,B44)</f>
        <v>11</v>
      </c>
      <c r="O44" s="53" t="str">
        <f t="shared" si="6"/>
        <v>OK</v>
      </c>
    </row>
    <row r="45" spans="1:15" outlineLevel="1">
      <c r="A45" s="51"/>
      <c r="B45" s="51" t="s">
        <v>81</v>
      </c>
      <c r="C45" s="62">
        <f>VLOOKUP($B45,'0.ﾌﾟﾛｼﾞｪｸﾄ警告ｻﾏﾘ'!$A$3:$L$235,2,FALSE)</f>
        <v>0</v>
      </c>
      <c r="D45" s="62">
        <f>VLOOKUP($B45,'0.ﾌﾟﾛｼﾞｪｸﾄ警告ｻﾏﾘ'!$A$3:$L$235,3,FALSE)</f>
        <v>0</v>
      </c>
      <c r="E45" s="62">
        <f>VLOOKUP($B45,'0.ﾌﾟﾛｼﾞｪｸﾄ警告ｻﾏﾘ'!$A$3:$L$235,4,FALSE)</f>
        <v>0</v>
      </c>
      <c r="F45" s="62">
        <f>VLOOKUP($B45,'0.ﾌﾟﾛｼﾞｪｸﾄ警告ｻﾏﾘ'!$A$3:$L$235,5,FALSE)</f>
        <v>0</v>
      </c>
      <c r="G45" s="62">
        <f>VLOOKUP($B45,'0.ﾌﾟﾛｼﾞｪｸﾄ警告ｻﾏﾘ'!$A$3:$L$235,6,FALSE)</f>
        <v>0</v>
      </c>
      <c r="H45" s="62">
        <f>VLOOKUP($B45,'0.ﾌﾟﾛｼﾞｪｸﾄ警告ｻﾏﾘ'!$A$3:$L$235,7,FALSE)</f>
        <v>0</v>
      </c>
      <c r="I45" s="62">
        <f>VLOOKUP($B45,'0.ﾌﾟﾛｼﾞｪｸﾄ警告ｻﾏﾘ'!$A$3:$L$235,8,FALSE)</f>
        <v>0</v>
      </c>
      <c r="J45" s="62">
        <f>VLOOKUP($B45,'0.ﾌﾟﾛｼﾞｪｸﾄ警告ｻﾏﾘ'!$A$3:$L$235,9,FALSE)</f>
        <v>0</v>
      </c>
      <c r="K45" s="62">
        <f>VLOOKUP($B45,'0.ﾌﾟﾛｼﾞｪｸﾄ警告ｻﾏﾘ'!$A$3:$L$235,10,FALSE)</f>
        <v>0</v>
      </c>
      <c r="L45" s="62">
        <f>VLOOKUP($B45,'0.ﾌﾟﾛｼﾞｪｸﾄ警告ｻﾏﾘ'!$A$3:$L$235,11,FALSE)</f>
        <v>0</v>
      </c>
      <c r="M45" s="62">
        <f>VLOOKUP($B45,'0.ﾌﾟﾛｼﾞｪｸﾄ警告ｻﾏﾘ'!$A$3:$L$235,12,FALSE)</f>
        <v>0</v>
      </c>
      <c r="N45" s="62">
        <f>COUNTIF('2.チェック結果'!B:B,B45)</f>
        <v>0</v>
      </c>
      <c r="O45" s="53" t="str">
        <f t="shared" si="6"/>
        <v>OK</v>
      </c>
    </row>
    <row r="46" spans="1:15" outlineLevel="1">
      <c r="A46" s="51"/>
      <c r="B46" s="48" t="s">
        <v>252</v>
      </c>
      <c r="C46" s="62">
        <f>VLOOKUP($B46,'0.ﾌﾟﾛｼﾞｪｸﾄ警告ｻﾏﾘ'!$A$3:$L$235,2,FALSE)</f>
        <v>0</v>
      </c>
      <c r="D46" s="62">
        <f>VLOOKUP($B46,'0.ﾌﾟﾛｼﾞｪｸﾄ警告ｻﾏﾘ'!$A$3:$L$235,3,FALSE)</f>
        <v>0</v>
      </c>
      <c r="E46" s="62">
        <f>VLOOKUP($B46,'0.ﾌﾟﾛｼﾞｪｸﾄ警告ｻﾏﾘ'!$A$3:$L$235,4,FALSE)</f>
        <v>0</v>
      </c>
      <c r="F46" s="62">
        <f>VLOOKUP($B46,'0.ﾌﾟﾛｼﾞｪｸﾄ警告ｻﾏﾘ'!$A$3:$L$235,5,FALSE)</f>
        <v>0</v>
      </c>
      <c r="G46" s="62">
        <f>VLOOKUP($B46,'0.ﾌﾟﾛｼﾞｪｸﾄ警告ｻﾏﾘ'!$A$3:$L$235,6,FALSE)</f>
        <v>0</v>
      </c>
      <c r="H46" s="62">
        <f>VLOOKUP($B46,'0.ﾌﾟﾛｼﾞｪｸﾄ警告ｻﾏﾘ'!$A$3:$L$235,7,FALSE)</f>
        <v>9</v>
      </c>
      <c r="I46" s="62">
        <f>VLOOKUP($B46,'0.ﾌﾟﾛｼﾞｪｸﾄ警告ｻﾏﾘ'!$A$3:$L$235,8,FALSE)</f>
        <v>2</v>
      </c>
      <c r="J46" s="62">
        <f>VLOOKUP($B46,'0.ﾌﾟﾛｼﾞｪｸﾄ警告ｻﾏﾘ'!$A$3:$L$235,9,FALSE)</f>
        <v>1</v>
      </c>
      <c r="K46" s="62">
        <f>VLOOKUP($B46,'0.ﾌﾟﾛｼﾞｪｸﾄ警告ｻﾏﾘ'!$A$3:$L$235,10,FALSE)</f>
        <v>0</v>
      </c>
      <c r="L46" s="62">
        <f>VLOOKUP($B46,'0.ﾌﾟﾛｼﾞｪｸﾄ警告ｻﾏﾘ'!$A$3:$L$235,11,FALSE)</f>
        <v>0</v>
      </c>
      <c r="M46" s="62">
        <f>VLOOKUP($B46,'0.ﾌﾟﾛｼﾞｪｸﾄ警告ｻﾏﾘ'!$A$3:$L$235,12,FALSE)</f>
        <v>12</v>
      </c>
      <c r="N46" s="62">
        <f>COUNTIF('2.チェック結果'!B:B,B46)</f>
        <v>12</v>
      </c>
      <c r="O46" s="53" t="str">
        <f>IF(M46=N46,"OK","NOK")</f>
        <v>OK</v>
      </c>
    </row>
    <row r="47" spans="1:15" outlineLevel="1">
      <c r="A47" s="51"/>
      <c r="B47" s="51" t="s">
        <v>82</v>
      </c>
      <c r="C47" s="62">
        <f>VLOOKUP($B47,'0.ﾌﾟﾛｼﾞｪｸﾄ警告ｻﾏﾘ'!$A$3:$L$235,2,FALSE)</f>
        <v>0</v>
      </c>
      <c r="D47" s="62">
        <f>VLOOKUP($B47,'0.ﾌﾟﾛｼﾞｪｸﾄ警告ｻﾏﾘ'!$A$3:$L$235,3,FALSE)</f>
        <v>0</v>
      </c>
      <c r="E47" s="62">
        <f>VLOOKUP($B47,'0.ﾌﾟﾛｼﾞｪｸﾄ警告ｻﾏﾘ'!$A$3:$L$235,4,FALSE)</f>
        <v>0</v>
      </c>
      <c r="F47" s="62">
        <f>VLOOKUP($B47,'0.ﾌﾟﾛｼﾞｪｸﾄ警告ｻﾏﾘ'!$A$3:$L$235,5,FALSE)</f>
        <v>0</v>
      </c>
      <c r="G47" s="62">
        <f>VLOOKUP($B47,'0.ﾌﾟﾛｼﾞｪｸﾄ警告ｻﾏﾘ'!$A$3:$L$235,6,FALSE)</f>
        <v>0</v>
      </c>
      <c r="H47" s="62">
        <f>VLOOKUP($B47,'0.ﾌﾟﾛｼﾞｪｸﾄ警告ｻﾏﾘ'!$A$3:$L$235,7,FALSE)</f>
        <v>0</v>
      </c>
      <c r="I47" s="62">
        <f>VLOOKUP($B47,'0.ﾌﾟﾛｼﾞｪｸﾄ警告ｻﾏﾘ'!$A$3:$L$235,8,FALSE)</f>
        <v>0</v>
      </c>
      <c r="J47" s="62">
        <f>VLOOKUP($B47,'0.ﾌﾟﾛｼﾞｪｸﾄ警告ｻﾏﾘ'!$A$3:$L$235,9,FALSE)</f>
        <v>0</v>
      </c>
      <c r="K47" s="62">
        <f>VLOOKUP($B47,'0.ﾌﾟﾛｼﾞｪｸﾄ警告ｻﾏﾘ'!$A$3:$L$235,10,FALSE)</f>
        <v>0</v>
      </c>
      <c r="L47" s="62">
        <f>VLOOKUP($B47,'0.ﾌﾟﾛｼﾞｪｸﾄ警告ｻﾏﾘ'!$A$3:$L$235,11,FALSE)</f>
        <v>0</v>
      </c>
      <c r="M47" s="62">
        <f>VLOOKUP($B47,'0.ﾌﾟﾛｼﾞｪｸﾄ警告ｻﾏﾘ'!$A$3:$L$235,12,FALSE)</f>
        <v>0</v>
      </c>
      <c r="N47" s="62">
        <f>COUNTIF('2.チェック結果'!B:B,B47)</f>
        <v>0</v>
      </c>
      <c r="O47" s="53" t="str">
        <f>IF(M47=N47,"OK","NOK")</f>
        <v>OK</v>
      </c>
    </row>
    <row r="48" spans="1:15" outlineLevel="1">
      <c r="A48" s="51"/>
      <c r="B48" s="51" t="s">
        <v>253</v>
      </c>
      <c r="C48" s="62">
        <f>VLOOKUP($B48,'0.ﾌﾟﾛｼﾞｪｸﾄ警告ｻﾏﾘ'!$A$3:$L$235,2,FALSE)</f>
        <v>0</v>
      </c>
      <c r="D48" s="62">
        <f>VLOOKUP($B48,'0.ﾌﾟﾛｼﾞｪｸﾄ警告ｻﾏﾘ'!$A$3:$L$235,3,FALSE)</f>
        <v>0</v>
      </c>
      <c r="E48" s="62">
        <f>VLOOKUP($B48,'0.ﾌﾟﾛｼﾞｪｸﾄ警告ｻﾏﾘ'!$A$3:$L$235,4,FALSE)</f>
        <v>0</v>
      </c>
      <c r="F48" s="62">
        <f>VLOOKUP($B48,'0.ﾌﾟﾛｼﾞｪｸﾄ警告ｻﾏﾘ'!$A$3:$L$235,5,FALSE)</f>
        <v>0</v>
      </c>
      <c r="G48" s="62">
        <f>VLOOKUP($B48,'0.ﾌﾟﾛｼﾞｪｸﾄ警告ｻﾏﾘ'!$A$3:$L$235,6,FALSE)</f>
        <v>0</v>
      </c>
      <c r="H48" s="62">
        <f>VLOOKUP($B48,'0.ﾌﾟﾛｼﾞｪｸﾄ警告ｻﾏﾘ'!$A$3:$L$235,7,FALSE)</f>
        <v>1</v>
      </c>
      <c r="I48" s="62">
        <f>VLOOKUP($B48,'0.ﾌﾟﾛｼﾞｪｸﾄ警告ｻﾏﾘ'!$A$3:$L$235,8,FALSE)</f>
        <v>0</v>
      </c>
      <c r="J48" s="62">
        <f>VLOOKUP($B48,'0.ﾌﾟﾛｼﾞｪｸﾄ警告ｻﾏﾘ'!$A$3:$L$235,9,FALSE)</f>
        <v>3</v>
      </c>
      <c r="K48" s="62">
        <f>VLOOKUP($B48,'0.ﾌﾟﾛｼﾞｪｸﾄ警告ｻﾏﾘ'!$A$3:$L$235,10,FALSE)</f>
        <v>0</v>
      </c>
      <c r="L48" s="62">
        <f>VLOOKUP($B48,'0.ﾌﾟﾛｼﾞｪｸﾄ警告ｻﾏﾘ'!$A$3:$L$235,11,FALSE)</f>
        <v>0</v>
      </c>
      <c r="M48" s="62">
        <f>VLOOKUP($B48,'0.ﾌﾟﾛｼﾞｪｸﾄ警告ｻﾏﾘ'!$A$3:$L$235,12,FALSE)</f>
        <v>4</v>
      </c>
      <c r="N48" s="62">
        <f>COUNTIF('2.チェック結果'!B:B,B48)</f>
        <v>4</v>
      </c>
      <c r="O48" s="53" t="str">
        <f t="shared" ref="O48:O49" si="7">IF(M48=N48,"OK","NOK")</f>
        <v>OK</v>
      </c>
    </row>
    <row r="49" spans="1:15" outlineLevel="1">
      <c r="A49" s="51"/>
      <c r="B49" s="51" t="s">
        <v>254</v>
      </c>
      <c r="C49" s="62">
        <f>VLOOKUP($B49,'0.ﾌﾟﾛｼﾞｪｸﾄ警告ｻﾏﾘ'!$A$3:$L$235,2,FALSE)</f>
        <v>0</v>
      </c>
      <c r="D49" s="62">
        <f>VLOOKUP($B49,'0.ﾌﾟﾛｼﾞｪｸﾄ警告ｻﾏﾘ'!$A$3:$L$235,3,FALSE)</f>
        <v>0</v>
      </c>
      <c r="E49" s="62">
        <f>VLOOKUP($B49,'0.ﾌﾟﾛｼﾞｪｸﾄ警告ｻﾏﾘ'!$A$3:$L$235,4,FALSE)</f>
        <v>0</v>
      </c>
      <c r="F49" s="62">
        <f>VLOOKUP($B49,'0.ﾌﾟﾛｼﾞｪｸﾄ警告ｻﾏﾘ'!$A$3:$L$235,5,FALSE)</f>
        <v>0</v>
      </c>
      <c r="G49" s="62">
        <f>VLOOKUP($B49,'0.ﾌﾟﾛｼﾞｪｸﾄ警告ｻﾏﾘ'!$A$3:$L$235,6,FALSE)</f>
        <v>0</v>
      </c>
      <c r="H49" s="62">
        <f>VLOOKUP($B49,'0.ﾌﾟﾛｼﾞｪｸﾄ警告ｻﾏﾘ'!$A$3:$L$235,7,FALSE)</f>
        <v>0</v>
      </c>
      <c r="I49" s="62">
        <f>VLOOKUP($B49,'0.ﾌﾟﾛｼﾞｪｸﾄ警告ｻﾏﾘ'!$A$3:$L$235,8,FALSE)</f>
        <v>0</v>
      </c>
      <c r="J49" s="62">
        <f>VLOOKUP($B49,'0.ﾌﾟﾛｼﾞｪｸﾄ警告ｻﾏﾘ'!$A$3:$L$235,9,FALSE)</f>
        <v>0</v>
      </c>
      <c r="K49" s="62">
        <f>VLOOKUP($B49,'0.ﾌﾟﾛｼﾞｪｸﾄ警告ｻﾏﾘ'!$A$3:$L$235,10,FALSE)</f>
        <v>0</v>
      </c>
      <c r="L49" s="62">
        <f>VLOOKUP($B49,'0.ﾌﾟﾛｼﾞｪｸﾄ警告ｻﾏﾘ'!$A$3:$L$235,11,FALSE)</f>
        <v>0</v>
      </c>
      <c r="M49" s="62">
        <f>VLOOKUP($B49,'0.ﾌﾟﾛｼﾞｪｸﾄ警告ｻﾏﾘ'!$A$3:$L$235,12,FALSE)</f>
        <v>0</v>
      </c>
      <c r="N49" s="62">
        <f>COUNTIF('2.チェック結果'!B:B,B49)</f>
        <v>0</v>
      </c>
      <c r="O49" s="53" t="str">
        <f t="shared" si="7"/>
        <v>OK</v>
      </c>
    </row>
    <row r="50" spans="1:15" outlineLevel="1">
      <c r="A50" s="112" t="s">
        <v>62</v>
      </c>
      <c r="B50" s="113"/>
      <c r="C50" s="113"/>
      <c r="D50" s="113"/>
      <c r="E50" s="113"/>
      <c r="F50" s="113"/>
      <c r="G50" s="113"/>
      <c r="H50" s="113"/>
      <c r="I50" s="113"/>
      <c r="J50" s="113"/>
      <c r="K50" s="113"/>
      <c r="L50" s="113"/>
      <c r="M50" s="114"/>
      <c r="N50" s="52"/>
      <c r="O50" s="52"/>
    </row>
    <row r="51" spans="1:15">
      <c r="A51" s="52" t="s">
        <v>457</v>
      </c>
      <c r="B51" s="52"/>
      <c r="C51" s="52"/>
      <c r="D51" s="52"/>
      <c r="E51" s="52"/>
      <c r="F51" s="52"/>
      <c r="G51" s="52"/>
      <c r="H51" s="52"/>
      <c r="I51" s="52"/>
      <c r="J51" s="52"/>
      <c r="K51" s="52"/>
      <c r="L51" s="52"/>
      <c r="M51" s="52"/>
      <c r="N51" s="52"/>
      <c r="O51" s="52"/>
    </row>
    <row r="52" spans="1:15">
      <c r="A52" s="60"/>
      <c r="B52" s="51" t="s">
        <v>458</v>
      </c>
      <c r="C52" s="62">
        <f>VLOOKUP($B52,'0.ﾌﾟﾛｼﾞｪｸﾄ警告ｻﾏﾘ'!$A$3:$L$235,2,FALSE)</f>
        <v>0</v>
      </c>
      <c r="D52" s="62">
        <f>VLOOKUP($B52,'0.ﾌﾟﾛｼﾞｪｸﾄ警告ｻﾏﾘ'!$A$3:$L$235,3,FALSE)</f>
        <v>0</v>
      </c>
      <c r="E52" s="62">
        <f>VLOOKUP($B52,'0.ﾌﾟﾛｼﾞｪｸﾄ警告ｻﾏﾘ'!$A$3:$L$235,4,FALSE)</f>
        <v>0</v>
      </c>
      <c r="F52" s="62">
        <f>VLOOKUP($B52,'0.ﾌﾟﾛｼﾞｪｸﾄ警告ｻﾏﾘ'!$A$3:$L$235,5,FALSE)</f>
        <v>0</v>
      </c>
      <c r="G52" s="62">
        <f>VLOOKUP($B52,'0.ﾌﾟﾛｼﾞｪｸﾄ警告ｻﾏﾘ'!$A$3:$L$235,6,FALSE)</f>
        <v>0</v>
      </c>
      <c r="H52" s="62">
        <f>VLOOKUP($B52,'0.ﾌﾟﾛｼﾞｪｸﾄ警告ｻﾏﾘ'!$A$3:$L$235,7,FALSE)</f>
        <v>0</v>
      </c>
      <c r="I52" s="62">
        <f>VLOOKUP($B52,'0.ﾌﾟﾛｼﾞｪｸﾄ警告ｻﾏﾘ'!$A$3:$L$235,8,FALSE)</f>
        <v>0</v>
      </c>
      <c r="J52" s="62">
        <f>VLOOKUP($B52,'0.ﾌﾟﾛｼﾞｪｸﾄ警告ｻﾏﾘ'!$A$3:$L$235,9,FALSE)</f>
        <v>0</v>
      </c>
      <c r="K52" s="62">
        <f>VLOOKUP($B52,'0.ﾌﾟﾛｼﾞｪｸﾄ警告ｻﾏﾘ'!$A$3:$L$235,10,FALSE)</f>
        <v>0</v>
      </c>
      <c r="L52" s="62">
        <f>VLOOKUP($B52,'0.ﾌﾟﾛｼﾞｪｸﾄ警告ｻﾏﾘ'!$A$3:$L$235,11,FALSE)</f>
        <v>0</v>
      </c>
      <c r="M52" s="62">
        <f>VLOOKUP($B52,'0.ﾌﾟﾛｼﾞｪｸﾄ警告ｻﾏﾘ'!$A$3:$L$235,12,FALSE)</f>
        <v>0</v>
      </c>
      <c r="N52" s="62">
        <f>COUNTIF('2.チェック結果'!B:B,B52)</f>
        <v>0</v>
      </c>
      <c r="O52" s="53" t="str">
        <f t="shared" ref="O52:O59" si="8">IF(M52=N52,"OK","NOK")</f>
        <v>OK</v>
      </c>
    </row>
    <row r="53" spans="1:15">
      <c r="A53" s="60"/>
      <c r="B53" s="51" t="s">
        <v>459</v>
      </c>
      <c r="C53" s="62">
        <f>VLOOKUP($B53,'0.ﾌﾟﾛｼﾞｪｸﾄ警告ｻﾏﾘ'!$A$3:$L$235,2,FALSE)</f>
        <v>0</v>
      </c>
      <c r="D53" s="62">
        <f>VLOOKUP($B53,'0.ﾌﾟﾛｼﾞｪｸﾄ警告ｻﾏﾘ'!$A$3:$L$235,3,FALSE)</f>
        <v>0</v>
      </c>
      <c r="E53" s="62">
        <f>VLOOKUP($B53,'0.ﾌﾟﾛｼﾞｪｸﾄ警告ｻﾏﾘ'!$A$3:$L$235,4,FALSE)</f>
        <v>0</v>
      </c>
      <c r="F53" s="62">
        <f>VLOOKUP($B53,'0.ﾌﾟﾛｼﾞｪｸﾄ警告ｻﾏﾘ'!$A$3:$L$235,5,FALSE)</f>
        <v>0</v>
      </c>
      <c r="G53" s="62">
        <f>VLOOKUP($B53,'0.ﾌﾟﾛｼﾞｪｸﾄ警告ｻﾏﾘ'!$A$3:$L$235,6,FALSE)</f>
        <v>0</v>
      </c>
      <c r="H53" s="62">
        <f>VLOOKUP($B53,'0.ﾌﾟﾛｼﾞｪｸﾄ警告ｻﾏﾘ'!$A$3:$L$235,7,FALSE)</f>
        <v>2</v>
      </c>
      <c r="I53" s="62">
        <f>VLOOKUP($B53,'0.ﾌﾟﾛｼﾞｪｸﾄ警告ｻﾏﾘ'!$A$3:$L$235,8,FALSE)</f>
        <v>0</v>
      </c>
      <c r="J53" s="62">
        <f>VLOOKUP($B53,'0.ﾌﾟﾛｼﾞｪｸﾄ警告ｻﾏﾘ'!$A$3:$L$235,9,FALSE)</f>
        <v>1</v>
      </c>
      <c r="K53" s="62">
        <f>VLOOKUP($B53,'0.ﾌﾟﾛｼﾞｪｸﾄ警告ｻﾏﾘ'!$A$3:$L$235,10,FALSE)</f>
        <v>0</v>
      </c>
      <c r="L53" s="62">
        <f>VLOOKUP($B53,'0.ﾌﾟﾛｼﾞｪｸﾄ警告ｻﾏﾘ'!$A$3:$L$235,11,FALSE)</f>
        <v>0</v>
      </c>
      <c r="M53" s="62">
        <f>VLOOKUP($B53,'0.ﾌﾟﾛｼﾞｪｸﾄ警告ｻﾏﾘ'!$A$3:$L$235,12,FALSE)</f>
        <v>3</v>
      </c>
      <c r="N53" s="62">
        <f>COUNTIF('2.チェック結果'!B:B,B53)</f>
        <v>3</v>
      </c>
      <c r="O53" s="53" t="str">
        <f t="shared" si="8"/>
        <v>OK</v>
      </c>
    </row>
    <row r="54" spans="1:15">
      <c r="A54" s="60"/>
      <c r="B54" s="51" t="s">
        <v>460</v>
      </c>
      <c r="C54" s="62">
        <f>VLOOKUP($B54,'0.ﾌﾟﾛｼﾞｪｸﾄ警告ｻﾏﾘ'!$A$3:$L$235,2,FALSE)</f>
        <v>0</v>
      </c>
      <c r="D54" s="62">
        <f>VLOOKUP($B54,'0.ﾌﾟﾛｼﾞｪｸﾄ警告ｻﾏﾘ'!$A$3:$L$235,3,FALSE)</f>
        <v>0</v>
      </c>
      <c r="E54" s="62">
        <f>VLOOKUP($B54,'0.ﾌﾟﾛｼﾞｪｸﾄ警告ｻﾏﾘ'!$A$3:$L$235,4,FALSE)</f>
        <v>0</v>
      </c>
      <c r="F54" s="62">
        <f>VLOOKUP($B54,'0.ﾌﾟﾛｼﾞｪｸﾄ警告ｻﾏﾘ'!$A$3:$L$235,5,FALSE)</f>
        <v>0</v>
      </c>
      <c r="G54" s="62">
        <f>VLOOKUP($B54,'0.ﾌﾟﾛｼﾞｪｸﾄ警告ｻﾏﾘ'!$A$3:$L$235,6,FALSE)</f>
        <v>0</v>
      </c>
      <c r="H54" s="62">
        <f>VLOOKUP($B54,'0.ﾌﾟﾛｼﾞｪｸﾄ警告ｻﾏﾘ'!$A$3:$L$235,7,FALSE)</f>
        <v>0</v>
      </c>
      <c r="I54" s="62">
        <f>VLOOKUP($B54,'0.ﾌﾟﾛｼﾞｪｸﾄ警告ｻﾏﾘ'!$A$3:$L$235,8,FALSE)</f>
        <v>0</v>
      </c>
      <c r="J54" s="62">
        <f>VLOOKUP($B54,'0.ﾌﾟﾛｼﾞｪｸﾄ警告ｻﾏﾘ'!$A$3:$L$235,9,FALSE)</f>
        <v>0</v>
      </c>
      <c r="K54" s="62">
        <f>VLOOKUP($B54,'0.ﾌﾟﾛｼﾞｪｸﾄ警告ｻﾏﾘ'!$A$3:$L$235,10,FALSE)</f>
        <v>0</v>
      </c>
      <c r="L54" s="62">
        <f>VLOOKUP($B54,'0.ﾌﾟﾛｼﾞｪｸﾄ警告ｻﾏﾘ'!$A$3:$L$235,11,FALSE)</f>
        <v>0</v>
      </c>
      <c r="M54" s="62">
        <f>VLOOKUP($B54,'0.ﾌﾟﾛｼﾞｪｸﾄ警告ｻﾏﾘ'!$A$3:$L$235,12,FALSE)</f>
        <v>0</v>
      </c>
      <c r="N54" s="62">
        <f>COUNTIF('2.チェック結果'!B:B,B54)</f>
        <v>0</v>
      </c>
      <c r="O54" s="53" t="str">
        <f t="shared" si="8"/>
        <v>OK</v>
      </c>
    </row>
    <row r="55" spans="1:15">
      <c r="A55" s="60"/>
      <c r="B55" s="51" t="s">
        <v>461</v>
      </c>
      <c r="C55" s="62">
        <f>VLOOKUP($B55,'0.ﾌﾟﾛｼﾞｪｸﾄ警告ｻﾏﾘ'!$A$3:$L$235,2,FALSE)</f>
        <v>0</v>
      </c>
      <c r="D55" s="62">
        <f>VLOOKUP($B55,'0.ﾌﾟﾛｼﾞｪｸﾄ警告ｻﾏﾘ'!$A$3:$L$235,3,FALSE)</f>
        <v>0</v>
      </c>
      <c r="E55" s="62">
        <f>VLOOKUP($B55,'0.ﾌﾟﾛｼﾞｪｸﾄ警告ｻﾏﾘ'!$A$3:$L$235,4,FALSE)</f>
        <v>0</v>
      </c>
      <c r="F55" s="62">
        <f>VLOOKUP($B55,'0.ﾌﾟﾛｼﾞｪｸﾄ警告ｻﾏﾘ'!$A$3:$L$235,5,FALSE)</f>
        <v>0</v>
      </c>
      <c r="G55" s="62">
        <f>VLOOKUP($B55,'0.ﾌﾟﾛｼﾞｪｸﾄ警告ｻﾏﾘ'!$A$3:$L$235,6,FALSE)</f>
        <v>0</v>
      </c>
      <c r="H55" s="62">
        <f>VLOOKUP($B55,'0.ﾌﾟﾛｼﾞｪｸﾄ警告ｻﾏﾘ'!$A$3:$L$235,7,FALSE)</f>
        <v>0</v>
      </c>
      <c r="I55" s="62">
        <f>VLOOKUP($B55,'0.ﾌﾟﾛｼﾞｪｸﾄ警告ｻﾏﾘ'!$A$3:$L$235,8,FALSE)</f>
        <v>0</v>
      </c>
      <c r="J55" s="62">
        <f>VLOOKUP($B55,'0.ﾌﾟﾛｼﾞｪｸﾄ警告ｻﾏﾘ'!$A$3:$L$235,9,FALSE)</f>
        <v>0</v>
      </c>
      <c r="K55" s="62">
        <f>VLOOKUP($B55,'0.ﾌﾟﾛｼﾞｪｸﾄ警告ｻﾏﾘ'!$A$3:$L$235,10,FALSE)</f>
        <v>0</v>
      </c>
      <c r="L55" s="62">
        <f>VLOOKUP($B55,'0.ﾌﾟﾛｼﾞｪｸﾄ警告ｻﾏﾘ'!$A$3:$L$235,11,FALSE)</f>
        <v>0</v>
      </c>
      <c r="M55" s="62">
        <f>VLOOKUP($B55,'0.ﾌﾟﾛｼﾞｪｸﾄ警告ｻﾏﾘ'!$A$3:$L$235,12,FALSE)</f>
        <v>0</v>
      </c>
      <c r="N55" s="62">
        <f>COUNTIF('2.チェック結果'!B:B,B55)</f>
        <v>0</v>
      </c>
      <c r="O55" s="53" t="str">
        <f t="shared" si="8"/>
        <v>OK</v>
      </c>
    </row>
    <row r="56" spans="1:15">
      <c r="A56" s="60"/>
      <c r="B56" s="51" t="s">
        <v>462</v>
      </c>
      <c r="C56" s="62">
        <f>VLOOKUP($B56,'0.ﾌﾟﾛｼﾞｪｸﾄ警告ｻﾏﾘ'!$A$3:$L$235,2,FALSE)</f>
        <v>0</v>
      </c>
      <c r="D56" s="62">
        <f>VLOOKUP($B56,'0.ﾌﾟﾛｼﾞｪｸﾄ警告ｻﾏﾘ'!$A$3:$L$235,3,FALSE)</f>
        <v>0</v>
      </c>
      <c r="E56" s="62">
        <f>VLOOKUP($B56,'0.ﾌﾟﾛｼﾞｪｸﾄ警告ｻﾏﾘ'!$A$3:$L$235,4,FALSE)</f>
        <v>0</v>
      </c>
      <c r="F56" s="62">
        <f>VLOOKUP($B56,'0.ﾌﾟﾛｼﾞｪｸﾄ警告ｻﾏﾘ'!$A$3:$L$235,5,FALSE)</f>
        <v>0</v>
      </c>
      <c r="G56" s="62">
        <f>VLOOKUP($B56,'0.ﾌﾟﾛｼﾞｪｸﾄ警告ｻﾏﾘ'!$A$3:$L$235,6,FALSE)</f>
        <v>0</v>
      </c>
      <c r="H56" s="62">
        <f>VLOOKUP($B56,'0.ﾌﾟﾛｼﾞｪｸﾄ警告ｻﾏﾘ'!$A$3:$L$235,7,FALSE)</f>
        <v>3</v>
      </c>
      <c r="I56" s="62">
        <f>VLOOKUP($B56,'0.ﾌﾟﾛｼﾞｪｸﾄ警告ｻﾏﾘ'!$A$3:$L$235,8,FALSE)</f>
        <v>0</v>
      </c>
      <c r="J56" s="62">
        <f>VLOOKUP($B56,'0.ﾌﾟﾛｼﾞｪｸﾄ警告ｻﾏﾘ'!$A$3:$L$235,9,FALSE)</f>
        <v>0</v>
      </c>
      <c r="K56" s="62">
        <f>VLOOKUP($B56,'0.ﾌﾟﾛｼﾞｪｸﾄ警告ｻﾏﾘ'!$A$3:$L$235,10,FALSE)</f>
        <v>0</v>
      </c>
      <c r="L56" s="62">
        <f>VLOOKUP($B56,'0.ﾌﾟﾛｼﾞｪｸﾄ警告ｻﾏﾘ'!$A$3:$L$235,11,FALSE)</f>
        <v>0</v>
      </c>
      <c r="M56" s="62">
        <f>VLOOKUP($B56,'0.ﾌﾟﾛｼﾞｪｸﾄ警告ｻﾏﾘ'!$A$3:$L$235,12,FALSE)</f>
        <v>3</v>
      </c>
      <c r="N56" s="62">
        <f>COUNTIF('2.チェック結果'!B:B,B56)</f>
        <v>3</v>
      </c>
      <c r="O56" s="53" t="str">
        <f t="shared" si="8"/>
        <v>OK</v>
      </c>
    </row>
    <row r="57" spans="1:15">
      <c r="A57" s="60"/>
      <c r="B57" s="51" t="s">
        <v>60</v>
      </c>
      <c r="C57" s="62">
        <f>VLOOKUP($B57,'0.ﾌﾟﾛｼﾞｪｸﾄ警告ｻﾏﾘ'!$A$3:$L$235,2,FALSE)</f>
        <v>0</v>
      </c>
      <c r="D57" s="62">
        <f>VLOOKUP($B57,'0.ﾌﾟﾛｼﾞｪｸﾄ警告ｻﾏﾘ'!$A$3:$L$235,3,FALSE)</f>
        <v>0</v>
      </c>
      <c r="E57" s="62">
        <f>VLOOKUP($B57,'0.ﾌﾟﾛｼﾞｪｸﾄ警告ｻﾏﾘ'!$A$3:$L$235,4,FALSE)</f>
        <v>0</v>
      </c>
      <c r="F57" s="62">
        <f>VLOOKUP($B57,'0.ﾌﾟﾛｼﾞｪｸﾄ警告ｻﾏﾘ'!$A$3:$L$235,5,FALSE)</f>
        <v>0</v>
      </c>
      <c r="G57" s="62">
        <f>VLOOKUP($B57,'0.ﾌﾟﾛｼﾞｪｸﾄ警告ｻﾏﾘ'!$A$3:$L$235,6,FALSE)</f>
        <v>0</v>
      </c>
      <c r="H57" s="62">
        <f>VLOOKUP($B57,'0.ﾌﾟﾛｼﾞｪｸﾄ警告ｻﾏﾘ'!$A$3:$L$235,7,FALSE)</f>
        <v>0</v>
      </c>
      <c r="I57" s="62">
        <f>VLOOKUP($B57,'0.ﾌﾟﾛｼﾞｪｸﾄ警告ｻﾏﾘ'!$A$3:$L$235,8,FALSE)</f>
        <v>0</v>
      </c>
      <c r="J57" s="62">
        <f>VLOOKUP($B57,'0.ﾌﾟﾛｼﾞｪｸﾄ警告ｻﾏﾘ'!$A$3:$L$235,9,FALSE)</f>
        <v>0</v>
      </c>
      <c r="K57" s="62">
        <f>VLOOKUP($B57,'0.ﾌﾟﾛｼﾞｪｸﾄ警告ｻﾏﾘ'!$A$3:$L$235,10,FALSE)</f>
        <v>0</v>
      </c>
      <c r="L57" s="62">
        <f>VLOOKUP($B57,'0.ﾌﾟﾛｼﾞｪｸﾄ警告ｻﾏﾘ'!$A$3:$L$235,11,FALSE)</f>
        <v>0</v>
      </c>
      <c r="M57" s="62">
        <f>VLOOKUP($B57,'0.ﾌﾟﾛｼﾞｪｸﾄ警告ｻﾏﾘ'!$A$3:$L$235,12,FALSE)</f>
        <v>0</v>
      </c>
      <c r="N57" s="62">
        <f>COUNTIF('2.チェック結果'!B:B,B57)</f>
        <v>0</v>
      </c>
      <c r="O57" s="53" t="str">
        <f t="shared" si="8"/>
        <v>OK</v>
      </c>
    </row>
    <row r="58" spans="1:15">
      <c r="A58" s="60"/>
      <c r="B58" s="51" t="s">
        <v>463</v>
      </c>
      <c r="C58" s="62">
        <f>VLOOKUP($B58,'0.ﾌﾟﾛｼﾞｪｸﾄ警告ｻﾏﾘ'!$A$3:$L$235,2,FALSE)</f>
        <v>0</v>
      </c>
      <c r="D58" s="62">
        <f>VLOOKUP($B58,'0.ﾌﾟﾛｼﾞｪｸﾄ警告ｻﾏﾘ'!$A$3:$L$235,3,FALSE)</f>
        <v>0</v>
      </c>
      <c r="E58" s="62">
        <f>VLOOKUP($B58,'0.ﾌﾟﾛｼﾞｪｸﾄ警告ｻﾏﾘ'!$A$3:$L$235,4,FALSE)</f>
        <v>0</v>
      </c>
      <c r="F58" s="62">
        <f>VLOOKUP($B58,'0.ﾌﾟﾛｼﾞｪｸﾄ警告ｻﾏﾘ'!$A$3:$L$235,5,FALSE)</f>
        <v>0</v>
      </c>
      <c r="G58" s="62">
        <f>VLOOKUP($B58,'0.ﾌﾟﾛｼﾞｪｸﾄ警告ｻﾏﾘ'!$A$3:$L$235,6,FALSE)</f>
        <v>0</v>
      </c>
      <c r="H58" s="62">
        <f>VLOOKUP($B58,'0.ﾌﾟﾛｼﾞｪｸﾄ警告ｻﾏﾘ'!$A$3:$L$235,7,FALSE)</f>
        <v>2</v>
      </c>
      <c r="I58" s="62">
        <f>VLOOKUP($B58,'0.ﾌﾟﾛｼﾞｪｸﾄ警告ｻﾏﾘ'!$A$3:$L$235,8,FALSE)</f>
        <v>0</v>
      </c>
      <c r="J58" s="62">
        <f>VLOOKUP($B58,'0.ﾌﾟﾛｼﾞｪｸﾄ警告ｻﾏﾘ'!$A$3:$L$235,9,FALSE)</f>
        <v>1</v>
      </c>
      <c r="K58" s="62">
        <f>VLOOKUP($B58,'0.ﾌﾟﾛｼﾞｪｸﾄ警告ｻﾏﾘ'!$A$3:$L$235,10,FALSE)</f>
        <v>0</v>
      </c>
      <c r="L58" s="62">
        <f>VLOOKUP($B58,'0.ﾌﾟﾛｼﾞｪｸﾄ警告ｻﾏﾘ'!$A$3:$L$235,11,FALSE)</f>
        <v>0</v>
      </c>
      <c r="M58" s="62">
        <f>VLOOKUP($B58,'0.ﾌﾟﾛｼﾞｪｸﾄ警告ｻﾏﾘ'!$A$3:$L$235,12,FALSE)</f>
        <v>3</v>
      </c>
      <c r="N58" s="62">
        <f>COUNTIF('2.チェック結果'!B:B,B58)</f>
        <v>3</v>
      </c>
      <c r="O58" s="53" t="str">
        <f t="shared" si="8"/>
        <v>OK</v>
      </c>
    </row>
    <row r="59" spans="1:15">
      <c r="A59" s="60"/>
      <c r="B59" s="51" t="s">
        <v>464</v>
      </c>
      <c r="C59" s="62">
        <f>VLOOKUP($B59,'0.ﾌﾟﾛｼﾞｪｸﾄ警告ｻﾏﾘ'!$A$3:$L$235,2,FALSE)</f>
        <v>0</v>
      </c>
      <c r="D59" s="62">
        <f>VLOOKUP($B59,'0.ﾌﾟﾛｼﾞｪｸﾄ警告ｻﾏﾘ'!$A$3:$L$235,3,FALSE)</f>
        <v>0</v>
      </c>
      <c r="E59" s="62">
        <f>VLOOKUP($B59,'0.ﾌﾟﾛｼﾞｪｸﾄ警告ｻﾏﾘ'!$A$3:$L$235,4,FALSE)</f>
        <v>0</v>
      </c>
      <c r="F59" s="62">
        <f>VLOOKUP($B59,'0.ﾌﾟﾛｼﾞｪｸﾄ警告ｻﾏﾘ'!$A$3:$L$235,5,FALSE)</f>
        <v>0</v>
      </c>
      <c r="G59" s="62">
        <f>VLOOKUP($B59,'0.ﾌﾟﾛｼﾞｪｸﾄ警告ｻﾏﾘ'!$A$3:$L$235,6,FALSE)</f>
        <v>0</v>
      </c>
      <c r="H59" s="62">
        <f>VLOOKUP($B59,'0.ﾌﾟﾛｼﾞｪｸﾄ警告ｻﾏﾘ'!$A$3:$L$235,7,FALSE)</f>
        <v>0</v>
      </c>
      <c r="I59" s="62">
        <f>VLOOKUP($B59,'0.ﾌﾟﾛｼﾞｪｸﾄ警告ｻﾏﾘ'!$A$3:$L$235,8,FALSE)</f>
        <v>0</v>
      </c>
      <c r="J59" s="62">
        <f>VLOOKUP($B59,'0.ﾌﾟﾛｼﾞｪｸﾄ警告ｻﾏﾘ'!$A$3:$L$235,9,FALSE)</f>
        <v>0</v>
      </c>
      <c r="K59" s="62">
        <f>VLOOKUP($B59,'0.ﾌﾟﾛｼﾞｪｸﾄ警告ｻﾏﾘ'!$A$3:$L$235,10,FALSE)</f>
        <v>0</v>
      </c>
      <c r="L59" s="62">
        <f>VLOOKUP($B59,'0.ﾌﾟﾛｼﾞｪｸﾄ警告ｻﾏﾘ'!$A$3:$L$235,11,FALSE)</f>
        <v>0</v>
      </c>
      <c r="M59" s="62">
        <f>VLOOKUP($B59,'0.ﾌﾟﾛｼﾞｪｸﾄ警告ｻﾏﾘ'!$A$3:$L$235,12,FALSE)</f>
        <v>0</v>
      </c>
      <c r="N59" s="62">
        <f>COUNTIF('2.チェック結果'!B:B,B59)</f>
        <v>0</v>
      </c>
      <c r="O59" s="53" t="str">
        <f t="shared" si="8"/>
        <v>OK</v>
      </c>
    </row>
    <row r="60" spans="1:15">
      <c r="A60" s="51"/>
      <c r="B60" s="48" t="s">
        <v>465</v>
      </c>
      <c r="C60" s="62">
        <f>VLOOKUP($B60,'0.ﾌﾟﾛｼﾞｪｸﾄ警告ｻﾏﾘ'!$A$3:$L$235,2,FALSE)</f>
        <v>0</v>
      </c>
      <c r="D60" s="62">
        <f>VLOOKUP($B60,'0.ﾌﾟﾛｼﾞｪｸﾄ警告ｻﾏﾘ'!$A$3:$L$235,3,FALSE)</f>
        <v>0</v>
      </c>
      <c r="E60" s="62">
        <f>VLOOKUP($B60,'0.ﾌﾟﾛｼﾞｪｸﾄ警告ｻﾏﾘ'!$A$3:$L$235,4,FALSE)</f>
        <v>0</v>
      </c>
      <c r="F60" s="62">
        <f>VLOOKUP($B60,'0.ﾌﾟﾛｼﾞｪｸﾄ警告ｻﾏﾘ'!$A$3:$L$235,5,FALSE)</f>
        <v>0</v>
      </c>
      <c r="G60" s="62">
        <f>VLOOKUP($B60,'0.ﾌﾟﾛｼﾞｪｸﾄ警告ｻﾏﾘ'!$A$3:$L$235,6,FALSE)</f>
        <v>0</v>
      </c>
      <c r="H60" s="62">
        <f>VLOOKUP($B60,'0.ﾌﾟﾛｼﾞｪｸﾄ警告ｻﾏﾘ'!$A$3:$L$235,7,FALSE)</f>
        <v>6</v>
      </c>
      <c r="I60" s="62">
        <f>VLOOKUP($B60,'0.ﾌﾟﾛｼﾞｪｸﾄ警告ｻﾏﾘ'!$A$3:$L$235,8,FALSE)</f>
        <v>0</v>
      </c>
      <c r="J60" s="62">
        <f>VLOOKUP($B60,'0.ﾌﾟﾛｼﾞｪｸﾄ警告ｻﾏﾘ'!$A$3:$L$235,9,FALSE)</f>
        <v>3</v>
      </c>
      <c r="K60" s="62">
        <f>VLOOKUP($B60,'0.ﾌﾟﾛｼﾞｪｸﾄ警告ｻﾏﾘ'!$A$3:$L$235,10,FALSE)</f>
        <v>0</v>
      </c>
      <c r="L60" s="62">
        <f>VLOOKUP($B60,'0.ﾌﾟﾛｼﾞｪｸﾄ警告ｻﾏﾘ'!$A$3:$L$235,11,FALSE)</f>
        <v>0</v>
      </c>
      <c r="M60" s="62">
        <f>VLOOKUP($B60,'0.ﾌﾟﾛｼﾞｪｸﾄ警告ｻﾏﾘ'!$A$3:$L$235,12,FALSE)</f>
        <v>9</v>
      </c>
      <c r="N60" s="62">
        <f>COUNTIF('2.チェック結果'!B:B,B60)</f>
        <v>9</v>
      </c>
      <c r="O60" s="53" t="str">
        <f>IF(M60=N60,"OK","NOK")</f>
        <v>OK</v>
      </c>
    </row>
    <row r="61" spans="1:15">
      <c r="A61" s="51"/>
      <c r="B61" s="51" t="s">
        <v>466</v>
      </c>
      <c r="C61" s="62">
        <f>VLOOKUP($B61,'0.ﾌﾟﾛｼﾞｪｸﾄ警告ｻﾏﾘ'!$A$3:$L$235,2,FALSE)</f>
        <v>0</v>
      </c>
      <c r="D61" s="62">
        <f>VLOOKUP($B61,'0.ﾌﾟﾛｼﾞｪｸﾄ警告ｻﾏﾘ'!$A$3:$L$235,3,FALSE)</f>
        <v>0</v>
      </c>
      <c r="E61" s="62">
        <f>VLOOKUP($B61,'0.ﾌﾟﾛｼﾞｪｸﾄ警告ｻﾏﾘ'!$A$3:$L$235,4,FALSE)</f>
        <v>0</v>
      </c>
      <c r="F61" s="62">
        <f>VLOOKUP($B61,'0.ﾌﾟﾛｼﾞｪｸﾄ警告ｻﾏﾘ'!$A$3:$L$235,5,FALSE)</f>
        <v>0</v>
      </c>
      <c r="G61" s="62">
        <f>VLOOKUP($B61,'0.ﾌﾟﾛｼﾞｪｸﾄ警告ｻﾏﾘ'!$A$3:$L$235,6,FALSE)</f>
        <v>0</v>
      </c>
      <c r="H61" s="62">
        <f>VLOOKUP($B61,'0.ﾌﾟﾛｼﾞｪｸﾄ警告ｻﾏﾘ'!$A$3:$L$235,7,FALSE)</f>
        <v>1</v>
      </c>
      <c r="I61" s="62">
        <f>VLOOKUP($B61,'0.ﾌﾟﾛｼﾞｪｸﾄ警告ｻﾏﾘ'!$A$3:$L$235,8,FALSE)</f>
        <v>0</v>
      </c>
      <c r="J61" s="62">
        <f>VLOOKUP($B61,'0.ﾌﾟﾛｼﾞｪｸﾄ警告ｻﾏﾘ'!$A$3:$L$235,9,FALSE)</f>
        <v>1</v>
      </c>
      <c r="K61" s="62">
        <f>VLOOKUP($B61,'0.ﾌﾟﾛｼﾞｪｸﾄ警告ｻﾏﾘ'!$A$3:$L$235,10,FALSE)</f>
        <v>0</v>
      </c>
      <c r="L61" s="62">
        <f>VLOOKUP($B61,'0.ﾌﾟﾛｼﾞｪｸﾄ警告ｻﾏﾘ'!$A$3:$L$235,11,FALSE)</f>
        <v>0</v>
      </c>
      <c r="M61" s="62">
        <f>VLOOKUP($B61,'0.ﾌﾟﾛｼﾞｪｸﾄ警告ｻﾏﾘ'!$A$3:$L$235,12,FALSE)</f>
        <v>2</v>
      </c>
      <c r="N61" s="62">
        <f>COUNTIF('2.チェック結果'!B:B,B61)</f>
        <v>2</v>
      </c>
      <c r="O61" s="53" t="str">
        <f>IF(M61=N61,"OK","NOK")</f>
        <v>OK</v>
      </c>
    </row>
    <row r="62" spans="1:15">
      <c r="A62" s="112" t="s">
        <v>453</v>
      </c>
      <c r="B62" s="113"/>
      <c r="C62" s="113"/>
      <c r="D62" s="113"/>
      <c r="E62" s="113"/>
      <c r="F62" s="113"/>
      <c r="G62" s="113"/>
      <c r="H62" s="113"/>
      <c r="I62" s="113"/>
      <c r="J62" s="113"/>
      <c r="K62" s="113"/>
      <c r="L62" s="113"/>
      <c r="M62" s="114"/>
      <c r="N62" s="52"/>
      <c r="O62" s="52"/>
    </row>
    <row r="63" spans="1:15">
      <c r="A63" s="52" t="s">
        <v>467</v>
      </c>
      <c r="B63" s="52"/>
      <c r="C63" s="52"/>
      <c r="D63" s="52"/>
      <c r="E63" s="52"/>
      <c r="F63" s="52"/>
      <c r="G63" s="52"/>
      <c r="H63" s="52"/>
      <c r="I63" s="52"/>
      <c r="J63" s="52"/>
      <c r="K63" s="52"/>
      <c r="L63" s="52"/>
      <c r="M63" s="52"/>
      <c r="N63" s="52"/>
      <c r="O63" s="52"/>
    </row>
    <row r="64" spans="1:15">
      <c r="A64" s="60"/>
      <c r="B64" s="51" t="s">
        <v>53</v>
      </c>
      <c r="C64" s="62">
        <f>VLOOKUP($B64,'0.ﾌﾟﾛｼﾞｪｸﾄ警告ｻﾏﾘ'!$A$3:$L$235,2,FALSE)</f>
        <v>0</v>
      </c>
      <c r="D64" s="62">
        <f>VLOOKUP($B64,'0.ﾌﾟﾛｼﾞｪｸﾄ警告ｻﾏﾘ'!$A$3:$L$235,3,FALSE)</f>
        <v>0</v>
      </c>
      <c r="E64" s="62">
        <f>VLOOKUP($B64,'0.ﾌﾟﾛｼﾞｪｸﾄ警告ｻﾏﾘ'!$A$3:$L$235,4,FALSE)</f>
        <v>0</v>
      </c>
      <c r="F64" s="62">
        <f>VLOOKUP($B64,'0.ﾌﾟﾛｼﾞｪｸﾄ警告ｻﾏﾘ'!$A$3:$L$235,5,FALSE)</f>
        <v>0</v>
      </c>
      <c r="G64" s="62">
        <f>VLOOKUP($B64,'0.ﾌﾟﾛｼﾞｪｸﾄ警告ｻﾏﾘ'!$A$3:$L$235,6,FALSE)</f>
        <v>0</v>
      </c>
      <c r="H64" s="62">
        <f>VLOOKUP($B64,'0.ﾌﾟﾛｼﾞｪｸﾄ警告ｻﾏﾘ'!$A$3:$L$235,7,FALSE)</f>
        <v>2</v>
      </c>
      <c r="I64" s="62">
        <f>VLOOKUP($B64,'0.ﾌﾟﾛｼﾞｪｸﾄ警告ｻﾏﾘ'!$A$3:$L$235,8,FALSE)</f>
        <v>0</v>
      </c>
      <c r="J64" s="62">
        <f>VLOOKUP($B64,'0.ﾌﾟﾛｼﾞｪｸﾄ警告ｻﾏﾘ'!$A$3:$L$235,9,FALSE)</f>
        <v>5</v>
      </c>
      <c r="K64" s="62">
        <f>VLOOKUP($B64,'0.ﾌﾟﾛｼﾞｪｸﾄ警告ｻﾏﾘ'!$A$3:$L$235,10,FALSE)</f>
        <v>0</v>
      </c>
      <c r="L64" s="62">
        <f>VLOOKUP($B64,'0.ﾌﾟﾛｼﾞｪｸﾄ警告ｻﾏﾘ'!$A$3:$L$235,11,FALSE)</f>
        <v>0</v>
      </c>
      <c r="M64" s="62">
        <f>VLOOKUP($B64,'0.ﾌﾟﾛｼﾞｪｸﾄ警告ｻﾏﾘ'!$A$3:$L$235,12,FALSE)</f>
        <v>7</v>
      </c>
      <c r="N64" s="51">
        <f>COUNTIF('3.チェック結果 (Optimus)'!$B:$B,B64)</f>
        <v>7</v>
      </c>
      <c r="O64" s="53" t="str">
        <f>IF(M64=N64,"OK","NOK")</f>
        <v>OK</v>
      </c>
    </row>
    <row r="65" spans="1:15">
      <c r="A65" s="60"/>
      <c r="B65" s="51" t="s">
        <v>259</v>
      </c>
      <c r="C65" s="62">
        <f>VLOOKUP($B65,'0.ﾌﾟﾛｼﾞｪｸﾄ警告ｻﾏﾘ'!$A$3:$L$235,2,FALSE)</f>
        <v>0</v>
      </c>
      <c r="D65" s="62">
        <f>VLOOKUP($B65,'0.ﾌﾟﾛｼﾞｪｸﾄ警告ｻﾏﾘ'!$A$3:$L$235,3,FALSE)</f>
        <v>0</v>
      </c>
      <c r="E65" s="62">
        <f>VLOOKUP($B65,'0.ﾌﾟﾛｼﾞｪｸﾄ警告ｻﾏﾘ'!$A$3:$L$235,4,FALSE)</f>
        <v>0</v>
      </c>
      <c r="F65" s="62">
        <f>VLOOKUP($B65,'0.ﾌﾟﾛｼﾞｪｸﾄ警告ｻﾏﾘ'!$A$3:$L$235,5,FALSE)</f>
        <v>0</v>
      </c>
      <c r="G65" s="62">
        <f>VLOOKUP($B65,'0.ﾌﾟﾛｼﾞｪｸﾄ警告ｻﾏﾘ'!$A$3:$L$235,6,FALSE)</f>
        <v>0</v>
      </c>
      <c r="H65" s="62">
        <f>VLOOKUP($B65,'0.ﾌﾟﾛｼﾞｪｸﾄ警告ｻﾏﾘ'!$A$3:$L$235,7,FALSE)</f>
        <v>0</v>
      </c>
      <c r="I65" s="62">
        <f>VLOOKUP($B65,'0.ﾌﾟﾛｼﾞｪｸﾄ警告ｻﾏﾘ'!$A$3:$L$235,8,FALSE)</f>
        <v>0</v>
      </c>
      <c r="J65" s="62">
        <f>VLOOKUP($B65,'0.ﾌﾟﾛｼﾞｪｸﾄ警告ｻﾏﾘ'!$A$3:$L$235,9,FALSE)</f>
        <v>0</v>
      </c>
      <c r="K65" s="62">
        <f>VLOOKUP($B65,'0.ﾌﾟﾛｼﾞｪｸﾄ警告ｻﾏﾘ'!$A$3:$L$235,10,FALSE)</f>
        <v>0</v>
      </c>
      <c r="L65" s="62">
        <f>VLOOKUP($B65,'0.ﾌﾟﾛｼﾞｪｸﾄ警告ｻﾏﾘ'!$A$3:$L$235,11,FALSE)</f>
        <v>0</v>
      </c>
      <c r="M65" s="62">
        <f>VLOOKUP($B65,'0.ﾌﾟﾛｼﾞｪｸﾄ警告ｻﾏﾘ'!$A$3:$L$235,12,FALSE)</f>
        <v>0</v>
      </c>
      <c r="N65" s="51">
        <f>COUNTIF('3.チェック結果 (Optimus)'!$B:$B,B65)</f>
        <v>0</v>
      </c>
      <c r="O65" s="53" t="str">
        <f>IF(M65=N65,"OK","NOK")</f>
        <v>OK</v>
      </c>
    </row>
    <row r="66" spans="1:15">
      <c r="A66" s="60"/>
      <c r="B66" s="51" t="s">
        <v>47</v>
      </c>
      <c r="C66" s="62">
        <f>VLOOKUP($B66,'0.ﾌﾟﾛｼﾞｪｸﾄ警告ｻﾏﾘ'!$A$3:$L$235,2,FALSE)</f>
        <v>0</v>
      </c>
      <c r="D66" s="62">
        <f>VLOOKUP($B66,'0.ﾌﾟﾛｼﾞｪｸﾄ警告ｻﾏﾘ'!$A$3:$L$235,3,FALSE)</f>
        <v>0</v>
      </c>
      <c r="E66" s="62">
        <f>VLOOKUP($B66,'0.ﾌﾟﾛｼﾞｪｸﾄ警告ｻﾏﾘ'!$A$3:$L$235,4,FALSE)</f>
        <v>0</v>
      </c>
      <c r="F66" s="62">
        <f>VLOOKUP($B66,'0.ﾌﾟﾛｼﾞｪｸﾄ警告ｻﾏﾘ'!$A$3:$L$235,5,FALSE)</f>
        <v>0</v>
      </c>
      <c r="G66" s="62">
        <f>VLOOKUP($B66,'0.ﾌﾟﾛｼﾞｪｸﾄ警告ｻﾏﾘ'!$A$3:$L$235,6,FALSE)</f>
        <v>0</v>
      </c>
      <c r="H66" s="62">
        <f>VLOOKUP($B66,'0.ﾌﾟﾛｼﾞｪｸﾄ警告ｻﾏﾘ'!$A$3:$L$235,7,FALSE)</f>
        <v>1</v>
      </c>
      <c r="I66" s="62">
        <f>VLOOKUP($B66,'0.ﾌﾟﾛｼﾞｪｸﾄ警告ｻﾏﾘ'!$A$3:$L$235,8,FALSE)</f>
        <v>0</v>
      </c>
      <c r="J66" s="62">
        <f>VLOOKUP($B66,'0.ﾌﾟﾛｼﾞｪｸﾄ警告ｻﾏﾘ'!$A$3:$L$235,9,FALSE)</f>
        <v>1</v>
      </c>
      <c r="K66" s="62">
        <f>VLOOKUP($B66,'0.ﾌﾟﾛｼﾞｪｸﾄ警告ｻﾏﾘ'!$A$3:$L$235,10,FALSE)</f>
        <v>0</v>
      </c>
      <c r="L66" s="62">
        <f>VLOOKUP($B66,'0.ﾌﾟﾛｼﾞｪｸﾄ警告ｻﾏﾘ'!$A$3:$L$235,11,FALSE)</f>
        <v>0</v>
      </c>
      <c r="M66" s="62">
        <f>VLOOKUP($B66,'0.ﾌﾟﾛｼﾞｪｸﾄ警告ｻﾏﾘ'!$A$3:$L$235,12,FALSE)</f>
        <v>2</v>
      </c>
      <c r="N66" s="51">
        <f>COUNTIF('3.チェック結果 (Optimus)'!$B:$B,B66)</f>
        <v>2</v>
      </c>
      <c r="O66" s="53" t="str">
        <f t="shared" ref="O66:O86" si="9">IF(M66=N66,"OK","NOK")</f>
        <v>OK</v>
      </c>
    </row>
    <row r="67" spans="1:15">
      <c r="A67" s="60"/>
      <c r="B67" s="51" t="s">
        <v>55</v>
      </c>
      <c r="C67" s="62">
        <f>VLOOKUP($B67,'0.ﾌﾟﾛｼﾞｪｸﾄ警告ｻﾏﾘ'!$A$3:$L$235,2,FALSE)</f>
        <v>0</v>
      </c>
      <c r="D67" s="62">
        <f>VLOOKUP($B67,'0.ﾌﾟﾛｼﾞｪｸﾄ警告ｻﾏﾘ'!$A$3:$L$235,3,FALSE)</f>
        <v>0</v>
      </c>
      <c r="E67" s="62">
        <f>VLOOKUP($B67,'0.ﾌﾟﾛｼﾞｪｸﾄ警告ｻﾏﾘ'!$A$3:$L$235,4,FALSE)</f>
        <v>0</v>
      </c>
      <c r="F67" s="62">
        <f>VLOOKUP($B67,'0.ﾌﾟﾛｼﾞｪｸﾄ警告ｻﾏﾘ'!$A$3:$L$235,5,FALSE)</f>
        <v>0</v>
      </c>
      <c r="G67" s="62">
        <f>VLOOKUP($B67,'0.ﾌﾟﾛｼﾞｪｸﾄ警告ｻﾏﾘ'!$A$3:$L$235,6,FALSE)</f>
        <v>0</v>
      </c>
      <c r="H67" s="62">
        <f>VLOOKUP($B67,'0.ﾌﾟﾛｼﾞｪｸﾄ警告ｻﾏﾘ'!$A$3:$L$235,7,FALSE)</f>
        <v>10</v>
      </c>
      <c r="I67" s="62">
        <f>VLOOKUP($B67,'0.ﾌﾟﾛｼﾞｪｸﾄ警告ｻﾏﾘ'!$A$3:$L$235,8,FALSE)</f>
        <v>0</v>
      </c>
      <c r="J67" s="62">
        <f>VLOOKUP($B67,'0.ﾌﾟﾛｼﾞｪｸﾄ警告ｻﾏﾘ'!$A$3:$L$235,9,FALSE)</f>
        <v>68</v>
      </c>
      <c r="K67" s="62">
        <f>VLOOKUP($B67,'0.ﾌﾟﾛｼﾞｪｸﾄ警告ｻﾏﾘ'!$A$3:$L$235,10,FALSE)</f>
        <v>0</v>
      </c>
      <c r="L67" s="62">
        <f>VLOOKUP($B67,'0.ﾌﾟﾛｼﾞｪｸﾄ警告ｻﾏﾘ'!$A$3:$L$235,11,FALSE)</f>
        <v>0</v>
      </c>
      <c r="M67" s="62">
        <f>VLOOKUP($B67,'0.ﾌﾟﾛｼﾞｪｸﾄ警告ｻﾏﾘ'!$A$3:$L$235,12,FALSE)</f>
        <v>78</v>
      </c>
      <c r="N67" s="51">
        <f>COUNTIF('3.チェック結果 (Optimus)'!$B:$B,B67)</f>
        <v>78</v>
      </c>
      <c r="O67" s="53" t="str">
        <f t="shared" si="9"/>
        <v>OK</v>
      </c>
    </row>
    <row r="68" spans="1:15">
      <c r="A68" s="60"/>
      <c r="B68" s="51" t="s">
        <v>260</v>
      </c>
      <c r="C68" s="62">
        <f>VLOOKUP($B68,'0.ﾌﾟﾛｼﾞｪｸﾄ警告ｻﾏﾘ'!$A$3:$L$235,2,FALSE)</f>
        <v>0</v>
      </c>
      <c r="D68" s="62">
        <f>VLOOKUP($B68,'0.ﾌﾟﾛｼﾞｪｸﾄ警告ｻﾏﾘ'!$A$3:$L$235,3,FALSE)</f>
        <v>0</v>
      </c>
      <c r="E68" s="62">
        <f>VLOOKUP($B68,'0.ﾌﾟﾛｼﾞｪｸﾄ警告ｻﾏﾘ'!$A$3:$L$235,4,FALSE)</f>
        <v>0</v>
      </c>
      <c r="F68" s="62">
        <f>VLOOKUP($B68,'0.ﾌﾟﾛｼﾞｪｸﾄ警告ｻﾏﾘ'!$A$3:$L$235,5,FALSE)</f>
        <v>0</v>
      </c>
      <c r="G68" s="62">
        <f>VLOOKUP($B68,'0.ﾌﾟﾛｼﾞｪｸﾄ警告ｻﾏﾘ'!$A$3:$L$235,6,FALSE)</f>
        <v>0</v>
      </c>
      <c r="H68" s="62">
        <f>VLOOKUP($B68,'0.ﾌﾟﾛｼﾞｪｸﾄ警告ｻﾏﾘ'!$A$3:$L$235,7,FALSE)</f>
        <v>0</v>
      </c>
      <c r="I68" s="62">
        <f>VLOOKUP($B68,'0.ﾌﾟﾛｼﾞｪｸﾄ警告ｻﾏﾘ'!$A$3:$L$235,8,FALSE)</f>
        <v>0</v>
      </c>
      <c r="J68" s="62">
        <f>VLOOKUP($B68,'0.ﾌﾟﾛｼﾞｪｸﾄ警告ｻﾏﾘ'!$A$3:$L$235,9,FALSE)</f>
        <v>0</v>
      </c>
      <c r="K68" s="62">
        <f>VLOOKUP($B68,'0.ﾌﾟﾛｼﾞｪｸﾄ警告ｻﾏﾘ'!$A$3:$L$235,10,FALSE)</f>
        <v>0</v>
      </c>
      <c r="L68" s="62">
        <f>VLOOKUP($B68,'0.ﾌﾟﾛｼﾞｪｸﾄ警告ｻﾏﾘ'!$A$3:$L$235,11,FALSE)</f>
        <v>0</v>
      </c>
      <c r="M68" s="62">
        <f>VLOOKUP($B68,'0.ﾌﾟﾛｼﾞｪｸﾄ警告ｻﾏﾘ'!$A$3:$L$235,12,FALSE)</f>
        <v>0</v>
      </c>
      <c r="N68" s="51">
        <f>COUNTIF('3.チェック結果 (Optimus)'!$B:$B,B68)</f>
        <v>0</v>
      </c>
      <c r="O68" s="53" t="str">
        <f t="shared" si="9"/>
        <v>OK</v>
      </c>
    </row>
    <row r="69" spans="1:15">
      <c r="A69" s="60"/>
      <c r="B69" s="51" t="s">
        <v>56</v>
      </c>
      <c r="C69" s="62">
        <f>VLOOKUP($B69,'0.ﾌﾟﾛｼﾞｪｸﾄ警告ｻﾏﾘ'!$A$3:$L$235,2,FALSE)</f>
        <v>0</v>
      </c>
      <c r="D69" s="62">
        <f>VLOOKUP($B69,'0.ﾌﾟﾛｼﾞｪｸﾄ警告ｻﾏﾘ'!$A$3:$L$235,3,FALSE)</f>
        <v>0</v>
      </c>
      <c r="E69" s="62">
        <f>VLOOKUP($B69,'0.ﾌﾟﾛｼﾞｪｸﾄ警告ｻﾏﾘ'!$A$3:$L$235,4,FALSE)</f>
        <v>0</v>
      </c>
      <c r="F69" s="62">
        <f>VLOOKUP($B69,'0.ﾌﾟﾛｼﾞｪｸﾄ警告ｻﾏﾘ'!$A$3:$L$235,5,FALSE)</f>
        <v>0</v>
      </c>
      <c r="G69" s="62">
        <f>VLOOKUP($B69,'0.ﾌﾟﾛｼﾞｪｸﾄ警告ｻﾏﾘ'!$A$3:$L$235,6,FALSE)</f>
        <v>0</v>
      </c>
      <c r="H69" s="62">
        <f>VLOOKUP($B69,'0.ﾌﾟﾛｼﾞｪｸﾄ警告ｻﾏﾘ'!$A$3:$L$235,7,FALSE)</f>
        <v>0</v>
      </c>
      <c r="I69" s="62">
        <f>VLOOKUP($B69,'0.ﾌﾟﾛｼﾞｪｸﾄ警告ｻﾏﾘ'!$A$3:$L$235,8,FALSE)</f>
        <v>0</v>
      </c>
      <c r="J69" s="62">
        <f>VLOOKUP($B69,'0.ﾌﾟﾛｼﾞｪｸﾄ警告ｻﾏﾘ'!$A$3:$L$235,9,FALSE)</f>
        <v>0</v>
      </c>
      <c r="K69" s="62">
        <f>VLOOKUP($B69,'0.ﾌﾟﾛｼﾞｪｸﾄ警告ｻﾏﾘ'!$A$3:$L$235,10,FALSE)</f>
        <v>0</v>
      </c>
      <c r="L69" s="62">
        <f>VLOOKUP($B69,'0.ﾌﾟﾛｼﾞｪｸﾄ警告ｻﾏﾘ'!$A$3:$L$235,11,FALSE)</f>
        <v>0</v>
      </c>
      <c r="M69" s="62">
        <f>VLOOKUP($B69,'0.ﾌﾟﾛｼﾞｪｸﾄ警告ｻﾏﾘ'!$A$3:$L$235,12,FALSE)</f>
        <v>0</v>
      </c>
      <c r="N69" s="51">
        <f>COUNTIF('3.チェック結果 (Optimus)'!$B:$B,B69)</f>
        <v>0</v>
      </c>
      <c r="O69" s="53" t="str">
        <f t="shared" si="9"/>
        <v>OK</v>
      </c>
    </row>
    <row r="70" spans="1:15">
      <c r="A70" s="60"/>
      <c r="B70" s="51" t="s">
        <v>261</v>
      </c>
      <c r="C70" s="62">
        <f>VLOOKUP($B70,'0.ﾌﾟﾛｼﾞｪｸﾄ警告ｻﾏﾘ'!$A$3:$L$235,2,FALSE)</f>
        <v>0</v>
      </c>
      <c r="D70" s="62">
        <f>VLOOKUP($B70,'0.ﾌﾟﾛｼﾞｪｸﾄ警告ｻﾏﾘ'!$A$3:$L$235,3,FALSE)</f>
        <v>0</v>
      </c>
      <c r="E70" s="62">
        <f>VLOOKUP($B70,'0.ﾌﾟﾛｼﾞｪｸﾄ警告ｻﾏﾘ'!$A$3:$L$235,4,FALSE)</f>
        <v>0</v>
      </c>
      <c r="F70" s="62">
        <f>VLOOKUP($B70,'0.ﾌﾟﾛｼﾞｪｸﾄ警告ｻﾏﾘ'!$A$3:$L$235,5,FALSE)</f>
        <v>0</v>
      </c>
      <c r="G70" s="62">
        <f>VLOOKUP($B70,'0.ﾌﾟﾛｼﾞｪｸﾄ警告ｻﾏﾘ'!$A$3:$L$235,6,FALSE)</f>
        <v>0</v>
      </c>
      <c r="H70" s="62">
        <f>VLOOKUP($B70,'0.ﾌﾟﾛｼﾞｪｸﾄ警告ｻﾏﾘ'!$A$3:$L$235,7,FALSE)</f>
        <v>0</v>
      </c>
      <c r="I70" s="62">
        <f>VLOOKUP($B70,'0.ﾌﾟﾛｼﾞｪｸﾄ警告ｻﾏﾘ'!$A$3:$L$235,8,FALSE)</f>
        <v>0</v>
      </c>
      <c r="J70" s="62">
        <f>VLOOKUP($B70,'0.ﾌﾟﾛｼﾞｪｸﾄ警告ｻﾏﾘ'!$A$3:$L$235,9,FALSE)</f>
        <v>0</v>
      </c>
      <c r="K70" s="62">
        <f>VLOOKUP($B70,'0.ﾌﾟﾛｼﾞｪｸﾄ警告ｻﾏﾘ'!$A$3:$L$235,10,FALSE)</f>
        <v>0</v>
      </c>
      <c r="L70" s="62">
        <f>VLOOKUP($B70,'0.ﾌﾟﾛｼﾞｪｸﾄ警告ｻﾏﾘ'!$A$3:$L$235,11,FALSE)</f>
        <v>0</v>
      </c>
      <c r="M70" s="62">
        <f>VLOOKUP($B70,'0.ﾌﾟﾛｼﾞｪｸﾄ警告ｻﾏﾘ'!$A$3:$L$235,12,FALSE)</f>
        <v>0</v>
      </c>
      <c r="N70" s="51">
        <f>COUNTIF('3.チェック結果 (Optimus)'!$B:$B,B70)</f>
        <v>0</v>
      </c>
      <c r="O70" s="53" t="str">
        <f t="shared" si="9"/>
        <v>OK</v>
      </c>
    </row>
    <row r="71" spans="1:15">
      <c r="A71" s="60"/>
      <c r="B71" s="51" t="s">
        <v>57</v>
      </c>
      <c r="C71" s="62">
        <f>VLOOKUP($B71,'0.ﾌﾟﾛｼﾞｪｸﾄ警告ｻﾏﾘ'!$A$3:$L$235,2,FALSE)</f>
        <v>0</v>
      </c>
      <c r="D71" s="62">
        <f>VLOOKUP($B71,'0.ﾌﾟﾛｼﾞｪｸﾄ警告ｻﾏﾘ'!$A$3:$L$235,3,FALSE)</f>
        <v>0</v>
      </c>
      <c r="E71" s="62">
        <f>VLOOKUP($B71,'0.ﾌﾟﾛｼﾞｪｸﾄ警告ｻﾏﾘ'!$A$3:$L$235,4,FALSE)</f>
        <v>0</v>
      </c>
      <c r="F71" s="62">
        <f>VLOOKUP($B71,'0.ﾌﾟﾛｼﾞｪｸﾄ警告ｻﾏﾘ'!$A$3:$L$235,5,FALSE)</f>
        <v>0</v>
      </c>
      <c r="G71" s="62">
        <f>VLOOKUP($B71,'0.ﾌﾟﾛｼﾞｪｸﾄ警告ｻﾏﾘ'!$A$3:$L$235,6,FALSE)</f>
        <v>0</v>
      </c>
      <c r="H71" s="62">
        <f>VLOOKUP($B71,'0.ﾌﾟﾛｼﾞｪｸﾄ警告ｻﾏﾘ'!$A$3:$L$235,7,FALSE)</f>
        <v>0</v>
      </c>
      <c r="I71" s="62">
        <f>VLOOKUP($B71,'0.ﾌﾟﾛｼﾞｪｸﾄ警告ｻﾏﾘ'!$A$3:$L$235,8,FALSE)</f>
        <v>0</v>
      </c>
      <c r="J71" s="62">
        <f>VLOOKUP($B71,'0.ﾌﾟﾛｼﾞｪｸﾄ警告ｻﾏﾘ'!$A$3:$L$235,9,FALSE)</f>
        <v>4</v>
      </c>
      <c r="K71" s="62">
        <f>VLOOKUP($B71,'0.ﾌﾟﾛｼﾞｪｸﾄ警告ｻﾏﾘ'!$A$3:$L$235,10,FALSE)</f>
        <v>0</v>
      </c>
      <c r="L71" s="62">
        <f>VLOOKUP($B71,'0.ﾌﾟﾛｼﾞｪｸﾄ警告ｻﾏﾘ'!$A$3:$L$235,11,FALSE)</f>
        <v>0</v>
      </c>
      <c r="M71" s="62">
        <f>VLOOKUP($B71,'0.ﾌﾟﾛｼﾞｪｸﾄ警告ｻﾏﾘ'!$A$3:$L$235,12,FALSE)</f>
        <v>4</v>
      </c>
      <c r="N71" s="51">
        <f>COUNTIF('3.チェック結果 (Optimus)'!$B:$B,B71)</f>
        <v>4</v>
      </c>
      <c r="O71" s="53" t="str">
        <f t="shared" si="9"/>
        <v>OK</v>
      </c>
    </row>
    <row r="72" spans="1:15">
      <c r="A72" s="60"/>
      <c r="B72" s="51" t="s">
        <v>262</v>
      </c>
      <c r="C72" s="62">
        <f>VLOOKUP($B72,'0.ﾌﾟﾛｼﾞｪｸﾄ警告ｻﾏﾘ'!$A$3:$L$235,2,FALSE)</f>
        <v>0</v>
      </c>
      <c r="D72" s="62">
        <f>VLOOKUP($B72,'0.ﾌﾟﾛｼﾞｪｸﾄ警告ｻﾏﾘ'!$A$3:$L$235,3,FALSE)</f>
        <v>0</v>
      </c>
      <c r="E72" s="62">
        <f>VLOOKUP($B72,'0.ﾌﾟﾛｼﾞｪｸﾄ警告ｻﾏﾘ'!$A$3:$L$235,4,FALSE)</f>
        <v>0</v>
      </c>
      <c r="F72" s="62">
        <f>VLOOKUP($B72,'0.ﾌﾟﾛｼﾞｪｸﾄ警告ｻﾏﾘ'!$A$3:$L$235,5,FALSE)</f>
        <v>0</v>
      </c>
      <c r="G72" s="62">
        <f>VLOOKUP($B72,'0.ﾌﾟﾛｼﾞｪｸﾄ警告ｻﾏﾘ'!$A$3:$L$235,6,FALSE)</f>
        <v>0</v>
      </c>
      <c r="H72" s="62">
        <f>VLOOKUP($B72,'0.ﾌﾟﾛｼﾞｪｸﾄ警告ｻﾏﾘ'!$A$3:$L$235,7,FALSE)</f>
        <v>0</v>
      </c>
      <c r="I72" s="62">
        <f>VLOOKUP($B72,'0.ﾌﾟﾛｼﾞｪｸﾄ警告ｻﾏﾘ'!$A$3:$L$235,8,FALSE)</f>
        <v>0</v>
      </c>
      <c r="J72" s="62">
        <f>VLOOKUP($B72,'0.ﾌﾟﾛｼﾞｪｸﾄ警告ｻﾏﾘ'!$A$3:$L$235,9,FALSE)</f>
        <v>0</v>
      </c>
      <c r="K72" s="62">
        <f>VLOOKUP($B72,'0.ﾌﾟﾛｼﾞｪｸﾄ警告ｻﾏﾘ'!$A$3:$L$235,10,FALSE)</f>
        <v>0</v>
      </c>
      <c r="L72" s="62">
        <f>VLOOKUP($B72,'0.ﾌﾟﾛｼﾞｪｸﾄ警告ｻﾏﾘ'!$A$3:$L$235,11,FALSE)</f>
        <v>0</v>
      </c>
      <c r="M72" s="62">
        <f>VLOOKUP($B72,'0.ﾌﾟﾛｼﾞｪｸﾄ警告ｻﾏﾘ'!$A$3:$L$235,12,FALSE)</f>
        <v>0</v>
      </c>
      <c r="N72" s="51">
        <f>COUNTIF('3.チェック結果 (Optimus)'!$B:$B,B72)</f>
        <v>0</v>
      </c>
      <c r="O72" s="53" t="str">
        <f t="shared" si="9"/>
        <v>OK</v>
      </c>
    </row>
    <row r="73" spans="1:15">
      <c r="A73" s="60"/>
      <c r="B73" s="51" t="s">
        <v>48</v>
      </c>
      <c r="C73" s="62">
        <f>VLOOKUP($B73,'0.ﾌﾟﾛｼﾞｪｸﾄ警告ｻﾏﾘ'!$A$3:$L$235,2,FALSE)</f>
        <v>0</v>
      </c>
      <c r="D73" s="62">
        <f>VLOOKUP($B73,'0.ﾌﾟﾛｼﾞｪｸﾄ警告ｻﾏﾘ'!$A$3:$L$235,3,FALSE)</f>
        <v>0</v>
      </c>
      <c r="E73" s="62">
        <f>VLOOKUP($B73,'0.ﾌﾟﾛｼﾞｪｸﾄ警告ｻﾏﾘ'!$A$3:$L$235,4,FALSE)</f>
        <v>0</v>
      </c>
      <c r="F73" s="62">
        <f>VLOOKUP($B73,'0.ﾌﾟﾛｼﾞｪｸﾄ警告ｻﾏﾘ'!$A$3:$L$235,5,FALSE)</f>
        <v>0</v>
      </c>
      <c r="G73" s="62">
        <f>VLOOKUP($B73,'0.ﾌﾟﾛｼﾞｪｸﾄ警告ｻﾏﾘ'!$A$3:$L$235,6,FALSE)</f>
        <v>0</v>
      </c>
      <c r="H73" s="62">
        <f>VLOOKUP($B73,'0.ﾌﾟﾛｼﾞｪｸﾄ警告ｻﾏﾘ'!$A$3:$L$235,7,FALSE)</f>
        <v>0</v>
      </c>
      <c r="I73" s="62">
        <f>VLOOKUP($B73,'0.ﾌﾟﾛｼﾞｪｸﾄ警告ｻﾏﾘ'!$A$3:$L$235,8,FALSE)</f>
        <v>0</v>
      </c>
      <c r="J73" s="62">
        <f>VLOOKUP($B73,'0.ﾌﾟﾛｼﾞｪｸﾄ警告ｻﾏﾘ'!$A$3:$L$235,9,FALSE)</f>
        <v>2</v>
      </c>
      <c r="K73" s="62">
        <f>VLOOKUP($B73,'0.ﾌﾟﾛｼﾞｪｸﾄ警告ｻﾏﾘ'!$A$3:$L$235,10,FALSE)</f>
        <v>0</v>
      </c>
      <c r="L73" s="62">
        <f>VLOOKUP($B73,'0.ﾌﾟﾛｼﾞｪｸﾄ警告ｻﾏﾘ'!$A$3:$L$235,11,FALSE)</f>
        <v>0</v>
      </c>
      <c r="M73" s="62">
        <f>VLOOKUP($B73,'0.ﾌﾟﾛｼﾞｪｸﾄ警告ｻﾏﾘ'!$A$3:$L$235,12,FALSE)</f>
        <v>2</v>
      </c>
      <c r="N73" s="51">
        <f>COUNTIF('3.チェック結果 (Optimus)'!$B:$B,B73)</f>
        <v>2</v>
      </c>
      <c r="O73" s="53" t="str">
        <f t="shared" si="9"/>
        <v>OK</v>
      </c>
    </row>
    <row r="74" spans="1:15">
      <c r="A74" s="60"/>
      <c r="B74" s="51" t="s">
        <v>263</v>
      </c>
      <c r="C74" s="62">
        <f>VLOOKUP($B74,'0.ﾌﾟﾛｼﾞｪｸﾄ警告ｻﾏﾘ'!$A$3:$L$235,2,FALSE)</f>
        <v>0</v>
      </c>
      <c r="D74" s="62">
        <f>VLOOKUP($B74,'0.ﾌﾟﾛｼﾞｪｸﾄ警告ｻﾏﾘ'!$A$3:$L$235,3,FALSE)</f>
        <v>0</v>
      </c>
      <c r="E74" s="62">
        <f>VLOOKUP($B74,'0.ﾌﾟﾛｼﾞｪｸﾄ警告ｻﾏﾘ'!$A$3:$L$235,4,FALSE)</f>
        <v>0</v>
      </c>
      <c r="F74" s="62">
        <f>VLOOKUP($B74,'0.ﾌﾟﾛｼﾞｪｸﾄ警告ｻﾏﾘ'!$A$3:$L$235,5,FALSE)</f>
        <v>0</v>
      </c>
      <c r="G74" s="62">
        <f>VLOOKUP($B74,'0.ﾌﾟﾛｼﾞｪｸﾄ警告ｻﾏﾘ'!$A$3:$L$235,6,FALSE)</f>
        <v>0</v>
      </c>
      <c r="H74" s="62">
        <f>VLOOKUP($B74,'0.ﾌﾟﾛｼﾞｪｸﾄ警告ｻﾏﾘ'!$A$3:$L$235,7,FALSE)</f>
        <v>0</v>
      </c>
      <c r="I74" s="62">
        <f>VLOOKUP($B74,'0.ﾌﾟﾛｼﾞｪｸﾄ警告ｻﾏﾘ'!$A$3:$L$235,8,FALSE)</f>
        <v>0</v>
      </c>
      <c r="J74" s="62">
        <f>VLOOKUP($B74,'0.ﾌﾟﾛｼﾞｪｸﾄ警告ｻﾏﾘ'!$A$3:$L$235,9,FALSE)</f>
        <v>0</v>
      </c>
      <c r="K74" s="62">
        <f>VLOOKUP($B74,'0.ﾌﾟﾛｼﾞｪｸﾄ警告ｻﾏﾘ'!$A$3:$L$235,10,FALSE)</f>
        <v>0</v>
      </c>
      <c r="L74" s="62">
        <f>VLOOKUP($B74,'0.ﾌﾟﾛｼﾞｪｸﾄ警告ｻﾏﾘ'!$A$3:$L$235,11,FALSE)</f>
        <v>0</v>
      </c>
      <c r="M74" s="62">
        <f>VLOOKUP($B74,'0.ﾌﾟﾛｼﾞｪｸﾄ警告ｻﾏﾘ'!$A$3:$L$235,12,FALSE)</f>
        <v>0</v>
      </c>
      <c r="N74" s="51">
        <f>COUNTIF('3.チェック結果 (Optimus)'!$B:$B,B74)</f>
        <v>0</v>
      </c>
      <c r="O74" s="53" t="str">
        <f t="shared" si="9"/>
        <v>OK</v>
      </c>
    </row>
    <row r="75" spans="1:15">
      <c r="A75" s="60"/>
      <c r="B75" s="51" t="s">
        <v>49</v>
      </c>
      <c r="C75" s="62">
        <f>VLOOKUP($B75,'0.ﾌﾟﾛｼﾞｪｸﾄ警告ｻﾏﾘ'!$A$3:$L$235,2,FALSE)</f>
        <v>0</v>
      </c>
      <c r="D75" s="62">
        <f>VLOOKUP($B75,'0.ﾌﾟﾛｼﾞｪｸﾄ警告ｻﾏﾘ'!$A$3:$L$235,3,FALSE)</f>
        <v>0</v>
      </c>
      <c r="E75" s="62">
        <f>VLOOKUP($B75,'0.ﾌﾟﾛｼﾞｪｸﾄ警告ｻﾏﾘ'!$A$3:$L$235,4,FALSE)</f>
        <v>0</v>
      </c>
      <c r="F75" s="62">
        <f>VLOOKUP($B75,'0.ﾌﾟﾛｼﾞｪｸﾄ警告ｻﾏﾘ'!$A$3:$L$235,5,FALSE)</f>
        <v>0</v>
      </c>
      <c r="G75" s="62">
        <f>VLOOKUP($B75,'0.ﾌﾟﾛｼﾞｪｸﾄ警告ｻﾏﾘ'!$A$3:$L$235,6,FALSE)</f>
        <v>0</v>
      </c>
      <c r="H75" s="62">
        <f>VLOOKUP($B75,'0.ﾌﾟﾛｼﾞｪｸﾄ警告ｻﾏﾘ'!$A$3:$L$235,7,FALSE)</f>
        <v>1</v>
      </c>
      <c r="I75" s="62">
        <f>VLOOKUP($B75,'0.ﾌﾟﾛｼﾞｪｸﾄ警告ｻﾏﾘ'!$A$3:$L$235,8,FALSE)</f>
        <v>0</v>
      </c>
      <c r="J75" s="62">
        <f>VLOOKUP($B75,'0.ﾌﾟﾛｼﾞｪｸﾄ警告ｻﾏﾘ'!$A$3:$L$235,9,FALSE)</f>
        <v>5</v>
      </c>
      <c r="K75" s="62">
        <f>VLOOKUP($B75,'0.ﾌﾟﾛｼﾞｪｸﾄ警告ｻﾏﾘ'!$A$3:$L$235,10,FALSE)</f>
        <v>0</v>
      </c>
      <c r="L75" s="62">
        <f>VLOOKUP($B75,'0.ﾌﾟﾛｼﾞｪｸﾄ警告ｻﾏﾘ'!$A$3:$L$235,11,FALSE)</f>
        <v>0</v>
      </c>
      <c r="M75" s="62">
        <f>VLOOKUP($B75,'0.ﾌﾟﾛｼﾞｪｸﾄ警告ｻﾏﾘ'!$A$3:$L$235,12,FALSE)</f>
        <v>6</v>
      </c>
      <c r="N75" s="51">
        <f>COUNTIF('3.チェック結果 (Optimus)'!$B:$B,B75)</f>
        <v>6</v>
      </c>
      <c r="O75" s="53" t="str">
        <f t="shared" si="9"/>
        <v>OK</v>
      </c>
    </row>
    <row r="76" spans="1:15">
      <c r="A76" s="60"/>
      <c r="B76" s="51" t="s">
        <v>264</v>
      </c>
      <c r="C76" s="62">
        <f>VLOOKUP($B76,'0.ﾌﾟﾛｼﾞｪｸﾄ警告ｻﾏﾘ'!$A$3:$L$235,2,FALSE)</f>
        <v>0</v>
      </c>
      <c r="D76" s="62">
        <f>VLOOKUP($B76,'0.ﾌﾟﾛｼﾞｪｸﾄ警告ｻﾏﾘ'!$A$3:$L$235,3,FALSE)</f>
        <v>0</v>
      </c>
      <c r="E76" s="62">
        <f>VLOOKUP($B76,'0.ﾌﾟﾛｼﾞｪｸﾄ警告ｻﾏﾘ'!$A$3:$L$235,4,FALSE)</f>
        <v>0</v>
      </c>
      <c r="F76" s="62">
        <f>VLOOKUP($B76,'0.ﾌﾟﾛｼﾞｪｸﾄ警告ｻﾏﾘ'!$A$3:$L$235,5,FALSE)</f>
        <v>0</v>
      </c>
      <c r="G76" s="62">
        <f>VLOOKUP($B76,'0.ﾌﾟﾛｼﾞｪｸﾄ警告ｻﾏﾘ'!$A$3:$L$235,6,FALSE)</f>
        <v>0</v>
      </c>
      <c r="H76" s="62">
        <f>VLOOKUP($B76,'0.ﾌﾟﾛｼﾞｪｸﾄ警告ｻﾏﾘ'!$A$3:$L$235,7,FALSE)</f>
        <v>0</v>
      </c>
      <c r="I76" s="62">
        <f>VLOOKUP($B76,'0.ﾌﾟﾛｼﾞｪｸﾄ警告ｻﾏﾘ'!$A$3:$L$235,8,FALSE)</f>
        <v>0</v>
      </c>
      <c r="J76" s="62">
        <f>VLOOKUP($B76,'0.ﾌﾟﾛｼﾞｪｸﾄ警告ｻﾏﾘ'!$A$3:$L$235,9,FALSE)</f>
        <v>0</v>
      </c>
      <c r="K76" s="62">
        <f>VLOOKUP($B76,'0.ﾌﾟﾛｼﾞｪｸﾄ警告ｻﾏﾘ'!$A$3:$L$235,10,FALSE)</f>
        <v>0</v>
      </c>
      <c r="L76" s="62">
        <f>VLOOKUP($B76,'0.ﾌﾟﾛｼﾞｪｸﾄ警告ｻﾏﾘ'!$A$3:$L$235,11,FALSE)</f>
        <v>0</v>
      </c>
      <c r="M76" s="62">
        <f>VLOOKUP($B76,'0.ﾌﾟﾛｼﾞｪｸﾄ警告ｻﾏﾘ'!$A$3:$L$235,12,FALSE)</f>
        <v>0</v>
      </c>
      <c r="N76" s="51">
        <f>COUNTIF('3.チェック結果 (Optimus)'!$B:$B,B76)</f>
        <v>0</v>
      </c>
      <c r="O76" s="53" t="str">
        <f t="shared" si="9"/>
        <v>OK</v>
      </c>
    </row>
    <row r="77" spans="1:15">
      <c r="A77" s="60"/>
      <c r="B77" s="51" t="s">
        <v>265</v>
      </c>
      <c r="C77" s="62">
        <f>VLOOKUP($B77,'0.ﾌﾟﾛｼﾞｪｸﾄ警告ｻﾏﾘ'!$A$3:$L$235,2,FALSE)</f>
        <v>0</v>
      </c>
      <c r="D77" s="62">
        <f>VLOOKUP($B77,'0.ﾌﾟﾛｼﾞｪｸﾄ警告ｻﾏﾘ'!$A$3:$L$235,3,FALSE)</f>
        <v>0</v>
      </c>
      <c r="E77" s="62">
        <f>VLOOKUP($B77,'0.ﾌﾟﾛｼﾞｪｸﾄ警告ｻﾏﾘ'!$A$3:$L$235,4,FALSE)</f>
        <v>0</v>
      </c>
      <c r="F77" s="62">
        <f>VLOOKUP($B77,'0.ﾌﾟﾛｼﾞｪｸﾄ警告ｻﾏﾘ'!$A$3:$L$235,5,FALSE)</f>
        <v>0</v>
      </c>
      <c r="G77" s="62">
        <f>VLOOKUP($B77,'0.ﾌﾟﾛｼﾞｪｸﾄ警告ｻﾏﾘ'!$A$3:$L$235,6,FALSE)</f>
        <v>0</v>
      </c>
      <c r="H77" s="62">
        <f>VLOOKUP($B77,'0.ﾌﾟﾛｼﾞｪｸﾄ警告ｻﾏﾘ'!$A$3:$L$235,7,FALSE)</f>
        <v>0</v>
      </c>
      <c r="I77" s="62">
        <f>VLOOKUP($B77,'0.ﾌﾟﾛｼﾞｪｸﾄ警告ｻﾏﾘ'!$A$3:$L$235,8,FALSE)</f>
        <v>0</v>
      </c>
      <c r="J77" s="62">
        <f>VLOOKUP($B77,'0.ﾌﾟﾛｼﾞｪｸﾄ警告ｻﾏﾘ'!$A$3:$L$235,9,FALSE)</f>
        <v>0</v>
      </c>
      <c r="K77" s="62">
        <f>VLOOKUP($B77,'0.ﾌﾟﾛｼﾞｪｸﾄ警告ｻﾏﾘ'!$A$3:$L$235,10,FALSE)</f>
        <v>0</v>
      </c>
      <c r="L77" s="62">
        <f>VLOOKUP($B77,'0.ﾌﾟﾛｼﾞｪｸﾄ警告ｻﾏﾘ'!$A$3:$L$235,11,FALSE)</f>
        <v>0</v>
      </c>
      <c r="M77" s="62">
        <f>VLOOKUP($B77,'0.ﾌﾟﾛｼﾞｪｸﾄ警告ｻﾏﾘ'!$A$3:$L$235,12,FALSE)</f>
        <v>0</v>
      </c>
      <c r="N77" s="51">
        <f>COUNTIF('3.チェック結果 (Optimus)'!$B:$B,B77)</f>
        <v>0</v>
      </c>
      <c r="O77" s="53" t="str">
        <f t="shared" si="9"/>
        <v>OK</v>
      </c>
    </row>
    <row r="78" spans="1:15">
      <c r="A78" s="60"/>
      <c r="B78" s="51" t="s">
        <v>69</v>
      </c>
      <c r="C78" s="62">
        <f>VLOOKUP($B78,'0.ﾌﾟﾛｼﾞｪｸﾄ警告ｻﾏﾘ'!$A$3:$L$235,2,FALSE)</f>
        <v>0</v>
      </c>
      <c r="D78" s="62">
        <f>VLOOKUP($B78,'0.ﾌﾟﾛｼﾞｪｸﾄ警告ｻﾏﾘ'!$A$3:$L$235,3,FALSE)</f>
        <v>0</v>
      </c>
      <c r="E78" s="62">
        <f>VLOOKUP($B78,'0.ﾌﾟﾛｼﾞｪｸﾄ警告ｻﾏﾘ'!$A$3:$L$235,4,FALSE)</f>
        <v>0</v>
      </c>
      <c r="F78" s="62">
        <f>VLOOKUP($B78,'0.ﾌﾟﾛｼﾞｪｸﾄ警告ｻﾏﾘ'!$A$3:$L$235,5,FALSE)</f>
        <v>0</v>
      </c>
      <c r="G78" s="62">
        <f>VLOOKUP($B78,'0.ﾌﾟﾛｼﾞｪｸﾄ警告ｻﾏﾘ'!$A$3:$L$235,6,FALSE)</f>
        <v>0</v>
      </c>
      <c r="H78" s="62">
        <f>VLOOKUP($B78,'0.ﾌﾟﾛｼﾞｪｸﾄ警告ｻﾏﾘ'!$A$3:$L$235,7,FALSE)</f>
        <v>75</v>
      </c>
      <c r="I78" s="62">
        <f>VLOOKUP($B78,'0.ﾌﾟﾛｼﾞｪｸﾄ警告ｻﾏﾘ'!$A$3:$L$235,8,FALSE)</f>
        <v>14</v>
      </c>
      <c r="J78" s="62">
        <f>VLOOKUP($B78,'0.ﾌﾟﾛｼﾞｪｸﾄ警告ｻﾏﾘ'!$A$3:$L$235,9,FALSE)</f>
        <v>45</v>
      </c>
      <c r="K78" s="62">
        <f>VLOOKUP($B78,'0.ﾌﾟﾛｼﾞｪｸﾄ警告ｻﾏﾘ'!$A$3:$L$235,10,FALSE)</f>
        <v>0</v>
      </c>
      <c r="L78" s="62">
        <f>VLOOKUP($B78,'0.ﾌﾟﾛｼﾞｪｸﾄ警告ｻﾏﾘ'!$A$3:$L$235,11,FALSE)</f>
        <v>0</v>
      </c>
      <c r="M78" s="62">
        <f>VLOOKUP($B78,'0.ﾌﾟﾛｼﾞｪｸﾄ警告ｻﾏﾘ'!$A$3:$L$235,12,FALSE)</f>
        <v>134</v>
      </c>
      <c r="N78" s="51">
        <f>COUNTIF('3.チェック結果 (Optimus)'!$B:$B,B78)</f>
        <v>134</v>
      </c>
      <c r="O78" s="53" t="str">
        <f>IF(M78=N78,"OK","NOK")</f>
        <v>OK</v>
      </c>
    </row>
    <row r="79" spans="1:15">
      <c r="A79" s="60"/>
      <c r="B79" s="51" t="s">
        <v>266</v>
      </c>
      <c r="C79" s="62">
        <f>VLOOKUP($B79,'0.ﾌﾟﾛｼﾞｪｸﾄ警告ｻﾏﾘ'!$A$3:$L$235,2,FALSE)</f>
        <v>0</v>
      </c>
      <c r="D79" s="62">
        <f>VLOOKUP($B79,'0.ﾌﾟﾛｼﾞｪｸﾄ警告ｻﾏﾘ'!$A$3:$L$235,3,FALSE)</f>
        <v>0</v>
      </c>
      <c r="E79" s="62">
        <f>VLOOKUP($B79,'0.ﾌﾟﾛｼﾞｪｸﾄ警告ｻﾏﾘ'!$A$3:$L$235,4,FALSE)</f>
        <v>0</v>
      </c>
      <c r="F79" s="62">
        <f>VLOOKUP($B79,'0.ﾌﾟﾛｼﾞｪｸﾄ警告ｻﾏﾘ'!$A$3:$L$235,5,FALSE)</f>
        <v>0</v>
      </c>
      <c r="G79" s="62">
        <f>VLOOKUP($B79,'0.ﾌﾟﾛｼﾞｪｸﾄ警告ｻﾏﾘ'!$A$3:$L$235,6,FALSE)</f>
        <v>0</v>
      </c>
      <c r="H79" s="62">
        <f>VLOOKUP($B79,'0.ﾌﾟﾛｼﾞｪｸﾄ警告ｻﾏﾘ'!$A$3:$L$235,7,FALSE)</f>
        <v>0</v>
      </c>
      <c r="I79" s="62">
        <f>VLOOKUP($B79,'0.ﾌﾟﾛｼﾞｪｸﾄ警告ｻﾏﾘ'!$A$3:$L$235,8,FALSE)</f>
        <v>0</v>
      </c>
      <c r="J79" s="62">
        <f>VLOOKUP($B79,'0.ﾌﾟﾛｼﾞｪｸﾄ警告ｻﾏﾘ'!$A$3:$L$235,9,FALSE)</f>
        <v>0</v>
      </c>
      <c r="K79" s="62">
        <f>VLOOKUP($B79,'0.ﾌﾟﾛｼﾞｪｸﾄ警告ｻﾏﾘ'!$A$3:$L$235,10,FALSE)</f>
        <v>0</v>
      </c>
      <c r="L79" s="62">
        <f>VLOOKUP($B79,'0.ﾌﾟﾛｼﾞｪｸﾄ警告ｻﾏﾘ'!$A$3:$L$235,11,FALSE)</f>
        <v>0</v>
      </c>
      <c r="M79" s="62">
        <f>VLOOKUP($B79,'0.ﾌﾟﾛｼﾞｪｸﾄ警告ｻﾏﾘ'!$A$3:$L$235,12,FALSE)</f>
        <v>0</v>
      </c>
      <c r="N79" s="51">
        <f>COUNTIF('3.チェック結果 (Optimus)'!$B:$B,B79)</f>
        <v>0</v>
      </c>
      <c r="O79" s="53" t="str">
        <f>IF(M79=N79,"OK","NOK")</f>
        <v>OK</v>
      </c>
    </row>
    <row r="80" spans="1:15">
      <c r="A80" s="60"/>
      <c r="B80" s="51" t="s">
        <v>117</v>
      </c>
      <c r="C80" s="62">
        <f>VLOOKUP($B80,'0.ﾌﾟﾛｼﾞｪｸﾄ警告ｻﾏﾘ'!$A$3:$L$235,2,FALSE)</f>
        <v>0</v>
      </c>
      <c r="D80" s="62">
        <f>VLOOKUP($B80,'0.ﾌﾟﾛｼﾞｪｸﾄ警告ｻﾏﾘ'!$A$3:$L$235,3,FALSE)</f>
        <v>0</v>
      </c>
      <c r="E80" s="62">
        <f>VLOOKUP($B80,'0.ﾌﾟﾛｼﾞｪｸﾄ警告ｻﾏﾘ'!$A$3:$L$235,4,FALSE)</f>
        <v>0</v>
      </c>
      <c r="F80" s="62">
        <f>VLOOKUP($B80,'0.ﾌﾟﾛｼﾞｪｸﾄ警告ｻﾏﾘ'!$A$3:$L$235,5,FALSE)</f>
        <v>0</v>
      </c>
      <c r="G80" s="62">
        <f>VLOOKUP($B80,'0.ﾌﾟﾛｼﾞｪｸﾄ警告ｻﾏﾘ'!$A$3:$L$235,6,FALSE)</f>
        <v>0</v>
      </c>
      <c r="H80" s="62">
        <f>VLOOKUP($B80,'0.ﾌﾟﾛｼﾞｪｸﾄ警告ｻﾏﾘ'!$A$3:$L$235,7,FALSE)</f>
        <v>3</v>
      </c>
      <c r="I80" s="62">
        <f>VLOOKUP($B80,'0.ﾌﾟﾛｼﾞｪｸﾄ警告ｻﾏﾘ'!$A$3:$L$235,8,FALSE)</f>
        <v>1</v>
      </c>
      <c r="J80" s="62">
        <f>VLOOKUP($B80,'0.ﾌﾟﾛｼﾞｪｸﾄ警告ｻﾏﾘ'!$A$3:$L$235,9,FALSE)</f>
        <v>3</v>
      </c>
      <c r="K80" s="62">
        <f>VLOOKUP($B80,'0.ﾌﾟﾛｼﾞｪｸﾄ警告ｻﾏﾘ'!$A$3:$L$235,10,FALSE)</f>
        <v>0</v>
      </c>
      <c r="L80" s="62">
        <f>VLOOKUP($B80,'0.ﾌﾟﾛｼﾞｪｸﾄ警告ｻﾏﾘ'!$A$3:$L$235,11,FALSE)</f>
        <v>0</v>
      </c>
      <c r="M80" s="62">
        <f>VLOOKUP($B80,'0.ﾌﾟﾛｼﾞｪｸﾄ警告ｻﾏﾘ'!$A$3:$L$235,12,FALSE)</f>
        <v>7</v>
      </c>
      <c r="N80" s="51">
        <f>COUNTIF('3.チェック結果 (Optimus)'!$B:$B,B80)</f>
        <v>7</v>
      </c>
      <c r="O80" s="53" t="str">
        <f>IF(M80=N80,"OK","NOK")</f>
        <v>OK</v>
      </c>
    </row>
    <row r="81" spans="1:15">
      <c r="A81" s="60"/>
      <c r="B81" s="51" t="s">
        <v>118</v>
      </c>
      <c r="C81" s="62">
        <f>VLOOKUP($B81,'0.ﾌﾟﾛｼﾞｪｸﾄ警告ｻﾏﾘ'!$A$3:$L$235,2,FALSE)</f>
        <v>0</v>
      </c>
      <c r="D81" s="62">
        <f>VLOOKUP($B81,'0.ﾌﾟﾛｼﾞｪｸﾄ警告ｻﾏﾘ'!$A$3:$L$235,3,FALSE)</f>
        <v>0</v>
      </c>
      <c r="E81" s="62">
        <f>VLOOKUP($B81,'0.ﾌﾟﾛｼﾞｪｸﾄ警告ｻﾏﾘ'!$A$3:$L$235,4,FALSE)</f>
        <v>0</v>
      </c>
      <c r="F81" s="62">
        <f>VLOOKUP($B81,'0.ﾌﾟﾛｼﾞｪｸﾄ警告ｻﾏﾘ'!$A$3:$L$235,5,FALSE)</f>
        <v>0</v>
      </c>
      <c r="G81" s="62">
        <f>VLOOKUP($B81,'0.ﾌﾟﾛｼﾞｪｸﾄ警告ｻﾏﾘ'!$A$3:$L$235,6,FALSE)</f>
        <v>0</v>
      </c>
      <c r="H81" s="62">
        <f>VLOOKUP($B81,'0.ﾌﾟﾛｼﾞｪｸﾄ警告ｻﾏﾘ'!$A$3:$L$235,7,FALSE)</f>
        <v>0</v>
      </c>
      <c r="I81" s="62">
        <f>VLOOKUP($B81,'0.ﾌﾟﾛｼﾞｪｸﾄ警告ｻﾏﾘ'!$A$3:$L$235,8,FALSE)</f>
        <v>0</v>
      </c>
      <c r="J81" s="62">
        <f>VLOOKUP($B81,'0.ﾌﾟﾛｼﾞｪｸﾄ警告ｻﾏﾘ'!$A$3:$L$235,9,FALSE)</f>
        <v>0</v>
      </c>
      <c r="K81" s="62">
        <f>VLOOKUP($B81,'0.ﾌﾟﾛｼﾞｪｸﾄ警告ｻﾏﾘ'!$A$3:$L$235,10,FALSE)</f>
        <v>0</v>
      </c>
      <c r="L81" s="62">
        <f>VLOOKUP($B81,'0.ﾌﾟﾛｼﾞｪｸﾄ警告ｻﾏﾘ'!$A$3:$L$235,11,FALSE)</f>
        <v>0</v>
      </c>
      <c r="M81" s="62">
        <f>VLOOKUP($B81,'0.ﾌﾟﾛｼﾞｪｸﾄ警告ｻﾏﾘ'!$A$3:$L$235,12,FALSE)</f>
        <v>0</v>
      </c>
      <c r="N81" s="51">
        <f>COUNTIF('3.チェック結果 (Optimus)'!$B:$B,B81)</f>
        <v>0</v>
      </c>
      <c r="O81" s="53" t="str">
        <f>IF(M81=N81,"OK","NOK")</f>
        <v>OK</v>
      </c>
    </row>
    <row r="82" spans="1:15">
      <c r="A82" s="60"/>
      <c r="B82" s="51" t="s">
        <v>267</v>
      </c>
      <c r="C82" s="62">
        <f>VLOOKUP($B82,'0.ﾌﾟﾛｼﾞｪｸﾄ警告ｻﾏﾘ'!$A$3:$L$235,2,FALSE)</f>
        <v>0</v>
      </c>
      <c r="D82" s="62">
        <f>VLOOKUP($B82,'0.ﾌﾟﾛｼﾞｪｸﾄ警告ｻﾏﾘ'!$A$3:$L$235,3,FALSE)</f>
        <v>0</v>
      </c>
      <c r="E82" s="62">
        <f>VLOOKUP($B82,'0.ﾌﾟﾛｼﾞｪｸﾄ警告ｻﾏﾘ'!$A$3:$L$235,4,FALSE)</f>
        <v>0</v>
      </c>
      <c r="F82" s="62">
        <f>VLOOKUP($B82,'0.ﾌﾟﾛｼﾞｪｸﾄ警告ｻﾏﾘ'!$A$3:$L$235,5,FALSE)</f>
        <v>0</v>
      </c>
      <c r="G82" s="62">
        <f>VLOOKUP($B82,'0.ﾌﾟﾛｼﾞｪｸﾄ警告ｻﾏﾘ'!$A$3:$L$235,6,FALSE)</f>
        <v>0</v>
      </c>
      <c r="H82" s="62">
        <f>VLOOKUP($B82,'0.ﾌﾟﾛｼﾞｪｸﾄ警告ｻﾏﾘ'!$A$3:$L$235,7,FALSE)</f>
        <v>0</v>
      </c>
      <c r="I82" s="62">
        <f>VLOOKUP($B82,'0.ﾌﾟﾛｼﾞｪｸﾄ警告ｻﾏﾘ'!$A$3:$L$235,8,FALSE)</f>
        <v>0</v>
      </c>
      <c r="J82" s="62">
        <f>VLOOKUP($B82,'0.ﾌﾟﾛｼﾞｪｸﾄ警告ｻﾏﾘ'!$A$3:$L$235,9,FALSE)</f>
        <v>0</v>
      </c>
      <c r="K82" s="62">
        <f>VLOOKUP($B82,'0.ﾌﾟﾛｼﾞｪｸﾄ警告ｻﾏﾘ'!$A$3:$L$235,10,FALSE)</f>
        <v>0</v>
      </c>
      <c r="L82" s="62">
        <f>VLOOKUP($B82,'0.ﾌﾟﾛｼﾞｪｸﾄ警告ｻﾏﾘ'!$A$3:$L$235,11,FALSE)</f>
        <v>0</v>
      </c>
      <c r="M82" s="62">
        <f>VLOOKUP($B82,'0.ﾌﾟﾛｼﾞｪｸﾄ警告ｻﾏﾘ'!$A$3:$L$235,12,FALSE)</f>
        <v>0</v>
      </c>
      <c r="N82" s="51">
        <f>COUNTIF('3.チェック結果 (Optimus)'!$B:$B,B82)</f>
        <v>0</v>
      </c>
      <c r="O82" s="53" t="str">
        <f t="shared" si="9"/>
        <v>OK</v>
      </c>
    </row>
    <row r="83" spans="1:15">
      <c r="A83" s="60"/>
      <c r="B83" s="51" t="s">
        <v>50</v>
      </c>
      <c r="C83" s="62">
        <f>VLOOKUP($B83,'0.ﾌﾟﾛｼﾞｪｸﾄ警告ｻﾏﾘ'!$A$3:$L$235,2,FALSE)</f>
        <v>0</v>
      </c>
      <c r="D83" s="62">
        <f>VLOOKUP($B83,'0.ﾌﾟﾛｼﾞｪｸﾄ警告ｻﾏﾘ'!$A$3:$L$235,3,FALSE)</f>
        <v>0</v>
      </c>
      <c r="E83" s="62">
        <f>VLOOKUP($B83,'0.ﾌﾟﾛｼﾞｪｸﾄ警告ｻﾏﾘ'!$A$3:$L$235,4,FALSE)</f>
        <v>0</v>
      </c>
      <c r="F83" s="62">
        <f>VLOOKUP($B83,'0.ﾌﾟﾛｼﾞｪｸﾄ警告ｻﾏﾘ'!$A$3:$L$235,5,FALSE)</f>
        <v>0</v>
      </c>
      <c r="G83" s="62">
        <f>VLOOKUP($B83,'0.ﾌﾟﾛｼﾞｪｸﾄ警告ｻﾏﾘ'!$A$3:$L$235,6,FALSE)</f>
        <v>0</v>
      </c>
      <c r="H83" s="62">
        <f>VLOOKUP($B83,'0.ﾌﾟﾛｼﾞｪｸﾄ警告ｻﾏﾘ'!$A$3:$L$235,7,FALSE)</f>
        <v>37</v>
      </c>
      <c r="I83" s="62">
        <f>VLOOKUP($B83,'0.ﾌﾟﾛｼﾞｪｸﾄ警告ｻﾏﾘ'!$A$3:$L$235,8,FALSE)</f>
        <v>0</v>
      </c>
      <c r="J83" s="62">
        <f>VLOOKUP($B83,'0.ﾌﾟﾛｼﾞｪｸﾄ警告ｻﾏﾘ'!$A$3:$L$235,9,FALSE)</f>
        <v>9</v>
      </c>
      <c r="K83" s="62">
        <f>VLOOKUP($B83,'0.ﾌﾟﾛｼﾞｪｸﾄ警告ｻﾏﾘ'!$A$3:$L$235,10,FALSE)</f>
        <v>0</v>
      </c>
      <c r="L83" s="62">
        <f>VLOOKUP($B83,'0.ﾌﾟﾛｼﾞｪｸﾄ警告ｻﾏﾘ'!$A$3:$L$235,11,FALSE)</f>
        <v>0</v>
      </c>
      <c r="M83" s="62">
        <f>VLOOKUP($B83,'0.ﾌﾟﾛｼﾞｪｸﾄ警告ｻﾏﾘ'!$A$3:$L$235,12,FALSE)</f>
        <v>46</v>
      </c>
      <c r="N83" s="51">
        <f>COUNTIF('3.チェック結果 (Optimus)'!$B:$B,B83)</f>
        <v>46</v>
      </c>
      <c r="O83" s="53" t="str">
        <f t="shared" si="9"/>
        <v>OK</v>
      </c>
    </row>
    <row r="84" spans="1:15">
      <c r="A84" s="60"/>
      <c r="B84" s="51" t="s">
        <v>268</v>
      </c>
      <c r="C84" s="62">
        <f>VLOOKUP($B84,'0.ﾌﾟﾛｼﾞｪｸﾄ警告ｻﾏﾘ'!$A$3:$L$235,2,FALSE)</f>
        <v>0</v>
      </c>
      <c r="D84" s="62">
        <f>VLOOKUP($B84,'0.ﾌﾟﾛｼﾞｪｸﾄ警告ｻﾏﾘ'!$A$3:$L$235,3,FALSE)</f>
        <v>0</v>
      </c>
      <c r="E84" s="62">
        <f>VLOOKUP($B84,'0.ﾌﾟﾛｼﾞｪｸﾄ警告ｻﾏﾘ'!$A$3:$L$235,4,FALSE)</f>
        <v>0</v>
      </c>
      <c r="F84" s="62">
        <f>VLOOKUP($B84,'0.ﾌﾟﾛｼﾞｪｸﾄ警告ｻﾏﾘ'!$A$3:$L$235,5,FALSE)</f>
        <v>0</v>
      </c>
      <c r="G84" s="62">
        <f>VLOOKUP($B84,'0.ﾌﾟﾛｼﾞｪｸﾄ警告ｻﾏﾘ'!$A$3:$L$235,6,FALSE)</f>
        <v>0</v>
      </c>
      <c r="H84" s="62">
        <f>VLOOKUP($B84,'0.ﾌﾟﾛｼﾞｪｸﾄ警告ｻﾏﾘ'!$A$3:$L$235,7,FALSE)</f>
        <v>0</v>
      </c>
      <c r="I84" s="62">
        <f>VLOOKUP($B84,'0.ﾌﾟﾛｼﾞｪｸﾄ警告ｻﾏﾘ'!$A$3:$L$235,8,FALSE)</f>
        <v>0</v>
      </c>
      <c r="J84" s="62">
        <f>VLOOKUP($B84,'0.ﾌﾟﾛｼﾞｪｸﾄ警告ｻﾏﾘ'!$A$3:$L$235,9,FALSE)</f>
        <v>0</v>
      </c>
      <c r="K84" s="62">
        <f>VLOOKUP($B84,'0.ﾌﾟﾛｼﾞｪｸﾄ警告ｻﾏﾘ'!$A$3:$L$235,10,FALSE)</f>
        <v>0</v>
      </c>
      <c r="L84" s="62">
        <f>VLOOKUP($B84,'0.ﾌﾟﾛｼﾞｪｸﾄ警告ｻﾏﾘ'!$A$3:$L$235,11,FALSE)</f>
        <v>0</v>
      </c>
      <c r="M84" s="62">
        <f>VLOOKUP($B84,'0.ﾌﾟﾛｼﾞｪｸﾄ警告ｻﾏﾘ'!$A$3:$L$235,12,FALSE)</f>
        <v>0</v>
      </c>
      <c r="N84" s="51">
        <f>COUNTIF('3.チェック結果 (Optimus)'!$B:$B,B84)</f>
        <v>0</v>
      </c>
      <c r="O84" s="53" t="str">
        <f t="shared" si="9"/>
        <v>OK</v>
      </c>
    </row>
    <row r="85" spans="1:15">
      <c r="A85" s="60"/>
      <c r="B85" s="51" t="s">
        <v>51</v>
      </c>
      <c r="C85" s="62">
        <f>VLOOKUP($B85,'0.ﾌﾟﾛｼﾞｪｸﾄ警告ｻﾏﾘ'!$A$3:$L$235,2,FALSE)</f>
        <v>0</v>
      </c>
      <c r="D85" s="62">
        <f>VLOOKUP($B85,'0.ﾌﾟﾛｼﾞｪｸﾄ警告ｻﾏﾘ'!$A$3:$L$235,3,FALSE)</f>
        <v>0</v>
      </c>
      <c r="E85" s="62">
        <f>VLOOKUP($B85,'0.ﾌﾟﾛｼﾞｪｸﾄ警告ｻﾏﾘ'!$A$3:$L$235,4,FALSE)</f>
        <v>0</v>
      </c>
      <c r="F85" s="62">
        <f>VLOOKUP($B85,'0.ﾌﾟﾛｼﾞｪｸﾄ警告ｻﾏﾘ'!$A$3:$L$235,5,FALSE)</f>
        <v>0</v>
      </c>
      <c r="G85" s="62">
        <f>VLOOKUP($B85,'0.ﾌﾟﾛｼﾞｪｸﾄ警告ｻﾏﾘ'!$A$3:$L$235,6,FALSE)</f>
        <v>0</v>
      </c>
      <c r="H85" s="62">
        <f>VLOOKUP($B85,'0.ﾌﾟﾛｼﾞｪｸﾄ警告ｻﾏﾘ'!$A$3:$L$235,7,FALSE)</f>
        <v>32</v>
      </c>
      <c r="I85" s="62">
        <f>VLOOKUP($B85,'0.ﾌﾟﾛｼﾞｪｸﾄ警告ｻﾏﾘ'!$A$3:$L$235,8,FALSE)</f>
        <v>0</v>
      </c>
      <c r="J85" s="62">
        <f>VLOOKUP($B85,'0.ﾌﾟﾛｼﾞｪｸﾄ警告ｻﾏﾘ'!$A$3:$L$235,9,FALSE)</f>
        <v>22</v>
      </c>
      <c r="K85" s="62">
        <f>VLOOKUP($B85,'0.ﾌﾟﾛｼﾞｪｸﾄ警告ｻﾏﾘ'!$A$3:$L$235,10,FALSE)</f>
        <v>0</v>
      </c>
      <c r="L85" s="62">
        <f>VLOOKUP($B85,'0.ﾌﾟﾛｼﾞｪｸﾄ警告ｻﾏﾘ'!$A$3:$L$235,11,FALSE)</f>
        <v>0</v>
      </c>
      <c r="M85" s="62">
        <f>VLOOKUP($B85,'0.ﾌﾟﾛｼﾞｪｸﾄ警告ｻﾏﾘ'!$A$3:$L$235,12,FALSE)</f>
        <v>54</v>
      </c>
      <c r="N85" s="51">
        <f>COUNTIF('3.チェック結果 (Optimus)'!$B:$B,B85)</f>
        <v>54</v>
      </c>
      <c r="O85" s="53" t="str">
        <f t="shared" si="9"/>
        <v>OK</v>
      </c>
    </row>
    <row r="86" spans="1:15">
      <c r="A86" s="60"/>
      <c r="B86" s="51" t="s">
        <v>52</v>
      </c>
      <c r="C86" s="62">
        <f>VLOOKUP($B86,'0.ﾌﾟﾛｼﾞｪｸﾄ警告ｻﾏﾘ'!$A$3:$L$235,2,FALSE)</f>
        <v>0</v>
      </c>
      <c r="D86" s="62">
        <f>VLOOKUP($B86,'0.ﾌﾟﾛｼﾞｪｸﾄ警告ｻﾏﾘ'!$A$3:$L$235,3,FALSE)</f>
        <v>0</v>
      </c>
      <c r="E86" s="62">
        <f>VLOOKUP($B86,'0.ﾌﾟﾛｼﾞｪｸﾄ警告ｻﾏﾘ'!$A$3:$L$235,4,FALSE)</f>
        <v>0</v>
      </c>
      <c r="F86" s="62">
        <f>VLOOKUP($B86,'0.ﾌﾟﾛｼﾞｪｸﾄ警告ｻﾏﾘ'!$A$3:$L$235,5,FALSE)</f>
        <v>0</v>
      </c>
      <c r="G86" s="62">
        <f>VLOOKUP($B86,'0.ﾌﾟﾛｼﾞｪｸﾄ警告ｻﾏﾘ'!$A$3:$L$235,6,FALSE)</f>
        <v>0</v>
      </c>
      <c r="H86" s="62">
        <f>VLOOKUP($B86,'0.ﾌﾟﾛｼﾞｪｸﾄ警告ｻﾏﾘ'!$A$3:$L$235,7,FALSE)</f>
        <v>1</v>
      </c>
      <c r="I86" s="62">
        <f>VLOOKUP($B86,'0.ﾌﾟﾛｼﾞｪｸﾄ警告ｻﾏﾘ'!$A$3:$L$235,8,FALSE)</f>
        <v>0</v>
      </c>
      <c r="J86" s="62">
        <f>VLOOKUP($B86,'0.ﾌﾟﾛｼﾞｪｸﾄ警告ｻﾏﾘ'!$A$3:$L$235,9,FALSE)</f>
        <v>0</v>
      </c>
      <c r="K86" s="62">
        <f>VLOOKUP($B86,'0.ﾌﾟﾛｼﾞｪｸﾄ警告ｻﾏﾘ'!$A$3:$L$235,10,FALSE)</f>
        <v>0</v>
      </c>
      <c r="L86" s="62">
        <f>VLOOKUP($B86,'0.ﾌﾟﾛｼﾞｪｸﾄ警告ｻﾏﾘ'!$A$3:$L$235,11,FALSE)</f>
        <v>0</v>
      </c>
      <c r="M86" s="62">
        <f>VLOOKUP($B86,'0.ﾌﾟﾛｼﾞｪｸﾄ警告ｻﾏﾘ'!$A$3:$L$235,12,FALSE)</f>
        <v>1</v>
      </c>
      <c r="N86" s="51">
        <f>COUNTIF('3.チェック結果 (Optimus)'!$B:$B,B86)</f>
        <v>1</v>
      </c>
      <c r="O86" s="53" t="str">
        <f t="shared" si="9"/>
        <v>OK</v>
      </c>
    </row>
    <row r="87" spans="1:15">
      <c r="A87" s="66" t="s">
        <v>468</v>
      </c>
      <c r="B87" s="52"/>
      <c r="C87" s="52"/>
      <c r="D87" s="52"/>
      <c r="E87" s="52"/>
      <c r="F87" s="52"/>
      <c r="G87" s="52"/>
      <c r="H87" s="52"/>
      <c r="I87" s="52"/>
      <c r="J87" s="52"/>
      <c r="K87" s="52"/>
      <c r="L87" s="52"/>
      <c r="M87" s="52"/>
      <c r="N87" s="52"/>
      <c r="O87" s="52"/>
    </row>
    <row r="88" spans="1:15">
      <c r="A88" s="60"/>
      <c r="B88" s="51" t="s">
        <v>58</v>
      </c>
      <c r="C88" s="62">
        <f>VLOOKUP($B88,'0.ﾌﾟﾛｼﾞｪｸﾄ警告ｻﾏﾘ'!$A$3:$L$235,2,FALSE)</f>
        <v>0</v>
      </c>
      <c r="D88" s="62">
        <f>VLOOKUP($B88,'0.ﾌﾟﾛｼﾞｪｸﾄ警告ｻﾏﾘ'!$A$3:$L$235,3,FALSE)</f>
        <v>0</v>
      </c>
      <c r="E88" s="62">
        <f>VLOOKUP($B88,'0.ﾌﾟﾛｼﾞｪｸﾄ警告ｻﾏﾘ'!$A$3:$L$235,4,FALSE)</f>
        <v>0</v>
      </c>
      <c r="F88" s="62">
        <f>VLOOKUP($B88,'0.ﾌﾟﾛｼﾞｪｸﾄ警告ｻﾏﾘ'!$A$3:$L$235,5,FALSE)</f>
        <v>0</v>
      </c>
      <c r="G88" s="62">
        <f>VLOOKUP($B88,'0.ﾌﾟﾛｼﾞｪｸﾄ警告ｻﾏﾘ'!$A$3:$L$235,6,FALSE)</f>
        <v>0</v>
      </c>
      <c r="H88" s="62">
        <f>VLOOKUP($B88,'0.ﾌﾟﾛｼﾞｪｸﾄ警告ｻﾏﾘ'!$A$3:$L$235,7,FALSE)</f>
        <v>13</v>
      </c>
      <c r="I88" s="62">
        <f>VLOOKUP($B88,'0.ﾌﾟﾛｼﾞｪｸﾄ警告ｻﾏﾘ'!$A$3:$L$235,8,FALSE)</f>
        <v>0</v>
      </c>
      <c r="J88" s="62">
        <f>VLOOKUP($B88,'0.ﾌﾟﾛｼﾞｪｸﾄ警告ｻﾏﾘ'!$A$3:$L$235,9,FALSE)</f>
        <v>7</v>
      </c>
      <c r="K88" s="62">
        <f>VLOOKUP($B88,'0.ﾌﾟﾛｼﾞｪｸﾄ警告ｻﾏﾘ'!$A$3:$L$235,10,FALSE)</f>
        <v>0</v>
      </c>
      <c r="L88" s="62">
        <f>VLOOKUP($B88,'0.ﾌﾟﾛｼﾞｪｸﾄ警告ｻﾏﾘ'!$A$3:$L$235,11,FALSE)</f>
        <v>0</v>
      </c>
      <c r="M88" s="62">
        <f>VLOOKUP($B88,'0.ﾌﾟﾛｼﾞｪｸﾄ警告ｻﾏﾘ'!$A$3:$L$235,12,FALSE)</f>
        <v>20</v>
      </c>
      <c r="N88" s="51">
        <f>COUNTIF('3.チェック結果 (Optimus)'!$B:$B,B88)</f>
        <v>20</v>
      </c>
      <c r="O88" s="53" t="str">
        <f t="shared" ref="O88:O93" si="10">IF(M88=N88,"OK","NOK")</f>
        <v>OK</v>
      </c>
    </row>
    <row r="89" spans="1:15">
      <c r="A89" s="60"/>
      <c r="B89" s="51" t="s">
        <v>269</v>
      </c>
      <c r="C89" s="62">
        <f>VLOOKUP($B89,'0.ﾌﾟﾛｼﾞｪｸﾄ警告ｻﾏﾘ'!$A$3:$L$235,2,FALSE)</f>
        <v>0</v>
      </c>
      <c r="D89" s="62">
        <f>VLOOKUP($B89,'0.ﾌﾟﾛｼﾞｪｸﾄ警告ｻﾏﾘ'!$A$3:$L$235,3,FALSE)</f>
        <v>0</v>
      </c>
      <c r="E89" s="62">
        <f>VLOOKUP($B89,'0.ﾌﾟﾛｼﾞｪｸﾄ警告ｻﾏﾘ'!$A$3:$L$235,4,FALSE)</f>
        <v>0</v>
      </c>
      <c r="F89" s="62">
        <f>VLOOKUP($B89,'0.ﾌﾟﾛｼﾞｪｸﾄ警告ｻﾏﾘ'!$A$3:$L$235,5,FALSE)</f>
        <v>0</v>
      </c>
      <c r="G89" s="62">
        <f>VLOOKUP($B89,'0.ﾌﾟﾛｼﾞｪｸﾄ警告ｻﾏﾘ'!$A$3:$L$235,6,FALSE)</f>
        <v>0</v>
      </c>
      <c r="H89" s="62">
        <f>VLOOKUP($B89,'0.ﾌﾟﾛｼﾞｪｸﾄ警告ｻﾏﾘ'!$A$3:$L$235,7,FALSE)</f>
        <v>0</v>
      </c>
      <c r="I89" s="62">
        <f>VLOOKUP($B89,'0.ﾌﾟﾛｼﾞｪｸﾄ警告ｻﾏﾘ'!$A$3:$L$235,8,FALSE)</f>
        <v>0</v>
      </c>
      <c r="J89" s="62">
        <f>VLOOKUP($B89,'0.ﾌﾟﾛｼﾞｪｸﾄ警告ｻﾏﾘ'!$A$3:$L$235,9,FALSE)</f>
        <v>0</v>
      </c>
      <c r="K89" s="62">
        <f>VLOOKUP($B89,'0.ﾌﾟﾛｼﾞｪｸﾄ警告ｻﾏﾘ'!$A$3:$L$235,10,FALSE)</f>
        <v>0</v>
      </c>
      <c r="L89" s="62">
        <f>VLOOKUP($B89,'0.ﾌﾟﾛｼﾞｪｸﾄ警告ｻﾏﾘ'!$A$3:$L$235,11,FALSE)</f>
        <v>0</v>
      </c>
      <c r="M89" s="62">
        <f>VLOOKUP($B89,'0.ﾌﾟﾛｼﾞｪｸﾄ警告ｻﾏﾘ'!$A$3:$L$235,12,FALSE)</f>
        <v>0</v>
      </c>
      <c r="N89" s="51">
        <f>COUNTIF('3.チェック結果 (Optimus)'!$B:$B,B89)</f>
        <v>0</v>
      </c>
      <c r="O89" s="53" t="str">
        <f t="shared" si="10"/>
        <v>OK</v>
      </c>
    </row>
    <row r="90" spans="1:15">
      <c r="A90" s="60"/>
      <c r="B90" s="51" t="s">
        <v>59</v>
      </c>
      <c r="C90" s="62">
        <f>VLOOKUP($B90,'0.ﾌﾟﾛｼﾞｪｸﾄ警告ｻﾏﾘ'!$A$3:$L$235,2,FALSE)</f>
        <v>0</v>
      </c>
      <c r="D90" s="62">
        <f>VLOOKUP($B90,'0.ﾌﾟﾛｼﾞｪｸﾄ警告ｻﾏﾘ'!$A$3:$L$235,3,FALSE)</f>
        <v>0</v>
      </c>
      <c r="E90" s="62">
        <f>VLOOKUP($B90,'0.ﾌﾟﾛｼﾞｪｸﾄ警告ｻﾏﾘ'!$A$3:$L$235,4,FALSE)</f>
        <v>0</v>
      </c>
      <c r="F90" s="62">
        <f>VLOOKUP($B90,'0.ﾌﾟﾛｼﾞｪｸﾄ警告ｻﾏﾘ'!$A$3:$L$235,5,FALSE)</f>
        <v>0</v>
      </c>
      <c r="G90" s="62">
        <f>VLOOKUP($B90,'0.ﾌﾟﾛｼﾞｪｸﾄ警告ｻﾏﾘ'!$A$3:$L$235,6,FALSE)</f>
        <v>0</v>
      </c>
      <c r="H90" s="62">
        <f>VLOOKUP($B90,'0.ﾌﾟﾛｼﾞｪｸﾄ警告ｻﾏﾘ'!$A$3:$L$235,7,FALSE)</f>
        <v>16</v>
      </c>
      <c r="I90" s="62">
        <f>VLOOKUP($B90,'0.ﾌﾟﾛｼﾞｪｸﾄ警告ｻﾏﾘ'!$A$3:$L$235,8,FALSE)</f>
        <v>0</v>
      </c>
      <c r="J90" s="62">
        <f>VLOOKUP($B90,'0.ﾌﾟﾛｼﾞｪｸﾄ警告ｻﾏﾘ'!$A$3:$L$235,9,FALSE)</f>
        <v>11</v>
      </c>
      <c r="K90" s="62">
        <f>VLOOKUP($B90,'0.ﾌﾟﾛｼﾞｪｸﾄ警告ｻﾏﾘ'!$A$3:$L$235,10,FALSE)</f>
        <v>0</v>
      </c>
      <c r="L90" s="62">
        <f>VLOOKUP($B90,'0.ﾌﾟﾛｼﾞｪｸﾄ警告ｻﾏﾘ'!$A$3:$L$235,11,FALSE)</f>
        <v>0</v>
      </c>
      <c r="M90" s="62">
        <f>VLOOKUP($B90,'0.ﾌﾟﾛｼﾞｪｸﾄ警告ｻﾏﾘ'!$A$3:$L$235,12,FALSE)</f>
        <v>27</v>
      </c>
      <c r="N90" s="51">
        <f>COUNTIF('3.チェック結果 (Optimus)'!$B:$B,B90)</f>
        <v>27</v>
      </c>
      <c r="O90" s="53" t="str">
        <f t="shared" si="10"/>
        <v>OK</v>
      </c>
    </row>
    <row r="91" spans="1:15">
      <c r="A91" s="60"/>
      <c r="B91" s="51" t="s">
        <v>270</v>
      </c>
      <c r="C91" s="62">
        <f>VLOOKUP($B91,'0.ﾌﾟﾛｼﾞｪｸﾄ警告ｻﾏﾘ'!$A$3:$L$235,2,FALSE)</f>
        <v>0</v>
      </c>
      <c r="D91" s="62">
        <f>VLOOKUP($B91,'0.ﾌﾟﾛｼﾞｪｸﾄ警告ｻﾏﾘ'!$A$3:$L$235,3,FALSE)</f>
        <v>0</v>
      </c>
      <c r="E91" s="62">
        <f>VLOOKUP($B91,'0.ﾌﾟﾛｼﾞｪｸﾄ警告ｻﾏﾘ'!$A$3:$L$235,4,FALSE)</f>
        <v>0</v>
      </c>
      <c r="F91" s="62">
        <f>VLOOKUP($B91,'0.ﾌﾟﾛｼﾞｪｸﾄ警告ｻﾏﾘ'!$A$3:$L$235,5,FALSE)</f>
        <v>0</v>
      </c>
      <c r="G91" s="62">
        <f>VLOOKUP($B91,'0.ﾌﾟﾛｼﾞｪｸﾄ警告ｻﾏﾘ'!$A$3:$L$235,6,FALSE)</f>
        <v>0</v>
      </c>
      <c r="H91" s="62">
        <f>VLOOKUP($B91,'0.ﾌﾟﾛｼﾞｪｸﾄ警告ｻﾏﾘ'!$A$3:$L$235,7,FALSE)</f>
        <v>0</v>
      </c>
      <c r="I91" s="62">
        <f>VLOOKUP($B91,'0.ﾌﾟﾛｼﾞｪｸﾄ警告ｻﾏﾘ'!$A$3:$L$235,8,FALSE)</f>
        <v>0</v>
      </c>
      <c r="J91" s="62">
        <f>VLOOKUP($B91,'0.ﾌﾟﾛｼﾞｪｸﾄ警告ｻﾏﾘ'!$A$3:$L$235,9,FALSE)</f>
        <v>0</v>
      </c>
      <c r="K91" s="62">
        <f>VLOOKUP($B91,'0.ﾌﾟﾛｼﾞｪｸﾄ警告ｻﾏﾘ'!$A$3:$L$235,10,FALSE)</f>
        <v>0</v>
      </c>
      <c r="L91" s="62">
        <f>VLOOKUP($B91,'0.ﾌﾟﾛｼﾞｪｸﾄ警告ｻﾏﾘ'!$A$3:$L$235,11,FALSE)</f>
        <v>0</v>
      </c>
      <c r="M91" s="62">
        <f>VLOOKUP($B91,'0.ﾌﾟﾛｼﾞｪｸﾄ警告ｻﾏﾘ'!$A$3:$L$235,12,FALSE)</f>
        <v>0</v>
      </c>
      <c r="N91" s="51">
        <f>COUNTIF('3.チェック結果 (Optimus)'!$B:$B,B91)</f>
        <v>0</v>
      </c>
      <c r="O91" s="53" t="str">
        <f t="shared" si="10"/>
        <v>OK</v>
      </c>
    </row>
    <row r="92" spans="1:15">
      <c r="A92" s="60"/>
      <c r="B92" s="51" t="s">
        <v>613</v>
      </c>
      <c r="C92" s="62">
        <f>VLOOKUP($B92,'0.ﾌﾟﾛｼﾞｪｸﾄ警告ｻﾏﾘ'!$A$3:$L$235,2,FALSE)</f>
        <v>0</v>
      </c>
      <c r="D92" s="62">
        <f>VLOOKUP($B92,'0.ﾌﾟﾛｼﾞｪｸﾄ警告ｻﾏﾘ'!$A$3:$L$235,3,FALSE)</f>
        <v>0</v>
      </c>
      <c r="E92" s="62">
        <f>VLOOKUP($B92,'0.ﾌﾟﾛｼﾞｪｸﾄ警告ｻﾏﾘ'!$A$3:$L$235,4,FALSE)</f>
        <v>0</v>
      </c>
      <c r="F92" s="62">
        <f>VLOOKUP($B92,'0.ﾌﾟﾛｼﾞｪｸﾄ警告ｻﾏﾘ'!$A$3:$L$235,5,FALSE)</f>
        <v>0</v>
      </c>
      <c r="G92" s="62">
        <f>VLOOKUP($B92,'0.ﾌﾟﾛｼﾞｪｸﾄ警告ｻﾏﾘ'!$A$3:$L$235,6,FALSE)</f>
        <v>0</v>
      </c>
      <c r="H92" s="62">
        <f>VLOOKUP($B92,'0.ﾌﾟﾛｼﾞｪｸﾄ警告ｻﾏﾘ'!$A$3:$L$235,7,FALSE)</f>
        <v>7</v>
      </c>
      <c r="I92" s="62">
        <f>VLOOKUP($B92,'0.ﾌﾟﾛｼﾞｪｸﾄ警告ｻﾏﾘ'!$A$3:$L$235,8,FALSE)</f>
        <v>0</v>
      </c>
      <c r="J92" s="62">
        <f>VLOOKUP($B92,'0.ﾌﾟﾛｼﾞｪｸﾄ警告ｻﾏﾘ'!$A$3:$L$235,9,FALSE)</f>
        <v>1</v>
      </c>
      <c r="K92" s="62">
        <f>VLOOKUP($B92,'0.ﾌﾟﾛｼﾞｪｸﾄ警告ｻﾏﾘ'!$A$3:$L$235,10,FALSE)</f>
        <v>0</v>
      </c>
      <c r="L92" s="62">
        <f>VLOOKUP($B92,'0.ﾌﾟﾛｼﾞｪｸﾄ警告ｻﾏﾘ'!$A$3:$L$235,11,FALSE)</f>
        <v>0</v>
      </c>
      <c r="M92" s="62">
        <f>VLOOKUP($B92,'0.ﾌﾟﾛｼﾞｪｸﾄ警告ｻﾏﾘ'!$A$3:$L$235,12,FALSE)</f>
        <v>8</v>
      </c>
      <c r="N92" s="51">
        <f>COUNTIF('3.チェック結果 (Optimus)'!$B:$B,B92)</f>
        <v>8</v>
      </c>
      <c r="O92" s="53" t="str">
        <f t="shared" si="10"/>
        <v>OK</v>
      </c>
    </row>
    <row r="93" spans="1:15">
      <c r="A93" s="60"/>
      <c r="B93" s="51" t="s">
        <v>271</v>
      </c>
      <c r="C93" s="62">
        <f>VLOOKUP($B93,'0.ﾌﾟﾛｼﾞｪｸﾄ警告ｻﾏﾘ'!$A$3:$L$235,2,FALSE)</f>
        <v>0</v>
      </c>
      <c r="D93" s="62">
        <f>VLOOKUP($B93,'0.ﾌﾟﾛｼﾞｪｸﾄ警告ｻﾏﾘ'!$A$3:$L$235,3,FALSE)</f>
        <v>0</v>
      </c>
      <c r="E93" s="62">
        <f>VLOOKUP($B93,'0.ﾌﾟﾛｼﾞｪｸﾄ警告ｻﾏﾘ'!$A$3:$L$235,4,FALSE)</f>
        <v>0</v>
      </c>
      <c r="F93" s="62">
        <f>VLOOKUP($B93,'0.ﾌﾟﾛｼﾞｪｸﾄ警告ｻﾏﾘ'!$A$3:$L$235,5,FALSE)</f>
        <v>0</v>
      </c>
      <c r="G93" s="62">
        <f>VLOOKUP($B93,'0.ﾌﾟﾛｼﾞｪｸﾄ警告ｻﾏﾘ'!$A$3:$L$235,6,FALSE)</f>
        <v>0</v>
      </c>
      <c r="H93" s="62">
        <f>VLOOKUP($B93,'0.ﾌﾟﾛｼﾞｪｸﾄ警告ｻﾏﾘ'!$A$3:$L$235,7,FALSE)</f>
        <v>0</v>
      </c>
      <c r="I93" s="62">
        <f>VLOOKUP($B93,'0.ﾌﾟﾛｼﾞｪｸﾄ警告ｻﾏﾘ'!$A$3:$L$235,8,FALSE)</f>
        <v>0</v>
      </c>
      <c r="J93" s="62">
        <f>VLOOKUP($B93,'0.ﾌﾟﾛｼﾞｪｸﾄ警告ｻﾏﾘ'!$A$3:$L$235,9,FALSE)</f>
        <v>0</v>
      </c>
      <c r="K93" s="62">
        <f>VLOOKUP($B93,'0.ﾌﾟﾛｼﾞｪｸﾄ警告ｻﾏﾘ'!$A$3:$L$235,10,FALSE)</f>
        <v>0</v>
      </c>
      <c r="L93" s="62">
        <f>VLOOKUP($B93,'0.ﾌﾟﾛｼﾞｪｸﾄ警告ｻﾏﾘ'!$A$3:$L$235,11,FALSE)</f>
        <v>0</v>
      </c>
      <c r="M93" s="62">
        <f>VLOOKUP($B93,'0.ﾌﾟﾛｼﾞｪｸﾄ警告ｻﾏﾘ'!$A$3:$L$235,12,FALSE)</f>
        <v>0</v>
      </c>
      <c r="N93" s="51">
        <f>COUNTIF('3.チェック結果 (Optimus)'!$B:$B,B93)</f>
        <v>0</v>
      </c>
      <c r="O93" s="53" t="str">
        <f t="shared" si="10"/>
        <v>OK</v>
      </c>
    </row>
    <row r="94" spans="1:15">
      <c r="A94" s="112" t="s">
        <v>454</v>
      </c>
      <c r="B94" s="113"/>
      <c r="C94" s="113"/>
      <c r="D94" s="113"/>
      <c r="E94" s="113"/>
      <c r="F94" s="113"/>
      <c r="G94" s="113"/>
      <c r="H94" s="113"/>
      <c r="I94" s="113"/>
      <c r="J94" s="113"/>
      <c r="K94" s="113"/>
      <c r="L94" s="113"/>
      <c r="M94" s="114"/>
      <c r="N94" s="52"/>
      <c r="O94" s="52"/>
    </row>
    <row r="95" spans="1:15">
      <c r="A95" s="51"/>
      <c r="B95" s="74" t="s">
        <v>476</v>
      </c>
      <c r="C95" s="62">
        <f>VLOOKUP($B95,'0.ﾌﾟﾛｼﾞｪｸﾄ警告ｻﾏﾘ'!$A$3:$L$235,2,FALSE)</f>
        <v>0</v>
      </c>
      <c r="D95" s="62">
        <f>VLOOKUP($B95,'0.ﾌﾟﾛｼﾞｪｸﾄ警告ｻﾏﾘ'!$A$3:$L$235,3,FALSE)</f>
        <v>0</v>
      </c>
      <c r="E95" s="62">
        <f>VLOOKUP($B95,'0.ﾌﾟﾛｼﾞｪｸﾄ警告ｻﾏﾘ'!$A$3:$L$235,4,FALSE)</f>
        <v>0</v>
      </c>
      <c r="F95" s="62">
        <f>VLOOKUP($B95,'0.ﾌﾟﾛｼﾞｪｸﾄ警告ｻﾏﾘ'!$A$3:$L$235,5,FALSE)</f>
        <v>0</v>
      </c>
      <c r="G95" s="62">
        <f>VLOOKUP($B95,'0.ﾌﾟﾛｼﾞｪｸﾄ警告ｻﾏﾘ'!$A$3:$L$235,6,FALSE)</f>
        <v>0</v>
      </c>
      <c r="H95" s="62">
        <f>VLOOKUP($B95,'0.ﾌﾟﾛｼﾞｪｸﾄ警告ｻﾏﾘ'!$A$3:$L$235,7,FALSE)</f>
        <v>1</v>
      </c>
      <c r="I95" s="62">
        <f>VLOOKUP($B95,'0.ﾌﾟﾛｼﾞｪｸﾄ警告ｻﾏﾘ'!$A$3:$L$235,8,FALSE)</f>
        <v>0</v>
      </c>
      <c r="J95" s="62">
        <f>VLOOKUP($B95,'0.ﾌﾟﾛｼﾞｪｸﾄ警告ｻﾏﾘ'!$A$3:$L$235,9,FALSE)</f>
        <v>0</v>
      </c>
      <c r="K95" s="62">
        <f>VLOOKUP($B95,'0.ﾌﾟﾛｼﾞｪｸﾄ警告ｻﾏﾘ'!$A$3:$L$235,10,FALSE)</f>
        <v>0</v>
      </c>
      <c r="L95" s="62">
        <f>VLOOKUP($B95,'0.ﾌﾟﾛｼﾞｪｸﾄ警告ｻﾏﾘ'!$A$3:$L$235,11,FALSE)</f>
        <v>0</v>
      </c>
      <c r="M95" s="62">
        <f>VLOOKUP($B95,'0.ﾌﾟﾛｼﾞｪｸﾄ警告ｻﾏﾘ'!$A$3:$L$235,12,FALSE)</f>
        <v>1</v>
      </c>
      <c r="N95" s="62">
        <f>COUNTIF('2.チェック結果'!B:B,"MSE759")</f>
        <v>1</v>
      </c>
      <c r="O95" s="53" t="str">
        <f>IF(M95=N95,"OK","NOK")</f>
        <v>OK</v>
      </c>
    </row>
  </sheetData>
  <mergeCells count="16">
    <mergeCell ref="C2:F2"/>
    <mergeCell ref="A4:A5"/>
    <mergeCell ref="B4:B5"/>
    <mergeCell ref="C4:L4"/>
    <mergeCell ref="M4:M5"/>
    <mergeCell ref="A11:M11"/>
    <mergeCell ref="A50:M50"/>
    <mergeCell ref="A62:M62"/>
    <mergeCell ref="A94:M94"/>
    <mergeCell ref="O4:O5"/>
    <mergeCell ref="A6:B6"/>
    <mergeCell ref="A7:B7"/>
    <mergeCell ref="A8:B8"/>
    <mergeCell ref="A9:B9"/>
    <mergeCell ref="A10:B10"/>
    <mergeCell ref="N4:N5"/>
  </mergeCells>
  <phoneticPr fontId="1"/>
  <conditionalFormatting sqref="O95 O6:O10 O13:O34 O88:O93 O64:O86 O52:O55 O58:O61 O36:O49">
    <cfRule type="cellIs" dxfId="5" priority="5" stopIfTrue="1" operator="notEqual">
      <formula>"OK"</formula>
    </cfRule>
  </conditionalFormatting>
  <conditionalFormatting sqref="C64:M86 C88:M93 C95:M95 C52:M55 C58:M61 C36:M49 C13:M34">
    <cfRule type="cellIs" dxfId="4" priority="6" stopIfTrue="1" operator="notEqual">
      <formula>0</formula>
    </cfRule>
  </conditionalFormatting>
  <conditionalFormatting sqref="O56">
    <cfRule type="cellIs" dxfId="3" priority="3" stopIfTrue="1" operator="notEqual">
      <formula>"OK"</formula>
    </cfRule>
  </conditionalFormatting>
  <conditionalFormatting sqref="C56:M56">
    <cfRule type="cellIs" dxfId="2" priority="4" stopIfTrue="1" operator="notEqual">
      <formula>0</formula>
    </cfRule>
  </conditionalFormatting>
  <conditionalFormatting sqref="O57">
    <cfRule type="cellIs" dxfId="1" priority="1" stopIfTrue="1" operator="notEqual">
      <formula>"OK"</formula>
    </cfRule>
  </conditionalFormatting>
  <conditionalFormatting sqref="C57:M57">
    <cfRule type="cellIs" dxfId="0" priority="2" stopIfTrue="1" operator="notEqual">
      <formula>0</formula>
    </cfRule>
  </conditionalFormatting>
  <pageMargins left="0.75" right="0.75" top="1" bottom="1" header="0.51200000000000001" footer="0.51200000000000001"/>
  <pageSetup paperSize="9" orientation="portrait" horizontalDpi="300" verticalDpi="300" r:id="rId1"/>
  <headerFooter alignWithMargins="0"/>
  <ignoredErrors>
    <ignoredError sqref="M9"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484"/>
  <sheetViews>
    <sheetView showGridLines="0" workbookViewId="0">
      <pane ySplit="4" topLeftCell="A5" activePane="bottomLeft" state="frozen"/>
      <selection activeCell="I18" sqref="I18"/>
      <selection pane="bottomLeft" activeCell="G7" sqref="G7"/>
    </sheetView>
  </sheetViews>
  <sheetFormatPr defaultRowHeight="13.5"/>
  <cols>
    <col min="1" max="1" width="4.5" style="31" customWidth="1"/>
    <col min="2" max="2" width="22.625" style="30" customWidth="1"/>
    <col min="3" max="6" width="7.625" style="31" customWidth="1"/>
    <col min="7" max="7" width="40.625" style="28" customWidth="1"/>
    <col min="8" max="8" width="10.625" style="110" customWidth="1"/>
    <col min="9" max="9" width="45.625" style="28" customWidth="1"/>
    <col min="10" max="10" width="10.625" style="29" customWidth="1"/>
    <col min="11" max="11" width="17.625" style="29" customWidth="1"/>
    <col min="12" max="12" width="7.625" style="29" customWidth="1"/>
    <col min="13" max="16384" width="9" style="37"/>
  </cols>
  <sheetData>
    <row r="1" spans="1:12">
      <c r="A1" s="18"/>
      <c r="B1" s="19"/>
      <c r="C1" s="18"/>
      <c r="D1" s="18"/>
      <c r="E1" s="18"/>
      <c r="F1" s="18"/>
      <c r="G1" s="72"/>
      <c r="H1" s="73"/>
      <c r="I1" s="72"/>
      <c r="J1" s="20"/>
      <c r="K1" s="20"/>
      <c r="L1" s="20"/>
    </row>
    <row r="2" spans="1:12" ht="17.25">
      <c r="A2" s="21"/>
      <c r="B2" s="22" t="s">
        <v>103</v>
      </c>
      <c r="C2" s="23"/>
      <c r="D2" s="24"/>
      <c r="E2" s="24"/>
      <c r="F2" s="24"/>
      <c r="G2" s="25"/>
      <c r="H2" s="109"/>
      <c r="I2" s="25"/>
      <c r="J2" s="26"/>
      <c r="K2" s="26"/>
      <c r="L2" s="26"/>
    </row>
    <row r="3" spans="1:12">
      <c r="A3" s="131" t="s">
        <v>65</v>
      </c>
      <c r="B3" s="135" t="s">
        <v>71</v>
      </c>
      <c r="C3" s="131" t="s">
        <v>35</v>
      </c>
      <c r="D3" s="131" t="s">
        <v>95</v>
      </c>
      <c r="E3" s="137" t="s">
        <v>41</v>
      </c>
      <c r="F3" s="138"/>
      <c r="G3" s="139"/>
      <c r="H3" s="133" t="s">
        <v>96</v>
      </c>
      <c r="I3" s="140" t="s">
        <v>36</v>
      </c>
      <c r="J3" s="127" t="s">
        <v>106</v>
      </c>
      <c r="K3" s="129" t="s">
        <v>108</v>
      </c>
      <c r="L3" s="127" t="s">
        <v>107</v>
      </c>
    </row>
    <row r="4" spans="1:12">
      <c r="A4" s="132"/>
      <c r="B4" s="136"/>
      <c r="C4" s="132"/>
      <c r="D4" s="132"/>
      <c r="E4" s="79" t="s">
        <v>90</v>
      </c>
      <c r="F4" s="79" t="s">
        <v>40</v>
      </c>
      <c r="G4" s="80" t="s">
        <v>39</v>
      </c>
      <c r="H4" s="134"/>
      <c r="I4" s="141"/>
      <c r="J4" s="128"/>
      <c r="K4" s="130"/>
      <c r="L4" s="128"/>
    </row>
    <row r="5" spans="1:12" s="76" customFormat="1" ht="67.5">
      <c r="A5" s="81">
        <v>1</v>
      </c>
      <c r="B5" s="89" t="s">
        <v>249</v>
      </c>
      <c r="C5" s="90">
        <v>1</v>
      </c>
      <c r="D5" s="99">
        <v>42</v>
      </c>
      <c r="E5" s="146">
        <v>4</v>
      </c>
      <c r="F5" s="146">
        <v>288</v>
      </c>
      <c r="G5" s="97" t="s">
        <v>658</v>
      </c>
      <c r="H5" s="147" t="s">
        <v>272</v>
      </c>
      <c r="I5" s="82" t="s">
        <v>273</v>
      </c>
      <c r="J5" s="86">
        <v>43116</v>
      </c>
      <c r="K5" s="87" t="s">
        <v>664</v>
      </c>
      <c r="L5" s="88" t="s">
        <v>637</v>
      </c>
    </row>
    <row r="6" spans="1:12" s="76" customFormat="1" ht="54">
      <c r="A6" s="81">
        <v>2</v>
      </c>
      <c r="B6" s="89" t="s">
        <v>249</v>
      </c>
      <c r="C6" s="90">
        <v>2</v>
      </c>
      <c r="D6" s="99">
        <v>90</v>
      </c>
      <c r="E6" s="146">
        <v>2</v>
      </c>
      <c r="F6" s="146">
        <v>1532</v>
      </c>
      <c r="G6" s="97" t="s">
        <v>274</v>
      </c>
      <c r="H6" s="147" t="s">
        <v>272</v>
      </c>
      <c r="I6" s="98" t="s">
        <v>124</v>
      </c>
      <c r="J6" s="86">
        <v>43116</v>
      </c>
      <c r="K6" s="87" t="s">
        <v>663</v>
      </c>
      <c r="L6" s="88" t="s">
        <v>637</v>
      </c>
    </row>
    <row r="7" spans="1:12" s="76" customFormat="1" ht="54">
      <c r="A7" s="81">
        <v>3</v>
      </c>
      <c r="B7" s="89" t="s">
        <v>249</v>
      </c>
      <c r="C7" s="91">
        <v>3</v>
      </c>
      <c r="D7" s="99">
        <v>132</v>
      </c>
      <c r="E7" s="99">
        <v>4</v>
      </c>
      <c r="F7" s="99">
        <v>2982</v>
      </c>
      <c r="G7" s="97" t="s">
        <v>659</v>
      </c>
      <c r="H7" s="147" t="s">
        <v>272</v>
      </c>
      <c r="I7" s="82" t="s">
        <v>661</v>
      </c>
      <c r="J7" s="86">
        <v>43116</v>
      </c>
      <c r="K7" s="87" t="s">
        <v>665</v>
      </c>
      <c r="L7" s="88" t="s">
        <v>637</v>
      </c>
    </row>
    <row r="8" spans="1:12" s="76" customFormat="1" ht="54">
      <c r="A8" s="81">
        <v>4</v>
      </c>
      <c r="B8" s="89" t="s">
        <v>249</v>
      </c>
      <c r="C8" s="90">
        <v>4</v>
      </c>
      <c r="D8" s="101">
        <v>152</v>
      </c>
      <c r="E8" s="146">
        <v>2</v>
      </c>
      <c r="F8" s="146">
        <v>1532</v>
      </c>
      <c r="G8" s="97" t="s">
        <v>275</v>
      </c>
      <c r="H8" s="147" t="s">
        <v>272</v>
      </c>
      <c r="I8" s="98" t="s">
        <v>124</v>
      </c>
      <c r="J8" s="86">
        <v>43116</v>
      </c>
      <c r="K8" s="87" t="s">
        <v>663</v>
      </c>
      <c r="L8" s="88" t="s">
        <v>637</v>
      </c>
    </row>
    <row r="9" spans="1:12" s="76" customFormat="1" ht="40.5">
      <c r="A9" s="81">
        <v>5</v>
      </c>
      <c r="B9" s="89" t="s">
        <v>249</v>
      </c>
      <c r="C9" s="91">
        <v>5</v>
      </c>
      <c r="D9" s="99">
        <v>168</v>
      </c>
      <c r="E9" s="99">
        <v>4</v>
      </c>
      <c r="F9" s="99">
        <v>310</v>
      </c>
      <c r="G9" s="97" t="s">
        <v>158</v>
      </c>
      <c r="H9" s="147" t="s">
        <v>272</v>
      </c>
      <c r="I9" s="98" t="s">
        <v>616</v>
      </c>
      <c r="J9" s="86">
        <v>43116</v>
      </c>
      <c r="K9" s="87" t="s">
        <v>663</v>
      </c>
      <c r="L9" s="88" t="s">
        <v>637</v>
      </c>
    </row>
    <row r="10" spans="1:12" s="76" customFormat="1" ht="40.5">
      <c r="A10" s="81">
        <v>6</v>
      </c>
      <c r="B10" s="89" t="s">
        <v>249</v>
      </c>
      <c r="C10" s="91">
        <v>6</v>
      </c>
      <c r="D10" s="99">
        <v>171</v>
      </c>
      <c r="E10" s="99">
        <v>4</v>
      </c>
      <c r="F10" s="99">
        <v>310</v>
      </c>
      <c r="G10" s="97" t="s">
        <v>158</v>
      </c>
      <c r="H10" s="147" t="s">
        <v>272</v>
      </c>
      <c r="I10" s="98" t="s">
        <v>616</v>
      </c>
      <c r="J10" s="86">
        <v>43116</v>
      </c>
      <c r="K10" s="87" t="s">
        <v>663</v>
      </c>
      <c r="L10" s="88" t="s">
        <v>637</v>
      </c>
    </row>
    <row r="11" spans="1:12" s="76" customFormat="1" ht="40.5">
      <c r="A11" s="81">
        <v>7</v>
      </c>
      <c r="B11" s="89" t="s">
        <v>249</v>
      </c>
      <c r="C11" s="91">
        <v>7</v>
      </c>
      <c r="D11" s="99">
        <v>174</v>
      </c>
      <c r="E11" s="99">
        <v>4</v>
      </c>
      <c r="F11" s="99">
        <v>310</v>
      </c>
      <c r="G11" s="97" t="s">
        <v>158</v>
      </c>
      <c r="H11" s="147" t="s">
        <v>272</v>
      </c>
      <c r="I11" s="98" t="s">
        <v>616</v>
      </c>
      <c r="J11" s="86">
        <v>43116</v>
      </c>
      <c r="K11" s="87" t="s">
        <v>663</v>
      </c>
      <c r="L11" s="88" t="s">
        <v>637</v>
      </c>
    </row>
    <row r="12" spans="1:12" s="76" customFormat="1" ht="40.5">
      <c r="A12" s="81">
        <v>8</v>
      </c>
      <c r="B12" s="89" t="s">
        <v>249</v>
      </c>
      <c r="C12" s="91">
        <v>8</v>
      </c>
      <c r="D12" s="99">
        <v>177</v>
      </c>
      <c r="E12" s="99">
        <v>4</v>
      </c>
      <c r="F12" s="99">
        <v>310</v>
      </c>
      <c r="G12" s="97" t="s">
        <v>158</v>
      </c>
      <c r="H12" s="147" t="s">
        <v>272</v>
      </c>
      <c r="I12" s="98" t="s">
        <v>616</v>
      </c>
      <c r="J12" s="86">
        <v>43116</v>
      </c>
      <c r="K12" s="87" t="s">
        <v>663</v>
      </c>
      <c r="L12" s="88" t="s">
        <v>637</v>
      </c>
    </row>
    <row r="13" spans="1:12" s="76" customFormat="1" ht="40.5">
      <c r="A13" s="81">
        <v>9</v>
      </c>
      <c r="B13" s="89" t="s">
        <v>249</v>
      </c>
      <c r="C13" s="91">
        <v>9</v>
      </c>
      <c r="D13" s="99">
        <v>180</v>
      </c>
      <c r="E13" s="99">
        <v>4</v>
      </c>
      <c r="F13" s="99">
        <v>310</v>
      </c>
      <c r="G13" s="97" t="s">
        <v>158</v>
      </c>
      <c r="H13" s="147" t="s">
        <v>272</v>
      </c>
      <c r="I13" s="98" t="s">
        <v>616</v>
      </c>
      <c r="J13" s="86">
        <v>43116</v>
      </c>
      <c r="K13" s="87" t="s">
        <v>663</v>
      </c>
      <c r="L13" s="88" t="s">
        <v>637</v>
      </c>
    </row>
    <row r="14" spans="1:12" s="76" customFormat="1" ht="40.5">
      <c r="A14" s="81">
        <v>10</v>
      </c>
      <c r="B14" s="89" t="s">
        <v>249</v>
      </c>
      <c r="C14" s="91">
        <v>10</v>
      </c>
      <c r="D14" s="99">
        <v>183</v>
      </c>
      <c r="E14" s="99">
        <v>4</v>
      </c>
      <c r="F14" s="99">
        <v>310</v>
      </c>
      <c r="G14" s="97" t="s">
        <v>158</v>
      </c>
      <c r="H14" s="147" t="s">
        <v>272</v>
      </c>
      <c r="I14" s="98" t="s">
        <v>616</v>
      </c>
      <c r="J14" s="86">
        <v>43116</v>
      </c>
      <c r="K14" s="87" t="s">
        <v>666</v>
      </c>
      <c r="L14" s="88" t="s">
        <v>637</v>
      </c>
    </row>
    <row r="15" spans="1:12" s="76" customFormat="1" ht="40.5">
      <c r="A15" s="81">
        <v>11</v>
      </c>
      <c r="B15" s="89" t="s">
        <v>249</v>
      </c>
      <c r="C15" s="91">
        <v>11</v>
      </c>
      <c r="D15" s="99">
        <v>186</v>
      </c>
      <c r="E15" s="99">
        <v>4</v>
      </c>
      <c r="F15" s="99">
        <v>310</v>
      </c>
      <c r="G15" s="97" t="s">
        <v>158</v>
      </c>
      <c r="H15" s="147" t="s">
        <v>272</v>
      </c>
      <c r="I15" s="98" t="s">
        <v>616</v>
      </c>
      <c r="J15" s="86">
        <v>43116</v>
      </c>
      <c r="K15" s="87" t="s">
        <v>666</v>
      </c>
      <c r="L15" s="88" t="s">
        <v>637</v>
      </c>
    </row>
    <row r="16" spans="1:12" s="76" customFormat="1" ht="40.5">
      <c r="A16" s="81">
        <v>12</v>
      </c>
      <c r="B16" s="89" t="s">
        <v>249</v>
      </c>
      <c r="C16" s="91">
        <v>12</v>
      </c>
      <c r="D16" s="99">
        <v>189</v>
      </c>
      <c r="E16" s="99">
        <v>4</v>
      </c>
      <c r="F16" s="99">
        <v>310</v>
      </c>
      <c r="G16" s="97" t="s">
        <v>158</v>
      </c>
      <c r="H16" s="147" t="s">
        <v>272</v>
      </c>
      <c r="I16" s="98" t="s">
        <v>616</v>
      </c>
      <c r="J16" s="86">
        <v>43116</v>
      </c>
      <c r="K16" s="87" t="s">
        <v>663</v>
      </c>
      <c r="L16" s="88" t="s">
        <v>637</v>
      </c>
    </row>
    <row r="17" spans="1:12" s="76" customFormat="1" ht="40.5">
      <c r="A17" s="81">
        <v>13</v>
      </c>
      <c r="B17" s="89" t="s">
        <v>249</v>
      </c>
      <c r="C17" s="91">
        <v>13</v>
      </c>
      <c r="D17" s="99">
        <v>192</v>
      </c>
      <c r="E17" s="99">
        <v>4</v>
      </c>
      <c r="F17" s="99">
        <v>310</v>
      </c>
      <c r="G17" s="97" t="s">
        <v>158</v>
      </c>
      <c r="H17" s="147" t="s">
        <v>272</v>
      </c>
      <c r="I17" s="98" t="s">
        <v>616</v>
      </c>
      <c r="J17" s="86">
        <v>43116</v>
      </c>
      <c r="K17" s="87" t="s">
        <v>666</v>
      </c>
      <c r="L17" s="88" t="s">
        <v>637</v>
      </c>
    </row>
    <row r="18" spans="1:12" s="76" customFormat="1" ht="40.5">
      <c r="A18" s="81">
        <v>14</v>
      </c>
      <c r="B18" s="89" t="s">
        <v>249</v>
      </c>
      <c r="C18" s="91">
        <v>14</v>
      </c>
      <c r="D18" s="99">
        <v>195</v>
      </c>
      <c r="E18" s="99">
        <v>4</v>
      </c>
      <c r="F18" s="99">
        <v>310</v>
      </c>
      <c r="G18" s="97" t="s">
        <v>158</v>
      </c>
      <c r="H18" s="147" t="s">
        <v>272</v>
      </c>
      <c r="I18" s="98" t="s">
        <v>616</v>
      </c>
      <c r="J18" s="86">
        <v>43116</v>
      </c>
      <c r="K18" s="87" t="s">
        <v>663</v>
      </c>
      <c r="L18" s="88" t="s">
        <v>637</v>
      </c>
    </row>
    <row r="19" spans="1:12" s="76" customFormat="1" ht="40.5">
      <c r="A19" s="81">
        <v>15</v>
      </c>
      <c r="B19" s="89" t="s">
        <v>249</v>
      </c>
      <c r="C19" s="91">
        <v>15</v>
      </c>
      <c r="D19" s="99">
        <v>198</v>
      </c>
      <c r="E19" s="99">
        <v>4</v>
      </c>
      <c r="F19" s="99">
        <v>310</v>
      </c>
      <c r="G19" s="97" t="s">
        <v>158</v>
      </c>
      <c r="H19" s="147" t="s">
        <v>272</v>
      </c>
      <c r="I19" s="98" t="s">
        <v>616</v>
      </c>
      <c r="J19" s="86">
        <v>43116</v>
      </c>
      <c r="K19" s="87" t="s">
        <v>663</v>
      </c>
      <c r="L19" s="88" t="s">
        <v>637</v>
      </c>
    </row>
    <row r="20" spans="1:12" s="76" customFormat="1" ht="54">
      <c r="A20" s="81">
        <v>16</v>
      </c>
      <c r="B20" s="89" t="s">
        <v>249</v>
      </c>
      <c r="C20" s="91">
        <v>16</v>
      </c>
      <c r="D20" s="99">
        <v>231</v>
      </c>
      <c r="E20" s="99">
        <v>2</v>
      </c>
      <c r="F20" s="99">
        <v>1532</v>
      </c>
      <c r="G20" s="97" t="s">
        <v>660</v>
      </c>
      <c r="H20" s="147" t="s">
        <v>272</v>
      </c>
      <c r="I20" s="98" t="s">
        <v>124</v>
      </c>
      <c r="J20" s="86">
        <v>43116</v>
      </c>
      <c r="K20" s="87" t="s">
        <v>666</v>
      </c>
      <c r="L20" s="88" t="s">
        <v>637</v>
      </c>
    </row>
    <row r="21" spans="1:12" s="76" customFormat="1" ht="54">
      <c r="A21" s="81">
        <v>17</v>
      </c>
      <c r="B21" s="89" t="s">
        <v>249</v>
      </c>
      <c r="C21" s="91">
        <v>17</v>
      </c>
      <c r="D21" s="99">
        <v>240</v>
      </c>
      <c r="E21" s="99">
        <v>4</v>
      </c>
      <c r="F21" s="99">
        <v>2982</v>
      </c>
      <c r="G21" s="97" t="s">
        <v>152</v>
      </c>
      <c r="H21" s="147" t="s">
        <v>272</v>
      </c>
      <c r="I21" s="82" t="s">
        <v>667</v>
      </c>
      <c r="J21" s="86">
        <v>43116</v>
      </c>
      <c r="K21" s="87" t="s">
        <v>666</v>
      </c>
      <c r="L21" s="88" t="s">
        <v>637</v>
      </c>
    </row>
    <row r="22" spans="1:12" s="76" customFormat="1" ht="27">
      <c r="A22" s="81">
        <v>18</v>
      </c>
      <c r="B22" s="89" t="s">
        <v>249</v>
      </c>
      <c r="C22" s="91">
        <v>18</v>
      </c>
      <c r="D22" s="99">
        <v>271</v>
      </c>
      <c r="E22" s="99">
        <v>2</v>
      </c>
      <c r="F22" s="99">
        <v>2461</v>
      </c>
      <c r="G22" s="97" t="s">
        <v>668</v>
      </c>
      <c r="H22" s="147" t="s">
        <v>272</v>
      </c>
      <c r="I22" s="98" t="s">
        <v>669</v>
      </c>
      <c r="J22" s="86">
        <v>43116</v>
      </c>
      <c r="K22" s="87" t="s">
        <v>666</v>
      </c>
      <c r="L22" s="88" t="s">
        <v>637</v>
      </c>
    </row>
    <row r="23" spans="1:12" s="76" customFormat="1" ht="54">
      <c r="A23" s="81">
        <v>19</v>
      </c>
      <c r="B23" s="89" t="s">
        <v>73</v>
      </c>
      <c r="C23" s="90">
        <v>1</v>
      </c>
      <c r="D23" s="101">
        <v>35</v>
      </c>
      <c r="E23" s="146">
        <v>4</v>
      </c>
      <c r="F23" s="146">
        <v>288</v>
      </c>
      <c r="G23" s="97" t="s">
        <v>670</v>
      </c>
      <c r="H23" s="147" t="s">
        <v>272</v>
      </c>
      <c r="I23" s="82" t="s">
        <v>273</v>
      </c>
      <c r="J23" s="86">
        <v>43116</v>
      </c>
      <c r="K23" s="87" t="s">
        <v>666</v>
      </c>
      <c r="L23" s="88" t="s">
        <v>637</v>
      </c>
    </row>
    <row r="24" spans="1:12" s="76" customFormat="1" ht="27">
      <c r="A24" s="81">
        <v>20</v>
      </c>
      <c r="B24" s="89" t="s">
        <v>74</v>
      </c>
      <c r="C24" s="90">
        <v>1</v>
      </c>
      <c r="D24" s="101">
        <v>40</v>
      </c>
      <c r="E24" s="146">
        <v>2</v>
      </c>
      <c r="F24" s="146">
        <v>3414</v>
      </c>
      <c r="G24" s="97" t="s">
        <v>45</v>
      </c>
      <c r="H24" s="147" t="s">
        <v>272</v>
      </c>
      <c r="I24" s="148" t="s">
        <v>428</v>
      </c>
      <c r="J24" s="86">
        <v>43116</v>
      </c>
      <c r="K24" s="87" t="s">
        <v>666</v>
      </c>
      <c r="L24" s="88" t="s">
        <v>637</v>
      </c>
    </row>
    <row r="25" spans="1:12" s="76" customFormat="1" ht="27">
      <c r="A25" s="81">
        <v>21</v>
      </c>
      <c r="B25" s="89" t="s">
        <v>74</v>
      </c>
      <c r="C25" s="90">
        <v>2</v>
      </c>
      <c r="D25" s="101">
        <v>43</v>
      </c>
      <c r="E25" s="146">
        <v>4</v>
      </c>
      <c r="F25" s="146">
        <v>3453</v>
      </c>
      <c r="G25" s="97" t="s">
        <v>276</v>
      </c>
      <c r="H25" s="147" t="s">
        <v>272</v>
      </c>
      <c r="I25" s="98" t="s">
        <v>617</v>
      </c>
      <c r="J25" s="86">
        <v>43116</v>
      </c>
      <c r="K25" s="87" t="s">
        <v>666</v>
      </c>
      <c r="L25" s="88" t="s">
        <v>637</v>
      </c>
    </row>
    <row r="26" spans="1:12" s="76" customFormat="1" ht="27">
      <c r="A26" s="81">
        <v>22</v>
      </c>
      <c r="B26" s="89" t="s">
        <v>74</v>
      </c>
      <c r="C26" s="90">
        <v>3</v>
      </c>
      <c r="D26" s="101">
        <v>44</v>
      </c>
      <c r="E26" s="146">
        <v>4</v>
      </c>
      <c r="F26" s="146">
        <v>3453</v>
      </c>
      <c r="G26" s="97" t="s">
        <v>276</v>
      </c>
      <c r="H26" s="147" t="s">
        <v>272</v>
      </c>
      <c r="I26" s="98" t="s">
        <v>617</v>
      </c>
      <c r="J26" s="86">
        <v>43116</v>
      </c>
      <c r="K26" s="87" t="s">
        <v>666</v>
      </c>
      <c r="L26" s="88" t="s">
        <v>637</v>
      </c>
    </row>
    <row r="27" spans="1:12" s="76" customFormat="1" ht="27">
      <c r="A27" s="81">
        <v>23</v>
      </c>
      <c r="B27" s="89" t="s">
        <v>74</v>
      </c>
      <c r="C27" s="90">
        <v>4</v>
      </c>
      <c r="D27" s="101">
        <v>45</v>
      </c>
      <c r="E27" s="146">
        <v>4</v>
      </c>
      <c r="F27" s="146">
        <v>3453</v>
      </c>
      <c r="G27" s="97" t="s">
        <v>276</v>
      </c>
      <c r="H27" s="147" t="s">
        <v>272</v>
      </c>
      <c r="I27" s="98" t="s">
        <v>617</v>
      </c>
      <c r="J27" s="86">
        <v>43116</v>
      </c>
      <c r="K27" s="87" t="s">
        <v>666</v>
      </c>
      <c r="L27" s="88" t="s">
        <v>637</v>
      </c>
    </row>
    <row r="28" spans="1:12" s="76" customFormat="1" ht="27">
      <c r="A28" s="81">
        <v>24</v>
      </c>
      <c r="B28" s="89" t="s">
        <v>74</v>
      </c>
      <c r="C28" s="90">
        <v>5</v>
      </c>
      <c r="D28" s="101">
        <v>46</v>
      </c>
      <c r="E28" s="146">
        <v>4</v>
      </c>
      <c r="F28" s="146">
        <v>3453</v>
      </c>
      <c r="G28" s="97" t="s">
        <v>276</v>
      </c>
      <c r="H28" s="147" t="s">
        <v>272</v>
      </c>
      <c r="I28" s="98" t="s">
        <v>617</v>
      </c>
      <c r="J28" s="86">
        <v>43116</v>
      </c>
      <c r="K28" s="87" t="s">
        <v>666</v>
      </c>
      <c r="L28" s="88" t="s">
        <v>637</v>
      </c>
    </row>
    <row r="29" spans="1:12" s="76" customFormat="1" ht="27">
      <c r="A29" s="81">
        <v>25</v>
      </c>
      <c r="B29" s="89" t="s">
        <v>74</v>
      </c>
      <c r="C29" s="90">
        <v>6</v>
      </c>
      <c r="D29" s="101">
        <v>47</v>
      </c>
      <c r="E29" s="146">
        <v>4</v>
      </c>
      <c r="F29" s="146">
        <v>3453</v>
      </c>
      <c r="G29" s="97" t="s">
        <v>276</v>
      </c>
      <c r="H29" s="147" t="s">
        <v>272</v>
      </c>
      <c r="I29" s="98" t="s">
        <v>617</v>
      </c>
      <c r="J29" s="86">
        <v>43116</v>
      </c>
      <c r="K29" s="87" t="s">
        <v>666</v>
      </c>
      <c r="L29" s="88" t="s">
        <v>637</v>
      </c>
    </row>
    <row r="30" spans="1:12" s="76" customFormat="1" ht="27">
      <c r="A30" s="81">
        <v>26</v>
      </c>
      <c r="B30" s="89" t="s">
        <v>74</v>
      </c>
      <c r="C30" s="90">
        <v>7</v>
      </c>
      <c r="D30" s="101">
        <v>48</v>
      </c>
      <c r="E30" s="146">
        <v>4</v>
      </c>
      <c r="F30" s="146">
        <v>3453</v>
      </c>
      <c r="G30" s="97" t="s">
        <v>276</v>
      </c>
      <c r="H30" s="147" t="s">
        <v>272</v>
      </c>
      <c r="I30" s="98" t="s">
        <v>617</v>
      </c>
      <c r="J30" s="86">
        <v>43116</v>
      </c>
      <c r="K30" s="87" t="s">
        <v>666</v>
      </c>
      <c r="L30" s="88" t="s">
        <v>637</v>
      </c>
    </row>
    <row r="31" spans="1:12" s="76" customFormat="1" ht="54">
      <c r="A31" s="81">
        <v>27</v>
      </c>
      <c r="B31" s="89" t="s">
        <v>75</v>
      </c>
      <c r="C31" s="90">
        <v>1</v>
      </c>
      <c r="D31" s="99">
        <v>75</v>
      </c>
      <c r="E31" s="146">
        <v>2</v>
      </c>
      <c r="F31" s="146">
        <v>1532</v>
      </c>
      <c r="G31" s="149" t="s">
        <v>277</v>
      </c>
      <c r="H31" s="147" t="s">
        <v>272</v>
      </c>
      <c r="I31" s="98" t="s">
        <v>124</v>
      </c>
      <c r="J31" s="86">
        <v>43116</v>
      </c>
      <c r="K31" s="87" t="s">
        <v>666</v>
      </c>
      <c r="L31" s="88" t="s">
        <v>637</v>
      </c>
    </row>
    <row r="32" spans="1:12" s="76" customFormat="1" ht="54">
      <c r="A32" s="81">
        <v>28</v>
      </c>
      <c r="B32" s="89" t="s">
        <v>75</v>
      </c>
      <c r="C32" s="90">
        <v>2</v>
      </c>
      <c r="D32" s="99">
        <v>101</v>
      </c>
      <c r="E32" s="146">
        <v>2</v>
      </c>
      <c r="F32" s="146">
        <v>1532</v>
      </c>
      <c r="G32" s="149" t="s">
        <v>278</v>
      </c>
      <c r="H32" s="147" t="s">
        <v>272</v>
      </c>
      <c r="I32" s="98" t="s">
        <v>124</v>
      </c>
      <c r="J32" s="86">
        <v>43116</v>
      </c>
      <c r="K32" s="87" t="s">
        <v>666</v>
      </c>
      <c r="L32" s="88" t="s">
        <v>637</v>
      </c>
    </row>
    <row r="33" spans="1:12" s="76" customFormat="1" ht="54">
      <c r="A33" s="81">
        <v>29</v>
      </c>
      <c r="B33" s="89" t="s">
        <v>75</v>
      </c>
      <c r="C33" s="90">
        <v>3</v>
      </c>
      <c r="D33" s="99">
        <v>240</v>
      </c>
      <c r="E33" s="146">
        <v>2</v>
      </c>
      <c r="F33" s="146">
        <v>1532</v>
      </c>
      <c r="G33" s="149" t="s">
        <v>406</v>
      </c>
      <c r="H33" s="147" t="s">
        <v>272</v>
      </c>
      <c r="I33" s="98" t="s">
        <v>124</v>
      </c>
      <c r="J33" s="86">
        <v>43116</v>
      </c>
      <c r="K33" s="87" t="s">
        <v>666</v>
      </c>
      <c r="L33" s="88" t="s">
        <v>637</v>
      </c>
    </row>
    <row r="34" spans="1:12" s="76" customFormat="1" ht="54">
      <c r="A34" s="81">
        <v>30</v>
      </c>
      <c r="B34" s="89" t="s">
        <v>67</v>
      </c>
      <c r="C34" s="90">
        <v>1</v>
      </c>
      <c r="D34" s="99">
        <v>73</v>
      </c>
      <c r="E34" s="146">
        <v>2</v>
      </c>
      <c r="F34" s="146">
        <v>1532</v>
      </c>
      <c r="G34" s="149" t="s">
        <v>279</v>
      </c>
      <c r="H34" s="147" t="s">
        <v>272</v>
      </c>
      <c r="I34" s="98" t="s">
        <v>124</v>
      </c>
      <c r="J34" s="86">
        <v>43116</v>
      </c>
      <c r="K34" s="87" t="s">
        <v>666</v>
      </c>
      <c r="L34" s="88" t="s">
        <v>637</v>
      </c>
    </row>
    <row r="35" spans="1:12" s="76" customFormat="1" ht="40.5">
      <c r="A35" s="81">
        <v>31</v>
      </c>
      <c r="B35" s="89" t="s">
        <v>67</v>
      </c>
      <c r="C35" s="90">
        <v>2</v>
      </c>
      <c r="D35" s="99">
        <v>76</v>
      </c>
      <c r="E35" s="146">
        <v>2</v>
      </c>
      <c r="F35" s="146">
        <v>314</v>
      </c>
      <c r="G35" s="149" t="s">
        <v>133</v>
      </c>
      <c r="H35" s="147" t="s">
        <v>272</v>
      </c>
      <c r="I35" s="98" t="s">
        <v>166</v>
      </c>
      <c r="J35" s="86">
        <v>43116</v>
      </c>
      <c r="K35" s="87" t="s">
        <v>666</v>
      </c>
      <c r="L35" s="88" t="s">
        <v>637</v>
      </c>
    </row>
    <row r="36" spans="1:12" s="76" customFormat="1" ht="40.5">
      <c r="A36" s="81">
        <v>32</v>
      </c>
      <c r="B36" s="89" t="s">
        <v>67</v>
      </c>
      <c r="C36" s="90">
        <v>3</v>
      </c>
      <c r="D36" s="99">
        <v>77</v>
      </c>
      <c r="E36" s="146">
        <v>2</v>
      </c>
      <c r="F36" s="146">
        <v>314</v>
      </c>
      <c r="G36" s="149" t="s">
        <v>133</v>
      </c>
      <c r="H36" s="147" t="s">
        <v>272</v>
      </c>
      <c r="I36" s="98" t="s">
        <v>166</v>
      </c>
      <c r="J36" s="86">
        <v>43116</v>
      </c>
      <c r="K36" s="87" t="s">
        <v>666</v>
      </c>
      <c r="L36" s="88" t="s">
        <v>637</v>
      </c>
    </row>
    <row r="37" spans="1:12" s="76" customFormat="1" ht="54">
      <c r="A37" s="91">
        <v>33</v>
      </c>
      <c r="B37" s="89" t="s">
        <v>67</v>
      </c>
      <c r="C37" s="91">
        <v>4</v>
      </c>
      <c r="D37" s="99">
        <v>101</v>
      </c>
      <c r="E37" s="99">
        <v>2</v>
      </c>
      <c r="F37" s="99">
        <v>1532</v>
      </c>
      <c r="G37" s="97" t="s">
        <v>671</v>
      </c>
      <c r="H37" s="147" t="s">
        <v>272</v>
      </c>
      <c r="I37" s="98" t="s">
        <v>124</v>
      </c>
      <c r="J37" s="86">
        <v>43116</v>
      </c>
      <c r="K37" s="87" t="s">
        <v>666</v>
      </c>
      <c r="L37" s="88" t="s">
        <v>637</v>
      </c>
    </row>
    <row r="38" spans="1:12" s="76" customFormat="1" ht="54">
      <c r="A38" s="91">
        <v>34</v>
      </c>
      <c r="B38" s="89" t="s">
        <v>67</v>
      </c>
      <c r="C38" s="91">
        <v>5</v>
      </c>
      <c r="D38" s="99">
        <v>126</v>
      </c>
      <c r="E38" s="99">
        <v>2</v>
      </c>
      <c r="F38" s="99">
        <v>1532</v>
      </c>
      <c r="G38" s="97" t="s">
        <v>571</v>
      </c>
      <c r="H38" s="147" t="s">
        <v>272</v>
      </c>
      <c r="I38" s="98" t="s">
        <v>124</v>
      </c>
      <c r="J38" s="86">
        <v>43116</v>
      </c>
      <c r="K38" s="87" t="s">
        <v>666</v>
      </c>
      <c r="L38" s="88" t="s">
        <v>637</v>
      </c>
    </row>
    <row r="39" spans="1:12" s="76" customFormat="1" ht="54">
      <c r="A39" s="81">
        <v>35</v>
      </c>
      <c r="B39" s="89" t="s">
        <v>67</v>
      </c>
      <c r="C39" s="90">
        <v>6</v>
      </c>
      <c r="D39" s="99">
        <v>151</v>
      </c>
      <c r="E39" s="146">
        <v>2</v>
      </c>
      <c r="F39" s="146">
        <v>1532</v>
      </c>
      <c r="G39" s="149" t="s">
        <v>280</v>
      </c>
      <c r="H39" s="147" t="s">
        <v>272</v>
      </c>
      <c r="I39" s="98" t="s">
        <v>124</v>
      </c>
      <c r="J39" s="86">
        <v>43116</v>
      </c>
      <c r="K39" s="87" t="s">
        <v>666</v>
      </c>
      <c r="L39" s="88" t="s">
        <v>637</v>
      </c>
    </row>
    <row r="40" spans="1:12" s="76" customFormat="1" ht="40.5">
      <c r="A40" s="81">
        <v>36</v>
      </c>
      <c r="B40" s="89" t="s">
        <v>67</v>
      </c>
      <c r="C40" s="90">
        <v>7</v>
      </c>
      <c r="D40" s="99">
        <v>166</v>
      </c>
      <c r="E40" s="146">
        <v>2</v>
      </c>
      <c r="F40" s="146">
        <v>314</v>
      </c>
      <c r="G40" s="149" t="s">
        <v>133</v>
      </c>
      <c r="H40" s="147" t="s">
        <v>272</v>
      </c>
      <c r="I40" s="98" t="s">
        <v>166</v>
      </c>
      <c r="J40" s="86">
        <v>43116</v>
      </c>
      <c r="K40" s="87" t="s">
        <v>663</v>
      </c>
      <c r="L40" s="88" t="s">
        <v>637</v>
      </c>
    </row>
    <row r="41" spans="1:12" s="76" customFormat="1" ht="54">
      <c r="A41" s="81">
        <v>37</v>
      </c>
      <c r="B41" s="89" t="s">
        <v>67</v>
      </c>
      <c r="C41" s="90">
        <v>8</v>
      </c>
      <c r="D41" s="99">
        <v>187</v>
      </c>
      <c r="E41" s="146">
        <v>2</v>
      </c>
      <c r="F41" s="146">
        <v>1532</v>
      </c>
      <c r="G41" s="149" t="s">
        <v>281</v>
      </c>
      <c r="H41" s="147" t="s">
        <v>272</v>
      </c>
      <c r="I41" s="98" t="s">
        <v>124</v>
      </c>
      <c r="J41" s="86">
        <v>43116</v>
      </c>
      <c r="K41" s="87" t="s">
        <v>666</v>
      </c>
      <c r="L41" s="88" t="s">
        <v>637</v>
      </c>
    </row>
    <row r="42" spans="1:12" s="76" customFormat="1" ht="40.5">
      <c r="A42" s="81">
        <v>38</v>
      </c>
      <c r="B42" s="89" t="s">
        <v>67</v>
      </c>
      <c r="C42" s="90">
        <v>9</v>
      </c>
      <c r="D42" s="99">
        <v>192</v>
      </c>
      <c r="E42" s="146">
        <v>2</v>
      </c>
      <c r="F42" s="146">
        <v>314</v>
      </c>
      <c r="G42" s="149" t="s">
        <v>133</v>
      </c>
      <c r="H42" s="147" t="s">
        <v>272</v>
      </c>
      <c r="I42" s="98" t="s">
        <v>139</v>
      </c>
      <c r="J42" s="86">
        <v>43116</v>
      </c>
      <c r="K42" s="87" t="s">
        <v>666</v>
      </c>
      <c r="L42" s="88" t="s">
        <v>637</v>
      </c>
    </row>
    <row r="43" spans="1:12" s="76" customFormat="1" ht="40.5">
      <c r="A43" s="81">
        <v>39</v>
      </c>
      <c r="B43" s="89" t="s">
        <v>67</v>
      </c>
      <c r="C43" s="90">
        <v>10</v>
      </c>
      <c r="D43" s="99">
        <v>192</v>
      </c>
      <c r="E43" s="146">
        <v>2</v>
      </c>
      <c r="F43" s="146">
        <v>314</v>
      </c>
      <c r="G43" s="149" t="s">
        <v>133</v>
      </c>
      <c r="H43" s="147" t="s">
        <v>272</v>
      </c>
      <c r="I43" s="98" t="s">
        <v>140</v>
      </c>
      <c r="J43" s="86">
        <v>43116</v>
      </c>
      <c r="K43" s="87" t="s">
        <v>666</v>
      </c>
      <c r="L43" s="88" t="s">
        <v>637</v>
      </c>
    </row>
    <row r="44" spans="1:12" s="76" customFormat="1" ht="40.5">
      <c r="A44" s="81">
        <v>40</v>
      </c>
      <c r="B44" s="89" t="s">
        <v>67</v>
      </c>
      <c r="C44" s="90">
        <v>11</v>
      </c>
      <c r="D44" s="99">
        <v>192</v>
      </c>
      <c r="E44" s="146">
        <v>2</v>
      </c>
      <c r="F44" s="146">
        <v>2814</v>
      </c>
      <c r="G44" s="149" t="s">
        <v>126</v>
      </c>
      <c r="H44" s="147" t="s">
        <v>272</v>
      </c>
      <c r="I44" s="98" t="s">
        <v>618</v>
      </c>
      <c r="J44" s="86">
        <v>43116</v>
      </c>
      <c r="K44" s="87" t="s">
        <v>666</v>
      </c>
      <c r="L44" s="88" t="s">
        <v>637</v>
      </c>
    </row>
    <row r="45" spans="1:12" s="76" customFormat="1" ht="67.5">
      <c r="A45" s="81">
        <v>41</v>
      </c>
      <c r="B45" s="89" t="s">
        <v>67</v>
      </c>
      <c r="C45" s="90">
        <v>12</v>
      </c>
      <c r="D45" s="99">
        <v>212</v>
      </c>
      <c r="E45" s="146">
        <v>4</v>
      </c>
      <c r="F45" s="146">
        <v>1514</v>
      </c>
      <c r="G45" s="149" t="s">
        <v>282</v>
      </c>
      <c r="H45" s="147" t="s">
        <v>272</v>
      </c>
      <c r="I45" s="98" t="s">
        <v>176</v>
      </c>
      <c r="J45" s="86">
        <v>43116</v>
      </c>
      <c r="K45" s="87" t="s">
        <v>666</v>
      </c>
      <c r="L45" s="88" t="s">
        <v>637</v>
      </c>
    </row>
    <row r="46" spans="1:12" s="76" customFormat="1" ht="40.5">
      <c r="A46" s="81">
        <v>42</v>
      </c>
      <c r="B46" s="89" t="s">
        <v>67</v>
      </c>
      <c r="C46" s="90">
        <v>13</v>
      </c>
      <c r="D46" s="99">
        <v>212</v>
      </c>
      <c r="E46" s="146">
        <v>4</v>
      </c>
      <c r="F46" s="146">
        <v>3408</v>
      </c>
      <c r="G46" s="149" t="s">
        <v>283</v>
      </c>
      <c r="H46" s="147" t="s">
        <v>272</v>
      </c>
      <c r="I46" s="98" t="s">
        <v>176</v>
      </c>
      <c r="J46" s="86">
        <v>43116</v>
      </c>
      <c r="K46" s="87" t="s">
        <v>666</v>
      </c>
      <c r="L46" s="88" t="s">
        <v>637</v>
      </c>
    </row>
    <row r="47" spans="1:12" s="76" customFormat="1" ht="67.5">
      <c r="A47" s="81">
        <v>43</v>
      </c>
      <c r="B47" s="89" t="s">
        <v>67</v>
      </c>
      <c r="C47" s="90">
        <v>14</v>
      </c>
      <c r="D47" s="99">
        <v>213</v>
      </c>
      <c r="E47" s="99">
        <v>4</v>
      </c>
      <c r="F47" s="99">
        <v>1514</v>
      </c>
      <c r="G47" s="97" t="s">
        <v>469</v>
      </c>
      <c r="H47" s="147" t="s">
        <v>272</v>
      </c>
      <c r="I47" s="98" t="s">
        <v>176</v>
      </c>
      <c r="J47" s="86">
        <v>43116</v>
      </c>
      <c r="K47" s="87" t="s">
        <v>666</v>
      </c>
      <c r="L47" s="88" t="s">
        <v>637</v>
      </c>
    </row>
    <row r="48" spans="1:12" s="76" customFormat="1" ht="40.5">
      <c r="A48" s="81">
        <v>44</v>
      </c>
      <c r="B48" s="89" t="s">
        <v>67</v>
      </c>
      <c r="C48" s="90">
        <v>15</v>
      </c>
      <c r="D48" s="99">
        <v>213</v>
      </c>
      <c r="E48" s="99">
        <v>4</v>
      </c>
      <c r="F48" s="99">
        <v>3408</v>
      </c>
      <c r="G48" s="97" t="s">
        <v>470</v>
      </c>
      <c r="H48" s="147" t="s">
        <v>272</v>
      </c>
      <c r="I48" s="98" t="s">
        <v>176</v>
      </c>
      <c r="J48" s="86">
        <v>43116</v>
      </c>
      <c r="K48" s="87" t="s">
        <v>666</v>
      </c>
      <c r="L48" s="88" t="s">
        <v>637</v>
      </c>
    </row>
    <row r="49" spans="1:12" s="76" customFormat="1" ht="54">
      <c r="A49" s="81">
        <v>45</v>
      </c>
      <c r="B49" s="89" t="s">
        <v>67</v>
      </c>
      <c r="C49" s="90">
        <v>16</v>
      </c>
      <c r="D49" s="99">
        <v>214</v>
      </c>
      <c r="E49" s="146">
        <v>4</v>
      </c>
      <c r="F49" s="146">
        <v>1514</v>
      </c>
      <c r="G49" s="149" t="s">
        <v>284</v>
      </c>
      <c r="H49" s="147" t="s">
        <v>272</v>
      </c>
      <c r="I49" s="98" t="s">
        <v>176</v>
      </c>
      <c r="J49" s="86">
        <v>43116</v>
      </c>
      <c r="K49" s="87" t="s">
        <v>663</v>
      </c>
      <c r="L49" s="88" t="s">
        <v>637</v>
      </c>
    </row>
    <row r="50" spans="1:12" s="76" customFormat="1" ht="40.5">
      <c r="A50" s="81">
        <v>46</v>
      </c>
      <c r="B50" s="89" t="s">
        <v>67</v>
      </c>
      <c r="C50" s="90">
        <v>17</v>
      </c>
      <c r="D50" s="99">
        <v>214</v>
      </c>
      <c r="E50" s="146">
        <v>4</v>
      </c>
      <c r="F50" s="146">
        <v>3408</v>
      </c>
      <c r="G50" s="149" t="s">
        <v>285</v>
      </c>
      <c r="H50" s="147" t="s">
        <v>272</v>
      </c>
      <c r="I50" s="98" t="s">
        <v>176</v>
      </c>
      <c r="J50" s="86">
        <v>43116</v>
      </c>
      <c r="K50" s="87" t="s">
        <v>666</v>
      </c>
      <c r="L50" s="88" t="s">
        <v>637</v>
      </c>
    </row>
    <row r="51" spans="1:12" s="76" customFormat="1" ht="67.5">
      <c r="A51" s="81">
        <v>47</v>
      </c>
      <c r="B51" s="89" t="s">
        <v>67</v>
      </c>
      <c r="C51" s="90">
        <v>18</v>
      </c>
      <c r="D51" s="99">
        <v>215</v>
      </c>
      <c r="E51" s="146">
        <v>4</v>
      </c>
      <c r="F51" s="146">
        <v>1514</v>
      </c>
      <c r="G51" s="149" t="s">
        <v>286</v>
      </c>
      <c r="H51" s="147" t="s">
        <v>272</v>
      </c>
      <c r="I51" s="98" t="s">
        <v>176</v>
      </c>
      <c r="J51" s="86">
        <v>43116</v>
      </c>
      <c r="K51" s="87" t="s">
        <v>666</v>
      </c>
      <c r="L51" s="88" t="s">
        <v>637</v>
      </c>
    </row>
    <row r="52" spans="1:12" s="76" customFormat="1" ht="40.5">
      <c r="A52" s="81">
        <v>48</v>
      </c>
      <c r="B52" s="89" t="s">
        <v>67</v>
      </c>
      <c r="C52" s="90">
        <v>19</v>
      </c>
      <c r="D52" s="99">
        <v>215</v>
      </c>
      <c r="E52" s="146">
        <v>4</v>
      </c>
      <c r="F52" s="146">
        <v>3408</v>
      </c>
      <c r="G52" s="149" t="s">
        <v>46</v>
      </c>
      <c r="H52" s="147" t="s">
        <v>272</v>
      </c>
      <c r="I52" s="98" t="s">
        <v>176</v>
      </c>
      <c r="J52" s="86">
        <v>43116</v>
      </c>
      <c r="K52" s="87" t="s">
        <v>666</v>
      </c>
      <c r="L52" s="88" t="s">
        <v>637</v>
      </c>
    </row>
    <row r="53" spans="1:12" s="76" customFormat="1" ht="54">
      <c r="A53" s="81">
        <v>49</v>
      </c>
      <c r="B53" s="89" t="s">
        <v>67</v>
      </c>
      <c r="C53" s="90">
        <v>20</v>
      </c>
      <c r="D53" s="99">
        <v>216</v>
      </c>
      <c r="E53" s="146">
        <v>4</v>
      </c>
      <c r="F53" s="146">
        <v>1514</v>
      </c>
      <c r="G53" s="149" t="s">
        <v>287</v>
      </c>
      <c r="H53" s="147" t="s">
        <v>272</v>
      </c>
      <c r="I53" s="98" t="s">
        <v>176</v>
      </c>
      <c r="J53" s="86">
        <v>43116</v>
      </c>
      <c r="K53" s="87" t="s">
        <v>666</v>
      </c>
      <c r="L53" s="88" t="s">
        <v>637</v>
      </c>
    </row>
    <row r="54" spans="1:12" s="76" customFormat="1" ht="40.5">
      <c r="A54" s="81">
        <v>50</v>
      </c>
      <c r="B54" s="89" t="s">
        <v>67</v>
      </c>
      <c r="C54" s="90">
        <v>21</v>
      </c>
      <c r="D54" s="99">
        <v>216</v>
      </c>
      <c r="E54" s="146">
        <v>4</v>
      </c>
      <c r="F54" s="146">
        <v>3408</v>
      </c>
      <c r="G54" s="149" t="s">
        <v>288</v>
      </c>
      <c r="H54" s="147" t="s">
        <v>272</v>
      </c>
      <c r="I54" s="98" t="s">
        <v>176</v>
      </c>
      <c r="J54" s="86">
        <v>43116</v>
      </c>
      <c r="K54" s="87" t="s">
        <v>666</v>
      </c>
      <c r="L54" s="88" t="s">
        <v>637</v>
      </c>
    </row>
    <row r="55" spans="1:12" s="76" customFormat="1" ht="67.5">
      <c r="A55" s="81">
        <v>51</v>
      </c>
      <c r="B55" s="89" t="s">
        <v>67</v>
      </c>
      <c r="C55" s="90">
        <v>22</v>
      </c>
      <c r="D55" s="99">
        <v>217</v>
      </c>
      <c r="E55" s="146">
        <v>4</v>
      </c>
      <c r="F55" s="146">
        <v>1514</v>
      </c>
      <c r="G55" s="149" t="s">
        <v>289</v>
      </c>
      <c r="H55" s="147" t="s">
        <v>272</v>
      </c>
      <c r="I55" s="98" t="s">
        <v>176</v>
      </c>
      <c r="J55" s="86">
        <v>43116</v>
      </c>
      <c r="K55" s="87" t="s">
        <v>666</v>
      </c>
      <c r="L55" s="88" t="s">
        <v>637</v>
      </c>
    </row>
    <row r="56" spans="1:12" s="76" customFormat="1" ht="40.5">
      <c r="A56" s="81">
        <v>52</v>
      </c>
      <c r="B56" s="89" t="s">
        <v>67</v>
      </c>
      <c r="C56" s="90">
        <v>23</v>
      </c>
      <c r="D56" s="99">
        <v>217</v>
      </c>
      <c r="E56" s="146">
        <v>4</v>
      </c>
      <c r="F56" s="146">
        <v>3408</v>
      </c>
      <c r="G56" s="149" t="s">
        <v>290</v>
      </c>
      <c r="H56" s="147" t="s">
        <v>272</v>
      </c>
      <c r="I56" s="98" t="s">
        <v>176</v>
      </c>
      <c r="J56" s="86">
        <v>43116</v>
      </c>
      <c r="K56" s="87" t="s">
        <v>666</v>
      </c>
      <c r="L56" s="88" t="s">
        <v>637</v>
      </c>
    </row>
    <row r="57" spans="1:12" s="76" customFormat="1" ht="67.5">
      <c r="A57" s="81">
        <v>53</v>
      </c>
      <c r="B57" s="89" t="s">
        <v>67</v>
      </c>
      <c r="C57" s="90">
        <v>24</v>
      </c>
      <c r="D57" s="99">
        <v>218</v>
      </c>
      <c r="E57" s="146">
        <v>4</v>
      </c>
      <c r="F57" s="146">
        <v>1514</v>
      </c>
      <c r="G57" s="149" t="s">
        <v>407</v>
      </c>
      <c r="H57" s="147" t="s">
        <v>272</v>
      </c>
      <c r="I57" s="98" t="s">
        <v>176</v>
      </c>
      <c r="J57" s="86">
        <v>43116</v>
      </c>
      <c r="K57" s="87" t="s">
        <v>666</v>
      </c>
      <c r="L57" s="88" t="s">
        <v>637</v>
      </c>
    </row>
    <row r="58" spans="1:12" s="76" customFormat="1" ht="40.5">
      <c r="A58" s="81">
        <v>54</v>
      </c>
      <c r="B58" s="89" t="s">
        <v>67</v>
      </c>
      <c r="C58" s="90">
        <v>25</v>
      </c>
      <c r="D58" s="99">
        <v>218</v>
      </c>
      <c r="E58" s="146">
        <v>4</v>
      </c>
      <c r="F58" s="146">
        <v>3408</v>
      </c>
      <c r="G58" s="149" t="s">
        <v>408</v>
      </c>
      <c r="H58" s="147" t="s">
        <v>272</v>
      </c>
      <c r="I58" s="98" t="s">
        <v>176</v>
      </c>
      <c r="J58" s="86">
        <v>43116</v>
      </c>
      <c r="K58" s="87" t="s">
        <v>666</v>
      </c>
      <c r="L58" s="88" t="s">
        <v>637</v>
      </c>
    </row>
    <row r="59" spans="1:12" s="76" customFormat="1" ht="67.5">
      <c r="A59" s="81">
        <v>55</v>
      </c>
      <c r="B59" s="89" t="s">
        <v>67</v>
      </c>
      <c r="C59" s="90">
        <v>26</v>
      </c>
      <c r="D59" s="99">
        <v>219</v>
      </c>
      <c r="E59" s="146">
        <v>4</v>
      </c>
      <c r="F59" s="146">
        <v>1514</v>
      </c>
      <c r="G59" s="149" t="s">
        <v>293</v>
      </c>
      <c r="H59" s="147" t="s">
        <v>272</v>
      </c>
      <c r="I59" s="98" t="s">
        <v>176</v>
      </c>
      <c r="J59" s="86">
        <v>43116</v>
      </c>
      <c r="K59" s="87" t="s">
        <v>666</v>
      </c>
      <c r="L59" s="88" t="s">
        <v>637</v>
      </c>
    </row>
    <row r="60" spans="1:12" s="76" customFormat="1" ht="40.5">
      <c r="A60" s="81">
        <v>56</v>
      </c>
      <c r="B60" s="89" t="s">
        <v>67</v>
      </c>
      <c r="C60" s="90">
        <v>27</v>
      </c>
      <c r="D60" s="99">
        <v>219</v>
      </c>
      <c r="E60" s="146">
        <v>4</v>
      </c>
      <c r="F60" s="146">
        <v>3408</v>
      </c>
      <c r="G60" s="149" t="s">
        <v>294</v>
      </c>
      <c r="H60" s="147" t="s">
        <v>272</v>
      </c>
      <c r="I60" s="98" t="s">
        <v>176</v>
      </c>
      <c r="J60" s="86">
        <v>43116</v>
      </c>
      <c r="K60" s="87" t="s">
        <v>666</v>
      </c>
      <c r="L60" s="88" t="s">
        <v>637</v>
      </c>
    </row>
    <row r="61" spans="1:12" s="76" customFormat="1" ht="67.5">
      <c r="A61" s="81">
        <v>57</v>
      </c>
      <c r="B61" s="89" t="s">
        <v>67</v>
      </c>
      <c r="C61" s="90">
        <v>28</v>
      </c>
      <c r="D61" s="99">
        <v>220</v>
      </c>
      <c r="E61" s="99">
        <v>4</v>
      </c>
      <c r="F61" s="99">
        <v>1514</v>
      </c>
      <c r="G61" s="97" t="s">
        <v>494</v>
      </c>
      <c r="H61" s="147" t="s">
        <v>272</v>
      </c>
      <c r="I61" s="98" t="s">
        <v>176</v>
      </c>
      <c r="J61" s="86">
        <v>43116</v>
      </c>
      <c r="K61" s="87" t="s">
        <v>666</v>
      </c>
      <c r="L61" s="88" t="s">
        <v>637</v>
      </c>
    </row>
    <row r="62" spans="1:12" s="76" customFormat="1" ht="40.5">
      <c r="A62" s="81">
        <v>58</v>
      </c>
      <c r="B62" s="89" t="s">
        <v>67</v>
      </c>
      <c r="C62" s="90">
        <v>29</v>
      </c>
      <c r="D62" s="99">
        <v>220</v>
      </c>
      <c r="E62" s="99">
        <v>4</v>
      </c>
      <c r="F62" s="99">
        <v>3408</v>
      </c>
      <c r="G62" s="97" t="s">
        <v>495</v>
      </c>
      <c r="H62" s="147" t="s">
        <v>272</v>
      </c>
      <c r="I62" s="98" t="s">
        <v>176</v>
      </c>
      <c r="J62" s="86">
        <v>43116</v>
      </c>
      <c r="K62" s="87" t="s">
        <v>666</v>
      </c>
      <c r="L62" s="88" t="s">
        <v>637</v>
      </c>
    </row>
    <row r="63" spans="1:12" s="76" customFormat="1" ht="67.5">
      <c r="A63" s="81">
        <v>59</v>
      </c>
      <c r="B63" s="89" t="s">
        <v>67</v>
      </c>
      <c r="C63" s="90">
        <v>30</v>
      </c>
      <c r="D63" s="99">
        <v>221</v>
      </c>
      <c r="E63" s="99">
        <v>4</v>
      </c>
      <c r="F63" s="99">
        <v>1514</v>
      </c>
      <c r="G63" s="97" t="s">
        <v>496</v>
      </c>
      <c r="H63" s="147" t="s">
        <v>272</v>
      </c>
      <c r="I63" s="98" t="s">
        <v>176</v>
      </c>
      <c r="J63" s="86">
        <v>43116</v>
      </c>
      <c r="K63" s="87" t="s">
        <v>666</v>
      </c>
      <c r="L63" s="88" t="s">
        <v>637</v>
      </c>
    </row>
    <row r="64" spans="1:12" s="76" customFormat="1" ht="40.5">
      <c r="A64" s="81">
        <v>60</v>
      </c>
      <c r="B64" s="89" t="s">
        <v>67</v>
      </c>
      <c r="C64" s="90">
        <v>31</v>
      </c>
      <c r="D64" s="99">
        <v>221</v>
      </c>
      <c r="E64" s="99">
        <v>4</v>
      </c>
      <c r="F64" s="99">
        <v>3408</v>
      </c>
      <c r="G64" s="97" t="s">
        <v>497</v>
      </c>
      <c r="H64" s="147" t="s">
        <v>272</v>
      </c>
      <c r="I64" s="98" t="s">
        <v>176</v>
      </c>
      <c r="J64" s="86">
        <v>43116</v>
      </c>
      <c r="K64" s="87" t="s">
        <v>666</v>
      </c>
      <c r="L64" s="88" t="s">
        <v>637</v>
      </c>
    </row>
    <row r="65" spans="1:12" s="76" customFormat="1" ht="54">
      <c r="A65" s="81">
        <v>61</v>
      </c>
      <c r="B65" s="89" t="s">
        <v>67</v>
      </c>
      <c r="C65" s="90">
        <v>32</v>
      </c>
      <c r="D65" s="99">
        <v>222</v>
      </c>
      <c r="E65" s="146">
        <v>4</v>
      </c>
      <c r="F65" s="146">
        <v>1514</v>
      </c>
      <c r="G65" s="149" t="s">
        <v>226</v>
      </c>
      <c r="H65" s="147" t="s">
        <v>272</v>
      </c>
      <c r="I65" s="98" t="s">
        <v>176</v>
      </c>
      <c r="J65" s="86">
        <v>43116</v>
      </c>
      <c r="K65" s="87" t="s">
        <v>666</v>
      </c>
      <c r="L65" s="88" t="s">
        <v>637</v>
      </c>
    </row>
    <row r="66" spans="1:12" s="76" customFormat="1" ht="40.5">
      <c r="A66" s="81">
        <v>62</v>
      </c>
      <c r="B66" s="89" t="s">
        <v>67</v>
      </c>
      <c r="C66" s="90">
        <v>33</v>
      </c>
      <c r="D66" s="99">
        <v>222</v>
      </c>
      <c r="E66" s="146">
        <v>4</v>
      </c>
      <c r="F66" s="146">
        <v>3408</v>
      </c>
      <c r="G66" s="149" t="s">
        <v>227</v>
      </c>
      <c r="H66" s="147" t="s">
        <v>272</v>
      </c>
      <c r="I66" s="98" t="s">
        <v>176</v>
      </c>
      <c r="J66" s="86">
        <v>43116</v>
      </c>
      <c r="K66" s="87" t="s">
        <v>666</v>
      </c>
      <c r="L66" s="88" t="s">
        <v>637</v>
      </c>
    </row>
    <row r="67" spans="1:12" s="77" customFormat="1" ht="54">
      <c r="A67" s="81">
        <v>63</v>
      </c>
      <c r="B67" s="89" t="s">
        <v>67</v>
      </c>
      <c r="C67" s="91">
        <v>34</v>
      </c>
      <c r="D67" s="99">
        <v>223</v>
      </c>
      <c r="E67" s="99">
        <v>4</v>
      </c>
      <c r="F67" s="99">
        <v>1514</v>
      </c>
      <c r="G67" s="97" t="s">
        <v>574</v>
      </c>
      <c r="H67" s="147" t="s">
        <v>272</v>
      </c>
      <c r="I67" s="98" t="s">
        <v>176</v>
      </c>
      <c r="J67" s="86">
        <v>43116</v>
      </c>
      <c r="K67" s="87" t="s">
        <v>666</v>
      </c>
      <c r="L67" s="88" t="s">
        <v>637</v>
      </c>
    </row>
    <row r="68" spans="1:12" s="77" customFormat="1" ht="40.5">
      <c r="A68" s="81">
        <v>64</v>
      </c>
      <c r="B68" s="89" t="s">
        <v>67</v>
      </c>
      <c r="C68" s="91">
        <v>35</v>
      </c>
      <c r="D68" s="99">
        <v>223</v>
      </c>
      <c r="E68" s="99">
        <v>4</v>
      </c>
      <c r="F68" s="99">
        <v>3408</v>
      </c>
      <c r="G68" s="97" t="s">
        <v>575</v>
      </c>
      <c r="H68" s="147" t="s">
        <v>272</v>
      </c>
      <c r="I68" s="98" t="s">
        <v>176</v>
      </c>
      <c r="J68" s="86">
        <v>43116</v>
      </c>
      <c r="K68" s="87" t="s">
        <v>666</v>
      </c>
      <c r="L68" s="88" t="s">
        <v>637</v>
      </c>
    </row>
    <row r="69" spans="1:12" s="76" customFormat="1" ht="54">
      <c r="A69" s="81">
        <v>65</v>
      </c>
      <c r="B69" s="89" t="s">
        <v>67</v>
      </c>
      <c r="C69" s="91">
        <v>36</v>
      </c>
      <c r="D69" s="99">
        <v>224</v>
      </c>
      <c r="E69" s="146">
        <v>4</v>
      </c>
      <c r="F69" s="146">
        <v>1514</v>
      </c>
      <c r="G69" s="149" t="s">
        <v>228</v>
      </c>
      <c r="H69" s="147" t="s">
        <v>272</v>
      </c>
      <c r="I69" s="98" t="s">
        <v>176</v>
      </c>
      <c r="J69" s="86">
        <v>43116</v>
      </c>
      <c r="K69" s="87" t="s">
        <v>666</v>
      </c>
      <c r="L69" s="88" t="s">
        <v>637</v>
      </c>
    </row>
    <row r="70" spans="1:12" s="76" customFormat="1" ht="40.5">
      <c r="A70" s="81">
        <v>66</v>
      </c>
      <c r="B70" s="89" t="s">
        <v>67</v>
      </c>
      <c r="C70" s="91">
        <v>37</v>
      </c>
      <c r="D70" s="99">
        <v>224</v>
      </c>
      <c r="E70" s="146">
        <v>4</v>
      </c>
      <c r="F70" s="146">
        <v>3408</v>
      </c>
      <c r="G70" s="149" t="s">
        <v>229</v>
      </c>
      <c r="H70" s="147" t="s">
        <v>272</v>
      </c>
      <c r="I70" s="98" t="s">
        <v>176</v>
      </c>
      <c r="J70" s="86">
        <v>43116</v>
      </c>
      <c r="K70" s="87" t="s">
        <v>666</v>
      </c>
      <c r="L70" s="88" t="s">
        <v>637</v>
      </c>
    </row>
    <row r="71" spans="1:12" s="76" customFormat="1" ht="54">
      <c r="A71" s="81">
        <v>67</v>
      </c>
      <c r="B71" s="89" t="s">
        <v>67</v>
      </c>
      <c r="C71" s="91">
        <v>38</v>
      </c>
      <c r="D71" s="99">
        <v>225</v>
      </c>
      <c r="E71" s="146">
        <v>4</v>
      </c>
      <c r="F71" s="146">
        <v>1514</v>
      </c>
      <c r="G71" s="149" t="s">
        <v>230</v>
      </c>
      <c r="H71" s="147" t="s">
        <v>272</v>
      </c>
      <c r="I71" s="98" t="s">
        <v>176</v>
      </c>
      <c r="J71" s="86">
        <v>43116</v>
      </c>
      <c r="K71" s="87" t="s">
        <v>666</v>
      </c>
      <c r="L71" s="88" t="s">
        <v>637</v>
      </c>
    </row>
    <row r="72" spans="1:12" s="76" customFormat="1" ht="40.5">
      <c r="A72" s="81">
        <v>68</v>
      </c>
      <c r="B72" s="89" t="s">
        <v>67</v>
      </c>
      <c r="C72" s="91">
        <v>39</v>
      </c>
      <c r="D72" s="99">
        <v>225</v>
      </c>
      <c r="E72" s="146">
        <v>4</v>
      </c>
      <c r="F72" s="146">
        <v>3408</v>
      </c>
      <c r="G72" s="149" t="s">
        <v>231</v>
      </c>
      <c r="H72" s="147" t="s">
        <v>272</v>
      </c>
      <c r="I72" s="98" t="s">
        <v>176</v>
      </c>
      <c r="J72" s="86">
        <v>43116</v>
      </c>
      <c r="K72" s="87" t="s">
        <v>666</v>
      </c>
      <c r="L72" s="88" t="s">
        <v>637</v>
      </c>
    </row>
    <row r="73" spans="1:12" s="76" customFormat="1" ht="54">
      <c r="A73" s="81">
        <v>69</v>
      </c>
      <c r="B73" s="89" t="s">
        <v>67</v>
      </c>
      <c r="C73" s="91">
        <v>40</v>
      </c>
      <c r="D73" s="99">
        <v>226</v>
      </c>
      <c r="E73" s="146">
        <v>4</v>
      </c>
      <c r="F73" s="146">
        <v>1514</v>
      </c>
      <c r="G73" s="149" t="s">
        <v>291</v>
      </c>
      <c r="H73" s="147" t="s">
        <v>272</v>
      </c>
      <c r="I73" s="98" t="s">
        <v>176</v>
      </c>
      <c r="J73" s="86">
        <v>43116</v>
      </c>
      <c r="K73" s="87" t="s">
        <v>666</v>
      </c>
      <c r="L73" s="88" t="s">
        <v>637</v>
      </c>
    </row>
    <row r="74" spans="1:12" s="76" customFormat="1" ht="40.5">
      <c r="A74" s="81">
        <v>70</v>
      </c>
      <c r="B74" s="89" t="s">
        <v>67</v>
      </c>
      <c r="C74" s="91">
        <v>41</v>
      </c>
      <c r="D74" s="99">
        <v>226</v>
      </c>
      <c r="E74" s="146">
        <v>4</v>
      </c>
      <c r="F74" s="146">
        <v>3408</v>
      </c>
      <c r="G74" s="149" t="s">
        <v>292</v>
      </c>
      <c r="H74" s="147" t="s">
        <v>272</v>
      </c>
      <c r="I74" s="98" t="s">
        <v>176</v>
      </c>
      <c r="J74" s="86">
        <v>43116</v>
      </c>
      <c r="K74" s="87" t="s">
        <v>666</v>
      </c>
      <c r="L74" s="88" t="s">
        <v>637</v>
      </c>
    </row>
    <row r="75" spans="1:12" s="76" customFormat="1" ht="54">
      <c r="A75" s="81">
        <v>71</v>
      </c>
      <c r="B75" s="89" t="s">
        <v>67</v>
      </c>
      <c r="C75" s="91">
        <v>42</v>
      </c>
      <c r="D75" s="99">
        <v>227</v>
      </c>
      <c r="E75" s="99">
        <v>4</v>
      </c>
      <c r="F75" s="99">
        <v>1514</v>
      </c>
      <c r="G75" s="97" t="s">
        <v>498</v>
      </c>
      <c r="H75" s="147" t="s">
        <v>272</v>
      </c>
      <c r="I75" s="98" t="s">
        <v>176</v>
      </c>
      <c r="J75" s="86">
        <v>43116</v>
      </c>
      <c r="K75" s="87" t="s">
        <v>666</v>
      </c>
      <c r="L75" s="88" t="s">
        <v>637</v>
      </c>
    </row>
    <row r="76" spans="1:12" s="76" customFormat="1" ht="40.5">
      <c r="A76" s="81">
        <v>72</v>
      </c>
      <c r="B76" s="89" t="s">
        <v>67</v>
      </c>
      <c r="C76" s="91">
        <v>43</v>
      </c>
      <c r="D76" s="99">
        <v>227</v>
      </c>
      <c r="E76" s="99">
        <v>4</v>
      </c>
      <c r="F76" s="99">
        <v>3408</v>
      </c>
      <c r="G76" s="97" t="s">
        <v>499</v>
      </c>
      <c r="H76" s="147" t="s">
        <v>272</v>
      </c>
      <c r="I76" s="98" t="s">
        <v>176</v>
      </c>
      <c r="J76" s="86">
        <v>43116</v>
      </c>
      <c r="K76" s="87" t="s">
        <v>666</v>
      </c>
      <c r="L76" s="88" t="s">
        <v>637</v>
      </c>
    </row>
    <row r="77" spans="1:12" s="77" customFormat="1" ht="54">
      <c r="A77" s="81">
        <v>73</v>
      </c>
      <c r="B77" s="89" t="s">
        <v>67</v>
      </c>
      <c r="C77" s="91">
        <v>44</v>
      </c>
      <c r="D77" s="99">
        <v>228</v>
      </c>
      <c r="E77" s="99">
        <v>4</v>
      </c>
      <c r="F77" s="99">
        <v>1514</v>
      </c>
      <c r="G77" s="97" t="s">
        <v>576</v>
      </c>
      <c r="H77" s="147" t="s">
        <v>272</v>
      </c>
      <c r="I77" s="98" t="s">
        <v>176</v>
      </c>
      <c r="J77" s="86">
        <v>43116</v>
      </c>
      <c r="K77" s="87" t="s">
        <v>666</v>
      </c>
      <c r="L77" s="88" t="s">
        <v>637</v>
      </c>
    </row>
    <row r="78" spans="1:12" s="77" customFormat="1" ht="40.5">
      <c r="A78" s="81">
        <v>74</v>
      </c>
      <c r="B78" s="89" t="s">
        <v>67</v>
      </c>
      <c r="C78" s="91">
        <v>45</v>
      </c>
      <c r="D78" s="99">
        <v>228</v>
      </c>
      <c r="E78" s="99">
        <v>4</v>
      </c>
      <c r="F78" s="99">
        <v>3408</v>
      </c>
      <c r="G78" s="97" t="s">
        <v>577</v>
      </c>
      <c r="H78" s="147" t="s">
        <v>272</v>
      </c>
      <c r="I78" s="98" t="s">
        <v>176</v>
      </c>
      <c r="J78" s="86">
        <v>43116</v>
      </c>
      <c r="K78" s="87" t="s">
        <v>666</v>
      </c>
      <c r="L78" s="88" t="s">
        <v>637</v>
      </c>
    </row>
    <row r="79" spans="1:12" s="76" customFormat="1" ht="54">
      <c r="A79" s="81">
        <v>75</v>
      </c>
      <c r="B79" s="89" t="s">
        <v>67</v>
      </c>
      <c r="C79" s="91">
        <v>46</v>
      </c>
      <c r="D79" s="99">
        <v>229</v>
      </c>
      <c r="E79" s="99">
        <v>4</v>
      </c>
      <c r="F79" s="99">
        <v>1514</v>
      </c>
      <c r="G79" s="97" t="s">
        <v>500</v>
      </c>
      <c r="H79" s="147" t="s">
        <v>272</v>
      </c>
      <c r="I79" s="98" t="s">
        <v>176</v>
      </c>
      <c r="J79" s="86">
        <v>43116</v>
      </c>
      <c r="K79" s="87" t="s">
        <v>666</v>
      </c>
      <c r="L79" s="88" t="s">
        <v>637</v>
      </c>
    </row>
    <row r="80" spans="1:12" s="76" customFormat="1" ht="40.5">
      <c r="A80" s="81">
        <v>76</v>
      </c>
      <c r="B80" s="89" t="s">
        <v>67</v>
      </c>
      <c r="C80" s="91">
        <v>47</v>
      </c>
      <c r="D80" s="99">
        <v>229</v>
      </c>
      <c r="E80" s="99">
        <v>4</v>
      </c>
      <c r="F80" s="99">
        <v>3408</v>
      </c>
      <c r="G80" s="97" t="s">
        <v>501</v>
      </c>
      <c r="H80" s="147" t="s">
        <v>272</v>
      </c>
      <c r="I80" s="98" t="s">
        <v>176</v>
      </c>
      <c r="J80" s="86">
        <v>43116</v>
      </c>
      <c r="K80" s="87" t="s">
        <v>666</v>
      </c>
      <c r="L80" s="88" t="s">
        <v>637</v>
      </c>
    </row>
    <row r="81" spans="1:12" s="76" customFormat="1" ht="54">
      <c r="A81" s="81">
        <v>77</v>
      </c>
      <c r="B81" s="89" t="s">
        <v>67</v>
      </c>
      <c r="C81" s="91">
        <v>48</v>
      </c>
      <c r="D81" s="99">
        <v>230</v>
      </c>
      <c r="E81" s="99">
        <v>4</v>
      </c>
      <c r="F81" s="99">
        <v>1514</v>
      </c>
      <c r="G81" s="97" t="s">
        <v>502</v>
      </c>
      <c r="H81" s="147" t="s">
        <v>272</v>
      </c>
      <c r="I81" s="98" t="s">
        <v>176</v>
      </c>
      <c r="J81" s="86">
        <v>43116</v>
      </c>
      <c r="K81" s="87" t="s">
        <v>666</v>
      </c>
      <c r="L81" s="88" t="s">
        <v>637</v>
      </c>
    </row>
    <row r="82" spans="1:12" s="76" customFormat="1" ht="40.5">
      <c r="A82" s="81">
        <v>78</v>
      </c>
      <c r="B82" s="89" t="s">
        <v>67</v>
      </c>
      <c r="C82" s="91">
        <v>49</v>
      </c>
      <c r="D82" s="99">
        <v>230</v>
      </c>
      <c r="E82" s="99">
        <v>4</v>
      </c>
      <c r="F82" s="99">
        <v>3408</v>
      </c>
      <c r="G82" s="97" t="s">
        <v>503</v>
      </c>
      <c r="H82" s="147" t="s">
        <v>272</v>
      </c>
      <c r="I82" s="98" t="s">
        <v>176</v>
      </c>
      <c r="J82" s="86">
        <v>43116</v>
      </c>
      <c r="K82" s="87" t="s">
        <v>666</v>
      </c>
      <c r="L82" s="88" t="s">
        <v>637</v>
      </c>
    </row>
    <row r="83" spans="1:12" s="76" customFormat="1" ht="54">
      <c r="A83" s="81">
        <v>79</v>
      </c>
      <c r="B83" s="89" t="s">
        <v>67</v>
      </c>
      <c r="C83" s="91">
        <v>50</v>
      </c>
      <c r="D83" s="99">
        <v>231</v>
      </c>
      <c r="E83" s="99">
        <v>4</v>
      </c>
      <c r="F83" s="99">
        <v>1514</v>
      </c>
      <c r="G83" s="97" t="s">
        <v>504</v>
      </c>
      <c r="H83" s="147" t="s">
        <v>272</v>
      </c>
      <c r="I83" s="98" t="s">
        <v>176</v>
      </c>
      <c r="J83" s="86">
        <v>43116</v>
      </c>
      <c r="K83" s="87" t="s">
        <v>666</v>
      </c>
      <c r="L83" s="88" t="s">
        <v>637</v>
      </c>
    </row>
    <row r="84" spans="1:12" s="76" customFormat="1" ht="40.5">
      <c r="A84" s="81">
        <v>80</v>
      </c>
      <c r="B84" s="89" t="s">
        <v>67</v>
      </c>
      <c r="C84" s="91">
        <v>51</v>
      </c>
      <c r="D84" s="99">
        <v>231</v>
      </c>
      <c r="E84" s="99">
        <v>4</v>
      </c>
      <c r="F84" s="99">
        <v>3408</v>
      </c>
      <c r="G84" s="97" t="s">
        <v>505</v>
      </c>
      <c r="H84" s="147" t="s">
        <v>272</v>
      </c>
      <c r="I84" s="98" t="s">
        <v>176</v>
      </c>
      <c r="J84" s="86">
        <v>43116</v>
      </c>
      <c r="K84" s="87" t="s">
        <v>666</v>
      </c>
      <c r="L84" s="88" t="s">
        <v>637</v>
      </c>
    </row>
    <row r="85" spans="1:12" s="76" customFormat="1" ht="54">
      <c r="A85" s="81">
        <v>81</v>
      </c>
      <c r="B85" s="89" t="s">
        <v>67</v>
      </c>
      <c r="C85" s="91">
        <v>52</v>
      </c>
      <c r="D85" s="99">
        <v>232</v>
      </c>
      <c r="E85" s="99">
        <v>4</v>
      </c>
      <c r="F85" s="99">
        <v>1514</v>
      </c>
      <c r="G85" s="97" t="s">
        <v>506</v>
      </c>
      <c r="H85" s="147" t="s">
        <v>272</v>
      </c>
      <c r="I85" s="98" t="s">
        <v>176</v>
      </c>
      <c r="J85" s="86">
        <v>43116</v>
      </c>
      <c r="K85" s="87" t="s">
        <v>666</v>
      </c>
      <c r="L85" s="88" t="s">
        <v>637</v>
      </c>
    </row>
    <row r="86" spans="1:12" s="76" customFormat="1" ht="40.5">
      <c r="A86" s="81">
        <v>82</v>
      </c>
      <c r="B86" s="89" t="s">
        <v>67</v>
      </c>
      <c r="C86" s="91">
        <v>53</v>
      </c>
      <c r="D86" s="99">
        <v>232</v>
      </c>
      <c r="E86" s="99">
        <v>4</v>
      </c>
      <c r="F86" s="99">
        <v>3408</v>
      </c>
      <c r="G86" s="97" t="s">
        <v>507</v>
      </c>
      <c r="H86" s="147" t="s">
        <v>272</v>
      </c>
      <c r="I86" s="98" t="s">
        <v>176</v>
      </c>
      <c r="J86" s="86">
        <v>43116</v>
      </c>
      <c r="K86" s="87" t="s">
        <v>666</v>
      </c>
      <c r="L86" s="88" t="s">
        <v>637</v>
      </c>
    </row>
    <row r="87" spans="1:12" s="77" customFormat="1" ht="54">
      <c r="A87" s="81">
        <v>83</v>
      </c>
      <c r="B87" s="89" t="s">
        <v>67</v>
      </c>
      <c r="C87" s="91">
        <v>54</v>
      </c>
      <c r="D87" s="99">
        <v>233</v>
      </c>
      <c r="E87" s="99">
        <v>4</v>
      </c>
      <c r="F87" s="99">
        <v>1514</v>
      </c>
      <c r="G87" s="97" t="s">
        <v>578</v>
      </c>
      <c r="H87" s="147" t="s">
        <v>272</v>
      </c>
      <c r="I87" s="98" t="s">
        <v>176</v>
      </c>
      <c r="J87" s="86">
        <v>43116</v>
      </c>
      <c r="K87" s="87" t="s">
        <v>666</v>
      </c>
      <c r="L87" s="88" t="s">
        <v>637</v>
      </c>
    </row>
    <row r="88" spans="1:12" s="77" customFormat="1" ht="40.5">
      <c r="A88" s="81">
        <v>84</v>
      </c>
      <c r="B88" s="89" t="s">
        <v>67</v>
      </c>
      <c r="C88" s="91">
        <v>55</v>
      </c>
      <c r="D88" s="99">
        <v>233</v>
      </c>
      <c r="E88" s="99">
        <v>4</v>
      </c>
      <c r="F88" s="99">
        <v>3408</v>
      </c>
      <c r="G88" s="97" t="s">
        <v>579</v>
      </c>
      <c r="H88" s="147" t="s">
        <v>272</v>
      </c>
      <c r="I88" s="98" t="s">
        <v>176</v>
      </c>
      <c r="J88" s="86">
        <v>43116</v>
      </c>
      <c r="K88" s="87" t="s">
        <v>666</v>
      </c>
      <c r="L88" s="88" t="s">
        <v>637</v>
      </c>
    </row>
    <row r="89" spans="1:12" s="76" customFormat="1" ht="54">
      <c r="A89" s="81">
        <v>85</v>
      </c>
      <c r="B89" s="89" t="s">
        <v>67</v>
      </c>
      <c r="C89" s="91">
        <v>56</v>
      </c>
      <c r="D89" s="99">
        <v>234</v>
      </c>
      <c r="E89" s="99">
        <v>4</v>
      </c>
      <c r="F89" s="99">
        <v>1514</v>
      </c>
      <c r="G89" s="97" t="s">
        <v>508</v>
      </c>
      <c r="H89" s="147" t="s">
        <v>272</v>
      </c>
      <c r="I89" s="98" t="s">
        <v>176</v>
      </c>
      <c r="J89" s="86">
        <v>43116</v>
      </c>
      <c r="K89" s="87" t="s">
        <v>666</v>
      </c>
      <c r="L89" s="88" t="s">
        <v>637</v>
      </c>
    </row>
    <row r="90" spans="1:12" s="76" customFormat="1" ht="40.5">
      <c r="A90" s="81">
        <v>86</v>
      </c>
      <c r="B90" s="89" t="s">
        <v>67</v>
      </c>
      <c r="C90" s="91">
        <v>57</v>
      </c>
      <c r="D90" s="99">
        <v>234</v>
      </c>
      <c r="E90" s="99">
        <v>4</v>
      </c>
      <c r="F90" s="99">
        <v>3408</v>
      </c>
      <c r="G90" s="97" t="s">
        <v>509</v>
      </c>
      <c r="H90" s="147" t="s">
        <v>272</v>
      </c>
      <c r="I90" s="98" t="s">
        <v>176</v>
      </c>
      <c r="J90" s="86">
        <v>43116</v>
      </c>
      <c r="K90" s="87" t="s">
        <v>666</v>
      </c>
      <c r="L90" s="88" t="s">
        <v>637</v>
      </c>
    </row>
    <row r="91" spans="1:12" s="76" customFormat="1" ht="54">
      <c r="A91" s="81">
        <v>87</v>
      </c>
      <c r="B91" s="89" t="s">
        <v>67</v>
      </c>
      <c r="C91" s="91">
        <v>58</v>
      </c>
      <c r="D91" s="99">
        <v>235</v>
      </c>
      <c r="E91" s="99">
        <v>4</v>
      </c>
      <c r="F91" s="99">
        <v>1514</v>
      </c>
      <c r="G91" s="97" t="s">
        <v>510</v>
      </c>
      <c r="H91" s="147" t="s">
        <v>272</v>
      </c>
      <c r="I91" s="98" t="s">
        <v>176</v>
      </c>
      <c r="J91" s="86">
        <v>43116</v>
      </c>
      <c r="K91" s="87" t="s">
        <v>666</v>
      </c>
      <c r="L91" s="88" t="s">
        <v>637</v>
      </c>
    </row>
    <row r="92" spans="1:12" s="76" customFormat="1" ht="40.5">
      <c r="A92" s="81">
        <v>88</v>
      </c>
      <c r="B92" s="89" t="s">
        <v>67</v>
      </c>
      <c r="C92" s="91">
        <v>59</v>
      </c>
      <c r="D92" s="99">
        <v>235</v>
      </c>
      <c r="E92" s="99">
        <v>4</v>
      </c>
      <c r="F92" s="99">
        <v>3408</v>
      </c>
      <c r="G92" s="97" t="s">
        <v>511</v>
      </c>
      <c r="H92" s="147" t="s">
        <v>272</v>
      </c>
      <c r="I92" s="98" t="s">
        <v>176</v>
      </c>
      <c r="J92" s="86">
        <v>43116</v>
      </c>
      <c r="K92" s="87" t="s">
        <v>666</v>
      </c>
      <c r="L92" s="88" t="s">
        <v>637</v>
      </c>
    </row>
    <row r="93" spans="1:12" s="76" customFormat="1" ht="54">
      <c r="A93" s="81">
        <v>89</v>
      </c>
      <c r="B93" s="89" t="s">
        <v>67</v>
      </c>
      <c r="C93" s="91">
        <v>60</v>
      </c>
      <c r="D93" s="99">
        <v>236</v>
      </c>
      <c r="E93" s="99">
        <v>4</v>
      </c>
      <c r="F93" s="99">
        <v>1514</v>
      </c>
      <c r="G93" s="97" t="s">
        <v>512</v>
      </c>
      <c r="H93" s="147" t="s">
        <v>272</v>
      </c>
      <c r="I93" s="98" t="s">
        <v>176</v>
      </c>
      <c r="J93" s="86">
        <v>43116</v>
      </c>
      <c r="K93" s="87" t="s">
        <v>666</v>
      </c>
      <c r="L93" s="88" t="s">
        <v>637</v>
      </c>
    </row>
    <row r="94" spans="1:12" s="76" customFormat="1" ht="40.5">
      <c r="A94" s="81">
        <v>90</v>
      </c>
      <c r="B94" s="89" t="s">
        <v>67</v>
      </c>
      <c r="C94" s="91">
        <v>61</v>
      </c>
      <c r="D94" s="99">
        <v>236</v>
      </c>
      <c r="E94" s="99">
        <v>4</v>
      </c>
      <c r="F94" s="99">
        <v>3408</v>
      </c>
      <c r="G94" s="97" t="s">
        <v>513</v>
      </c>
      <c r="H94" s="147" t="s">
        <v>272</v>
      </c>
      <c r="I94" s="98" t="s">
        <v>176</v>
      </c>
      <c r="J94" s="86">
        <v>43116</v>
      </c>
      <c r="K94" s="87" t="s">
        <v>666</v>
      </c>
      <c r="L94" s="88" t="s">
        <v>637</v>
      </c>
    </row>
    <row r="95" spans="1:12" s="76" customFormat="1" ht="54">
      <c r="A95" s="81">
        <v>91</v>
      </c>
      <c r="B95" s="89" t="s">
        <v>67</v>
      </c>
      <c r="C95" s="91">
        <v>62</v>
      </c>
      <c r="D95" s="99">
        <v>237</v>
      </c>
      <c r="E95" s="99">
        <v>4</v>
      </c>
      <c r="F95" s="99">
        <v>1514</v>
      </c>
      <c r="G95" s="97" t="s">
        <v>514</v>
      </c>
      <c r="H95" s="147" t="s">
        <v>272</v>
      </c>
      <c r="I95" s="98" t="s">
        <v>176</v>
      </c>
      <c r="J95" s="86">
        <v>43116</v>
      </c>
      <c r="K95" s="87" t="s">
        <v>666</v>
      </c>
      <c r="L95" s="88" t="s">
        <v>637</v>
      </c>
    </row>
    <row r="96" spans="1:12" s="76" customFormat="1" ht="40.5">
      <c r="A96" s="81">
        <v>92</v>
      </c>
      <c r="B96" s="89" t="s">
        <v>67</v>
      </c>
      <c r="C96" s="91">
        <v>63</v>
      </c>
      <c r="D96" s="99">
        <v>237</v>
      </c>
      <c r="E96" s="99">
        <v>4</v>
      </c>
      <c r="F96" s="99">
        <v>3408</v>
      </c>
      <c r="G96" s="97" t="s">
        <v>515</v>
      </c>
      <c r="H96" s="147" t="s">
        <v>272</v>
      </c>
      <c r="I96" s="98" t="s">
        <v>176</v>
      </c>
      <c r="J96" s="86">
        <v>43116</v>
      </c>
      <c r="K96" s="87" t="s">
        <v>666</v>
      </c>
      <c r="L96" s="88" t="s">
        <v>637</v>
      </c>
    </row>
    <row r="97" spans="1:12" s="77" customFormat="1" ht="54">
      <c r="A97" s="81">
        <v>93</v>
      </c>
      <c r="B97" s="89" t="s">
        <v>67</v>
      </c>
      <c r="C97" s="91">
        <v>64</v>
      </c>
      <c r="D97" s="99">
        <v>238</v>
      </c>
      <c r="E97" s="99">
        <v>4</v>
      </c>
      <c r="F97" s="99">
        <v>1514</v>
      </c>
      <c r="G97" s="97" t="s">
        <v>580</v>
      </c>
      <c r="H97" s="147" t="s">
        <v>272</v>
      </c>
      <c r="I97" s="98" t="s">
        <v>176</v>
      </c>
      <c r="J97" s="86">
        <v>43116</v>
      </c>
      <c r="K97" s="87" t="s">
        <v>666</v>
      </c>
      <c r="L97" s="88" t="s">
        <v>637</v>
      </c>
    </row>
    <row r="98" spans="1:12" s="77" customFormat="1" ht="40.5">
      <c r="A98" s="81">
        <v>94</v>
      </c>
      <c r="B98" s="89" t="s">
        <v>67</v>
      </c>
      <c r="C98" s="91">
        <v>65</v>
      </c>
      <c r="D98" s="99">
        <v>238</v>
      </c>
      <c r="E98" s="99">
        <v>4</v>
      </c>
      <c r="F98" s="99">
        <v>3408</v>
      </c>
      <c r="G98" s="97" t="s">
        <v>581</v>
      </c>
      <c r="H98" s="147" t="s">
        <v>272</v>
      </c>
      <c r="I98" s="98" t="s">
        <v>176</v>
      </c>
      <c r="J98" s="86">
        <v>43116</v>
      </c>
      <c r="K98" s="87" t="s">
        <v>666</v>
      </c>
      <c r="L98" s="88" t="s">
        <v>637</v>
      </c>
    </row>
    <row r="99" spans="1:12" s="76" customFormat="1" ht="54">
      <c r="A99" s="81">
        <v>95</v>
      </c>
      <c r="B99" s="89" t="s">
        <v>67</v>
      </c>
      <c r="C99" s="91">
        <v>66</v>
      </c>
      <c r="D99" s="99">
        <v>239</v>
      </c>
      <c r="E99" s="99">
        <v>4</v>
      </c>
      <c r="F99" s="99">
        <v>1514</v>
      </c>
      <c r="G99" s="97" t="s">
        <v>516</v>
      </c>
      <c r="H99" s="147" t="s">
        <v>272</v>
      </c>
      <c r="I99" s="98" t="s">
        <v>176</v>
      </c>
      <c r="J99" s="86">
        <v>43116</v>
      </c>
      <c r="K99" s="87" t="s">
        <v>666</v>
      </c>
      <c r="L99" s="88" t="s">
        <v>637</v>
      </c>
    </row>
    <row r="100" spans="1:12" s="76" customFormat="1" ht="40.5">
      <c r="A100" s="81">
        <v>96</v>
      </c>
      <c r="B100" s="89" t="s">
        <v>67</v>
      </c>
      <c r="C100" s="91">
        <v>67</v>
      </c>
      <c r="D100" s="99">
        <v>239</v>
      </c>
      <c r="E100" s="99">
        <v>4</v>
      </c>
      <c r="F100" s="99">
        <v>3408</v>
      </c>
      <c r="G100" s="97" t="s">
        <v>517</v>
      </c>
      <c r="H100" s="147" t="s">
        <v>272</v>
      </c>
      <c r="I100" s="98" t="s">
        <v>176</v>
      </c>
      <c r="J100" s="86">
        <v>43116</v>
      </c>
      <c r="K100" s="87" t="s">
        <v>666</v>
      </c>
      <c r="L100" s="88" t="s">
        <v>637</v>
      </c>
    </row>
    <row r="101" spans="1:12" s="76" customFormat="1" ht="54">
      <c r="A101" s="81">
        <v>97</v>
      </c>
      <c r="B101" s="89" t="s">
        <v>67</v>
      </c>
      <c r="C101" s="91">
        <v>68</v>
      </c>
      <c r="D101" s="99">
        <v>240</v>
      </c>
      <c r="E101" s="99">
        <v>4</v>
      </c>
      <c r="F101" s="99">
        <v>1514</v>
      </c>
      <c r="G101" s="97" t="s">
        <v>518</v>
      </c>
      <c r="H101" s="147" t="s">
        <v>272</v>
      </c>
      <c r="I101" s="98" t="s">
        <v>176</v>
      </c>
      <c r="J101" s="86">
        <v>43116</v>
      </c>
      <c r="K101" s="87" t="s">
        <v>666</v>
      </c>
      <c r="L101" s="88" t="s">
        <v>637</v>
      </c>
    </row>
    <row r="102" spans="1:12" s="76" customFormat="1" ht="40.5">
      <c r="A102" s="81">
        <v>98</v>
      </c>
      <c r="B102" s="89" t="s">
        <v>67</v>
      </c>
      <c r="C102" s="91">
        <v>69</v>
      </c>
      <c r="D102" s="99">
        <v>240</v>
      </c>
      <c r="E102" s="99">
        <v>4</v>
      </c>
      <c r="F102" s="99">
        <v>3408</v>
      </c>
      <c r="G102" s="97" t="s">
        <v>519</v>
      </c>
      <c r="H102" s="147" t="s">
        <v>272</v>
      </c>
      <c r="I102" s="98" t="s">
        <v>176</v>
      </c>
      <c r="J102" s="86">
        <v>43116</v>
      </c>
      <c r="K102" s="87" t="s">
        <v>666</v>
      </c>
      <c r="L102" s="88" t="s">
        <v>637</v>
      </c>
    </row>
    <row r="103" spans="1:12" s="76" customFormat="1" ht="54">
      <c r="A103" s="81">
        <v>99</v>
      </c>
      <c r="B103" s="89" t="s">
        <v>67</v>
      </c>
      <c r="C103" s="91">
        <v>70</v>
      </c>
      <c r="D103" s="99">
        <v>241</v>
      </c>
      <c r="E103" s="99">
        <v>4</v>
      </c>
      <c r="F103" s="99">
        <v>1514</v>
      </c>
      <c r="G103" s="97" t="s">
        <v>520</v>
      </c>
      <c r="H103" s="147" t="s">
        <v>272</v>
      </c>
      <c r="I103" s="98" t="s">
        <v>176</v>
      </c>
      <c r="J103" s="86">
        <v>43116</v>
      </c>
      <c r="K103" s="87" t="s">
        <v>666</v>
      </c>
      <c r="L103" s="88" t="s">
        <v>637</v>
      </c>
    </row>
    <row r="104" spans="1:12" s="76" customFormat="1" ht="40.5">
      <c r="A104" s="81">
        <v>100</v>
      </c>
      <c r="B104" s="89" t="s">
        <v>67</v>
      </c>
      <c r="C104" s="91">
        <v>71</v>
      </c>
      <c r="D104" s="99">
        <v>241</v>
      </c>
      <c r="E104" s="99">
        <v>4</v>
      </c>
      <c r="F104" s="99">
        <v>3408</v>
      </c>
      <c r="G104" s="97" t="s">
        <v>521</v>
      </c>
      <c r="H104" s="147" t="s">
        <v>272</v>
      </c>
      <c r="I104" s="98" t="s">
        <v>176</v>
      </c>
      <c r="J104" s="86">
        <v>43116</v>
      </c>
      <c r="K104" s="87" t="s">
        <v>666</v>
      </c>
      <c r="L104" s="88" t="s">
        <v>637</v>
      </c>
    </row>
    <row r="105" spans="1:12" s="76" customFormat="1" ht="54">
      <c r="A105" s="81">
        <v>101</v>
      </c>
      <c r="B105" s="89" t="s">
        <v>67</v>
      </c>
      <c r="C105" s="91">
        <v>72</v>
      </c>
      <c r="D105" s="99">
        <v>242</v>
      </c>
      <c r="E105" s="146">
        <v>4</v>
      </c>
      <c r="F105" s="146">
        <v>1514</v>
      </c>
      <c r="G105" s="149" t="s">
        <v>232</v>
      </c>
      <c r="H105" s="147" t="s">
        <v>272</v>
      </c>
      <c r="I105" s="98" t="s">
        <v>176</v>
      </c>
      <c r="J105" s="86">
        <v>43116</v>
      </c>
      <c r="K105" s="87" t="s">
        <v>666</v>
      </c>
      <c r="L105" s="88" t="s">
        <v>637</v>
      </c>
    </row>
    <row r="106" spans="1:12" s="76" customFormat="1" ht="40.5">
      <c r="A106" s="81">
        <v>102</v>
      </c>
      <c r="B106" s="89" t="s">
        <v>67</v>
      </c>
      <c r="C106" s="91">
        <v>73</v>
      </c>
      <c r="D106" s="99">
        <v>242</v>
      </c>
      <c r="E106" s="146">
        <v>4</v>
      </c>
      <c r="F106" s="146">
        <v>3408</v>
      </c>
      <c r="G106" s="149" t="s">
        <v>233</v>
      </c>
      <c r="H106" s="147" t="s">
        <v>272</v>
      </c>
      <c r="I106" s="98" t="s">
        <v>176</v>
      </c>
      <c r="J106" s="86">
        <v>43116</v>
      </c>
      <c r="K106" s="87" t="s">
        <v>666</v>
      </c>
      <c r="L106" s="88" t="s">
        <v>637</v>
      </c>
    </row>
    <row r="107" spans="1:12" s="77" customFormat="1" ht="54">
      <c r="A107" s="81">
        <v>103</v>
      </c>
      <c r="B107" s="89" t="s">
        <v>67</v>
      </c>
      <c r="C107" s="91">
        <v>74</v>
      </c>
      <c r="D107" s="99">
        <v>243</v>
      </c>
      <c r="E107" s="99">
        <v>4</v>
      </c>
      <c r="F107" s="99">
        <v>1514</v>
      </c>
      <c r="G107" s="97" t="s">
        <v>582</v>
      </c>
      <c r="H107" s="147" t="s">
        <v>272</v>
      </c>
      <c r="I107" s="98" t="s">
        <v>176</v>
      </c>
      <c r="J107" s="86">
        <v>43116</v>
      </c>
      <c r="K107" s="87" t="s">
        <v>666</v>
      </c>
      <c r="L107" s="88" t="s">
        <v>637</v>
      </c>
    </row>
    <row r="108" spans="1:12" s="77" customFormat="1" ht="40.5">
      <c r="A108" s="81">
        <v>104</v>
      </c>
      <c r="B108" s="89" t="s">
        <v>67</v>
      </c>
      <c r="C108" s="91">
        <v>75</v>
      </c>
      <c r="D108" s="99">
        <v>243</v>
      </c>
      <c r="E108" s="99">
        <v>4</v>
      </c>
      <c r="F108" s="99">
        <v>3408</v>
      </c>
      <c r="G108" s="97" t="s">
        <v>583</v>
      </c>
      <c r="H108" s="147" t="s">
        <v>272</v>
      </c>
      <c r="I108" s="98" t="s">
        <v>176</v>
      </c>
      <c r="J108" s="86">
        <v>43116</v>
      </c>
      <c r="K108" s="87" t="s">
        <v>666</v>
      </c>
      <c r="L108" s="88" t="s">
        <v>637</v>
      </c>
    </row>
    <row r="109" spans="1:12" s="76" customFormat="1" ht="54">
      <c r="A109" s="81">
        <v>105</v>
      </c>
      <c r="B109" s="89" t="s">
        <v>67</v>
      </c>
      <c r="C109" s="91">
        <v>76</v>
      </c>
      <c r="D109" s="99">
        <v>244</v>
      </c>
      <c r="E109" s="146">
        <v>4</v>
      </c>
      <c r="F109" s="146">
        <v>1514</v>
      </c>
      <c r="G109" s="149" t="s">
        <v>234</v>
      </c>
      <c r="H109" s="147" t="s">
        <v>272</v>
      </c>
      <c r="I109" s="98" t="s">
        <v>176</v>
      </c>
      <c r="J109" s="86">
        <v>43116</v>
      </c>
      <c r="K109" s="87" t="s">
        <v>666</v>
      </c>
      <c r="L109" s="88" t="s">
        <v>637</v>
      </c>
    </row>
    <row r="110" spans="1:12" s="76" customFormat="1" ht="40.5">
      <c r="A110" s="81">
        <v>106</v>
      </c>
      <c r="B110" s="89" t="s">
        <v>67</v>
      </c>
      <c r="C110" s="91">
        <v>77</v>
      </c>
      <c r="D110" s="99">
        <v>244</v>
      </c>
      <c r="E110" s="146">
        <v>4</v>
      </c>
      <c r="F110" s="146">
        <v>3408</v>
      </c>
      <c r="G110" s="149" t="s">
        <v>235</v>
      </c>
      <c r="H110" s="147" t="s">
        <v>272</v>
      </c>
      <c r="I110" s="98" t="s">
        <v>176</v>
      </c>
      <c r="J110" s="86">
        <v>43116</v>
      </c>
      <c r="K110" s="87" t="s">
        <v>666</v>
      </c>
      <c r="L110" s="88" t="s">
        <v>637</v>
      </c>
    </row>
    <row r="111" spans="1:12" s="76" customFormat="1" ht="54">
      <c r="A111" s="81">
        <v>107</v>
      </c>
      <c r="B111" s="89" t="s">
        <v>67</v>
      </c>
      <c r="C111" s="91">
        <v>78</v>
      </c>
      <c r="D111" s="99">
        <v>245</v>
      </c>
      <c r="E111" s="146">
        <v>4</v>
      </c>
      <c r="F111" s="146">
        <v>1514</v>
      </c>
      <c r="G111" s="149" t="s">
        <v>0</v>
      </c>
      <c r="H111" s="147" t="s">
        <v>272</v>
      </c>
      <c r="I111" s="98" t="s">
        <v>176</v>
      </c>
      <c r="J111" s="86">
        <v>43116</v>
      </c>
      <c r="K111" s="87" t="s">
        <v>666</v>
      </c>
      <c r="L111" s="88" t="s">
        <v>637</v>
      </c>
    </row>
    <row r="112" spans="1:12" s="76" customFormat="1" ht="40.5">
      <c r="A112" s="81">
        <v>108</v>
      </c>
      <c r="B112" s="89" t="s">
        <v>67</v>
      </c>
      <c r="C112" s="91">
        <v>79</v>
      </c>
      <c r="D112" s="99">
        <v>245</v>
      </c>
      <c r="E112" s="146">
        <v>4</v>
      </c>
      <c r="F112" s="146">
        <v>3408</v>
      </c>
      <c r="G112" s="149" t="s">
        <v>1</v>
      </c>
      <c r="H112" s="147" t="s">
        <v>272</v>
      </c>
      <c r="I112" s="98" t="s">
        <v>176</v>
      </c>
      <c r="J112" s="86">
        <v>43116</v>
      </c>
      <c r="K112" s="87" t="s">
        <v>666</v>
      </c>
      <c r="L112" s="88" t="s">
        <v>637</v>
      </c>
    </row>
    <row r="113" spans="1:12" s="76" customFormat="1" ht="67.5">
      <c r="A113" s="81">
        <v>109</v>
      </c>
      <c r="B113" s="89" t="s">
        <v>67</v>
      </c>
      <c r="C113" s="91">
        <v>80</v>
      </c>
      <c r="D113" s="99">
        <v>246</v>
      </c>
      <c r="E113" s="146">
        <v>4</v>
      </c>
      <c r="F113" s="146">
        <v>1514</v>
      </c>
      <c r="G113" s="149" t="s">
        <v>295</v>
      </c>
      <c r="H113" s="147" t="s">
        <v>272</v>
      </c>
      <c r="I113" s="98" t="s">
        <v>176</v>
      </c>
      <c r="J113" s="86">
        <v>43116</v>
      </c>
      <c r="K113" s="87" t="s">
        <v>666</v>
      </c>
      <c r="L113" s="88" t="s">
        <v>637</v>
      </c>
    </row>
    <row r="114" spans="1:12" s="76" customFormat="1" ht="40.5">
      <c r="A114" s="81">
        <v>110</v>
      </c>
      <c r="B114" s="89" t="s">
        <v>67</v>
      </c>
      <c r="C114" s="91">
        <v>81</v>
      </c>
      <c r="D114" s="99">
        <v>246</v>
      </c>
      <c r="E114" s="146">
        <v>4</v>
      </c>
      <c r="F114" s="146">
        <v>3408</v>
      </c>
      <c r="G114" s="149" t="s">
        <v>296</v>
      </c>
      <c r="H114" s="147" t="s">
        <v>272</v>
      </c>
      <c r="I114" s="98" t="s">
        <v>176</v>
      </c>
      <c r="J114" s="86">
        <v>43116</v>
      </c>
      <c r="K114" s="87" t="s">
        <v>666</v>
      </c>
      <c r="L114" s="88" t="s">
        <v>637</v>
      </c>
    </row>
    <row r="115" spans="1:12" s="76" customFormat="1" ht="67.5">
      <c r="A115" s="81">
        <v>111</v>
      </c>
      <c r="B115" s="89" t="s">
        <v>67</v>
      </c>
      <c r="C115" s="91">
        <v>82</v>
      </c>
      <c r="D115" s="99">
        <v>247</v>
      </c>
      <c r="E115" s="146">
        <v>4</v>
      </c>
      <c r="F115" s="146">
        <v>1514</v>
      </c>
      <c r="G115" s="97" t="s">
        <v>409</v>
      </c>
      <c r="H115" s="147" t="s">
        <v>272</v>
      </c>
      <c r="I115" s="98" t="s">
        <v>176</v>
      </c>
      <c r="J115" s="86">
        <v>43116</v>
      </c>
      <c r="K115" s="87" t="s">
        <v>666</v>
      </c>
      <c r="L115" s="88" t="s">
        <v>637</v>
      </c>
    </row>
    <row r="116" spans="1:12" s="76" customFormat="1" ht="40.5">
      <c r="A116" s="81">
        <v>112</v>
      </c>
      <c r="B116" s="89" t="s">
        <v>67</v>
      </c>
      <c r="C116" s="91">
        <v>83</v>
      </c>
      <c r="D116" s="99">
        <v>247</v>
      </c>
      <c r="E116" s="146">
        <v>4</v>
      </c>
      <c r="F116" s="146">
        <v>3408</v>
      </c>
      <c r="G116" s="97" t="s">
        <v>410</v>
      </c>
      <c r="H116" s="147" t="s">
        <v>272</v>
      </c>
      <c r="I116" s="98" t="s">
        <v>176</v>
      </c>
      <c r="J116" s="86">
        <v>43116</v>
      </c>
      <c r="K116" s="87" t="s">
        <v>666</v>
      </c>
      <c r="L116" s="88" t="s">
        <v>637</v>
      </c>
    </row>
    <row r="117" spans="1:12" s="76" customFormat="1" ht="54">
      <c r="A117" s="81">
        <v>113</v>
      </c>
      <c r="B117" s="89" t="s">
        <v>67</v>
      </c>
      <c r="C117" s="91">
        <v>84</v>
      </c>
      <c r="D117" s="99">
        <v>248</v>
      </c>
      <c r="E117" s="146">
        <v>4</v>
      </c>
      <c r="F117" s="146">
        <v>1514</v>
      </c>
      <c r="G117" s="97" t="s">
        <v>2</v>
      </c>
      <c r="H117" s="147" t="s">
        <v>272</v>
      </c>
      <c r="I117" s="98" t="s">
        <v>176</v>
      </c>
      <c r="J117" s="86">
        <v>43116</v>
      </c>
      <c r="K117" s="87" t="s">
        <v>666</v>
      </c>
      <c r="L117" s="88" t="s">
        <v>637</v>
      </c>
    </row>
    <row r="118" spans="1:12" s="76" customFormat="1" ht="40.5">
      <c r="A118" s="81">
        <v>114</v>
      </c>
      <c r="B118" s="89" t="s">
        <v>67</v>
      </c>
      <c r="C118" s="91">
        <v>85</v>
      </c>
      <c r="D118" s="99">
        <v>248</v>
      </c>
      <c r="E118" s="146">
        <v>4</v>
      </c>
      <c r="F118" s="146">
        <v>3408</v>
      </c>
      <c r="G118" s="97" t="s">
        <v>3</v>
      </c>
      <c r="H118" s="147" t="s">
        <v>272</v>
      </c>
      <c r="I118" s="98" t="s">
        <v>176</v>
      </c>
      <c r="J118" s="86">
        <v>43116</v>
      </c>
      <c r="K118" s="87" t="s">
        <v>666</v>
      </c>
      <c r="L118" s="88" t="s">
        <v>637</v>
      </c>
    </row>
    <row r="119" spans="1:12" s="76" customFormat="1" ht="54">
      <c r="A119" s="81">
        <v>115</v>
      </c>
      <c r="B119" s="89" t="s">
        <v>67</v>
      </c>
      <c r="C119" s="91">
        <v>86</v>
      </c>
      <c r="D119" s="99">
        <v>249</v>
      </c>
      <c r="E119" s="99">
        <v>4</v>
      </c>
      <c r="F119" s="99">
        <v>1514</v>
      </c>
      <c r="G119" s="97" t="s">
        <v>411</v>
      </c>
      <c r="H119" s="147" t="s">
        <v>272</v>
      </c>
      <c r="I119" s="98" t="s">
        <v>176</v>
      </c>
      <c r="J119" s="86">
        <v>43116</v>
      </c>
      <c r="K119" s="87" t="s">
        <v>666</v>
      </c>
      <c r="L119" s="88" t="s">
        <v>637</v>
      </c>
    </row>
    <row r="120" spans="1:12" s="76" customFormat="1" ht="40.5">
      <c r="A120" s="81">
        <v>116</v>
      </c>
      <c r="B120" s="89" t="s">
        <v>67</v>
      </c>
      <c r="C120" s="91">
        <v>87</v>
      </c>
      <c r="D120" s="99">
        <v>249</v>
      </c>
      <c r="E120" s="146">
        <v>4</v>
      </c>
      <c r="F120" s="146">
        <v>3408</v>
      </c>
      <c r="G120" s="149" t="s">
        <v>412</v>
      </c>
      <c r="H120" s="147" t="s">
        <v>272</v>
      </c>
      <c r="I120" s="98" t="s">
        <v>176</v>
      </c>
      <c r="J120" s="86">
        <v>43116</v>
      </c>
      <c r="K120" s="87" t="s">
        <v>666</v>
      </c>
      <c r="L120" s="88" t="s">
        <v>637</v>
      </c>
    </row>
    <row r="121" spans="1:12" s="76" customFormat="1" ht="67.5">
      <c r="A121" s="81">
        <v>117</v>
      </c>
      <c r="B121" s="89" t="s">
        <v>67</v>
      </c>
      <c r="C121" s="91">
        <v>88</v>
      </c>
      <c r="D121" s="99">
        <v>250</v>
      </c>
      <c r="E121" s="99">
        <v>4</v>
      </c>
      <c r="F121" s="99">
        <v>1514</v>
      </c>
      <c r="G121" s="97" t="s">
        <v>522</v>
      </c>
      <c r="H121" s="147" t="s">
        <v>272</v>
      </c>
      <c r="I121" s="98" t="s">
        <v>176</v>
      </c>
      <c r="J121" s="86">
        <v>43116</v>
      </c>
      <c r="K121" s="87" t="s">
        <v>666</v>
      </c>
      <c r="L121" s="88" t="s">
        <v>637</v>
      </c>
    </row>
    <row r="122" spans="1:12" s="76" customFormat="1" ht="40.5">
      <c r="A122" s="81">
        <v>118</v>
      </c>
      <c r="B122" s="89" t="s">
        <v>67</v>
      </c>
      <c r="C122" s="91">
        <v>89</v>
      </c>
      <c r="D122" s="99">
        <v>250</v>
      </c>
      <c r="E122" s="99">
        <v>4</v>
      </c>
      <c r="F122" s="99">
        <v>3408</v>
      </c>
      <c r="G122" s="97" t="s">
        <v>523</v>
      </c>
      <c r="H122" s="147" t="s">
        <v>272</v>
      </c>
      <c r="I122" s="98" t="s">
        <v>176</v>
      </c>
      <c r="J122" s="86">
        <v>43116</v>
      </c>
      <c r="K122" s="87" t="s">
        <v>666</v>
      </c>
      <c r="L122" s="88" t="s">
        <v>637</v>
      </c>
    </row>
    <row r="123" spans="1:12" s="76" customFormat="1" ht="67.5">
      <c r="A123" s="81">
        <v>119</v>
      </c>
      <c r="B123" s="89" t="s">
        <v>67</v>
      </c>
      <c r="C123" s="91">
        <v>90</v>
      </c>
      <c r="D123" s="99">
        <v>251</v>
      </c>
      <c r="E123" s="99">
        <v>4</v>
      </c>
      <c r="F123" s="99">
        <v>1514</v>
      </c>
      <c r="G123" s="97" t="s">
        <v>524</v>
      </c>
      <c r="H123" s="147" t="s">
        <v>272</v>
      </c>
      <c r="I123" s="98" t="s">
        <v>176</v>
      </c>
      <c r="J123" s="86">
        <v>43116</v>
      </c>
      <c r="K123" s="87" t="s">
        <v>666</v>
      </c>
      <c r="L123" s="88" t="s">
        <v>637</v>
      </c>
    </row>
    <row r="124" spans="1:12" s="76" customFormat="1" ht="40.5">
      <c r="A124" s="81">
        <v>120</v>
      </c>
      <c r="B124" s="89" t="s">
        <v>67</v>
      </c>
      <c r="C124" s="91">
        <v>91</v>
      </c>
      <c r="D124" s="99">
        <v>251</v>
      </c>
      <c r="E124" s="99">
        <v>4</v>
      </c>
      <c r="F124" s="99">
        <v>3408</v>
      </c>
      <c r="G124" s="97" t="s">
        <v>525</v>
      </c>
      <c r="H124" s="147" t="s">
        <v>272</v>
      </c>
      <c r="I124" s="98" t="s">
        <v>176</v>
      </c>
      <c r="J124" s="86">
        <v>43116</v>
      </c>
      <c r="K124" s="87" t="s">
        <v>666</v>
      </c>
      <c r="L124" s="88" t="s">
        <v>637</v>
      </c>
    </row>
    <row r="125" spans="1:12" s="76" customFormat="1" ht="54">
      <c r="A125" s="81">
        <v>121</v>
      </c>
      <c r="B125" s="89" t="s">
        <v>67</v>
      </c>
      <c r="C125" s="91">
        <v>92</v>
      </c>
      <c r="D125" s="99">
        <v>252</v>
      </c>
      <c r="E125" s="99">
        <v>4</v>
      </c>
      <c r="F125" s="99">
        <v>1514</v>
      </c>
      <c r="G125" s="97" t="s">
        <v>526</v>
      </c>
      <c r="H125" s="147" t="s">
        <v>272</v>
      </c>
      <c r="I125" s="98" t="s">
        <v>176</v>
      </c>
      <c r="J125" s="86">
        <v>43116</v>
      </c>
      <c r="K125" s="87" t="s">
        <v>666</v>
      </c>
      <c r="L125" s="88" t="s">
        <v>637</v>
      </c>
    </row>
    <row r="126" spans="1:12" s="76" customFormat="1" ht="40.5">
      <c r="A126" s="81">
        <v>122</v>
      </c>
      <c r="B126" s="89" t="s">
        <v>67</v>
      </c>
      <c r="C126" s="91">
        <v>93</v>
      </c>
      <c r="D126" s="99">
        <v>252</v>
      </c>
      <c r="E126" s="99">
        <v>4</v>
      </c>
      <c r="F126" s="99">
        <v>3408</v>
      </c>
      <c r="G126" s="97" t="s">
        <v>527</v>
      </c>
      <c r="H126" s="147" t="s">
        <v>272</v>
      </c>
      <c r="I126" s="98" t="s">
        <v>176</v>
      </c>
      <c r="J126" s="86">
        <v>43116</v>
      </c>
      <c r="K126" s="87" t="s">
        <v>666</v>
      </c>
      <c r="L126" s="88" t="s">
        <v>637</v>
      </c>
    </row>
    <row r="127" spans="1:12" s="76" customFormat="1" ht="67.5">
      <c r="A127" s="81">
        <v>123</v>
      </c>
      <c r="B127" s="89" t="s">
        <v>67</v>
      </c>
      <c r="C127" s="91">
        <v>94</v>
      </c>
      <c r="D127" s="99">
        <v>253</v>
      </c>
      <c r="E127" s="99">
        <v>4</v>
      </c>
      <c r="F127" s="99">
        <v>1514</v>
      </c>
      <c r="G127" s="97" t="s">
        <v>528</v>
      </c>
      <c r="H127" s="147" t="s">
        <v>272</v>
      </c>
      <c r="I127" s="98" t="s">
        <v>176</v>
      </c>
      <c r="J127" s="86">
        <v>43116</v>
      </c>
      <c r="K127" s="87" t="s">
        <v>666</v>
      </c>
      <c r="L127" s="88" t="s">
        <v>637</v>
      </c>
    </row>
    <row r="128" spans="1:12" s="76" customFormat="1" ht="40.5">
      <c r="A128" s="81">
        <v>124</v>
      </c>
      <c r="B128" s="89" t="s">
        <v>67</v>
      </c>
      <c r="C128" s="91">
        <v>95</v>
      </c>
      <c r="D128" s="99">
        <v>253</v>
      </c>
      <c r="E128" s="99">
        <v>4</v>
      </c>
      <c r="F128" s="99">
        <v>3408</v>
      </c>
      <c r="G128" s="97" t="s">
        <v>529</v>
      </c>
      <c r="H128" s="147" t="s">
        <v>272</v>
      </c>
      <c r="I128" s="98" t="s">
        <v>176</v>
      </c>
      <c r="J128" s="86">
        <v>43116</v>
      </c>
      <c r="K128" s="87" t="s">
        <v>666</v>
      </c>
      <c r="L128" s="88" t="s">
        <v>637</v>
      </c>
    </row>
    <row r="129" spans="1:12" s="76" customFormat="1" ht="54">
      <c r="A129" s="81">
        <v>125</v>
      </c>
      <c r="B129" s="89" t="s">
        <v>67</v>
      </c>
      <c r="C129" s="91">
        <v>96</v>
      </c>
      <c r="D129" s="99">
        <v>254</v>
      </c>
      <c r="E129" s="99">
        <v>4</v>
      </c>
      <c r="F129" s="99">
        <v>1514</v>
      </c>
      <c r="G129" s="97" t="s">
        <v>478</v>
      </c>
      <c r="H129" s="147" t="s">
        <v>272</v>
      </c>
      <c r="I129" s="98" t="s">
        <v>176</v>
      </c>
      <c r="J129" s="86">
        <v>43116</v>
      </c>
      <c r="K129" s="87" t="s">
        <v>666</v>
      </c>
      <c r="L129" s="88" t="s">
        <v>637</v>
      </c>
    </row>
    <row r="130" spans="1:12" s="76" customFormat="1" ht="40.5">
      <c r="A130" s="81">
        <v>126</v>
      </c>
      <c r="B130" s="89" t="s">
        <v>67</v>
      </c>
      <c r="C130" s="91">
        <v>97</v>
      </c>
      <c r="D130" s="99">
        <v>254</v>
      </c>
      <c r="E130" s="99">
        <v>4</v>
      </c>
      <c r="F130" s="99">
        <v>3408</v>
      </c>
      <c r="G130" s="97" t="s">
        <v>479</v>
      </c>
      <c r="H130" s="147" t="s">
        <v>272</v>
      </c>
      <c r="I130" s="98" t="s">
        <v>176</v>
      </c>
      <c r="J130" s="86">
        <v>43116</v>
      </c>
      <c r="K130" s="87" t="s">
        <v>666</v>
      </c>
      <c r="L130" s="88" t="s">
        <v>637</v>
      </c>
    </row>
    <row r="131" spans="1:12" s="77" customFormat="1" ht="54">
      <c r="A131" s="81">
        <v>127</v>
      </c>
      <c r="B131" s="89" t="s">
        <v>67</v>
      </c>
      <c r="C131" s="91">
        <v>98</v>
      </c>
      <c r="D131" s="99">
        <v>255</v>
      </c>
      <c r="E131" s="99">
        <v>4</v>
      </c>
      <c r="F131" s="99">
        <v>1514</v>
      </c>
      <c r="G131" s="97" t="s">
        <v>584</v>
      </c>
      <c r="H131" s="147" t="s">
        <v>272</v>
      </c>
      <c r="I131" s="98" t="s">
        <v>176</v>
      </c>
      <c r="J131" s="86">
        <v>43116</v>
      </c>
      <c r="K131" s="87" t="s">
        <v>666</v>
      </c>
      <c r="L131" s="88" t="s">
        <v>637</v>
      </c>
    </row>
    <row r="132" spans="1:12" s="77" customFormat="1" ht="40.5">
      <c r="A132" s="81">
        <v>128</v>
      </c>
      <c r="B132" s="89" t="s">
        <v>67</v>
      </c>
      <c r="C132" s="91">
        <v>99</v>
      </c>
      <c r="D132" s="99">
        <v>255</v>
      </c>
      <c r="E132" s="99">
        <v>4</v>
      </c>
      <c r="F132" s="99">
        <v>3408</v>
      </c>
      <c r="G132" s="97" t="s">
        <v>585</v>
      </c>
      <c r="H132" s="147" t="s">
        <v>272</v>
      </c>
      <c r="I132" s="98" t="s">
        <v>176</v>
      </c>
      <c r="J132" s="86">
        <v>43116</v>
      </c>
      <c r="K132" s="87" t="s">
        <v>666</v>
      </c>
      <c r="L132" s="88" t="s">
        <v>637</v>
      </c>
    </row>
    <row r="133" spans="1:12" s="77" customFormat="1" ht="54">
      <c r="A133" s="81">
        <v>129</v>
      </c>
      <c r="B133" s="89" t="s">
        <v>67</v>
      </c>
      <c r="C133" s="91">
        <v>100</v>
      </c>
      <c r="D133" s="99">
        <v>256</v>
      </c>
      <c r="E133" s="99">
        <v>4</v>
      </c>
      <c r="F133" s="99">
        <v>1514</v>
      </c>
      <c r="G133" s="97" t="s">
        <v>672</v>
      </c>
      <c r="H133" s="147" t="s">
        <v>272</v>
      </c>
      <c r="I133" s="98" t="s">
        <v>176</v>
      </c>
      <c r="J133" s="86">
        <v>43116</v>
      </c>
      <c r="K133" s="87" t="s">
        <v>666</v>
      </c>
      <c r="L133" s="88" t="s">
        <v>637</v>
      </c>
    </row>
    <row r="134" spans="1:12" s="77" customFormat="1" ht="40.5">
      <c r="A134" s="81">
        <v>130</v>
      </c>
      <c r="B134" s="89" t="s">
        <v>67</v>
      </c>
      <c r="C134" s="91">
        <v>101</v>
      </c>
      <c r="D134" s="99">
        <v>256</v>
      </c>
      <c r="E134" s="99">
        <v>4</v>
      </c>
      <c r="F134" s="99">
        <v>3408</v>
      </c>
      <c r="G134" s="97" t="s">
        <v>673</v>
      </c>
      <c r="H134" s="147" t="s">
        <v>272</v>
      </c>
      <c r="I134" s="98" t="s">
        <v>176</v>
      </c>
      <c r="J134" s="86">
        <v>43116</v>
      </c>
      <c r="K134" s="87" t="s">
        <v>666</v>
      </c>
      <c r="L134" s="88" t="s">
        <v>637</v>
      </c>
    </row>
    <row r="135" spans="1:12" s="76" customFormat="1" ht="54">
      <c r="A135" s="81">
        <v>131</v>
      </c>
      <c r="B135" s="89" t="s">
        <v>67</v>
      </c>
      <c r="C135" s="91">
        <v>102</v>
      </c>
      <c r="D135" s="99">
        <v>257</v>
      </c>
      <c r="E135" s="99">
        <v>4</v>
      </c>
      <c r="F135" s="99">
        <v>1514</v>
      </c>
      <c r="G135" s="97" t="s">
        <v>674</v>
      </c>
      <c r="H135" s="147" t="s">
        <v>272</v>
      </c>
      <c r="I135" s="98" t="s">
        <v>176</v>
      </c>
      <c r="J135" s="86">
        <v>43116</v>
      </c>
      <c r="K135" s="87" t="s">
        <v>666</v>
      </c>
      <c r="L135" s="88" t="s">
        <v>637</v>
      </c>
    </row>
    <row r="136" spans="1:12" s="76" customFormat="1" ht="40.5">
      <c r="A136" s="81">
        <v>132</v>
      </c>
      <c r="B136" s="89" t="s">
        <v>67</v>
      </c>
      <c r="C136" s="91">
        <v>103</v>
      </c>
      <c r="D136" s="99">
        <v>257</v>
      </c>
      <c r="E136" s="99">
        <v>4</v>
      </c>
      <c r="F136" s="99">
        <v>3408</v>
      </c>
      <c r="G136" s="97" t="s">
        <v>4</v>
      </c>
      <c r="H136" s="147" t="s">
        <v>272</v>
      </c>
      <c r="I136" s="98" t="s">
        <v>176</v>
      </c>
      <c r="J136" s="86">
        <v>43116</v>
      </c>
      <c r="K136" s="87" t="s">
        <v>666</v>
      </c>
      <c r="L136" s="88" t="s">
        <v>637</v>
      </c>
    </row>
    <row r="137" spans="1:12" s="76" customFormat="1" ht="54">
      <c r="A137" s="81">
        <v>133</v>
      </c>
      <c r="B137" s="89" t="s">
        <v>67</v>
      </c>
      <c r="C137" s="91">
        <v>104</v>
      </c>
      <c r="D137" s="99">
        <v>258</v>
      </c>
      <c r="E137" s="99">
        <v>4</v>
      </c>
      <c r="F137" s="99">
        <v>1514</v>
      </c>
      <c r="G137" s="97" t="s">
        <v>530</v>
      </c>
      <c r="H137" s="147" t="s">
        <v>272</v>
      </c>
      <c r="I137" s="98" t="s">
        <v>176</v>
      </c>
      <c r="J137" s="86">
        <v>43116</v>
      </c>
      <c r="K137" s="87" t="s">
        <v>666</v>
      </c>
      <c r="L137" s="88" t="s">
        <v>637</v>
      </c>
    </row>
    <row r="138" spans="1:12" s="76" customFormat="1" ht="40.5">
      <c r="A138" s="81">
        <v>134</v>
      </c>
      <c r="B138" s="89" t="s">
        <v>67</v>
      </c>
      <c r="C138" s="91">
        <v>105</v>
      </c>
      <c r="D138" s="99">
        <v>258</v>
      </c>
      <c r="E138" s="99">
        <v>4</v>
      </c>
      <c r="F138" s="99">
        <v>3408</v>
      </c>
      <c r="G138" s="97" t="s">
        <v>531</v>
      </c>
      <c r="H138" s="147" t="s">
        <v>272</v>
      </c>
      <c r="I138" s="98" t="s">
        <v>176</v>
      </c>
      <c r="J138" s="86">
        <v>43116</v>
      </c>
      <c r="K138" s="87" t="s">
        <v>666</v>
      </c>
      <c r="L138" s="88" t="s">
        <v>637</v>
      </c>
    </row>
    <row r="139" spans="1:12" s="76" customFormat="1" ht="67.5">
      <c r="A139" s="81">
        <v>135</v>
      </c>
      <c r="B139" s="89" t="s">
        <v>67</v>
      </c>
      <c r="C139" s="91">
        <v>106</v>
      </c>
      <c r="D139" s="99">
        <v>259</v>
      </c>
      <c r="E139" s="99">
        <v>4</v>
      </c>
      <c r="F139" s="99">
        <v>1514</v>
      </c>
      <c r="G139" s="97" t="s">
        <v>532</v>
      </c>
      <c r="H139" s="147" t="s">
        <v>272</v>
      </c>
      <c r="I139" s="98" t="s">
        <v>176</v>
      </c>
      <c r="J139" s="86">
        <v>43116</v>
      </c>
      <c r="K139" s="87" t="s">
        <v>666</v>
      </c>
      <c r="L139" s="88" t="s">
        <v>637</v>
      </c>
    </row>
    <row r="140" spans="1:12" s="76" customFormat="1" ht="40.5">
      <c r="A140" s="81">
        <v>136</v>
      </c>
      <c r="B140" s="89" t="s">
        <v>67</v>
      </c>
      <c r="C140" s="91">
        <v>107</v>
      </c>
      <c r="D140" s="99">
        <v>259</v>
      </c>
      <c r="E140" s="99">
        <v>4</v>
      </c>
      <c r="F140" s="99">
        <v>3408</v>
      </c>
      <c r="G140" s="97" t="s">
        <v>533</v>
      </c>
      <c r="H140" s="147" t="s">
        <v>272</v>
      </c>
      <c r="I140" s="98" t="s">
        <v>176</v>
      </c>
      <c r="J140" s="86">
        <v>43116</v>
      </c>
      <c r="K140" s="87" t="s">
        <v>666</v>
      </c>
      <c r="L140" s="88" t="s">
        <v>637</v>
      </c>
    </row>
    <row r="141" spans="1:12" s="76" customFormat="1" ht="54">
      <c r="A141" s="81">
        <v>137</v>
      </c>
      <c r="B141" s="89" t="s">
        <v>67</v>
      </c>
      <c r="C141" s="91">
        <v>108</v>
      </c>
      <c r="D141" s="99">
        <v>260</v>
      </c>
      <c r="E141" s="99">
        <v>4</v>
      </c>
      <c r="F141" s="99">
        <v>1514</v>
      </c>
      <c r="G141" s="97" t="s">
        <v>534</v>
      </c>
      <c r="H141" s="147" t="s">
        <v>272</v>
      </c>
      <c r="I141" s="98" t="s">
        <v>176</v>
      </c>
      <c r="J141" s="86">
        <v>43116</v>
      </c>
      <c r="K141" s="87" t="s">
        <v>666</v>
      </c>
      <c r="L141" s="88" t="s">
        <v>637</v>
      </c>
    </row>
    <row r="142" spans="1:12" s="76" customFormat="1" ht="40.5">
      <c r="A142" s="81">
        <v>138</v>
      </c>
      <c r="B142" s="89" t="s">
        <v>67</v>
      </c>
      <c r="C142" s="91">
        <v>109</v>
      </c>
      <c r="D142" s="99">
        <v>260</v>
      </c>
      <c r="E142" s="99">
        <v>4</v>
      </c>
      <c r="F142" s="99">
        <v>3408</v>
      </c>
      <c r="G142" s="97" t="s">
        <v>535</v>
      </c>
      <c r="H142" s="147" t="s">
        <v>272</v>
      </c>
      <c r="I142" s="98" t="s">
        <v>176</v>
      </c>
      <c r="J142" s="86">
        <v>43116</v>
      </c>
      <c r="K142" s="87" t="s">
        <v>666</v>
      </c>
      <c r="L142" s="88" t="s">
        <v>637</v>
      </c>
    </row>
    <row r="143" spans="1:12" s="77" customFormat="1" ht="67.5">
      <c r="A143" s="81">
        <v>139</v>
      </c>
      <c r="B143" s="89" t="s">
        <v>67</v>
      </c>
      <c r="C143" s="91">
        <v>110</v>
      </c>
      <c r="D143" s="99">
        <v>261</v>
      </c>
      <c r="E143" s="99">
        <v>4</v>
      </c>
      <c r="F143" s="99">
        <v>1514</v>
      </c>
      <c r="G143" s="97" t="s">
        <v>586</v>
      </c>
      <c r="H143" s="147" t="s">
        <v>272</v>
      </c>
      <c r="I143" s="98" t="s">
        <v>176</v>
      </c>
      <c r="J143" s="86">
        <v>43116</v>
      </c>
      <c r="K143" s="87" t="s">
        <v>666</v>
      </c>
      <c r="L143" s="88" t="s">
        <v>637</v>
      </c>
    </row>
    <row r="144" spans="1:12" s="77" customFormat="1" ht="40.5">
      <c r="A144" s="81">
        <v>140</v>
      </c>
      <c r="B144" s="89" t="s">
        <v>67</v>
      </c>
      <c r="C144" s="91">
        <v>111</v>
      </c>
      <c r="D144" s="99">
        <v>261</v>
      </c>
      <c r="E144" s="99">
        <v>4</v>
      </c>
      <c r="F144" s="99">
        <v>3408</v>
      </c>
      <c r="G144" s="97" t="s">
        <v>587</v>
      </c>
      <c r="H144" s="147" t="s">
        <v>272</v>
      </c>
      <c r="I144" s="98" t="s">
        <v>176</v>
      </c>
      <c r="J144" s="86">
        <v>43116</v>
      </c>
      <c r="K144" s="87" t="s">
        <v>666</v>
      </c>
      <c r="L144" s="88" t="s">
        <v>637</v>
      </c>
    </row>
    <row r="145" spans="1:12" s="77" customFormat="1" ht="67.5">
      <c r="A145" s="81">
        <v>141</v>
      </c>
      <c r="B145" s="89" t="s">
        <v>67</v>
      </c>
      <c r="C145" s="91">
        <v>112</v>
      </c>
      <c r="D145" s="99">
        <v>262</v>
      </c>
      <c r="E145" s="99">
        <v>4</v>
      </c>
      <c r="F145" s="99">
        <v>1514</v>
      </c>
      <c r="G145" s="97" t="s">
        <v>588</v>
      </c>
      <c r="H145" s="147" t="s">
        <v>272</v>
      </c>
      <c r="I145" s="98" t="s">
        <v>176</v>
      </c>
      <c r="J145" s="86">
        <v>43116</v>
      </c>
      <c r="K145" s="87" t="s">
        <v>666</v>
      </c>
      <c r="L145" s="88" t="s">
        <v>637</v>
      </c>
    </row>
    <row r="146" spans="1:12" s="77" customFormat="1" ht="40.5">
      <c r="A146" s="81">
        <v>142</v>
      </c>
      <c r="B146" s="89" t="s">
        <v>67</v>
      </c>
      <c r="C146" s="91">
        <v>113</v>
      </c>
      <c r="D146" s="99">
        <v>262</v>
      </c>
      <c r="E146" s="99">
        <v>4</v>
      </c>
      <c r="F146" s="99">
        <v>3408</v>
      </c>
      <c r="G146" s="97" t="s">
        <v>589</v>
      </c>
      <c r="H146" s="147" t="s">
        <v>272</v>
      </c>
      <c r="I146" s="98" t="s">
        <v>176</v>
      </c>
      <c r="J146" s="86">
        <v>43116</v>
      </c>
      <c r="K146" s="87" t="s">
        <v>666</v>
      </c>
      <c r="L146" s="88" t="s">
        <v>637</v>
      </c>
    </row>
    <row r="147" spans="1:12" s="76" customFormat="1" ht="67.5">
      <c r="A147" s="81">
        <v>143</v>
      </c>
      <c r="B147" s="89" t="s">
        <v>67</v>
      </c>
      <c r="C147" s="91">
        <v>114</v>
      </c>
      <c r="D147" s="99">
        <v>263</v>
      </c>
      <c r="E147" s="99">
        <v>4</v>
      </c>
      <c r="F147" s="99">
        <v>1514</v>
      </c>
      <c r="G147" s="97" t="s">
        <v>471</v>
      </c>
      <c r="H147" s="147" t="s">
        <v>272</v>
      </c>
      <c r="I147" s="98" t="s">
        <v>176</v>
      </c>
      <c r="J147" s="86">
        <v>43116</v>
      </c>
      <c r="K147" s="87" t="s">
        <v>666</v>
      </c>
      <c r="L147" s="88" t="s">
        <v>637</v>
      </c>
    </row>
    <row r="148" spans="1:12" s="76" customFormat="1" ht="40.5">
      <c r="A148" s="81">
        <v>144</v>
      </c>
      <c r="B148" s="89" t="s">
        <v>67</v>
      </c>
      <c r="C148" s="91">
        <v>115</v>
      </c>
      <c r="D148" s="99">
        <v>263</v>
      </c>
      <c r="E148" s="99">
        <v>4</v>
      </c>
      <c r="F148" s="99">
        <v>3408</v>
      </c>
      <c r="G148" s="97" t="s">
        <v>472</v>
      </c>
      <c r="H148" s="147" t="s">
        <v>272</v>
      </c>
      <c r="I148" s="98" t="s">
        <v>176</v>
      </c>
      <c r="J148" s="86">
        <v>43116</v>
      </c>
      <c r="K148" s="87" t="s">
        <v>666</v>
      </c>
      <c r="L148" s="88" t="s">
        <v>637</v>
      </c>
    </row>
    <row r="149" spans="1:12" s="76" customFormat="1" ht="67.5">
      <c r="A149" s="81">
        <v>145</v>
      </c>
      <c r="B149" s="89" t="s">
        <v>67</v>
      </c>
      <c r="C149" s="91">
        <v>116</v>
      </c>
      <c r="D149" s="99">
        <v>264</v>
      </c>
      <c r="E149" s="99">
        <v>4</v>
      </c>
      <c r="F149" s="99">
        <v>1514</v>
      </c>
      <c r="G149" s="97" t="s">
        <v>473</v>
      </c>
      <c r="H149" s="147" t="s">
        <v>272</v>
      </c>
      <c r="I149" s="98" t="s">
        <v>176</v>
      </c>
      <c r="J149" s="86">
        <v>43116</v>
      </c>
      <c r="K149" s="87" t="s">
        <v>666</v>
      </c>
      <c r="L149" s="88" t="s">
        <v>637</v>
      </c>
    </row>
    <row r="150" spans="1:12" s="76" customFormat="1" ht="40.5">
      <c r="A150" s="81">
        <v>146</v>
      </c>
      <c r="B150" s="89" t="s">
        <v>67</v>
      </c>
      <c r="C150" s="91">
        <v>117</v>
      </c>
      <c r="D150" s="99">
        <v>264</v>
      </c>
      <c r="E150" s="99">
        <v>4</v>
      </c>
      <c r="F150" s="99">
        <v>3408</v>
      </c>
      <c r="G150" s="97" t="s">
        <v>474</v>
      </c>
      <c r="H150" s="147" t="s">
        <v>272</v>
      </c>
      <c r="I150" s="98" t="s">
        <v>176</v>
      </c>
      <c r="J150" s="86">
        <v>43116</v>
      </c>
      <c r="K150" s="87" t="s">
        <v>666</v>
      </c>
      <c r="L150" s="88" t="s">
        <v>637</v>
      </c>
    </row>
    <row r="151" spans="1:12" s="76" customFormat="1" ht="54">
      <c r="A151" s="81">
        <v>147</v>
      </c>
      <c r="B151" s="89" t="s">
        <v>67</v>
      </c>
      <c r="C151" s="91">
        <v>118</v>
      </c>
      <c r="D151" s="99">
        <v>265</v>
      </c>
      <c r="E151" s="146">
        <v>4</v>
      </c>
      <c r="F151" s="146">
        <v>1514</v>
      </c>
      <c r="G151" s="149" t="s">
        <v>413</v>
      </c>
      <c r="H151" s="147" t="s">
        <v>272</v>
      </c>
      <c r="I151" s="98" t="s">
        <v>176</v>
      </c>
      <c r="J151" s="86">
        <v>43116</v>
      </c>
      <c r="K151" s="87" t="s">
        <v>666</v>
      </c>
      <c r="L151" s="88" t="s">
        <v>637</v>
      </c>
    </row>
    <row r="152" spans="1:12" s="76" customFormat="1" ht="40.5">
      <c r="A152" s="81">
        <v>148</v>
      </c>
      <c r="B152" s="89" t="s">
        <v>67</v>
      </c>
      <c r="C152" s="91">
        <v>119</v>
      </c>
      <c r="D152" s="99">
        <v>265</v>
      </c>
      <c r="E152" s="146">
        <v>4</v>
      </c>
      <c r="F152" s="146">
        <v>3408</v>
      </c>
      <c r="G152" s="149" t="s">
        <v>414</v>
      </c>
      <c r="H152" s="147" t="s">
        <v>272</v>
      </c>
      <c r="I152" s="98" t="s">
        <v>176</v>
      </c>
      <c r="J152" s="86">
        <v>43116</v>
      </c>
      <c r="K152" s="87" t="s">
        <v>666</v>
      </c>
      <c r="L152" s="88" t="s">
        <v>637</v>
      </c>
    </row>
    <row r="153" spans="1:12" s="76" customFormat="1" ht="54">
      <c r="A153" s="81">
        <v>149</v>
      </c>
      <c r="B153" s="89" t="s">
        <v>67</v>
      </c>
      <c r="C153" s="91">
        <v>120</v>
      </c>
      <c r="D153" s="99">
        <v>266</v>
      </c>
      <c r="E153" s="99">
        <v>4</v>
      </c>
      <c r="F153" s="99">
        <v>1514</v>
      </c>
      <c r="G153" s="97" t="s">
        <v>536</v>
      </c>
      <c r="H153" s="147" t="s">
        <v>272</v>
      </c>
      <c r="I153" s="98" t="s">
        <v>176</v>
      </c>
      <c r="J153" s="86">
        <v>43116</v>
      </c>
      <c r="K153" s="87" t="s">
        <v>666</v>
      </c>
      <c r="L153" s="88" t="s">
        <v>637</v>
      </c>
    </row>
    <row r="154" spans="1:12" s="76" customFormat="1" ht="40.5">
      <c r="A154" s="81">
        <v>150</v>
      </c>
      <c r="B154" s="89" t="s">
        <v>67</v>
      </c>
      <c r="C154" s="91">
        <v>121</v>
      </c>
      <c r="D154" s="99">
        <v>266</v>
      </c>
      <c r="E154" s="99">
        <v>4</v>
      </c>
      <c r="F154" s="99">
        <v>3408</v>
      </c>
      <c r="G154" s="97" t="s">
        <v>537</v>
      </c>
      <c r="H154" s="147" t="s">
        <v>272</v>
      </c>
      <c r="I154" s="98" t="s">
        <v>176</v>
      </c>
      <c r="J154" s="86">
        <v>43116</v>
      </c>
      <c r="K154" s="87" t="s">
        <v>666</v>
      </c>
      <c r="L154" s="88" t="s">
        <v>637</v>
      </c>
    </row>
    <row r="155" spans="1:12" s="76" customFormat="1" ht="54">
      <c r="A155" s="81">
        <v>151</v>
      </c>
      <c r="B155" s="89" t="s">
        <v>67</v>
      </c>
      <c r="C155" s="91">
        <v>122</v>
      </c>
      <c r="D155" s="99">
        <v>267</v>
      </c>
      <c r="E155" s="99">
        <v>4</v>
      </c>
      <c r="F155" s="99">
        <v>1514</v>
      </c>
      <c r="G155" s="97" t="s">
        <v>538</v>
      </c>
      <c r="H155" s="147" t="s">
        <v>272</v>
      </c>
      <c r="I155" s="98" t="s">
        <v>176</v>
      </c>
      <c r="J155" s="86">
        <v>43116</v>
      </c>
      <c r="K155" s="87" t="s">
        <v>666</v>
      </c>
      <c r="L155" s="88" t="s">
        <v>637</v>
      </c>
    </row>
    <row r="156" spans="1:12" s="76" customFormat="1" ht="40.5">
      <c r="A156" s="81">
        <v>152</v>
      </c>
      <c r="B156" s="89" t="s">
        <v>67</v>
      </c>
      <c r="C156" s="91">
        <v>123</v>
      </c>
      <c r="D156" s="99">
        <v>267</v>
      </c>
      <c r="E156" s="99">
        <v>4</v>
      </c>
      <c r="F156" s="99">
        <v>3408</v>
      </c>
      <c r="G156" s="97" t="s">
        <v>539</v>
      </c>
      <c r="H156" s="147" t="s">
        <v>272</v>
      </c>
      <c r="I156" s="98" t="s">
        <v>176</v>
      </c>
      <c r="J156" s="86">
        <v>43116</v>
      </c>
      <c r="K156" s="87" t="s">
        <v>666</v>
      </c>
      <c r="L156" s="88" t="s">
        <v>637</v>
      </c>
    </row>
    <row r="157" spans="1:12" s="76" customFormat="1" ht="54">
      <c r="A157" s="81">
        <v>153</v>
      </c>
      <c r="B157" s="89" t="s">
        <v>67</v>
      </c>
      <c r="C157" s="91">
        <v>124</v>
      </c>
      <c r="D157" s="99">
        <v>268</v>
      </c>
      <c r="E157" s="99">
        <v>4</v>
      </c>
      <c r="F157" s="99">
        <v>1514</v>
      </c>
      <c r="G157" s="97" t="s">
        <v>540</v>
      </c>
      <c r="H157" s="147" t="s">
        <v>272</v>
      </c>
      <c r="I157" s="98" t="s">
        <v>176</v>
      </c>
      <c r="J157" s="86">
        <v>43116</v>
      </c>
      <c r="K157" s="87" t="s">
        <v>666</v>
      </c>
      <c r="L157" s="88" t="s">
        <v>637</v>
      </c>
    </row>
    <row r="158" spans="1:12" s="76" customFormat="1" ht="40.5">
      <c r="A158" s="81">
        <v>154</v>
      </c>
      <c r="B158" s="89" t="s">
        <v>67</v>
      </c>
      <c r="C158" s="91">
        <v>125</v>
      </c>
      <c r="D158" s="99">
        <v>268</v>
      </c>
      <c r="E158" s="99">
        <v>4</v>
      </c>
      <c r="F158" s="99">
        <v>3408</v>
      </c>
      <c r="G158" s="97" t="s">
        <v>541</v>
      </c>
      <c r="H158" s="147" t="s">
        <v>272</v>
      </c>
      <c r="I158" s="98" t="s">
        <v>176</v>
      </c>
      <c r="J158" s="86">
        <v>43116</v>
      </c>
      <c r="K158" s="87" t="s">
        <v>666</v>
      </c>
      <c r="L158" s="88" t="s">
        <v>637</v>
      </c>
    </row>
    <row r="159" spans="1:12" s="76" customFormat="1" ht="54">
      <c r="A159" s="81">
        <v>155</v>
      </c>
      <c r="B159" s="89" t="s">
        <v>67</v>
      </c>
      <c r="C159" s="91">
        <v>126</v>
      </c>
      <c r="D159" s="99">
        <v>269</v>
      </c>
      <c r="E159" s="146">
        <v>4</v>
      </c>
      <c r="F159" s="146">
        <v>1514</v>
      </c>
      <c r="G159" s="149" t="s">
        <v>415</v>
      </c>
      <c r="H159" s="147" t="s">
        <v>272</v>
      </c>
      <c r="I159" s="98" t="s">
        <v>176</v>
      </c>
      <c r="J159" s="86">
        <v>43116</v>
      </c>
      <c r="K159" s="87" t="s">
        <v>666</v>
      </c>
      <c r="L159" s="88" t="s">
        <v>637</v>
      </c>
    </row>
    <row r="160" spans="1:12" s="76" customFormat="1" ht="40.5">
      <c r="A160" s="81">
        <v>156</v>
      </c>
      <c r="B160" s="89" t="s">
        <v>67</v>
      </c>
      <c r="C160" s="91">
        <v>127</v>
      </c>
      <c r="D160" s="99">
        <v>269</v>
      </c>
      <c r="E160" s="146">
        <v>4</v>
      </c>
      <c r="F160" s="146">
        <v>3408</v>
      </c>
      <c r="G160" s="149" t="s">
        <v>416</v>
      </c>
      <c r="H160" s="147" t="s">
        <v>272</v>
      </c>
      <c r="I160" s="98" t="s">
        <v>176</v>
      </c>
      <c r="J160" s="86">
        <v>43116</v>
      </c>
      <c r="K160" s="87" t="s">
        <v>666</v>
      </c>
      <c r="L160" s="88" t="s">
        <v>637</v>
      </c>
    </row>
    <row r="161" spans="1:12" s="77" customFormat="1" ht="67.5">
      <c r="A161" s="81">
        <v>157</v>
      </c>
      <c r="B161" s="89" t="s">
        <v>67</v>
      </c>
      <c r="C161" s="91">
        <v>128</v>
      </c>
      <c r="D161" s="99">
        <v>270</v>
      </c>
      <c r="E161" s="99">
        <v>4</v>
      </c>
      <c r="F161" s="99">
        <v>1514</v>
      </c>
      <c r="G161" s="97" t="s">
        <v>590</v>
      </c>
      <c r="H161" s="147" t="s">
        <v>272</v>
      </c>
      <c r="I161" s="98" t="s">
        <v>176</v>
      </c>
      <c r="J161" s="86">
        <v>43116</v>
      </c>
      <c r="K161" s="87" t="s">
        <v>666</v>
      </c>
      <c r="L161" s="88" t="s">
        <v>637</v>
      </c>
    </row>
    <row r="162" spans="1:12" s="77" customFormat="1" ht="40.5">
      <c r="A162" s="81">
        <v>158</v>
      </c>
      <c r="B162" s="89" t="s">
        <v>67</v>
      </c>
      <c r="C162" s="91">
        <v>129</v>
      </c>
      <c r="D162" s="99">
        <v>270</v>
      </c>
      <c r="E162" s="99">
        <v>4</v>
      </c>
      <c r="F162" s="99">
        <v>3408</v>
      </c>
      <c r="G162" s="97" t="s">
        <v>591</v>
      </c>
      <c r="H162" s="147" t="s">
        <v>272</v>
      </c>
      <c r="I162" s="98" t="s">
        <v>176</v>
      </c>
      <c r="J162" s="86">
        <v>43116</v>
      </c>
      <c r="K162" s="87" t="s">
        <v>666</v>
      </c>
      <c r="L162" s="88" t="s">
        <v>637</v>
      </c>
    </row>
    <row r="163" spans="1:12" s="76" customFormat="1" ht="67.5">
      <c r="A163" s="81">
        <v>159</v>
      </c>
      <c r="B163" s="89" t="s">
        <v>67</v>
      </c>
      <c r="C163" s="91">
        <v>130</v>
      </c>
      <c r="D163" s="99">
        <v>271</v>
      </c>
      <c r="E163" s="99">
        <v>4</v>
      </c>
      <c r="F163" s="99">
        <v>1514</v>
      </c>
      <c r="G163" s="97" t="s">
        <v>480</v>
      </c>
      <c r="H163" s="147" t="s">
        <v>272</v>
      </c>
      <c r="I163" s="98" t="s">
        <v>176</v>
      </c>
      <c r="J163" s="86">
        <v>43116</v>
      </c>
      <c r="K163" s="87" t="s">
        <v>666</v>
      </c>
      <c r="L163" s="88" t="s">
        <v>637</v>
      </c>
    </row>
    <row r="164" spans="1:12" s="76" customFormat="1" ht="40.5">
      <c r="A164" s="81">
        <v>160</v>
      </c>
      <c r="B164" s="89" t="s">
        <v>67</v>
      </c>
      <c r="C164" s="91">
        <v>131</v>
      </c>
      <c r="D164" s="99">
        <v>271</v>
      </c>
      <c r="E164" s="99">
        <v>4</v>
      </c>
      <c r="F164" s="99">
        <v>3408</v>
      </c>
      <c r="G164" s="97" t="s">
        <v>481</v>
      </c>
      <c r="H164" s="147" t="s">
        <v>272</v>
      </c>
      <c r="I164" s="98" t="s">
        <v>176</v>
      </c>
      <c r="J164" s="86">
        <v>43116</v>
      </c>
      <c r="K164" s="87" t="s">
        <v>666</v>
      </c>
      <c r="L164" s="88" t="s">
        <v>637</v>
      </c>
    </row>
    <row r="165" spans="1:12" s="76" customFormat="1" ht="67.5">
      <c r="A165" s="81">
        <v>161</v>
      </c>
      <c r="B165" s="89" t="s">
        <v>67</v>
      </c>
      <c r="C165" s="91">
        <v>132</v>
      </c>
      <c r="D165" s="99">
        <v>272</v>
      </c>
      <c r="E165" s="99">
        <v>4</v>
      </c>
      <c r="F165" s="99">
        <v>1514</v>
      </c>
      <c r="G165" s="97" t="s">
        <v>596</v>
      </c>
      <c r="H165" s="147" t="s">
        <v>272</v>
      </c>
      <c r="I165" s="98" t="s">
        <v>176</v>
      </c>
      <c r="J165" s="86">
        <v>43116</v>
      </c>
      <c r="K165" s="87" t="s">
        <v>666</v>
      </c>
      <c r="L165" s="88" t="s">
        <v>637</v>
      </c>
    </row>
    <row r="166" spans="1:12" s="76" customFormat="1" ht="40.5">
      <c r="A166" s="81">
        <v>162</v>
      </c>
      <c r="B166" s="89" t="s">
        <v>67</v>
      </c>
      <c r="C166" s="91">
        <v>133</v>
      </c>
      <c r="D166" s="99">
        <v>272</v>
      </c>
      <c r="E166" s="99">
        <v>4</v>
      </c>
      <c r="F166" s="99">
        <v>3408</v>
      </c>
      <c r="G166" s="97" t="s">
        <v>597</v>
      </c>
      <c r="H166" s="147" t="s">
        <v>272</v>
      </c>
      <c r="I166" s="98" t="s">
        <v>176</v>
      </c>
      <c r="J166" s="86">
        <v>43116</v>
      </c>
      <c r="K166" s="87" t="s">
        <v>666</v>
      </c>
      <c r="L166" s="88" t="s">
        <v>637</v>
      </c>
    </row>
    <row r="167" spans="1:12" s="76" customFormat="1" ht="67.5">
      <c r="A167" s="81">
        <v>163</v>
      </c>
      <c r="B167" s="89" t="s">
        <v>67</v>
      </c>
      <c r="C167" s="91">
        <v>134</v>
      </c>
      <c r="D167" s="99">
        <v>273</v>
      </c>
      <c r="E167" s="99">
        <v>4</v>
      </c>
      <c r="F167" s="99">
        <v>1514</v>
      </c>
      <c r="G167" s="97" t="s">
        <v>598</v>
      </c>
      <c r="H167" s="147" t="s">
        <v>272</v>
      </c>
      <c r="I167" s="98" t="s">
        <v>176</v>
      </c>
      <c r="J167" s="86">
        <v>43116</v>
      </c>
      <c r="K167" s="87" t="s">
        <v>666</v>
      </c>
      <c r="L167" s="88" t="s">
        <v>637</v>
      </c>
    </row>
    <row r="168" spans="1:12" s="76" customFormat="1" ht="40.5">
      <c r="A168" s="81">
        <v>164</v>
      </c>
      <c r="B168" s="89" t="s">
        <v>67</v>
      </c>
      <c r="C168" s="91">
        <v>135</v>
      </c>
      <c r="D168" s="99">
        <v>273</v>
      </c>
      <c r="E168" s="99">
        <v>4</v>
      </c>
      <c r="F168" s="99">
        <v>3408</v>
      </c>
      <c r="G168" s="97" t="s">
        <v>599</v>
      </c>
      <c r="H168" s="147" t="s">
        <v>272</v>
      </c>
      <c r="I168" s="98" t="s">
        <v>176</v>
      </c>
      <c r="J168" s="86">
        <v>43116</v>
      </c>
      <c r="K168" s="87" t="s">
        <v>666</v>
      </c>
      <c r="L168" s="88" t="s">
        <v>637</v>
      </c>
    </row>
    <row r="169" spans="1:12" s="76" customFormat="1" ht="67.5">
      <c r="A169" s="81">
        <v>165</v>
      </c>
      <c r="B169" s="93" t="s">
        <v>67</v>
      </c>
      <c r="C169" s="94">
        <v>136</v>
      </c>
      <c r="D169" s="99">
        <v>274</v>
      </c>
      <c r="E169" s="99">
        <v>4</v>
      </c>
      <c r="F169" s="99">
        <v>1514</v>
      </c>
      <c r="G169" s="97" t="s">
        <v>656</v>
      </c>
      <c r="H169" s="147" t="s">
        <v>675</v>
      </c>
      <c r="I169" s="98" t="s">
        <v>176</v>
      </c>
      <c r="J169" s="86">
        <v>43116</v>
      </c>
      <c r="K169" s="87" t="s">
        <v>666</v>
      </c>
      <c r="L169" s="88" t="s">
        <v>637</v>
      </c>
    </row>
    <row r="170" spans="1:12" s="76" customFormat="1" ht="40.5">
      <c r="A170" s="81">
        <v>166</v>
      </c>
      <c r="B170" s="93" t="s">
        <v>67</v>
      </c>
      <c r="C170" s="94">
        <v>137</v>
      </c>
      <c r="D170" s="99">
        <v>274</v>
      </c>
      <c r="E170" s="99">
        <v>4</v>
      </c>
      <c r="F170" s="99">
        <v>3408</v>
      </c>
      <c r="G170" s="97" t="s">
        <v>657</v>
      </c>
      <c r="H170" s="147" t="s">
        <v>675</v>
      </c>
      <c r="I170" s="98" t="s">
        <v>176</v>
      </c>
      <c r="J170" s="86">
        <v>43116</v>
      </c>
      <c r="K170" s="87" t="s">
        <v>666</v>
      </c>
      <c r="L170" s="88" t="s">
        <v>637</v>
      </c>
    </row>
    <row r="171" spans="1:12" s="76" customFormat="1" ht="54">
      <c r="A171" s="81">
        <v>167</v>
      </c>
      <c r="B171" s="89" t="s">
        <v>67</v>
      </c>
      <c r="C171" s="99">
        <v>138</v>
      </c>
      <c r="D171" s="99">
        <v>275</v>
      </c>
      <c r="E171" s="99">
        <v>4</v>
      </c>
      <c r="F171" s="99">
        <v>1514</v>
      </c>
      <c r="G171" s="97" t="s">
        <v>542</v>
      </c>
      <c r="H171" s="147" t="s">
        <v>272</v>
      </c>
      <c r="I171" s="98" t="s">
        <v>176</v>
      </c>
      <c r="J171" s="86">
        <v>43116</v>
      </c>
      <c r="K171" s="87" t="s">
        <v>666</v>
      </c>
      <c r="L171" s="88" t="s">
        <v>637</v>
      </c>
    </row>
    <row r="172" spans="1:12" s="76" customFormat="1" ht="40.5">
      <c r="A172" s="81">
        <v>168</v>
      </c>
      <c r="B172" s="89" t="s">
        <v>67</v>
      </c>
      <c r="C172" s="99">
        <v>139</v>
      </c>
      <c r="D172" s="99">
        <v>275</v>
      </c>
      <c r="E172" s="99">
        <v>4</v>
      </c>
      <c r="F172" s="99">
        <v>3408</v>
      </c>
      <c r="G172" s="97" t="s">
        <v>543</v>
      </c>
      <c r="H172" s="147" t="s">
        <v>272</v>
      </c>
      <c r="I172" s="98" t="s">
        <v>176</v>
      </c>
      <c r="J172" s="86">
        <v>43116</v>
      </c>
      <c r="K172" s="87" t="s">
        <v>666</v>
      </c>
      <c r="L172" s="88" t="s">
        <v>637</v>
      </c>
    </row>
    <row r="173" spans="1:12" s="76" customFormat="1" ht="54">
      <c r="A173" s="81">
        <v>169</v>
      </c>
      <c r="B173" s="89" t="s">
        <v>67</v>
      </c>
      <c r="C173" s="99">
        <v>140</v>
      </c>
      <c r="D173" s="99">
        <v>276</v>
      </c>
      <c r="E173" s="146">
        <v>4</v>
      </c>
      <c r="F173" s="146">
        <v>1514</v>
      </c>
      <c r="G173" s="149" t="s">
        <v>5</v>
      </c>
      <c r="H173" s="147" t="s">
        <v>272</v>
      </c>
      <c r="I173" s="98" t="s">
        <v>176</v>
      </c>
      <c r="J173" s="86">
        <v>43116</v>
      </c>
      <c r="K173" s="87" t="s">
        <v>666</v>
      </c>
      <c r="L173" s="88" t="s">
        <v>637</v>
      </c>
    </row>
    <row r="174" spans="1:12" s="76" customFormat="1" ht="40.5">
      <c r="A174" s="81">
        <v>170</v>
      </c>
      <c r="B174" s="89" t="s">
        <v>67</v>
      </c>
      <c r="C174" s="99">
        <v>141</v>
      </c>
      <c r="D174" s="99">
        <v>276</v>
      </c>
      <c r="E174" s="146">
        <v>4</v>
      </c>
      <c r="F174" s="146">
        <v>3408</v>
      </c>
      <c r="G174" s="149" t="s">
        <v>6</v>
      </c>
      <c r="H174" s="147" t="s">
        <v>272</v>
      </c>
      <c r="I174" s="98" t="s">
        <v>176</v>
      </c>
      <c r="J174" s="86">
        <v>43116</v>
      </c>
      <c r="K174" s="87" t="s">
        <v>666</v>
      </c>
      <c r="L174" s="88" t="s">
        <v>637</v>
      </c>
    </row>
    <row r="175" spans="1:12" s="76" customFormat="1" ht="54">
      <c r="A175" s="81">
        <v>171</v>
      </c>
      <c r="B175" s="89" t="s">
        <v>67</v>
      </c>
      <c r="C175" s="99">
        <v>142</v>
      </c>
      <c r="D175" s="99">
        <v>277</v>
      </c>
      <c r="E175" s="146">
        <v>4</v>
      </c>
      <c r="F175" s="146">
        <v>1514</v>
      </c>
      <c r="G175" s="149" t="s">
        <v>7</v>
      </c>
      <c r="H175" s="147" t="s">
        <v>272</v>
      </c>
      <c r="I175" s="98" t="s">
        <v>176</v>
      </c>
      <c r="J175" s="86">
        <v>43116</v>
      </c>
      <c r="K175" s="87" t="s">
        <v>666</v>
      </c>
      <c r="L175" s="88" t="s">
        <v>637</v>
      </c>
    </row>
    <row r="176" spans="1:12" s="76" customFormat="1" ht="40.5">
      <c r="A176" s="81">
        <v>172</v>
      </c>
      <c r="B176" s="89" t="s">
        <v>67</v>
      </c>
      <c r="C176" s="99">
        <v>143</v>
      </c>
      <c r="D176" s="99">
        <v>277</v>
      </c>
      <c r="E176" s="146">
        <v>4</v>
      </c>
      <c r="F176" s="146">
        <v>3408</v>
      </c>
      <c r="G176" s="149" t="s">
        <v>8</v>
      </c>
      <c r="H176" s="147" t="s">
        <v>272</v>
      </c>
      <c r="I176" s="98" t="s">
        <v>176</v>
      </c>
      <c r="J176" s="86">
        <v>43116</v>
      </c>
      <c r="K176" s="87" t="s">
        <v>666</v>
      </c>
      <c r="L176" s="88" t="s">
        <v>637</v>
      </c>
    </row>
    <row r="177" spans="1:12" s="76" customFormat="1" ht="54">
      <c r="A177" s="81">
        <v>173</v>
      </c>
      <c r="B177" s="89" t="s">
        <v>67</v>
      </c>
      <c r="C177" s="99">
        <v>144</v>
      </c>
      <c r="D177" s="99">
        <v>278</v>
      </c>
      <c r="E177" s="146">
        <v>4</v>
      </c>
      <c r="F177" s="146">
        <v>1514</v>
      </c>
      <c r="G177" s="149" t="s">
        <v>297</v>
      </c>
      <c r="H177" s="147" t="s">
        <v>272</v>
      </c>
      <c r="I177" s="98" t="s">
        <v>176</v>
      </c>
      <c r="J177" s="86">
        <v>43116</v>
      </c>
      <c r="K177" s="87" t="s">
        <v>666</v>
      </c>
      <c r="L177" s="88" t="s">
        <v>637</v>
      </c>
    </row>
    <row r="178" spans="1:12" s="76" customFormat="1" ht="40.5">
      <c r="A178" s="81">
        <v>174</v>
      </c>
      <c r="B178" s="89" t="s">
        <v>67</v>
      </c>
      <c r="C178" s="99">
        <v>145</v>
      </c>
      <c r="D178" s="99">
        <v>278</v>
      </c>
      <c r="E178" s="146">
        <v>4</v>
      </c>
      <c r="F178" s="146">
        <v>3408</v>
      </c>
      <c r="G178" s="149" t="s">
        <v>298</v>
      </c>
      <c r="H178" s="147" t="s">
        <v>272</v>
      </c>
      <c r="I178" s="98" t="s">
        <v>176</v>
      </c>
      <c r="J178" s="86">
        <v>43116</v>
      </c>
      <c r="K178" s="87" t="s">
        <v>666</v>
      </c>
      <c r="L178" s="88" t="s">
        <v>637</v>
      </c>
    </row>
    <row r="179" spans="1:12" s="76" customFormat="1" ht="54">
      <c r="A179" s="81">
        <v>175</v>
      </c>
      <c r="B179" s="89" t="s">
        <v>67</v>
      </c>
      <c r="C179" s="99">
        <v>146</v>
      </c>
      <c r="D179" s="99">
        <v>279</v>
      </c>
      <c r="E179" s="146">
        <v>4</v>
      </c>
      <c r="F179" s="146">
        <v>1514</v>
      </c>
      <c r="G179" s="149" t="s">
        <v>9</v>
      </c>
      <c r="H179" s="147" t="s">
        <v>272</v>
      </c>
      <c r="I179" s="98" t="s">
        <v>176</v>
      </c>
      <c r="J179" s="86">
        <v>43116</v>
      </c>
      <c r="K179" s="87" t="s">
        <v>666</v>
      </c>
      <c r="L179" s="88" t="s">
        <v>637</v>
      </c>
    </row>
    <row r="180" spans="1:12" s="76" customFormat="1" ht="40.5">
      <c r="A180" s="81">
        <v>176</v>
      </c>
      <c r="B180" s="89" t="s">
        <v>67</v>
      </c>
      <c r="C180" s="99">
        <v>147</v>
      </c>
      <c r="D180" s="99">
        <v>279</v>
      </c>
      <c r="E180" s="146">
        <v>4</v>
      </c>
      <c r="F180" s="146">
        <v>3408</v>
      </c>
      <c r="G180" s="149" t="s">
        <v>10</v>
      </c>
      <c r="H180" s="147" t="s">
        <v>272</v>
      </c>
      <c r="I180" s="98" t="s">
        <v>176</v>
      </c>
      <c r="J180" s="86">
        <v>43116</v>
      </c>
      <c r="K180" s="87" t="s">
        <v>666</v>
      </c>
      <c r="L180" s="88" t="s">
        <v>637</v>
      </c>
    </row>
    <row r="181" spans="1:12" s="76" customFormat="1" ht="54">
      <c r="A181" s="81">
        <v>177</v>
      </c>
      <c r="B181" s="89" t="s">
        <v>67</v>
      </c>
      <c r="C181" s="99">
        <v>148</v>
      </c>
      <c r="D181" s="99">
        <v>280</v>
      </c>
      <c r="E181" s="146">
        <v>4</v>
      </c>
      <c r="F181" s="146">
        <v>1514</v>
      </c>
      <c r="G181" s="149" t="s">
        <v>11</v>
      </c>
      <c r="H181" s="147" t="s">
        <v>272</v>
      </c>
      <c r="I181" s="98" t="s">
        <v>176</v>
      </c>
      <c r="J181" s="86">
        <v>43116</v>
      </c>
      <c r="K181" s="87" t="s">
        <v>666</v>
      </c>
      <c r="L181" s="88" t="s">
        <v>637</v>
      </c>
    </row>
    <row r="182" spans="1:12" s="76" customFormat="1" ht="40.5">
      <c r="A182" s="81">
        <v>178</v>
      </c>
      <c r="B182" s="89" t="s">
        <v>67</v>
      </c>
      <c r="C182" s="99">
        <v>149</v>
      </c>
      <c r="D182" s="99">
        <v>280</v>
      </c>
      <c r="E182" s="146">
        <v>4</v>
      </c>
      <c r="F182" s="146">
        <v>3408</v>
      </c>
      <c r="G182" s="149" t="s">
        <v>12</v>
      </c>
      <c r="H182" s="147" t="s">
        <v>272</v>
      </c>
      <c r="I182" s="98" t="s">
        <v>176</v>
      </c>
      <c r="J182" s="86">
        <v>43116</v>
      </c>
      <c r="K182" s="87" t="s">
        <v>666</v>
      </c>
      <c r="L182" s="88" t="s">
        <v>637</v>
      </c>
    </row>
    <row r="183" spans="1:12" s="76" customFormat="1" ht="54">
      <c r="A183" s="81">
        <v>179</v>
      </c>
      <c r="B183" s="89" t="s">
        <v>67</v>
      </c>
      <c r="C183" s="99">
        <v>150</v>
      </c>
      <c r="D183" s="99">
        <v>281</v>
      </c>
      <c r="E183" s="99">
        <v>4</v>
      </c>
      <c r="F183" s="99">
        <v>1514</v>
      </c>
      <c r="G183" s="97" t="s">
        <v>544</v>
      </c>
      <c r="H183" s="147" t="s">
        <v>272</v>
      </c>
      <c r="I183" s="98" t="s">
        <v>176</v>
      </c>
      <c r="J183" s="86">
        <v>43116</v>
      </c>
      <c r="K183" s="87" t="s">
        <v>666</v>
      </c>
      <c r="L183" s="88" t="s">
        <v>637</v>
      </c>
    </row>
    <row r="184" spans="1:12" s="76" customFormat="1" ht="40.5">
      <c r="A184" s="81">
        <v>180</v>
      </c>
      <c r="B184" s="89" t="s">
        <v>67</v>
      </c>
      <c r="C184" s="99">
        <v>151</v>
      </c>
      <c r="D184" s="99">
        <v>281</v>
      </c>
      <c r="E184" s="99">
        <v>4</v>
      </c>
      <c r="F184" s="99">
        <v>3408</v>
      </c>
      <c r="G184" s="97" t="s">
        <v>545</v>
      </c>
      <c r="H184" s="147" t="s">
        <v>272</v>
      </c>
      <c r="I184" s="98" t="s">
        <v>176</v>
      </c>
      <c r="J184" s="86">
        <v>43116</v>
      </c>
      <c r="K184" s="87" t="s">
        <v>666</v>
      </c>
      <c r="L184" s="88" t="s">
        <v>637</v>
      </c>
    </row>
    <row r="185" spans="1:12" s="76" customFormat="1" ht="54">
      <c r="A185" s="81">
        <v>181</v>
      </c>
      <c r="B185" s="89" t="s">
        <v>67</v>
      </c>
      <c r="C185" s="99">
        <v>152</v>
      </c>
      <c r="D185" s="99">
        <v>282</v>
      </c>
      <c r="E185" s="99">
        <v>4</v>
      </c>
      <c r="F185" s="99">
        <v>1514</v>
      </c>
      <c r="G185" s="97" t="s">
        <v>546</v>
      </c>
      <c r="H185" s="147" t="s">
        <v>272</v>
      </c>
      <c r="I185" s="98" t="s">
        <v>176</v>
      </c>
      <c r="J185" s="86">
        <v>43116</v>
      </c>
      <c r="K185" s="87" t="s">
        <v>666</v>
      </c>
      <c r="L185" s="88" t="s">
        <v>637</v>
      </c>
    </row>
    <row r="186" spans="1:12" s="76" customFormat="1" ht="40.5">
      <c r="A186" s="81">
        <v>182</v>
      </c>
      <c r="B186" s="89" t="s">
        <v>67</v>
      </c>
      <c r="C186" s="99">
        <v>153</v>
      </c>
      <c r="D186" s="99">
        <v>282</v>
      </c>
      <c r="E186" s="99">
        <v>4</v>
      </c>
      <c r="F186" s="99">
        <v>3408</v>
      </c>
      <c r="G186" s="97" t="s">
        <v>547</v>
      </c>
      <c r="H186" s="147" t="s">
        <v>272</v>
      </c>
      <c r="I186" s="98" t="s">
        <v>176</v>
      </c>
      <c r="J186" s="86">
        <v>43116</v>
      </c>
      <c r="K186" s="87" t="s">
        <v>666</v>
      </c>
      <c r="L186" s="88" t="s">
        <v>637</v>
      </c>
    </row>
    <row r="187" spans="1:12" s="76" customFormat="1" ht="54">
      <c r="A187" s="81">
        <v>183</v>
      </c>
      <c r="B187" s="89" t="s">
        <v>67</v>
      </c>
      <c r="C187" s="99">
        <v>154</v>
      </c>
      <c r="D187" s="99">
        <v>283</v>
      </c>
      <c r="E187" s="99">
        <v>4</v>
      </c>
      <c r="F187" s="99">
        <v>1514</v>
      </c>
      <c r="G187" s="97" t="s">
        <v>548</v>
      </c>
      <c r="H187" s="147" t="s">
        <v>272</v>
      </c>
      <c r="I187" s="98" t="s">
        <v>176</v>
      </c>
      <c r="J187" s="86">
        <v>43116</v>
      </c>
      <c r="K187" s="87" t="s">
        <v>666</v>
      </c>
      <c r="L187" s="88" t="s">
        <v>637</v>
      </c>
    </row>
    <row r="188" spans="1:12" s="76" customFormat="1" ht="40.5">
      <c r="A188" s="81">
        <v>184</v>
      </c>
      <c r="B188" s="89" t="s">
        <v>67</v>
      </c>
      <c r="C188" s="99">
        <v>155</v>
      </c>
      <c r="D188" s="99">
        <v>283</v>
      </c>
      <c r="E188" s="99">
        <v>4</v>
      </c>
      <c r="F188" s="99">
        <v>3408</v>
      </c>
      <c r="G188" s="97" t="s">
        <v>549</v>
      </c>
      <c r="H188" s="147" t="s">
        <v>272</v>
      </c>
      <c r="I188" s="98" t="s">
        <v>176</v>
      </c>
      <c r="J188" s="86">
        <v>43116</v>
      </c>
      <c r="K188" s="87" t="s">
        <v>666</v>
      </c>
      <c r="L188" s="88" t="s">
        <v>637</v>
      </c>
    </row>
    <row r="189" spans="1:12" s="76" customFormat="1" ht="54">
      <c r="A189" s="81">
        <v>185</v>
      </c>
      <c r="B189" s="89" t="s">
        <v>67</v>
      </c>
      <c r="C189" s="99">
        <v>156</v>
      </c>
      <c r="D189" s="99">
        <v>284</v>
      </c>
      <c r="E189" s="99">
        <v>4</v>
      </c>
      <c r="F189" s="99">
        <v>1514</v>
      </c>
      <c r="G189" s="97" t="s">
        <v>550</v>
      </c>
      <c r="H189" s="147" t="s">
        <v>272</v>
      </c>
      <c r="I189" s="98" t="s">
        <v>176</v>
      </c>
      <c r="J189" s="86">
        <v>43116</v>
      </c>
      <c r="K189" s="87" t="s">
        <v>666</v>
      </c>
      <c r="L189" s="88" t="s">
        <v>637</v>
      </c>
    </row>
    <row r="190" spans="1:12" s="76" customFormat="1" ht="40.5">
      <c r="A190" s="81">
        <v>186</v>
      </c>
      <c r="B190" s="89" t="s">
        <v>67</v>
      </c>
      <c r="C190" s="99">
        <v>157</v>
      </c>
      <c r="D190" s="99">
        <v>284</v>
      </c>
      <c r="E190" s="99">
        <v>4</v>
      </c>
      <c r="F190" s="99">
        <v>3408</v>
      </c>
      <c r="G190" s="97" t="s">
        <v>551</v>
      </c>
      <c r="H190" s="147" t="s">
        <v>272</v>
      </c>
      <c r="I190" s="98" t="s">
        <v>176</v>
      </c>
      <c r="J190" s="86">
        <v>43116</v>
      </c>
      <c r="K190" s="87" t="s">
        <v>666</v>
      </c>
      <c r="L190" s="88" t="s">
        <v>637</v>
      </c>
    </row>
    <row r="191" spans="1:12" s="76" customFormat="1" ht="54">
      <c r="A191" s="81">
        <v>187</v>
      </c>
      <c r="B191" s="89" t="s">
        <v>67</v>
      </c>
      <c r="C191" s="99">
        <v>158</v>
      </c>
      <c r="D191" s="99">
        <v>285</v>
      </c>
      <c r="E191" s="99">
        <v>4</v>
      </c>
      <c r="F191" s="99">
        <v>1514</v>
      </c>
      <c r="G191" s="97" t="s">
        <v>552</v>
      </c>
      <c r="H191" s="147" t="s">
        <v>272</v>
      </c>
      <c r="I191" s="98" t="s">
        <v>176</v>
      </c>
      <c r="J191" s="86">
        <v>43116</v>
      </c>
      <c r="K191" s="87" t="s">
        <v>666</v>
      </c>
      <c r="L191" s="88" t="s">
        <v>637</v>
      </c>
    </row>
    <row r="192" spans="1:12" s="76" customFormat="1" ht="40.5">
      <c r="A192" s="81">
        <v>188</v>
      </c>
      <c r="B192" s="89" t="s">
        <v>67</v>
      </c>
      <c r="C192" s="99">
        <v>159</v>
      </c>
      <c r="D192" s="99">
        <v>285</v>
      </c>
      <c r="E192" s="99">
        <v>4</v>
      </c>
      <c r="F192" s="99">
        <v>3408</v>
      </c>
      <c r="G192" s="97" t="s">
        <v>553</v>
      </c>
      <c r="H192" s="147" t="s">
        <v>272</v>
      </c>
      <c r="I192" s="98" t="s">
        <v>176</v>
      </c>
      <c r="J192" s="86">
        <v>43116</v>
      </c>
      <c r="K192" s="87" t="s">
        <v>666</v>
      </c>
      <c r="L192" s="88" t="s">
        <v>637</v>
      </c>
    </row>
    <row r="193" spans="1:12" s="76" customFormat="1" ht="54">
      <c r="A193" s="81">
        <v>189</v>
      </c>
      <c r="B193" s="89" t="s">
        <v>67</v>
      </c>
      <c r="C193" s="99">
        <v>160</v>
      </c>
      <c r="D193" s="99">
        <v>286</v>
      </c>
      <c r="E193" s="99">
        <v>4</v>
      </c>
      <c r="F193" s="99">
        <v>1514</v>
      </c>
      <c r="G193" s="97" t="s">
        <v>554</v>
      </c>
      <c r="H193" s="147" t="s">
        <v>272</v>
      </c>
      <c r="I193" s="98" t="s">
        <v>176</v>
      </c>
      <c r="J193" s="86">
        <v>43116</v>
      </c>
      <c r="K193" s="87" t="s">
        <v>666</v>
      </c>
      <c r="L193" s="88" t="s">
        <v>637</v>
      </c>
    </row>
    <row r="194" spans="1:12" s="76" customFormat="1" ht="40.5">
      <c r="A194" s="81">
        <v>190</v>
      </c>
      <c r="B194" s="89" t="s">
        <v>67</v>
      </c>
      <c r="C194" s="99">
        <v>161</v>
      </c>
      <c r="D194" s="99">
        <v>286</v>
      </c>
      <c r="E194" s="99">
        <v>4</v>
      </c>
      <c r="F194" s="99">
        <v>3408</v>
      </c>
      <c r="G194" s="97" t="s">
        <v>555</v>
      </c>
      <c r="H194" s="147" t="s">
        <v>272</v>
      </c>
      <c r="I194" s="98" t="s">
        <v>176</v>
      </c>
      <c r="J194" s="86">
        <v>43116</v>
      </c>
      <c r="K194" s="87" t="s">
        <v>666</v>
      </c>
      <c r="L194" s="88" t="s">
        <v>637</v>
      </c>
    </row>
    <row r="195" spans="1:12" s="76" customFormat="1" ht="67.5">
      <c r="A195" s="81">
        <v>191</v>
      </c>
      <c r="B195" s="89" t="s">
        <v>67</v>
      </c>
      <c r="C195" s="99">
        <v>162</v>
      </c>
      <c r="D195" s="99">
        <v>287</v>
      </c>
      <c r="E195" s="99">
        <v>4</v>
      </c>
      <c r="F195" s="99">
        <v>1514</v>
      </c>
      <c r="G195" s="97" t="s">
        <v>556</v>
      </c>
      <c r="H195" s="147" t="s">
        <v>272</v>
      </c>
      <c r="I195" s="98" t="s">
        <v>176</v>
      </c>
      <c r="J195" s="86">
        <v>43116</v>
      </c>
      <c r="K195" s="87" t="s">
        <v>666</v>
      </c>
      <c r="L195" s="88" t="s">
        <v>637</v>
      </c>
    </row>
    <row r="196" spans="1:12" s="76" customFormat="1" ht="40.5">
      <c r="A196" s="81">
        <v>192</v>
      </c>
      <c r="B196" s="89" t="s">
        <v>67</v>
      </c>
      <c r="C196" s="99">
        <v>163</v>
      </c>
      <c r="D196" s="99">
        <v>287</v>
      </c>
      <c r="E196" s="99">
        <v>4</v>
      </c>
      <c r="F196" s="99">
        <v>3408</v>
      </c>
      <c r="G196" s="97" t="s">
        <v>557</v>
      </c>
      <c r="H196" s="147" t="s">
        <v>272</v>
      </c>
      <c r="I196" s="98" t="s">
        <v>176</v>
      </c>
      <c r="J196" s="86">
        <v>43116</v>
      </c>
      <c r="K196" s="87" t="s">
        <v>666</v>
      </c>
      <c r="L196" s="88" t="s">
        <v>637</v>
      </c>
    </row>
    <row r="197" spans="1:12" s="76" customFormat="1" ht="67.5">
      <c r="A197" s="81">
        <v>193</v>
      </c>
      <c r="B197" s="89" t="s">
        <v>67</v>
      </c>
      <c r="C197" s="99">
        <v>164</v>
      </c>
      <c r="D197" s="99">
        <v>288</v>
      </c>
      <c r="E197" s="99">
        <v>4</v>
      </c>
      <c r="F197" s="99">
        <v>1514</v>
      </c>
      <c r="G197" s="97" t="s">
        <v>558</v>
      </c>
      <c r="H197" s="147" t="s">
        <v>272</v>
      </c>
      <c r="I197" s="98" t="s">
        <v>176</v>
      </c>
      <c r="J197" s="86">
        <v>43116</v>
      </c>
      <c r="K197" s="87" t="s">
        <v>666</v>
      </c>
      <c r="L197" s="88" t="s">
        <v>637</v>
      </c>
    </row>
    <row r="198" spans="1:12" s="76" customFormat="1" ht="40.5">
      <c r="A198" s="81">
        <v>194</v>
      </c>
      <c r="B198" s="89" t="s">
        <v>67</v>
      </c>
      <c r="C198" s="99">
        <v>165</v>
      </c>
      <c r="D198" s="99">
        <v>288</v>
      </c>
      <c r="E198" s="99">
        <v>4</v>
      </c>
      <c r="F198" s="99">
        <v>3408</v>
      </c>
      <c r="G198" s="97" t="s">
        <v>559</v>
      </c>
      <c r="H198" s="147" t="s">
        <v>272</v>
      </c>
      <c r="I198" s="98" t="s">
        <v>176</v>
      </c>
      <c r="J198" s="86">
        <v>43116</v>
      </c>
      <c r="K198" s="87" t="s">
        <v>666</v>
      </c>
      <c r="L198" s="88" t="s">
        <v>637</v>
      </c>
    </row>
    <row r="199" spans="1:12" s="76" customFormat="1" ht="67.5">
      <c r="A199" s="81">
        <v>195</v>
      </c>
      <c r="B199" s="89" t="s">
        <v>67</v>
      </c>
      <c r="C199" s="99">
        <v>166</v>
      </c>
      <c r="D199" s="99">
        <v>289</v>
      </c>
      <c r="E199" s="146">
        <v>4</v>
      </c>
      <c r="F199" s="146">
        <v>1514</v>
      </c>
      <c r="G199" s="149" t="s">
        <v>13</v>
      </c>
      <c r="H199" s="147" t="s">
        <v>272</v>
      </c>
      <c r="I199" s="98" t="s">
        <v>176</v>
      </c>
      <c r="J199" s="86">
        <v>43116</v>
      </c>
      <c r="K199" s="87" t="s">
        <v>666</v>
      </c>
      <c r="L199" s="88" t="s">
        <v>637</v>
      </c>
    </row>
    <row r="200" spans="1:12" s="76" customFormat="1" ht="40.5">
      <c r="A200" s="81">
        <v>196</v>
      </c>
      <c r="B200" s="89" t="s">
        <v>67</v>
      </c>
      <c r="C200" s="99">
        <v>167</v>
      </c>
      <c r="D200" s="99">
        <v>289</v>
      </c>
      <c r="E200" s="146">
        <v>4</v>
      </c>
      <c r="F200" s="146">
        <v>3408</v>
      </c>
      <c r="G200" s="149" t="s">
        <v>14</v>
      </c>
      <c r="H200" s="147" t="s">
        <v>272</v>
      </c>
      <c r="I200" s="98" t="s">
        <v>176</v>
      </c>
      <c r="J200" s="86">
        <v>43116</v>
      </c>
      <c r="K200" s="87" t="s">
        <v>666</v>
      </c>
      <c r="L200" s="88" t="s">
        <v>637</v>
      </c>
    </row>
    <row r="201" spans="1:12" s="76" customFormat="1" ht="67.5">
      <c r="A201" s="81">
        <v>197</v>
      </c>
      <c r="B201" s="89" t="s">
        <v>67</v>
      </c>
      <c r="C201" s="99">
        <v>168</v>
      </c>
      <c r="D201" s="99">
        <v>290</v>
      </c>
      <c r="E201" s="146">
        <v>4</v>
      </c>
      <c r="F201" s="146">
        <v>1514</v>
      </c>
      <c r="G201" s="149" t="s">
        <v>600</v>
      </c>
      <c r="H201" s="147" t="s">
        <v>272</v>
      </c>
      <c r="I201" s="98" t="s">
        <v>176</v>
      </c>
      <c r="J201" s="86">
        <v>43116</v>
      </c>
      <c r="K201" s="87" t="s">
        <v>666</v>
      </c>
      <c r="L201" s="88" t="s">
        <v>637</v>
      </c>
    </row>
    <row r="202" spans="1:12" s="76" customFormat="1" ht="40.5">
      <c r="A202" s="81">
        <v>198</v>
      </c>
      <c r="B202" s="89" t="s">
        <v>67</v>
      </c>
      <c r="C202" s="99">
        <v>169</v>
      </c>
      <c r="D202" s="99">
        <v>290</v>
      </c>
      <c r="E202" s="146">
        <v>4</v>
      </c>
      <c r="F202" s="146">
        <v>3408</v>
      </c>
      <c r="G202" s="149" t="s">
        <v>601</v>
      </c>
      <c r="H202" s="147" t="s">
        <v>272</v>
      </c>
      <c r="I202" s="98" t="s">
        <v>176</v>
      </c>
      <c r="J202" s="86">
        <v>43116</v>
      </c>
      <c r="K202" s="87" t="s">
        <v>666</v>
      </c>
      <c r="L202" s="88" t="s">
        <v>637</v>
      </c>
    </row>
    <row r="203" spans="1:12" s="76" customFormat="1" ht="54">
      <c r="A203" s="81">
        <v>199</v>
      </c>
      <c r="B203" s="89" t="s">
        <v>67</v>
      </c>
      <c r="C203" s="99">
        <v>170</v>
      </c>
      <c r="D203" s="99">
        <v>291</v>
      </c>
      <c r="E203" s="99">
        <v>4</v>
      </c>
      <c r="F203" s="99">
        <v>1514</v>
      </c>
      <c r="G203" s="97" t="s">
        <v>560</v>
      </c>
      <c r="H203" s="147" t="s">
        <v>272</v>
      </c>
      <c r="I203" s="98" t="s">
        <v>176</v>
      </c>
      <c r="J203" s="86">
        <v>43116</v>
      </c>
      <c r="K203" s="87" t="s">
        <v>666</v>
      </c>
      <c r="L203" s="88" t="s">
        <v>637</v>
      </c>
    </row>
    <row r="204" spans="1:12" s="76" customFormat="1" ht="40.5">
      <c r="A204" s="81">
        <v>200</v>
      </c>
      <c r="B204" s="89" t="s">
        <v>67</v>
      </c>
      <c r="C204" s="99">
        <v>171</v>
      </c>
      <c r="D204" s="99">
        <v>291</v>
      </c>
      <c r="E204" s="99">
        <v>4</v>
      </c>
      <c r="F204" s="99">
        <v>3408</v>
      </c>
      <c r="G204" s="97" t="s">
        <v>561</v>
      </c>
      <c r="H204" s="147" t="s">
        <v>272</v>
      </c>
      <c r="I204" s="98" t="s">
        <v>176</v>
      </c>
      <c r="J204" s="86">
        <v>43116</v>
      </c>
      <c r="K204" s="87" t="s">
        <v>666</v>
      </c>
      <c r="L204" s="88" t="s">
        <v>637</v>
      </c>
    </row>
    <row r="205" spans="1:12" s="76" customFormat="1" ht="54">
      <c r="A205" s="81">
        <v>201</v>
      </c>
      <c r="B205" s="89" t="s">
        <v>67</v>
      </c>
      <c r="C205" s="99">
        <v>172</v>
      </c>
      <c r="D205" s="99">
        <v>292</v>
      </c>
      <c r="E205" s="99">
        <v>4</v>
      </c>
      <c r="F205" s="99">
        <v>1514</v>
      </c>
      <c r="G205" s="97" t="s">
        <v>562</v>
      </c>
      <c r="H205" s="147" t="s">
        <v>272</v>
      </c>
      <c r="I205" s="98" t="s">
        <v>176</v>
      </c>
      <c r="J205" s="86">
        <v>43116</v>
      </c>
      <c r="K205" s="87" t="s">
        <v>666</v>
      </c>
      <c r="L205" s="88" t="s">
        <v>637</v>
      </c>
    </row>
    <row r="206" spans="1:12" s="76" customFormat="1" ht="40.5">
      <c r="A206" s="81">
        <v>202</v>
      </c>
      <c r="B206" s="89" t="s">
        <v>67</v>
      </c>
      <c r="C206" s="99">
        <v>173</v>
      </c>
      <c r="D206" s="99">
        <v>292</v>
      </c>
      <c r="E206" s="99">
        <v>4</v>
      </c>
      <c r="F206" s="99">
        <v>3408</v>
      </c>
      <c r="G206" s="97" t="s">
        <v>563</v>
      </c>
      <c r="H206" s="147" t="s">
        <v>272</v>
      </c>
      <c r="I206" s="98" t="s">
        <v>176</v>
      </c>
      <c r="J206" s="86">
        <v>43116</v>
      </c>
      <c r="K206" s="87" t="s">
        <v>666</v>
      </c>
      <c r="L206" s="88" t="s">
        <v>637</v>
      </c>
    </row>
    <row r="207" spans="1:12" s="76" customFormat="1" ht="54">
      <c r="A207" s="81">
        <v>203</v>
      </c>
      <c r="B207" s="89" t="s">
        <v>67</v>
      </c>
      <c r="C207" s="99">
        <v>174</v>
      </c>
      <c r="D207" s="99">
        <v>293</v>
      </c>
      <c r="E207" s="99">
        <v>4</v>
      </c>
      <c r="F207" s="99">
        <v>1514</v>
      </c>
      <c r="G207" s="97" t="s">
        <v>564</v>
      </c>
      <c r="H207" s="147" t="s">
        <v>272</v>
      </c>
      <c r="I207" s="98" t="s">
        <v>176</v>
      </c>
      <c r="J207" s="86">
        <v>43116</v>
      </c>
      <c r="K207" s="87" t="s">
        <v>666</v>
      </c>
      <c r="L207" s="88" t="s">
        <v>637</v>
      </c>
    </row>
    <row r="208" spans="1:12" s="76" customFormat="1" ht="40.5">
      <c r="A208" s="81">
        <v>204</v>
      </c>
      <c r="B208" s="89" t="s">
        <v>67</v>
      </c>
      <c r="C208" s="99">
        <v>175</v>
      </c>
      <c r="D208" s="99">
        <v>293</v>
      </c>
      <c r="E208" s="99">
        <v>4</v>
      </c>
      <c r="F208" s="99">
        <v>3408</v>
      </c>
      <c r="G208" s="97" t="s">
        <v>565</v>
      </c>
      <c r="H208" s="147" t="s">
        <v>272</v>
      </c>
      <c r="I208" s="98" t="s">
        <v>176</v>
      </c>
      <c r="J208" s="86">
        <v>43116</v>
      </c>
      <c r="K208" s="87" t="s">
        <v>666</v>
      </c>
      <c r="L208" s="88" t="s">
        <v>637</v>
      </c>
    </row>
    <row r="209" spans="1:12" s="77" customFormat="1" ht="54">
      <c r="A209" s="81">
        <v>205</v>
      </c>
      <c r="B209" s="89" t="s">
        <v>67</v>
      </c>
      <c r="C209" s="99">
        <v>176</v>
      </c>
      <c r="D209" s="99">
        <v>294</v>
      </c>
      <c r="E209" s="99">
        <v>4</v>
      </c>
      <c r="F209" s="99">
        <v>1514</v>
      </c>
      <c r="G209" s="97" t="s">
        <v>566</v>
      </c>
      <c r="H209" s="147" t="s">
        <v>272</v>
      </c>
      <c r="I209" s="98" t="s">
        <v>176</v>
      </c>
      <c r="J209" s="86">
        <v>43116</v>
      </c>
      <c r="K209" s="87" t="s">
        <v>666</v>
      </c>
      <c r="L209" s="88" t="s">
        <v>637</v>
      </c>
    </row>
    <row r="210" spans="1:12" s="77" customFormat="1" ht="40.5">
      <c r="A210" s="81">
        <v>206</v>
      </c>
      <c r="B210" s="89" t="s">
        <v>67</v>
      </c>
      <c r="C210" s="99">
        <v>177</v>
      </c>
      <c r="D210" s="99">
        <v>294</v>
      </c>
      <c r="E210" s="99">
        <v>4</v>
      </c>
      <c r="F210" s="99">
        <v>3408</v>
      </c>
      <c r="G210" s="97" t="s">
        <v>567</v>
      </c>
      <c r="H210" s="147" t="s">
        <v>272</v>
      </c>
      <c r="I210" s="98" t="s">
        <v>176</v>
      </c>
      <c r="J210" s="86">
        <v>43116</v>
      </c>
      <c r="K210" s="87" t="s">
        <v>666</v>
      </c>
      <c r="L210" s="88" t="s">
        <v>637</v>
      </c>
    </row>
    <row r="211" spans="1:12" s="77" customFormat="1" ht="54">
      <c r="A211" s="81">
        <v>207</v>
      </c>
      <c r="B211" s="89" t="s">
        <v>67</v>
      </c>
      <c r="C211" s="99">
        <v>178</v>
      </c>
      <c r="D211" s="99">
        <v>295</v>
      </c>
      <c r="E211" s="99">
        <v>4</v>
      </c>
      <c r="F211" s="99">
        <v>1514</v>
      </c>
      <c r="G211" s="97" t="s">
        <v>592</v>
      </c>
      <c r="H211" s="147" t="s">
        <v>272</v>
      </c>
      <c r="I211" s="98" t="s">
        <v>176</v>
      </c>
      <c r="J211" s="86">
        <v>43116</v>
      </c>
      <c r="K211" s="87" t="s">
        <v>666</v>
      </c>
      <c r="L211" s="88" t="s">
        <v>637</v>
      </c>
    </row>
    <row r="212" spans="1:12" s="77" customFormat="1" ht="40.5">
      <c r="A212" s="81">
        <v>208</v>
      </c>
      <c r="B212" s="89" t="s">
        <v>67</v>
      </c>
      <c r="C212" s="99">
        <v>179</v>
      </c>
      <c r="D212" s="99">
        <v>295</v>
      </c>
      <c r="E212" s="99">
        <v>4</v>
      </c>
      <c r="F212" s="99">
        <v>3408</v>
      </c>
      <c r="G212" s="97" t="s">
        <v>593</v>
      </c>
      <c r="H212" s="147" t="s">
        <v>272</v>
      </c>
      <c r="I212" s="98" t="s">
        <v>176</v>
      </c>
      <c r="J212" s="86">
        <v>43116</v>
      </c>
      <c r="K212" s="87" t="s">
        <v>666</v>
      </c>
      <c r="L212" s="88" t="s">
        <v>637</v>
      </c>
    </row>
    <row r="213" spans="1:12" s="77" customFormat="1" ht="67.5">
      <c r="A213" s="81">
        <v>209</v>
      </c>
      <c r="B213" s="89" t="s">
        <v>67</v>
      </c>
      <c r="C213" s="99">
        <v>180</v>
      </c>
      <c r="D213" s="99">
        <v>296</v>
      </c>
      <c r="E213" s="99">
        <v>4</v>
      </c>
      <c r="F213" s="99">
        <v>1514</v>
      </c>
      <c r="G213" s="97" t="s">
        <v>602</v>
      </c>
      <c r="H213" s="147" t="s">
        <v>272</v>
      </c>
      <c r="I213" s="98" t="s">
        <v>176</v>
      </c>
      <c r="J213" s="86">
        <v>43116</v>
      </c>
      <c r="K213" s="87" t="s">
        <v>666</v>
      </c>
      <c r="L213" s="88" t="s">
        <v>637</v>
      </c>
    </row>
    <row r="214" spans="1:12" s="77" customFormat="1" ht="40.5">
      <c r="A214" s="81">
        <v>210</v>
      </c>
      <c r="B214" s="89" t="s">
        <v>67</v>
      </c>
      <c r="C214" s="99">
        <v>181</v>
      </c>
      <c r="D214" s="99">
        <v>296</v>
      </c>
      <c r="E214" s="99">
        <v>4</v>
      </c>
      <c r="F214" s="99">
        <v>3408</v>
      </c>
      <c r="G214" s="97" t="s">
        <v>603</v>
      </c>
      <c r="H214" s="147" t="s">
        <v>272</v>
      </c>
      <c r="I214" s="98" t="s">
        <v>176</v>
      </c>
      <c r="J214" s="86">
        <v>43116</v>
      </c>
      <c r="K214" s="87" t="s">
        <v>666</v>
      </c>
      <c r="L214" s="88" t="s">
        <v>637</v>
      </c>
    </row>
    <row r="215" spans="1:12" s="77" customFormat="1" ht="67.5">
      <c r="A215" s="81">
        <v>211</v>
      </c>
      <c r="B215" s="89" t="s">
        <v>67</v>
      </c>
      <c r="C215" s="99">
        <v>182</v>
      </c>
      <c r="D215" s="99">
        <v>297</v>
      </c>
      <c r="E215" s="99">
        <v>4</v>
      </c>
      <c r="F215" s="99">
        <v>1514</v>
      </c>
      <c r="G215" s="97" t="s">
        <v>604</v>
      </c>
      <c r="H215" s="147" t="s">
        <v>272</v>
      </c>
      <c r="I215" s="98" t="s">
        <v>176</v>
      </c>
      <c r="J215" s="86">
        <v>43116</v>
      </c>
      <c r="K215" s="87" t="s">
        <v>666</v>
      </c>
      <c r="L215" s="88" t="s">
        <v>637</v>
      </c>
    </row>
    <row r="216" spans="1:12" s="77" customFormat="1" ht="40.5">
      <c r="A216" s="81">
        <v>212</v>
      </c>
      <c r="B216" s="89" t="s">
        <v>67</v>
      </c>
      <c r="C216" s="99">
        <v>183</v>
      </c>
      <c r="D216" s="99">
        <v>297</v>
      </c>
      <c r="E216" s="99">
        <v>4</v>
      </c>
      <c r="F216" s="99">
        <v>3408</v>
      </c>
      <c r="G216" s="97" t="s">
        <v>605</v>
      </c>
      <c r="H216" s="147" t="s">
        <v>272</v>
      </c>
      <c r="I216" s="98" t="s">
        <v>176</v>
      </c>
      <c r="J216" s="86">
        <v>43116</v>
      </c>
      <c r="K216" s="87" t="s">
        <v>666</v>
      </c>
      <c r="L216" s="88" t="s">
        <v>637</v>
      </c>
    </row>
    <row r="217" spans="1:12" s="76" customFormat="1" ht="67.5">
      <c r="A217" s="81">
        <v>213</v>
      </c>
      <c r="B217" s="89" t="s">
        <v>67</v>
      </c>
      <c r="C217" s="99">
        <v>184</v>
      </c>
      <c r="D217" s="99">
        <v>298</v>
      </c>
      <c r="E217" s="99">
        <v>4</v>
      </c>
      <c r="F217" s="99">
        <v>1514</v>
      </c>
      <c r="G217" s="97" t="s">
        <v>606</v>
      </c>
      <c r="H217" s="147" t="s">
        <v>272</v>
      </c>
      <c r="I217" s="98" t="s">
        <v>176</v>
      </c>
      <c r="J217" s="86">
        <v>43116</v>
      </c>
      <c r="K217" s="87" t="s">
        <v>666</v>
      </c>
      <c r="L217" s="88" t="s">
        <v>637</v>
      </c>
    </row>
    <row r="218" spans="1:12" s="76" customFormat="1" ht="40.5">
      <c r="A218" s="81">
        <v>214</v>
      </c>
      <c r="B218" s="89" t="s">
        <v>67</v>
      </c>
      <c r="C218" s="99">
        <v>185</v>
      </c>
      <c r="D218" s="99">
        <v>298</v>
      </c>
      <c r="E218" s="99">
        <v>4</v>
      </c>
      <c r="F218" s="99">
        <v>3408</v>
      </c>
      <c r="G218" s="97" t="s">
        <v>607</v>
      </c>
      <c r="H218" s="147" t="s">
        <v>272</v>
      </c>
      <c r="I218" s="98" t="s">
        <v>176</v>
      </c>
      <c r="J218" s="86">
        <v>43116</v>
      </c>
      <c r="K218" s="87" t="s">
        <v>666</v>
      </c>
      <c r="L218" s="88" t="s">
        <v>637</v>
      </c>
    </row>
    <row r="219" spans="1:12" s="76" customFormat="1" ht="54">
      <c r="A219" s="81">
        <v>215</v>
      </c>
      <c r="B219" s="89" t="s">
        <v>67</v>
      </c>
      <c r="C219" s="99">
        <v>186</v>
      </c>
      <c r="D219" s="99">
        <v>299</v>
      </c>
      <c r="E219" s="101">
        <v>4</v>
      </c>
      <c r="F219" s="101">
        <v>1514</v>
      </c>
      <c r="G219" s="97" t="s">
        <v>15</v>
      </c>
      <c r="H219" s="147" t="s">
        <v>272</v>
      </c>
      <c r="I219" s="98" t="s">
        <v>176</v>
      </c>
      <c r="J219" s="86">
        <v>43116</v>
      </c>
      <c r="K219" s="87" t="s">
        <v>666</v>
      </c>
      <c r="L219" s="88" t="s">
        <v>637</v>
      </c>
    </row>
    <row r="220" spans="1:12" s="76" customFormat="1" ht="40.5">
      <c r="A220" s="81">
        <v>216</v>
      </c>
      <c r="B220" s="89" t="s">
        <v>67</v>
      </c>
      <c r="C220" s="99">
        <v>187</v>
      </c>
      <c r="D220" s="99">
        <v>299</v>
      </c>
      <c r="E220" s="101">
        <v>4</v>
      </c>
      <c r="F220" s="101">
        <v>3408</v>
      </c>
      <c r="G220" s="97" t="s">
        <v>16</v>
      </c>
      <c r="H220" s="147" t="s">
        <v>272</v>
      </c>
      <c r="I220" s="98" t="s">
        <v>176</v>
      </c>
      <c r="J220" s="86">
        <v>43116</v>
      </c>
      <c r="K220" s="87" t="s">
        <v>666</v>
      </c>
      <c r="L220" s="88" t="s">
        <v>637</v>
      </c>
    </row>
    <row r="221" spans="1:12" s="76" customFormat="1" ht="54">
      <c r="A221" s="81">
        <v>217</v>
      </c>
      <c r="B221" s="89" t="s">
        <v>67</v>
      </c>
      <c r="C221" s="99">
        <v>188</v>
      </c>
      <c r="D221" s="99">
        <v>300</v>
      </c>
      <c r="E221" s="101">
        <v>4</v>
      </c>
      <c r="F221" s="101">
        <v>1514</v>
      </c>
      <c r="G221" s="97" t="s">
        <v>17</v>
      </c>
      <c r="H221" s="147" t="s">
        <v>272</v>
      </c>
      <c r="I221" s="98" t="s">
        <v>176</v>
      </c>
      <c r="J221" s="86">
        <v>43116</v>
      </c>
      <c r="K221" s="87" t="s">
        <v>666</v>
      </c>
      <c r="L221" s="88" t="s">
        <v>637</v>
      </c>
    </row>
    <row r="222" spans="1:12" s="76" customFormat="1" ht="40.5">
      <c r="A222" s="81">
        <v>218</v>
      </c>
      <c r="B222" s="89" t="s">
        <v>67</v>
      </c>
      <c r="C222" s="99">
        <v>189</v>
      </c>
      <c r="D222" s="99">
        <v>300</v>
      </c>
      <c r="E222" s="101">
        <v>4</v>
      </c>
      <c r="F222" s="101">
        <v>3408</v>
      </c>
      <c r="G222" s="97" t="s">
        <v>18</v>
      </c>
      <c r="H222" s="147" t="s">
        <v>272</v>
      </c>
      <c r="I222" s="98" t="s">
        <v>176</v>
      </c>
      <c r="J222" s="86">
        <v>43116</v>
      </c>
      <c r="K222" s="87" t="s">
        <v>666</v>
      </c>
      <c r="L222" s="88" t="s">
        <v>637</v>
      </c>
    </row>
    <row r="223" spans="1:12" s="76" customFormat="1" ht="54">
      <c r="A223" s="81">
        <v>219</v>
      </c>
      <c r="B223" s="89" t="s">
        <v>67</v>
      </c>
      <c r="C223" s="99">
        <v>190</v>
      </c>
      <c r="D223" s="99">
        <v>301</v>
      </c>
      <c r="E223" s="99">
        <v>4</v>
      </c>
      <c r="F223" s="99">
        <v>1514</v>
      </c>
      <c r="G223" s="97" t="s">
        <v>568</v>
      </c>
      <c r="H223" s="147" t="s">
        <v>272</v>
      </c>
      <c r="I223" s="98" t="s">
        <v>176</v>
      </c>
      <c r="J223" s="86">
        <v>43116</v>
      </c>
      <c r="K223" s="87" t="s">
        <v>666</v>
      </c>
      <c r="L223" s="88" t="s">
        <v>637</v>
      </c>
    </row>
    <row r="224" spans="1:12" s="76" customFormat="1" ht="40.5">
      <c r="A224" s="81">
        <v>220</v>
      </c>
      <c r="B224" s="89" t="s">
        <v>67</v>
      </c>
      <c r="C224" s="99">
        <v>191</v>
      </c>
      <c r="D224" s="99">
        <v>301</v>
      </c>
      <c r="E224" s="99">
        <v>4</v>
      </c>
      <c r="F224" s="99">
        <v>3408</v>
      </c>
      <c r="G224" s="97" t="s">
        <v>569</v>
      </c>
      <c r="H224" s="147" t="s">
        <v>272</v>
      </c>
      <c r="I224" s="98" t="s">
        <v>176</v>
      </c>
      <c r="J224" s="86">
        <v>43116</v>
      </c>
      <c r="K224" s="87" t="s">
        <v>666</v>
      </c>
      <c r="L224" s="88" t="s">
        <v>637</v>
      </c>
    </row>
    <row r="225" spans="1:12" s="76" customFormat="1" ht="54">
      <c r="A225" s="81">
        <v>221</v>
      </c>
      <c r="B225" s="89" t="s">
        <v>67</v>
      </c>
      <c r="C225" s="99">
        <v>192</v>
      </c>
      <c r="D225" s="99">
        <v>302</v>
      </c>
      <c r="E225" s="101">
        <v>4</v>
      </c>
      <c r="F225" s="101">
        <v>1514</v>
      </c>
      <c r="G225" s="97" t="s">
        <v>19</v>
      </c>
      <c r="H225" s="147" t="s">
        <v>272</v>
      </c>
      <c r="I225" s="98" t="s">
        <v>176</v>
      </c>
      <c r="J225" s="86">
        <v>43116</v>
      </c>
      <c r="K225" s="87" t="s">
        <v>666</v>
      </c>
      <c r="L225" s="88" t="s">
        <v>637</v>
      </c>
    </row>
    <row r="226" spans="1:12" s="76" customFormat="1" ht="40.5">
      <c r="A226" s="81">
        <v>222</v>
      </c>
      <c r="B226" s="89" t="s">
        <v>67</v>
      </c>
      <c r="C226" s="99">
        <v>193</v>
      </c>
      <c r="D226" s="99">
        <v>302</v>
      </c>
      <c r="E226" s="101">
        <v>4</v>
      </c>
      <c r="F226" s="101">
        <v>3408</v>
      </c>
      <c r="G226" s="97" t="s">
        <v>20</v>
      </c>
      <c r="H226" s="147" t="s">
        <v>272</v>
      </c>
      <c r="I226" s="98" t="s">
        <v>176</v>
      </c>
      <c r="J226" s="86">
        <v>43116</v>
      </c>
      <c r="K226" s="87" t="s">
        <v>666</v>
      </c>
      <c r="L226" s="88" t="s">
        <v>637</v>
      </c>
    </row>
    <row r="227" spans="1:12" s="76" customFormat="1" ht="67.5">
      <c r="A227" s="81">
        <v>223</v>
      </c>
      <c r="B227" s="89" t="s">
        <v>67</v>
      </c>
      <c r="C227" s="99">
        <v>194</v>
      </c>
      <c r="D227" s="99">
        <v>303</v>
      </c>
      <c r="E227" s="101">
        <v>4</v>
      </c>
      <c r="F227" s="101">
        <v>1514</v>
      </c>
      <c r="G227" s="97" t="s">
        <v>608</v>
      </c>
      <c r="H227" s="147" t="s">
        <v>272</v>
      </c>
      <c r="I227" s="98" t="s">
        <v>176</v>
      </c>
      <c r="J227" s="86">
        <v>43116</v>
      </c>
      <c r="K227" s="87" t="s">
        <v>666</v>
      </c>
      <c r="L227" s="88" t="s">
        <v>637</v>
      </c>
    </row>
    <row r="228" spans="1:12" s="76" customFormat="1" ht="40.5">
      <c r="A228" s="81">
        <v>224</v>
      </c>
      <c r="B228" s="89" t="s">
        <v>67</v>
      </c>
      <c r="C228" s="99">
        <v>195</v>
      </c>
      <c r="D228" s="99">
        <v>303</v>
      </c>
      <c r="E228" s="101">
        <v>4</v>
      </c>
      <c r="F228" s="101">
        <v>3408</v>
      </c>
      <c r="G228" s="97" t="s">
        <v>609</v>
      </c>
      <c r="H228" s="147" t="s">
        <v>272</v>
      </c>
      <c r="I228" s="98" t="s">
        <v>176</v>
      </c>
      <c r="J228" s="86">
        <v>43116</v>
      </c>
      <c r="K228" s="87" t="s">
        <v>666</v>
      </c>
      <c r="L228" s="88" t="s">
        <v>637</v>
      </c>
    </row>
    <row r="229" spans="1:12" s="76" customFormat="1" ht="54">
      <c r="A229" s="81">
        <v>225</v>
      </c>
      <c r="B229" s="89" t="s">
        <v>67</v>
      </c>
      <c r="C229" s="99">
        <v>196</v>
      </c>
      <c r="D229" s="99">
        <v>314</v>
      </c>
      <c r="E229" s="101">
        <v>2</v>
      </c>
      <c r="F229" s="101">
        <v>1532</v>
      </c>
      <c r="G229" s="97" t="s">
        <v>299</v>
      </c>
      <c r="H229" s="147" t="s">
        <v>272</v>
      </c>
      <c r="I229" s="98" t="s">
        <v>124</v>
      </c>
      <c r="J229" s="86">
        <v>43116</v>
      </c>
      <c r="K229" s="87" t="s">
        <v>666</v>
      </c>
      <c r="L229" s="88" t="s">
        <v>637</v>
      </c>
    </row>
    <row r="230" spans="1:12" s="76" customFormat="1" ht="40.5">
      <c r="A230" s="81">
        <v>226</v>
      </c>
      <c r="B230" s="89" t="s">
        <v>67</v>
      </c>
      <c r="C230" s="99">
        <v>197</v>
      </c>
      <c r="D230" s="99">
        <v>317</v>
      </c>
      <c r="E230" s="101">
        <v>2</v>
      </c>
      <c r="F230" s="101">
        <v>2814</v>
      </c>
      <c r="G230" s="97" t="s">
        <v>126</v>
      </c>
      <c r="H230" s="147" t="s">
        <v>272</v>
      </c>
      <c r="I230" s="98" t="s">
        <v>618</v>
      </c>
      <c r="J230" s="86">
        <v>43116</v>
      </c>
      <c r="K230" s="87" t="s">
        <v>666</v>
      </c>
      <c r="L230" s="88" t="s">
        <v>637</v>
      </c>
    </row>
    <row r="231" spans="1:12" s="76" customFormat="1" ht="54">
      <c r="A231" s="81">
        <v>227</v>
      </c>
      <c r="B231" s="89" t="s">
        <v>241</v>
      </c>
      <c r="C231" s="90">
        <v>1</v>
      </c>
      <c r="D231" s="99">
        <v>56</v>
      </c>
      <c r="E231" s="101">
        <v>4</v>
      </c>
      <c r="F231" s="101">
        <v>288</v>
      </c>
      <c r="G231" s="97" t="s">
        <v>676</v>
      </c>
      <c r="H231" s="147" t="s">
        <v>272</v>
      </c>
      <c r="I231" s="82" t="s">
        <v>273</v>
      </c>
      <c r="J231" s="86">
        <v>43116</v>
      </c>
      <c r="K231" s="87" t="s">
        <v>666</v>
      </c>
      <c r="L231" s="88" t="s">
        <v>637</v>
      </c>
    </row>
    <row r="232" spans="1:12" s="76" customFormat="1" ht="54">
      <c r="A232" s="81">
        <v>228</v>
      </c>
      <c r="B232" s="89" t="s">
        <v>241</v>
      </c>
      <c r="C232" s="90">
        <v>2</v>
      </c>
      <c r="D232" s="99">
        <v>140</v>
      </c>
      <c r="E232" s="101">
        <v>2</v>
      </c>
      <c r="F232" s="101">
        <v>1532</v>
      </c>
      <c r="G232" s="97" t="s">
        <v>429</v>
      </c>
      <c r="H232" s="147" t="s">
        <v>272</v>
      </c>
      <c r="I232" s="98" t="s">
        <v>124</v>
      </c>
      <c r="J232" s="86">
        <v>43116</v>
      </c>
      <c r="K232" s="87" t="s">
        <v>666</v>
      </c>
      <c r="L232" s="88" t="s">
        <v>637</v>
      </c>
    </row>
    <row r="233" spans="1:12" s="76" customFormat="1" ht="54">
      <c r="A233" s="81">
        <v>229</v>
      </c>
      <c r="B233" s="89" t="s">
        <v>241</v>
      </c>
      <c r="C233" s="90">
        <v>3</v>
      </c>
      <c r="D233" s="99">
        <v>164</v>
      </c>
      <c r="E233" s="99">
        <v>2</v>
      </c>
      <c r="F233" s="99">
        <v>1532</v>
      </c>
      <c r="G233" s="97" t="s">
        <v>484</v>
      </c>
      <c r="H233" s="147" t="s">
        <v>272</v>
      </c>
      <c r="I233" s="98" t="s">
        <v>124</v>
      </c>
      <c r="J233" s="86">
        <v>43116</v>
      </c>
      <c r="K233" s="87" t="s">
        <v>666</v>
      </c>
      <c r="L233" s="88" t="s">
        <v>637</v>
      </c>
    </row>
    <row r="234" spans="1:12" s="76" customFormat="1" ht="54">
      <c r="A234" s="81">
        <v>230</v>
      </c>
      <c r="B234" s="89" t="s">
        <v>241</v>
      </c>
      <c r="C234" s="90">
        <v>4</v>
      </c>
      <c r="D234" s="99">
        <v>184</v>
      </c>
      <c r="E234" s="101">
        <v>2</v>
      </c>
      <c r="F234" s="101">
        <v>1532</v>
      </c>
      <c r="G234" s="97" t="s">
        <v>430</v>
      </c>
      <c r="H234" s="147" t="s">
        <v>272</v>
      </c>
      <c r="I234" s="98" t="s">
        <v>124</v>
      </c>
      <c r="J234" s="86">
        <v>43116</v>
      </c>
      <c r="K234" s="87" t="s">
        <v>666</v>
      </c>
      <c r="L234" s="88" t="s">
        <v>637</v>
      </c>
    </row>
    <row r="235" spans="1:12" s="76" customFormat="1" ht="40.5">
      <c r="A235" s="81">
        <v>231</v>
      </c>
      <c r="B235" s="89" t="s">
        <v>241</v>
      </c>
      <c r="C235" s="90">
        <v>5</v>
      </c>
      <c r="D235" s="99">
        <v>280</v>
      </c>
      <c r="E235" s="101">
        <v>2</v>
      </c>
      <c r="F235" s="101">
        <v>314</v>
      </c>
      <c r="G235" s="97" t="s">
        <v>133</v>
      </c>
      <c r="H235" s="147" t="s">
        <v>272</v>
      </c>
      <c r="I235" s="98" t="s">
        <v>139</v>
      </c>
      <c r="J235" s="86">
        <v>43116</v>
      </c>
      <c r="K235" s="87" t="s">
        <v>666</v>
      </c>
      <c r="L235" s="88" t="s">
        <v>637</v>
      </c>
    </row>
    <row r="236" spans="1:12" s="76" customFormat="1" ht="40.5">
      <c r="A236" s="81">
        <v>232</v>
      </c>
      <c r="B236" s="89" t="s">
        <v>241</v>
      </c>
      <c r="C236" s="90">
        <v>6</v>
      </c>
      <c r="D236" s="99">
        <v>280</v>
      </c>
      <c r="E236" s="101">
        <v>2</v>
      </c>
      <c r="F236" s="101">
        <v>314</v>
      </c>
      <c r="G236" s="97" t="s">
        <v>133</v>
      </c>
      <c r="H236" s="147" t="s">
        <v>272</v>
      </c>
      <c r="I236" s="98" t="s">
        <v>140</v>
      </c>
      <c r="J236" s="86">
        <v>43116</v>
      </c>
      <c r="K236" s="87" t="s">
        <v>666</v>
      </c>
      <c r="L236" s="88" t="s">
        <v>637</v>
      </c>
    </row>
    <row r="237" spans="1:12" s="76" customFormat="1" ht="54">
      <c r="A237" s="81">
        <v>233</v>
      </c>
      <c r="B237" s="89" t="s">
        <v>241</v>
      </c>
      <c r="C237" s="90">
        <v>7</v>
      </c>
      <c r="D237" s="99">
        <v>280</v>
      </c>
      <c r="E237" s="101">
        <v>2</v>
      </c>
      <c r="F237" s="101">
        <v>2814</v>
      </c>
      <c r="G237" s="97" t="s">
        <v>126</v>
      </c>
      <c r="H237" s="147" t="s">
        <v>272</v>
      </c>
      <c r="I237" s="98" t="s">
        <v>619</v>
      </c>
      <c r="J237" s="86">
        <v>43116</v>
      </c>
      <c r="K237" s="87" t="s">
        <v>666</v>
      </c>
      <c r="L237" s="88" t="s">
        <v>637</v>
      </c>
    </row>
    <row r="238" spans="1:12" s="76" customFormat="1" ht="40.5">
      <c r="A238" s="81">
        <v>234</v>
      </c>
      <c r="B238" s="89" t="s">
        <v>241</v>
      </c>
      <c r="C238" s="90">
        <v>8</v>
      </c>
      <c r="D238" s="99">
        <v>389</v>
      </c>
      <c r="E238" s="101">
        <v>2</v>
      </c>
      <c r="F238" s="101">
        <v>3604</v>
      </c>
      <c r="G238" s="97" t="s">
        <v>149</v>
      </c>
      <c r="H238" s="147" t="s">
        <v>272</v>
      </c>
      <c r="I238" s="98" t="s">
        <v>620</v>
      </c>
      <c r="J238" s="86">
        <v>43116</v>
      </c>
      <c r="K238" s="87" t="s">
        <v>666</v>
      </c>
      <c r="L238" s="88" t="s">
        <v>637</v>
      </c>
    </row>
    <row r="239" spans="1:12" s="76" customFormat="1" ht="40.5">
      <c r="A239" s="81">
        <v>235</v>
      </c>
      <c r="B239" s="89" t="s">
        <v>241</v>
      </c>
      <c r="C239" s="90">
        <v>9</v>
      </c>
      <c r="D239" s="99">
        <v>411</v>
      </c>
      <c r="E239" s="101">
        <v>2</v>
      </c>
      <c r="F239" s="101">
        <v>3604</v>
      </c>
      <c r="G239" s="97" t="s">
        <v>149</v>
      </c>
      <c r="H239" s="147" t="s">
        <v>272</v>
      </c>
      <c r="I239" s="98" t="s">
        <v>620</v>
      </c>
      <c r="J239" s="86">
        <v>43116</v>
      </c>
      <c r="K239" s="87" t="s">
        <v>666</v>
      </c>
      <c r="L239" s="88" t="s">
        <v>637</v>
      </c>
    </row>
    <row r="240" spans="1:12" s="76" customFormat="1" ht="40.5">
      <c r="A240" s="81">
        <v>236</v>
      </c>
      <c r="B240" s="89" t="s">
        <v>241</v>
      </c>
      <c r="C240" s="90">
        <v>10</v>
      </c>
      <c r="D240" s="99">
        <v>417</v>
      </c>
      <c r="E240" s="101">
        <v>2</v>
      </c>
      <c r="F240" s="101">
        <v>314</v>
      </c>
      <c r="G240" s="97" t="s">
        <v>133</v>
      </c>
      <c r="H240" s="147" t="s">
        <v>272</v>
      </c>
      <c r="I240" s="98" t="s">
        <v>166</v>
      </c>
      <c r="J240" s="86">
        <v>43116</v>
      </c>
      <c r="K240" s="87" t="s">
        <v>666</v>
      </c>
      <c r="L240" s="88" t="s">
        <v>637</v>
      </c>
    </row>
    <row r="241" spans="1:12" s="77" customFormat="1" ht="54">
      <c r="A241" s="81">
        <v>237</v>
      </c>
      <c r="B241" s="89" t="s">
        <v>241</v>
      </c>
      <c r="C241" s="90">
        <v>11</v>
      </c>
      <c r="D241" s="99">
        <v>417</v>
      </c>
      <c r="E241" s="101">
        <v>2</v>
      </c>
      <c r="F241" s="101">
        <v>2814</v>
      </c>
      <c r="G241" s="97" t="s">
        <v>126</v>
      </c>
      <c r="H241" s="147" t="s">
        <v>272</v>
      </c>
      <c r="I241" s="98" t="s">
        <v>621</v>
      </c>
      <c r="J241" s="86">
        <v>43116</v>
      </c>
      <c r="K241" s="87" t="s">
        <v>666</v>
      </c>
      <c r="L241" s="88" t="s">
        <v>637</v>
      </c>
    </row>
    <row r="242" spans="1:12" s="76" customFormat="1" ht="54">
      <c r="A242" s="81">
        <v>238</v>
      </c>
      <c r="B242" s="89" t="s">
        <v>241</v>
      </c>
      <c r="C242" s="90">
        <v>12</v>
      </c>
      <c r="D242" s="99">
        <v>526</v>
      </c>
      <c r="E242" s="99">
        <v>2</v>
      </c>
      <c r="F242" s="99">
        <v>2814</v>
      </c>
      <c r="G242" s="97" t="s">
        <v>126</v>
      </c>
      <c r="H242" s="147" t="s">
        <v>272</v>
      </c>
      <c r="I242" s="98" t="s">
        <v>621</v>
      </c>
      <c r="J242" s="86">
        <v>43116</v>
      </c>
      <c r="K242" s="87" t="s">
        <v>666</v>
      </c>
      <c r="L242" s="88" t="s">
        <v>637</v>
      </c>
    </row>
    <row r="243" spans="1:12" s="76" customFormat="1" ht="54">
      <c r="A243" s="81">
        <v>239</v>
      </c>
      <c r="B243" s="89" t="s">
        <v>241</v>
      </c>
      <c r="C243" s="91">
        <v>13</v>
      </c>
      <c r="D243" s="99">
        <v>604</v>
      </c>
      <c r="E243" s="99">
        <v>2</v>
      </c>
      <c r="F243" s="99">
        <v>2814</v>
      </c>
      <c r="G243" s="97" t="s">
        <v>126</v>
      </c>
      <c r="H243" s="147" t="s">
        <v>272</v>
      </c>
      <c r="I243" s="98" t="s">
        <v>622</v>
      </c>
      <c r="J243" s="86">
        <v>43116</v>
      </c>
      <c r="K243" s="87" t="s">
        <v>666</v>
      </c>
      <c r="L243" s="88" t="s">
        <v>637</v>
      </c>
    </row>
    <row r="244" spans="1:12" s="76" customFormat="1" ht="54">
      <c r="A244" s="81">
        <v>240</v>
      </c>
      <c r="B244" s="89" t="s">
        <v>241</v>
      </c>
      <c r="C244" s="90">
        <v>14</v>
      </c>
      <c r="D244" s="99">
        <v>657</v>
      </c>
      <c r="E244" s="101">
        <v>2</v>
      </c>
      <c r="F244" s="101">
        <v>1532</v>
      </c>
      <c r="G244" s="97" t="s">
        <v>431</v>
      </c>
      <c r="H244" s="147" t="s">
        <v>272</v>
      </c>
      <c r="I244" s="98" t="s">
        <v>124</v>
      </c>
      <c r="J244" s="86">
        <v>43116</v>
      </c>
      <c r="K244" s="87" t="s">
        <v>666</v>
      </c>
      <c r="L244" s="88" t="s">
        <v>637</v>
      </c>
    </row>
    <row r="245" spans="1:12" s="76" customFormat="1" ht="54">
      <c r="A245" s="81">
        <v>241</v>
      </c>
      <c r="B245" s="89" t="s">
        <v>241</v>
      </c>
      <c r="C245" s="90">
        <v>15</v>
      </c>
      <c r="D245" s="99">
        <v>725</v>
      </c>
      <c r="E245" s="101">
        <v>2</v>
      </c>
      <c r="F245" s="101">
        <v>1532</v>
      </c>
      <c r="G245" s="97" t="s">
        <v>417</v>
      </c>
      <c r="H245" s="147" t="s">
        <v>272</v>
      </c>
      <c r="I245" s="98" t="s">
        <v>124</v>
      </c>
      <c r="J245" s="86">
        <v>43116</v>
      </c>
      <c r="K245" s="87" t="s">
        <v>666</v>
      </c>
      <c r="L245" s="88" t="s">
        <v>637</v>
      </c>
    </row>
    <row r="246" spans="1:12" s="76" customFormat="1" ht="27">
      <c r="A246" s="81">
        <v>242</v>
      </c>
      <c r="B246" s="89" t="s">
        <v>243</v>
      </c>
      <c r="C246" s="90">
        <v>1</v>
      </c>
      <c r="D246" s="99">
        <v>186</v>
      </c>
      <c r="E246" s="101">
        <v>2</v>
      </c>
      <c r="F246" s="101">
        <v>2870</v>
      </c>
      <c r="G246" s="97" t="s">
        <v>208</v>
      </c>
      <c r="H246" s="147" t="s">
        <v>272</v>
      </c>
      <c r="I246" s="82" t="s">
        <v>114</v>
      </c>
      <c r="J246" s="86">
        <v>43116</v>
      </c>
      <c r="K246" s="87" t="s">
        <v>666</v>
      </c>
      <c r="L246" s="88" t="s">
        <v>637</v>
      </c>
    </row>
    <row r="247" spans="1:12" s="76" customFormat="1" ht="54">
      <c r="A247" s="81">
        <v>243</v>
      </c>
      <c r="B247" s="89" t="s">
        <v>243</v>
      </c>
      <c r="C247" s="90">
        <v>2</v>
      </c>
      <c r="D247" s="99">
        <v>245</v>
      </c>
      <c r="E247" s="101">
        <v>4</v>
      </c>
      <c r="F247" s="101">
        <v>2982</v>
      </c>
      <c r="G247" s="97" t="s">
        <v>677</v>
      </c>
      <c r="H247" s="147" t="s">
        <v>272</v>
      </c>
      <c r="I247" s="82" t="s">
        <v>667</v>
      </c>
      <c r="J247" s="86">
        <v>43116</v>
      </c>
      <c r="K247" s="87" t="s">
        <v>666</v>
      </c>
      <c r="L247" s="88" t="s">
        <v>637</v>
      </c>
    </row>
    <row r="248" spans="1:12" s="76" customFormat="1" ht="54">
      <c r="A248" s="81">
        <v>244</v>
      </c>
      <c r="B248" s="89" t="s">
        <v>245</v>
      </c>
      <c r="C248" s="91">
        <v>1</v>
      </c>
      <c r="D248" s="99">
        <v>48</v>
      </c>
      <c r="E248" s="99">
        <v>4</v>
      </c>
      <c r="F248" s="99">
        <v>288</v>
      </c>
      <c r="G248" s="97" t="s">
        <v>678</v>
      </c>
      <c r="H248" s="147" t="s">
        <v>272</v>
      </c>
      <c r="I248" s="82" t="s">
        <v>273</v>
      </c>
      <c r="J248" s="86">
        <v>43116</v>
      </c>
      <c r="K248" s="87" t="s">
        <v>666</v>
      </c>
      <c r="L248" s="88" t="s">
        <v>637</v>
      </c>
    </row>
    <row r="249" spans="1:12" s="76" customFormat="1" ht="54">
      <c r="A249" s="81">
        <v>245</v>
      </c>
      <c r="B249" s="89" t="s">
        <v>245</v>
      </c>
      <c r="C249" s="91">
        <v>2</v>
      </c>
      <c r="D249" s="99">
        <v>84</v>
      </c>
      <c r="E249" s="99">
        <v>2</v>
      </c>
      <c r="F249" s="99">
        <v>778</v>
      </c>
      <c r="G249" s="97" t="s">
        <v>679</v>
      </c>
      <c r="H249" s="147" t="s">
        <v>272</v>
      </c>
      <c r="I249" s="82" t="s">
        <v>680</v>
      </c>
      <c r="J249" s="86">
        <v>43116</v>
      </c>
      <c r="K249" s="87" t="s">
        <v>666</v>
      </c>
      <c r="L249" s="88" t="s">
        <v>637</v>
      </c>
    </row>
    <row r="250" spans="1:12" s="76" customFormat="1" ht="40.5">
      <c r="A250" s="81">
        <v>246</v>
      </c>
      <c r="B250" s="89" t="s">
        <v>245</v>
      </c>
      <c r="C250" s="91">
        <v>3</v>
      </c>
      <c r="D250" s="99">
        <v>84</v>
      </c>
      <c r="E250" s="99">
        <v>4</v>
      </c>
      <c r="F250" s="99">
        <v>779</v>
      </c>
      <c r="G250" s="97" t="s">
        <v>483</v>
      </c>
      <c r="H250" s="147" t="s">
        <v>272</v>
      </c>
      <c r="I250" s="82" t="s">
        <v>680</v>
      </c>
      <c r="J250" s="86">
        <v>43116</v>
      </c>
      <c r="K250" s="87" t="s">
        <v>666</v>
      </c>
      <c r="L250" s="88" t="s">
        <v>637</v>
      </c>
    </row>
    <row r="251" spans="1:12" s="76" customFormat="1" ht="54">
      <c r="A251" s="81">
        <v>247</v>
      </c>
      <c r="B251" s="89" t="s">
        <v>245</v>
      </c>
      <c r="C251" s="91">
        <v>4</v>
      </c>
      <c r="D251" s="99">
        <v>85</v>
      </c>
      <c r="E251" s="99">
        <v>2</v>
      </c>
      <c r="F251" s="99">
        <v>778</v>
      </c>
      <c r="G251" s="97" t="s">
        <v>482</v>
      </c>
      <c r="H251" s="147" t="s">
        <v>272</v>
      </c>
      <c r="I251" s="82" t="s">
        <v>680</v>
      </c>
      <c r="J251" s="86">
        <v>43116</v>
      </c>
      <c r="K251" s="87" t="s">
        <v>666</v>
      </c>
      <c r="L251" s="88" t="s">
        <v>637</v>
      </c>
    </row>
    <row r="252" spans="1:12" s="76" customFormat="1" ht="40.5">
      <c r="A252" s="81">
        <v>248</v>
      </c>
      <c r="B252" s="89" t="s">
        <v>245</v>
      </c>
      <c r="C252" s="91">
        <v>5</v>
      </c>
      <c r="D252" s="99">
        <v>85</v>
      </c>
      <c r="E252" s="99">
        <v>4</v>
      </c>
      <c r="F252" s="99">
        <v>779</v>
      </c>
      <c r="G252" s="97" t="s">
        <v>483</v>
      </c>
      <c r="H252" s="147" t="s">
        <v>272</v>
      </c>
      <c r="I252" s="82" t="s">
        <v>680</v>
      </c>
      <c r="J252" s="86">
        <v>43116</v>
      </c>
      <c r="K252" s="87" t="s">
        <v>666</v>
      </c>
      <c r="L252" s="88" t="s">
        <v>637</v>
      </c>
    </row>
    <row r="253" spans="1:12" s="77" customFormat="1" ht="54">
      <c r="A253" s="81">
        <v>249</v>
      </c>
      <c r="B253" s="89" t="s">
        <v>245</v>
      </c>
      <c r="C253" s="91">
        <v>6</v>
      </c>
      <c r="D253" s="99">
        <v>86</v>
      </c>
      <c r="E253" s="99">
        <v>2</v>
      </c>
      <c r="F253" s="99">
        <v>778</v>
      </c>
      <c r="G253" s="97" t="s">
        <v>482</v>
      </c>
      <c r="H253" s="147" t="s">
        <v>272</v>
      </c>
      <c r="I253" s="82" t="s">
        <v>680</v>
      </c>
      <c r="J253" s="86">
        <v>43116</v>
      </c>
      <c r="K253" s="87" t="s">
        <v>666</v>
      </c>
      <c r="L253" s="88" t="s">
        <v>637</v>
      </c>
    </row>
    <row r="254" spans="1:12" s="77" customFormat="1" ht="40.5">
      <c r="A254" s="81">
        <v>250</v>
      </c>
      <c r="B254" s="89" t="s">
        <v>245</v>
      </c>
      <c r="C254" s="91">
        <v>7</v>
      </c>
      <c r="D254" s="99">
        <v>86</v>
      </c>
      <c r="E254" s="99">
        <v>4</v>
      </c>
      <c r="F254" s="99">
        <v>779</v>
      </c>
      <c r="G254" s="97" t="s">
        <v>483</v>
      </c>
      <c r="H254" s="147" t="s">
        <v>272</v>
      </c>
      <c r="I254" s="82" t="s">
        <v>680</v>
      </c>
      <c r="J254" s="86">
        <v>43116</v>
      </c>
      <c r="K254" s="87" t="s">
        <v>666</v>
      </c>
      <c r="L254" s="88" t="s">
        <v>637</v>
      </c>
    </row>
    <row r="255" spans="1:12" s="77" customFormat="1" ht="54">
      <c r="A255" s="81">
        <v>251</v>
      </c>
      <c r="B255" s="89" t="s">
        <v>245</v>
      </c>
      <c r="C255" s="91">
        <v>8</v>
      </c>
      <c r="D255" s="99">
        <v>90</v>
      </c>
      <c r="E255" s="99">
        <v>2</v>
      </c>
      <c r="F255" s="99">
        <v>778</v>
      </c>
      <c r="G255" s="97" t="s">
        <v>594</v>
      </c>
      <c r="H255" s="147" t="s">
        <v>272</v>
      </c>
      <c r="I255" s="82" t="s">
        <v>680</v>
      </c>
      <c r="J255" s="86">
        <v>43116</v>
      </c>
      <c r="K255" s="87" t="s">
        <v>666</v>
      </c>
      <c r="L255" s="88" t="s">
        <v>637</v>
      </c>
    </row>
    <row r="256" spans="1:12" s="77" customFormat="1" ht="54">
      <c r="A256" s="81">
        <v>252</v>
      </c>
      <c r="B256" s="89" t="s">
        <v>245</v>
      </c>
      <c r="C256" s="91">
        <v>9</v>
      </c>
      <c r="D256" s="99">
        <v>90</v>
      </c>
      <c r="E256" s="99">
        <v>4</v>
      </c>
      <c r="F256" s="99">
        <v>779</v>
      </c>
      <c r="G256" s="97" t="s">
        <v>595</v>
      </c>
      <c r="H256" s="147" t="s">
        <v>272</v>
      </c>
      <c r="I256" s="82" t="s">
        <v>680</v>
      </c>
      <c r="J256" s="86">
        <v>43116</v>
      </c>
      <c r="K256" s="87" t="s">
        <v>666</v>
      </c>
      <c r="L256" s="88" t="s">
        <v>637</v>
      </c>
    </row>
    <row r="257" spans="1:12" s="77" customFormat="1" ht="54">
      <c r="A257" s="81">
        <v>253</v>
      </c>
      <c r="B257" s="89" t="s">
        <v>245</v>
      </c>
      <c r="C257" s="91">
        <v>10</v>
      </c>
      <c r="D257" s="99">
        <v>91</v>
      </c>
      <c r="E257" s="99">
        <v>2</v>
      </c>
      <c r="F257" s="99">
        <v>778</v>
      </c>
      <c r="G257" s="97" t="s">
        <v>594</v>
      </c>
      <c r="H257" s="147" t="s">
        <v>272</v>
      </c>
      <c r="I257" s="82" t="s">
        <v>680</v>
      </c>
      <c r="J257" s="86">
        <v>43116</v>
      </c>
      <c r="K257" s="87" t="s">
        <v>666</v>
      </c>
      <c r="L257" s="88" t="s">
        <v>637</v>
      </c>
    </row>
    <row r="258" spans="1:12" s="77" customFormat="1" ht="54">
      <c r="A258" s="81">
        <v>254</v>
      </c>
      <c r="B258" s="89" t="s">
        <v>245</v>
      </c>
      <c r="C258" s="91">
        <v>11</v>
      </c>
      <c r="D258" s="99">
        <v>91</v>
      </c>
      <c r="E258" s="99">
        <v>4</v>
      </c>
      <c r="F258" s="99">
        <v>779</v>
      </c>
      <c r="G258" s="97" t="s">
        <v>595</v>
      </c>
      <c r="H258" s="147" t="s">
        <v>272</v>
      </c>
      <c r="I258" s="82" t="s">
        <v>680</v>
      </c>
      <c r="J258" s="86">
        <v>43116</v>
      </c>
      <c r="K258" s="87" t="s">
        <v>666</v>
      </c>
      <c r="L258" s="88" t="s">
        <v>637</v>
      </c>
    </row>
    <row r="259" spans="1:12" s="76" customFormat="1" ht="54">
      <c r="A259" s="81">
        <v>255</v>
      </c>
      <c r="B259" s="89" t="s">
        <v>245</v>
      </c>
      <c r="C259" s="91">
        <v>12</v>
      </c>
      <c r="D259" s="99">
        <v>92</v>
      </c>
      <c r="E259" s="99">
        <v>2</v>
      </c>
      <c r="F259" s="99">
        <v>778</v>
      </c>
      <c r="G259" s="97" t="s">
        <v>594</v>
      </c>
      <c r="H259" s="147" t="s">
        <v>272</v>
      </c>
      <c r="I259" s="82" t="s">
        <v>680</v>
      </c>
      <c r="J259" s="86">
        <v>43116</v>
      </c>
      <c r="K259" s="87" t="s">
        <v>666</v>
      </c>
      <c r="L259" s="88" t="s">
        <v>637</v>
      </c>
    </row>
    <row r="260" spans="1:12" s="76" customFormat="1" ht="54">
      <c r="A260" s="81">
        <v>256</v>
      </c>
      <c r="B260" s="89" t="s">
        <v>245</v>
      </c>
      <c r="C260" s="91">
        <v>13</v>
      </c>
      <c r="D260" s="99">
        <v>92</v>
      </c>
      <c r="E260" s="99">
        <v>4</v>
      </c>
      <c r="F260" s="99">
        <v>779</v>
      </c>
      <c r="G260" s="97" t="s">
        <v>595</v>
      </c>
      <c r="H260" s="147" t="s">
        <v>272</v>
      </c>
      <c r="I260" s="82" t="s">
        <v>680</v>
      </c>
      <c r="J260" s="86">
        <v>43116</v>
      </c>
      <c r="K260" s="87" t="s">
        <v>666</v>
      </c>
      <c r="L260" s="88" t="s">
        <v>637</v>
      </c>
    </row>
    <row r="261" spans="1:12" s="76" customFormat="1" ht="54">
      <c r="A261" s="81">
        <v>257</v>
      </c>
      <c r="B261" s="89" t="s">
        <v>245</v>
      </c>
      <c r="C261" s="91">
        <v>14</v>
      </c>
      <c r="D261" s="99">
        <v>122</v>
      </c>
      <c r="E261" s="101">
        <v>2</v>
      </c>
      <c r="F261" s="101">
        <v>1532</v>
      </c>
      <c r="G261" s="97" t="s">
        <v>300</v>
      </c>
      <c r="H261" s="147" t="s">
        <v>272</v>
      </c>
      <c r="I261" s="98" t="s">
        <v>124</v>
      </c>
      <c r="J261" s="86">
        <v>43116</v>
      </c>
      <c r="K261" s="87" t="s">
        <v>666</v>
      </c>
      <c r="L261" s="88" t="s">
        <v>637</v>
      </c>
    </row>
    <row r="262" spans="1:12" s="76" customFormat="1" ht="54">
      <c r="A262" s="81">
        <v>258</v>
      </c>
      <c r="B262" s="89" t="s">
        <v>245</v>
      </c>
      <c r="C262" s="91">
        <v>15</v>
      </c>
      <c r="D262" s="99">
        <v>176</v>
      </c>
      <c r="E262" s="101">
        <v>2</v>
      </c>
      <c r="F262" s="101">
        <v>2814</v>
      </c>
      <c r="G262" s="97" t="s">
        <v>126</v>
      </c>
      <c r="H262" s="147" t="s">
        <v>272</v>
      </c>
      <c r="I262" s="98" t="s">
        <v>432</v>
      </c>
      <c r="J262" s="86">
        <v>43116</v>
      </c>
      <c r="K262" s="87" t="s">
        <v>666</v>
      </c>
      <c r="L262" s="88" t="s">
        <v>637</v>
      </c>
    </row>
    <row r="263" spans="1:12" s="76" customFormat="1" ht="54">
      <c r="A263" s="81">
        <v>259</v>
      </c>
      <c r="B263" s="89" t="s">
        <v>245</v>
      </c>
      <c r="C263" s="91">
        <v>16</v>
      </c>
      <c r="D263" s="99">
        <v>176</v>
      </c>
      <c r="E263" s="101">
        <v>2</v>
      </c>
      <c r="F263" s="101">
        <v>2814</v>
      </c>
      <c r="G263" s="97" t="s">
        <v>126</v>
      </c>
      <c r="H263" s="147" t="s">
        <v>272</v>
      </c>
      <c r="I263" s="98" t="s">
        <v>432</v>
      </c>
      <c r="J263" s="86">
        <v>43116</v>
      </c>
      <c r="K263" s="87" t="s">
        <v>666</v>
      </c>
      <c r="L263" s="88" t="s">
        <v>637</v>
      </c>
    </row>
    <row r="264" spans="1:12" s="76" customFormat="1" ht="54">
      <c r="A264" s="81">
        <v>260</v>
      </c>
      <c r="B264" s="89" t="s">
        <v>245</v>
      </c>
      <c r="C264" s="91">
        <v>17</v>
      </c>
      <c r="D264" s="99">
        <v>236</v>
      </c>
      <c r="E264" s="101">
        <v>2</v>
      </c>
      <c r="F264" s="101">
        <v>2814</v>
      </c>
      <c r="G264" s="97" t="s">
        <v>126</v>
      </c>
      <c r="H264" s="147" t="s">
        <v>272</v>
      </c>
      <c r="I264" s="98" t="s">
        <v>433</v>
      </c>
      <c r="J264" s="86">
        <v>43116</v>
      </c>
      <c r="K264" s="87" t="s">
        <v>666</v>
      </c>
      <c r="L264" s="88" t="s">
        <v>637</v>
      </c>
    </row>
    <row r="265" spans="1:12" s="76" customFormat="1" ht="54">
      <c r="A265" s="81">
        <v>261</v>
      </c>
      <c r="B265" s="89" t="s">
        <v>245</v>
      </c>
      <c r="C265" s="91">
        <v>18</v>
      </c>
      <c r="D265" s="99">
        <v>245</v>
      </c>
      <c r="E265" s="101">
        <v>2</v>
      </c>
      <c r="F265" s="101">
        <v>2814</v>
      </c>
      <c r="G265" s="97" t="s">
        <v>126</v>
      </c>
      <c r="H265" s="147" t="s">
        <v>272</v>
      </c>
      <c r="I265" s="98" t="s">
        <v>433</v>
      </c>
      <c r="J265" s="86">
        <v>43116</v>
      </c>
      <c r="K265" s="87" t="s">
        <v>666</v>
      </c>
      <c r="L265" s="88" t="s">
        <v>637</v>
      </c>
    </row>
    <row r="266" spans="1:12" s="76" customFormat="1" ht="54">
      <c r="A266" s="81">
        <v>262</v>
      </c>
      <c r="B266" s="89" t="s">
        <v>245</v>
      </c>
      <c r="C266" s="91">
        <v>19</v>
      </c>
      <c r="D266" s="99">
        <v>320</v>
      </c>
      <c r="E266" s="101">
        <v>2</v>
      </c>
      <c r="F266" s="101">
        <v>2814</v>
      </c>
      <c r="G266" s="97" t="s">
        <v>126</v>
      </c>
      <c r="H266" s="147" t="s">
        <v>272</v>
      </c>
      <c r="I266" s="98" t="s">
        <v>681</v>
      </c>
      <c r="J266" s="86">
        <v>43116</v>
      </c>
      <c r="K266" s="87" t="s">
        <v>666</v>
      </c>
      <c r="L266" s="88" t="s">
        <v>637</v>
      </c>
    </row>
    <row r="267" spans="1:12" s="76" customFormat="1" ht="54">
      <c r="A267" s="81">
        <v>263</v>
      </c>
      <c r="B267" s="89" t="s">
        <v>245</v>
      </c>
      <c r="C267" s="91">
        <v>20</v>
      </c>
      <c r="D267" s="99">
        <v>320</v>
      </c>
      <c r="E267" s="101">
        <v>2</v>
      </c>
      <c r="F267" s="101">
        <v>2814</v>
      </c>
      <c r="G267" s="97" t="s">
        <v>126</v>
      </c>
      <c r="H267" s="147" t="s">
        <v>272</v>
      </c>
      <c r="I267" s="98" t="s">
        <v>681</v>
      </c>
      <c r="J267" s="86">
        <v>43116</v>
      </c>
      <c r="K267" s="87" t="s">
        <v>666</v>
      </c>
      <c r="L267" s="88" t="s">
        <v>637</v>
      </c>
    </row>
    <row r="268" spans="1:12" s="76" customFormat="1" ht="54">
      <c r="A268" s="81">
        <v>264</v>
      </c>
      <c r="B268" s="89" t="s">
        <v>245</v>
      </c>
      <c r="C268" s="91">
        <v>21</v>
      </c>
      <c r="D268" s="99">
        <v>345</v>
      </c>
      <c r="E268" s="101">
        <v>2</v>
      </c>
      <c r="F268" s="101">
        <v>2814</v>
      </c>
      <c r="G268" s="97" t="s">
        <v>126</v>
      </c>
      <c r="H268" s="147" t="s">
        <v>272</v>
      </c>
      <c r="I268" s="98" t="s">
        <v>682</v>
      </c>
      <c r="J268" s="86">
        <v>43116</v>
      </c>
      <c r="K268" s="87" t="s">
        <v>666</v>
      </c>
      <c r="L268" s="88" t="s">
        <v>637</v>
      </c>
    </row>
    <row r="269" spans="1:12" s="76" customFormat="1" ht="54">
      <c r="A269" s="81">
        <v>265</v>
      </c>
      <c r="B269" s="89" t="s">
        <v>245</v>
      </c>
      <c r="C269" s="91">
        <v>22</v>
      </c>
      <c r="D269" s="99">
        <v>370</v>
      </c>
      <c r="E269" s="101">
        <v>2</v>
      </c>
      <c r="F269" s="101">
        <v>2814</v>
      </c>
      <c r="G269" s="97" t="s">
        <v>126</v>
      </c>
      <c r="H269" s="147" t="s">
        <v>272</v>
      </c>
      <c r="I269" s="98" t="s">
        <v>683</v>
      </c>
      <c r="J269" s="86">
        <v>43116</v>
      </c>
      <c r="K269" s="87" t="s">
        <v>666</v>
      </c>
      <c r="L269" s="88" t="s">
        <v>637</v>
      </c>
    </row>
    <row r="270" spans="1:12" s="76" customFormat="1" ht="54">
      <c r="A270" s="81">
        <v>266</v>
      </c>
      <c r="B270" s="89" t="s">
        <v>245</v>
      </c>
      <c r="C270" s="91">
        <v>23</v>
      </c>
      <c r="D270" s="99">
        <v>419</v>
      </c>
      <c r="E270" s="101">
        <v>2</v>
      </c>
      <c r="F270" s="101">
        <v>2814</v>
      </c>
      <c r="G270" s="97" t="s">
        <v>126</v>
      </c>
      <c r="H270" s="147" t="s">
        <v>272</v>
      </c>
      <c r="I270" s="98" t="s">
        <v>684</v>
      </c>
      <c r="J270" s="86">
        <v>43116</v>
      </c>
      <c r="K270" s="87" t="s">
        <v>666</v>
      </c>
      <c r="L270" s="88" t="s">
        <v>637</v>
      </c>
    </row>
    <row r="271" spans="1:12" s="76" customFormat="1" ht="54">
      <c r="A271" s="81">
        <v>267</v>
      </c>
      <c r="B271" s="89" t="s">
        <v>245</v>
      </c>
      <c r="C271" s="91">
        <v>24</v>
      </c>
      <c r="D271" s="99">
        <v>430</v>
      </c>
      <c r="E271" s="101">
        <v>2</v>
      </c>
      <c r="F271" s="101">
        <v>2814</v>
      </c>
      <c r="G271" s="97" t="s">
        <v>126</v>
      </c>
      <c r="H271" s="147" t="s">
        <v>272</v>
      </c>
      <c r="I271" s="98" t="s">
        <v>684</v>
      </c>
      <c r="J271" s="86">
        <v>43116</v>
      </c>
      <c r="K271" s="87" t="s">
        <v>666</v>
      </c>
      <c r="L271" s="88" t="s">
        <v>637</v>
      </c>
    </row>
    <row r="272" spans="1:12" s="76" customFormat="1" ht="54">
      <c r="A272" s="81">
        <v>268</v>
      </c>
      <c r="B272" s="89" t="s">
        <v>245</v>
      </c>
      <c r="C272" s="91">
        <v>25</v>
      </c>
      <c r="D272" s="99">
        <v>510</v>
      </c>
      <c r="E272" s="101">
        <v>2</v>
      </c>
      <c r="F272" s="101">
        <v>2814</v>
      </c>
      <c r="G272" s="97" t="s">
        <v>126</v>
      </c>
      <c r="H272" s="147" t="s">
        <v>272</v>
      </c>
      <c r="I272" s="98" t="s">
        <v>685</v>
      </c>
      <c r="J272" s="86">
        <v>43116</v>
      </c>
      <c r="K272" s="87" t="s">
        <v>666</v>
      </c>
      <c r="L272" s="88" t="s">
        <v>637</v>
      </c>
    </row>
    <row r="273" spans="1:12" s="76" customFormat="1" ht="54">
      <c r="A273" s="81">
        <v>269</v>
      </c>
      <c r="B273" s="89" t="s">
        <v>245</v>
      </c>
      <c r="C273" s="91">
        <v>26</v>
      </c>
      <c r="D273" s="99">
        <v>521</v>
      </c>
      <c r="E273" s="101">
        <v>2</v>
      </c>
      <c r="F273" s="101">
        <v>2814</v>
      </c>
      <c r="G273" s="97" t="s">
        <v>126</v>
      </c>
      <c r="H273" s="147" t="s">
        <v>272</v>
      </c>
      <c r="I273" s="98" t="s">
        <v>685</v>
      </c>
      <c r="J273" s="86">
        <v>43116</v>
      </c>
      <c r="K273" s="87" t="s">
        <v>666</v>
      </c>
      <c r="L273" s="88" t="s">
        <v>637</v>
      </c>
    </row>
    <row r="274" spans="1:12" s="76" customFormat="1" ht="54">
      <c r="A274" s="81">
        <v>270</v>
      </c>
      <c r="B274" s="89" t="s">
        <v>245</v>
      </c>
      <c r="C274" s="91">
        <v>27</v>
      </c>
      <c r="D274" s="99">
        <v>589</v>
      </c>
      <c r="E274" s="101">
        <v>2</v>
      </c>
      <c r="F274" s="101">
        <v>2814</v>
      </c>
      <c r="G274" s="97" t="s">
        <v>126</v>
      </c>
      <c r="H274" s="147" t="s">
        <v>272</v>
      </c>
      <c r="I274" s="98" t="s">
        <v>686</v>
      </c>
      <c r="J274" s="86">
        <v>43116</v>
      </c>
      <c r="K274" s="87" t="s">
        <v>666</v>
      </c>
      <c r="L274" s="88" t="s">
        <v>637</v>
      </c>
    </row>
    <row r="275" spans="1:12" s="76" customFormat="1" ht="54">
      <c r="A275" s="81">
        <v>271</v>
      </c>
      <c r="B275" s="89" t="s">
        <v>245</v>
      </c>
      <c r="C275" s="91">
        <v>28</v>
      </c>
      <c r="D275" s="99">
        <v>638</v>
      </c>
      <c r="E275" s="101">
        <v>2</v>
      </c>
      <c r="F275" s="101">
        <v>2814</v>
      </c>
      <c r="G275" s="97" t="s">
        <v>126</v>
      </c>
      <c r="H275" s="147" t="s">
        <v>272</v>
      </c>
      <c r="I275" s="98" t="s">
        <v>687</v>
      </c>
      <c r="J275" s="86">
        <v>43116</v>
      </c>
      <c r="K275" s="87" t="s">
        <v>666</v>
      </c>
      <c r="L275" s="88" t="s">
        <v>637</v>
      </c>
    </row>
    <row r="276" spans="1:12" s="76" customFormat="1" ht="54">
      <c r="A276" s="81">
        <v>272</v>
      </c>
      <c r="B276" s="89" t="s">
        <v>245</v>
      </c>
      <c r="C276" s="91">
        <v>29</v>
      </c>
      <c r="D276" s="99">
        <v>688</v>
      </c>
      <c r="E276" s="101">
        <v>2</v>
      </c>
      <c r="F276" s="101">
        <v>2814</v>
      </c>
      <c r="G276" s="97" t="s">
        <v>126</v>
      </c>
      <c r="H276" s="147" t="s">
        <v>272</v>
      </c>
      <c r="I276" s="98" t="s">
        <v>688</v>
      </c>
      <c r="J276" s="86">
        <v>43116</v>
      </c>
      <c r="K276" s="87" t="s">
        <v>666</v>
      </c>
      <c r="L276" s="88" t="s">
        <v>637</v>
      </c>
    </row>
    <row r="277" spans="1:12" s="76" customFormat="1" ht="54">
      <c r="A277" s="81">
        <v>273</v>
      </c>
      <c r="B277" s="89" t="s">
        <v>245</v>
      </c>
      <c r="C277" s="91">
        <v>30</v>
      </c>
      <c r="D277" s="99">
        <v>695</v>
      </c>
      <c r="E277" s="101">
        <v>2</v>
      </c>
      <c r="F277" s="101">
        <v>2814</v>
      </c>
      <c r="G277" s="97" t="s">
        <v>126</v>
      </c>
      <c r="H277" s="147" t="s">
        <v>272</v>
      </c>
      <c r="I277" s="98" t="s">
        <v>688</v>
      </c>
      <c r="J277" s="86">
        <v>43116</v>
      </c>
      <c r="K277" s="87" t="s">
        <v>666</v>
      </c>
      <c r="L277" s="88" t="s">
        <v>637</v>
      </c>
    </row>
    <row r="278" spans="1:12" s="76" customFormat="1" ht="54">
      <c r="A278" s="81">
        <v>274</v>
      </c>
      <c r="B278" s="89" t="s">
        <v>245</v>
      </c>
      <c r="C278" s="91">
        <v>31</v>
      </c>
      <c r="D278" s="99">
        <v>732</v>
      </c>
      <c r="E278" s="101">
        <v>2</v>
      </c>
      <c r="F278" s="101">
        <v>2814</v>
      </c>
      <c r="G278" s="97" t="s">
        <v>126</v>
      </c>
      <c r="H278" s="147" t="s">
        <v>272</v>
      </c>
      <c r="I278" s="98" t="s">
        <v>689</v>
      </c>
      <c r="J278" s="86">
        <v>43116</v>
      </c>
      <c r="K278" s="87" t="s">
        <v>666</v>
      </c>
      <c r="L278" s="88" t="s">
        <v>637</v>
      </c>
    </row>
    <row r="279" spans="1:12" s="76" customFormat="1" ht="54">
      <c r="A279" s="81">
        <v>275</v>
      </c>
      <c r="B279" s="89" t="s">
        <v>245</v>
      </c>
      <c r="C279" s="91">
        <v>32</v>
      </c>
      <c r="D279" s="99">
        <v>733</v>
      </c>
      <c r="E279" s="101">
        <v>2</v>
      </c>
      <c r="F279" s="101">
        <v>2814</v>
      </c>
      <c r="G279" s="97" t="s">
        <v>126</v>
      </c>
      <c r="H279" s="147" t="s">
        <v>272</v>
      </c>
      <c r="I279" s="98" t="s">
        <v>689</v>
      </c>
      <c r="J279" s="86">
        <v>43116</v>
      </c>
      <c r="K279" s="87" t="s">
        <v>666</v>
      </c>
      <c r="L279" s="88" t="s">
        <v>637</v>
      </c>
    </row>
    <row r="280" spans="1:12" s="76" customFormat="1" ht="54">
      <c r="A280" s="81">
        <v>276</v>
      </c>
      <c r="B280" s="89" t="s">
        <v>245</v>
      </c>
      <c r="C280" s="91">
        <v>33</v>
      </c>
      <c r="D280" s="99">
        <v>806</v>
      </c>
      <c r="E280" s="101">
        <v>2</v>
      </c>
      <c r="F280" s="101">
        <v>2814</v>
      </c>
      <c r="G280" s="97" t="s">
        <v>126</v>
      </c>
      <c r="H280" s="147" t="s">
        <v>272</v>
      </c>
      <c r="I280" s="98" t="s">
        <v>690</v>
      </c>
      <c r="J280" s="86">
        <v>43116</v>
      </c>
      <c r="K280" s="87" t="s">
        <v>666</v>
      </c>
      <c r="L280" s="88" t="s">
        <v>637</v>
      </c>
    </row>
    <row r="281" spans="1:12" s="76" customFormat="1" ht="54">
      <c r="A281" s="81">
        <v>277</v>
      </c>
      <c r="B281" s="89" t="s">
        <v>245</v>
      </c>
      <c r="C281" s="91">
        <v>34</v>
      </c>
      <c r="D281" s="99">
        <v>807</v>
      </c>
      <c r="E281" s="101">
        <v>2</v>
      </c>
      <c r="F281" s="101">
        <v>2814</v>
      </c>
      <c r="G281" s="97" t="s">
        <v>126</v>
      </c>
      <c r="H281" s="147" t="s">
        <v>272</v>
      </c>
      <c r="I281" s="98" t="s">
        <v>690</v>
      </c>
      <c r="J281" s="86">
        <v>43116</v>
      </c>
      <c r="K281" s="87" t="s">
        <v>666</v>
      </c>
      <c r="L281" s="88" t="s">
        <v>637</v>
      </c>
    </row>
    <row r="282" spans="1:12" s="76" customFormat="1" ht="67.5">
      <c r="A282" s="81">
        <v>278</v>
      </c>
      <c r="B282" s="89" t="s">
        <v>245</v>
      </c>
      <c r="C282" s="91">
        <v>35</v>
      </c>
      <c r="D282" s="99">
        <v>910</v>
      </c>
      <c r="E282" s="101">
        <v>2</v>
      </c>
      <c r="F282" s="101">
        <v>2814</v>
      </c>
      <c r="G282" s="97" t="s">
        <v>126</v>
      </c>
      <c r="H282" s="147" t="s">
        <v>272</v>
      </c>
      <c r="I282" s="98" t="s">
        <v>691</v>
      </c>
      <c r="J282" s="86">
        <v>43116</v>
      </c>
      <c r="K282" s="87" t="s">
        <v>666</v>
      </c>
      <c r="L282" s="88" t="s">
        <v>637</v>
      </c>
    </row>
    <row r="283" spans="1:12" s="76" customFormat="1" ht="67.5">
      <c r="A283" s="81">
        <v>279</v>
      </c>
      <c r="B283" s="89" t="s">
        <v>245</v>
      </c>
      <c r="C283" s="91">
        <v>36</v>
      </c>
      <c r="D283" s="99">
        <v>1016</v>
      </c>
      <c r="E283" s="101">
        <v>2</v>
      </c>
      <c r="F283" s="101">
        <v>2814</v>
      </c>
      <c r="G283" s="97" t="s">
        <v>126</v>
      </c>
      <c r="H283" s="147" t="s">
        <v>272</v>
      </c>
      <c r="I283" s="108" t="s">
        <v>692</v>
      </c>
      <c r="J283" s="86">
        <v>43116</v>
      </c>
      <c r="K283" s="87" t="s">
        <v>666</v>
      </c>
      <c r="L283" s="88" t="s">
        <v>637</v>
      </c>
    </row>
    <row r="284" spans="1:12" s="76" customFormat="1" ht="67.5">
      <c r="A284" s="81">
        <v>280</v>
      </c>
      <c r="B284" s="89" t="s">
        <v>245</v>
      </c>
      <c r="C284" s="91">
        <v>37</v>
      </c>
      <c r="D284" s="99">
        <v>1016</v>
      </c>
      <c r="E284" s="101">
        <v>2</v>
      </c>
      <c r="F284" s="101">
        <v>2814</v>
      </c>
      <c r="G284" s="97" t="s">
        <v>126</v>
      </c>
      <c r="H284" s="147" t="s">
        <v>272</v>
      </c>
      <c r="I284" s="108" t="s">
        <v>692</v>
      </c>
      <c r="J284" s="86">
        <v>43116</v>
      </c>
      <c r="K284" s="87" t="s">
        <v>666</v>
      </c>
      <c r="L284" s="88" t="s">
        <v>637</v>
      </c>
    </row>
    <row r="285" spans="1:12" s="76" customFormat="1" ht="54">
      <c r="A285" s="81">
        <v>281</v>
      </c>
      <c r="B285" s="92" t="s">
        <v>245</v>
      </c>
      <c r="C285" s="91">
        <v>38</v>
      </c>
      <c r="D285" s="99">
        <v>1090</v>
      </c>
      <c r="E285" s="150">
        <v>2</v>
      </c>
      <c r="F285" s="150">
        <v>2814</v>
      </c>
      <c r="G285" s="151" t="s">
        <v>126</v>
      </c>
      <c r="H285" s="147" t="s">
        <v>272</v>
      </c>
      <c r="I285" s="108" t="s">
        <v>693</v>
      </c>
      <c r="J285" s="86">
        <v>43116</v>
      </c>
      <c r="K285" s="87" t="s">
        <v>666</v>
      </c>
      <c r="L285" s="88" t="s">
        <v>637</v>
      </c>
    </row>
    <row r="286" spans="1:12" s="76" customFormat="1" ht="54">
      <c r="A286" s="81">
        <v>282</v>
      </c>
      <c r="B286" s="92" t="s">
        <v>245</v>
      </c>
      <c r="C286" s="91">
        <v>39</v>
      </c>
      <c r="D286" s="99">
        <v>1172</v>
      </c>
      <c r="E286" s="150">
        <v>2</v>
      </c>
      <c r="F286" s="150">
        <v>2814</v>
      </c>
      <c r="G286" s="151" t="s">
        <v>126</v>
      </c>
      <c r="H286" s="147" t="s">
        <v>272</v>
      </c>
      <c r="I286" s="108" t="s">
        <v>694</v>
      </c>
      <c r="J286" s="86">
        <v>43116</v>
      </c>
      <c r="K286" s="87" t="s">
        <v>666</v>
      </c>
      <c r="L286" s="88" t="s">
        <v>637</v>
      </c>
    </row>
    <row r="287" spans="1:12" s="76" customFormat="1" ht="54">
      <c r="A287" s="81">
        <v>283</v>
      </c>
      <c r="B287" s="89" t="s">
        <v>245</v>
      </c>
      <c r="C287" s="91">
        <v>40</v>
      </c>
      <c r="D287" s="99">
        <v>1210</v>
      </c>
      <c r="E287" s="99">
        <v>2</v>
      </c>
      <c r="F287" s="99">
        <v>2814</v>
      </c>
      <c r="G287" s="97" t="s">
        <v>126</v>
      </c>
      <c r="H287" s="147" t="s">
        <v>272</v>
      </c>
      <c r="I287" s="108" t="s">
        <v>695</v>
      </c>
      <c r="J287" s="86">
        <v>43116</v>
      </c>
      <c r="K287" s="87" t="s">
        <v>666</v>
      </c>
      <c r="L287" s="88" t="s">
        <v>637</v>
      </c>
    </row>
    <row r="288" spans="1:12" s="76" customFormat="1" ht="54">
      <c r="A288" s="81">
        <v>284</v>
      </c>
      <c r="B288" s="89" t="s">
        <v>245</v>
      </c>
      <c r="C288" s="91">
        <v>41</v>
      </c>
      <c r="D288" s="99">
        <v>1268</v>
      </c>
      <c r="E288" s="99">
        <v>2</v>
      </c>
      <c r="F288" s="99">
        <v>2814</v>
      </c>
      <c r="G288" s="97" t="s">
        <v>126</v>
      </c>
      <c r="H288" s="147" t="s">
        <v>272</v>
      </c>
      <c r="I288" s="108" t="s">
        <v>696</v>
      </c>
      <c r="J288" s="86">
        <v>43116</v>
      </c>
      <c r="K288" s="87" t="s">
        <v>666</v>
      </c>
      <c r="L288" s="88" t="s">
        <v>637</v>
      </c>
    </row>
    <row r="289" spans="1:14" s="76" customFormat="1" ht="54">
      <c r="A289" s="81">
        <v>285</v>
      </c>
      <c r="B289" s="89" t="s">
        <v>245</v>
      </c>
      <c r="C289" s="91">
        <v>42</v>
      </c>
      <c r="D289" s="99">
        <v>1326</v>
      </c>
      <c r="E289" s="99">
        <v>2</v>
      </c>
      <c r="F289" s="99">
        <v>2814</v>
      </c>
      <c r="G289" s="97" t="s">
        <v>126</v>
      </c>
      <c r="H289" s="147" t="s">
        <v>272</v>
      </c>
      <c r="I289" s="108" t="s">
        <v>697</v>
      </c>
      <c r="J289" s="86">
        <v>43116</v>
      </c>
      <c r="K289" s="87" t="s">
        <v>666</v>
      </c>
      <c r="L289" s="88" t="s">
        <v>637</v>
      </c>
    </row>
    <row r="290" spans="1:14" s="76" customFormat="1" ht="54">
      <c r="A290" s="81">
        <v>286</v>
      </c>
      <c r="B290" s="89" t="s">
        <v>245</v>
      </c>
      <c r="C290" s="91">
        <v>43</v>
      </c>
      <c r="D290" s="99">
        <v>1384</v>
      </c>
      <c r="E290" s="99">
        <v>2</v>
      </c>
      <c r="F290" s="99">
        <v>2814</v>
      </c>
      <c r="G290" s="97" t="s">
        <v>126</v>
      </c>
      <c r="H290" s="147" t="s">
        <v>272</v>
      </c>
      <c r="I290" s="108" t="s">
        <v>698</v>
      </c>
      <c r="J290" s="86">
        <v>43116</v>
      </c>
      <c r="K290" s="87" t="s">
        <v>666</v>
      </c>
      <c r="L290" s="88" t="s">
        <v>637</v>
      </c>
    </row>
    <row r="291" spans="1:14" s="77" customFormat="1" ht="54">
      <c r="A291" s="81">
        <v>287</v>
      </c>
      <c r="B291" s="89" t="s">
        <v>245</v>
      </c>
      <c r="C291" s="91">
        <v>44</v>
      </c>
      <c r="D291" s="99">
        <v>1447</v>
      </c>
      <c r="E291" s="99">
        <v>2</v>
      </c>
      <c r="F291" s="99">
        <v>2814</v>
      </c>
      <c r="G291" s="97" t="s">
        <v>126</v>
      </c>
      <c r="H291" s="147" t="s">
        <v>272</v>
      </c>
      <c r="I291" s="108" t="s">
        <v>699</v>
      </c>
      <c r="J291" s="86">
        <v>43116</v>
      </c>
      <c r="K291" s="87" t="s">
        <v>666</v>
      </c>
      <c r="L291" s="88" t="s">
        <v>637</v>
      </c>
    </row>
    <row r="292" spans="1:14" s="76" customFormat="1" ht="54">
      <c r="A292" s="81">
        <v>288</v>
      </c>
      <c r="B292" s="89" t="s">
        <v>245</v>
      </c>
      <c r="C292" s="91">
        <v>45</v>
      </c>
      <c r="D292" s="99">
        <v>1453</v>
      </c>
      <c r="E292" s="99">
        <v>2</v>
      </c>
      <c r="F292" s="99">
        <v>2814</v>
      </c>
      <c r="G292" s="97" t="s">
        <v>126</v>
      </c>
      <c r="H292" s="147" t="s">
        <v>272</v>
      </c>
      <c r="I292" s="108" t="s">
        <v>699</v>
      </c>
      <c r="J292" s="86">
        <v>43116</v>
      </c>
      <c r="K292" s="87" t="s">
        <v>666</v>
      </c>
      <c r="L292" s="88" t="s">
        <v>637</v>
      </c>
    </row>
    <row r="293" spans="1:14" s="76" customFormat="1" ht="54">
      <c r="A293" s="81">
        <v>289</v>
      </c>
      <c r="B293" s="89" t="s">
        <v>245</v>
      </c>
      <c r="C293" s="91">
        <v>46</v>
      </c>
      <c r="D293" s="99">
        <v>1455</v>
      </c>
      <c r="E293" s="99">
        <v>2</v>
      </c>
      <c r="F293" s="99">
        <v>2824</v>
      </c>
      <c r="G293" s="97" t="s">
        <v>700</v>
      </c>
      <c r="H293" s="147" t="s">
        <v>272</v>
      </c>
      <c r="I293" s="108" t="s">
        <v>418</v>
      </c>
      <c r="J293" s="86">
        <v>43116</v>
      </c>
      <c r="K293" s="87" t="s">
        <v>666</v>
      </c>
      <c r="L293" s="88" t="s">
        <v>637</v>
      </c>
    </row>
    <row r="294" spans="1:14" s="76" customFormat="1" ht="54">
      <c r="A294" s="81">
        <v>290</v>
      </c>
      <c r="B294" s="89" t="s">
        <v>245</v>
      </c>
      <c r="C294" s="91">
        <v>47</v>
      </c>
      <c r="D294" s="99">
        <v>1542</v>
      </c>
      <c r="E294" s="99">
        <v>2</v>
      </c>
      <c r="F294" s="99">
        <v>2814</v>
      </c>
      <c r="G294" s="97" t="s">
        <v>126</v>
      </c>
      <c r="H294" s="147" t="s">
        <v>272</v>
      </c>
      <c r="I294" s="108" t="s">
        <v>701</v>
      </c>
      <c r="J294" s="86">
        <v>43116</v>
      </c>
      <c r="K294" s="87" t="s">
        <v>666</v>
      </c>
      <c r="L294" s="88" t="s">
        <v>637</v>
      </c>
    </row>
    <row r="295" spans="1:14" s="76" customFormat="1" ht="54">
      <c r="A295" s="81">
        <v>291</v>
      </c>
      <c r="B295" s="89" t="s">
        <v>245</v>
      </c>
      <c r="C295" s="91">
        <v>48</v>
      </c>
      <c r="D295" s="99">
        <v>1640</v>
      </c>
      <c r="E295" s="99">
        <v>2</v>
      </c>
      <c r="F295" s="99">
        <v>2814</v>
      </c>
      <c r="G295" s="97" t="s">
        <v>126</v>
      </c>
      <c r="H295" s="147" t="s">
        <v>272</v>
      </c>
      <c r="I295" s="108" t="s">
        <v>702</v>
      </c>
      <c r="J295" s="86">
        <v>43116</v>
      </c>
      <c r="K295" s="87" t="s">
        <v>666</v>
      </c>
      <c r="L295" s="88" t="s">
        <v>637</v>
      </c>
    </row>
    <row r="296" spans="1:14" s="76" customFormat="1" ht="54">
      <c r="A296" s="81">
        <v>292</v>
      </c>
      <c r="B296" s="89" t="s">
        <v>245</v>
      </c>
      <c r="C296" s="91">
        <v>49</v>
      </c>
      <c r="D296" s="99">
        <v>1642</v>
      </c>
      <c r="E296" s="99">
        <v>2</v>
      </c>
      <c r="F296" s="99">
        <v>2814</v>
      </c>
      <c r="G296" s="97" t="s">
        <v>126</v>
      </c>
      <c r="H296" s="147" t="s">
        <v>272</v>
      </c>
      <c r="I296" s="108" t="s">
        <v>702</v>
      </c>
      <c r="J296" s="86">
        <v>43116</v>
      </c>
      <c r="K296" s="87" t="s">
        <v>666</v>
      </c>
      <c r="L296" s="88" t="s">
        <v>637</v>
      </c>
    </row>
    <row r="297" spans="1:14" s="77" customFormat="1" ht="54">
      <c r="A297" s="81">
        <v>293</v>
      </c>
      <c r="B297" s="89" t="s">
        <v>245</v>
      </c>
      <c r="C297" s="91">
        <v>50</v>
      </c>
      <c r="D297" s="99">
        <v>1718</v>
      </c>
      <c r="E297" s="99">
        <v>2</v>
      </c>
      <c r="F297" s="99">
        <v>2814</v>
      </c>
      <c r="G297" s="97" t="s">
        <v>126</v>
      </c>
      <c r="H297" s="147" t="s">
        <v>272</v>
      </c>
      <c r="I297" s="108" t="s">
        <v>703</v>
      </c>
      <c r="J297" s="86">
        <v>43116</v>
      </c>
      <c r="K297" s="87" t="s">
        <v>666</v>
      </c>
      <c r="L297" s="88" t="s">
        <v>637</v>
      </c>
    </row>
    <row r="298" spans="1:14" s="76" customFormat="1" ht="54">
      <c r="A298" s="81">
        <v>294</v>
      </c>
      <c r="B298" s="89" t="s">
        <v>245</v>
      </c>
      <c r="C298" s="91">
        <v>51</v>
      </c>
      <c r="D298" s="99">
        <v>1828</v>
      </c>
      <c r="E298" s="99">
        <v>2</v>
      </c>
      <c r="F298" s="99">
        <v>2814</v>
      </c>
      <c r="G298" s="97" t="s">
        <v>126</v>
      </c>
      <c r="H298" s="147" t="s">
        <v>272</v>
      </c>
      <c r="I298" s="108" t="s">
        <v>704</v>
      </c>
      <c r="J298" s="86">
        <v>43116</v>
      </c>
      <c r="K298" s="87" t="s">
        <v>666</v>
      </c>
      <c r="L298" s="88" t="s">
        <v>637</v>
      </c>
    </row>
    <row r="299" spans="1:14" s="76" customFormat="1" ht="54">
      <c r="A299" s="81">
        <v>295</v>
      </c>
      <c r="B299" s="89" t="s">
        <v>245</v>
      </c>
      <c r="C299" s="91">
        <v>52</v>
      </c>
      <c r="D299" s="99">
        <v>1873</v>
      </c>
      <c r="E299" s="99">
        <v>2</v>
      </c>
      <c r="F299" s="99">
        <v>2814</v>
      </c>
      <c r="G299" s="97" t="s">
        <v>126</v>
      </c>
      <c r="H299" s="147" t="s">
        <v>272</v>
      </c>
      <c r="I299" s="108" t="s">
        <v>705</v>
      </c>
      <c r="J299" s="86">
        <v>43116</v>
      </c>
      <c r="K299" s="87" t="s">
        <v>666</v>
      </c>
      <c r="L299" s="88" t="s">
        <v>637</v>
      </c>
    </row>
    <row r="300" spans="1:14" s="76" customFormat="1" ht="54">
      <c r="A300" s="81">
        <v>296</v>
      </c>
      <c r="B300" s="89" t="s">
        <v>245</v>
      </c>
      <c r="C300" s="91">
        <v>53</v>
      </c>
      <c r="D300" s="99">
        <v>1918</v>
      </c>
      <c r="E300" s="99">
        <v>2</v>
      </c>
      <c r="F300" s="99">
        <v>2814</v>
      </c>
      <c r="G300" s="97" t="s">
        <v>126</v>
      </c>
      <c r="H300" s="147" t="s">
        <v>272</v>
      </c>
      <c r="I300" s="108" t="s">
        <v>706</v>
      </c>
      <c r="J300" s="86">
        <v>43116</v>
      </c>
      <c r="K300" s="87" t="s">
        <v>666</v>
      </c>
      <c r="L300" s="88" t="s">
        <v>637</v>
      </c>
      <c r="N300" s="78"/>
    </row>
    <row r="301" spans="1:14" s="76" customFormat="1" ht="54">
      <c r="A301" s="81">
        <v>297</v>
      </c>
      <c r="B301" s="89" t="s">
        <v>245</v>
      </c>
      <c r="C301" s="91">
        <v>54</v>
      </c>
      <c r="D301" s="99">
        <v>1964</v>
      </c>
      <c r="E301" s="99">
        <v>2</v>
      </c>
      <c r="F301" s="99">
        <v>2814</v>
      </c>
      <c r="G301" s="97" t="s">
        <v>126</v>
      </c>
      <c r="H301" s="147" t="s">
        <v>272</v>
      </c>
      <c r="I301" s="108" t="s">
        <v>706</v>
      </c>
      <c r="J301" s="86">
        <v>43116</v>
      </c>
      <c r="K301" s="87" t="s">
        <v>666</v>
      </c>
      <c r="L301" s="88" t="s">
        <v>637</v>
      </c>
    </row>
    <row r="302" spans="1:14" s="77" customFormat="1" ht="54">
      <c r="A302" s="81">
        <v>298</v>
      </c>
      <c r="B302" s="89" t="s">
        <v>245</v>
      </c>
      <c r="C302" s="91">
        <v>55</v>
      </c>
      <c r="D302" s="99">
        <v>2003</v>
      </c>
      <c r="E302" s="99">
        <v>2</v>
      </c>
      <c r="F302" s="99">
        <v>2814</v>
      </c>
      <c r="G302" s="97" t="s">
        <v>126</v>
      </c>
      <c r="H302" s="147" t="s">
        <v>272</v>
      </c>
      <c r="I302" s="108" t="s">
        <v>707</v>
      </c>
      <c r="J302" s="86">
        <v>43116</v>
      </c>
      <c r="K302" s="87" t="s">
        <v>666</v>
      </c>
      <c r="L302" s="88" t="s">
        <v>637</v>
      </c>
    </row>
    <row r="303" spans="1:14" s="76" customFormat="1" ht="54">
      <c r="A303" s="81">
        <v>299</v>
      </c>
      <c r="B303" s="89" t="s">
        <v>245</v>
      </c>
      <c r="C303" s="91">
        <v>56</v>
      </c>
      <c r="D303" s="99">
        <v>2006</v>
      </c>
      <c r="E303" s="99">
        <v>2</v>
      </c>
      <c r="F303" s="99">
        <v>2814</v>
      </c>
      <c r="G303" s="97" t="s">
        <v>126</v>
      </c>
      <c r="H303" s="147" t="s">
        <v>272</v>
      </c>
      <c r="I303" s="108" t="s">
        <v>707</v>
      </c>
      <c r="J303" s="86">
        <v>43116</v>
      </c>
      <c r="K303" s="87" t="s">
        <v>666</v>
      </c>
      <c r="L303" s="88" t="s">
        <v>637</v>
      </c>
    </row>
    <row r="304" spans="1:14" s="76" customFormat="1" ht="54">
      <c r="A304" s="81">
        <v>300</v>
      </c>
      <c r="B304" s="100" t="s">
        <v>245</v>
      </c>
      <c r="C304" s="99">
        <v>57</v>
      </c>
      <c r="D304" s="99">
        <v>2083</v>
      </c>
      <c r="E304" s="99">
        <v>2</v>
      </c>
      <c r="F304" s="99">
        <v>2814</v>
      </c>
      <c r="G304" s="97" t="s">
        <v>126</v>
      </c>
      <c r="H304" s="147" t="s">
        <v>675</v>
      </c>
      <c r="I304" s="108" t="s">
        <v>708</v>
      </c>
      <c r="J304" s="86">
        <v>43116</v>
      </c>
      <c r="K304" s="87" t="s">
        <v>666</v>
      </c>
      <c r="L304" s="88" t="s">
        <v>637</v>
      </c>
    </row>
    <row r="305" spans="1:12" s="76" customFormat="1" ht="54">
      <c r="A305" s="81">
        <v>301</v>
      </c>
      <c r="B305" s="96" t="s">
        <v>245</v>
      </c>
      <c r="C305" s="95">
        <v>58</v>
      </c>
      <c r="D305" s="99">
        <v>2121</v>
      </c>
      <c r="E305" s="99">
        <v>2</v>
      </c>
      <c r="F305" s="99">
        <v>2814</v>
      </c>
      <c r="G305" s="152" t="s">
        <v>126</v>
      </c>
      <c r="H305" s="147" t="s">
        <v>675</v>
      </c>
      <c r="I305" s="108" t="s">
        <v>708</v>
      </c>
      <c r="J305" s="86">
        <v>43116</v>
      </c>
      <c r="K305" s="87" t="s">
        <v>666</v>
      </c>
      <c r="L305" s="88" t="s">
        <v>637</v>
      </c>
    </row>
    <row r="306" spans="1:12" s="76" customFormat="1" ht="54">
      <c r="A306" s="81">
        <v>302</v>
      </c>
      <c r="B306" s="89" t="s">
        <v>246</v>
      </c>
      <c r="C306" s="91">
        <v>1</v>
      </c>
      <c r="D306" s="99">
        <v>71</v>
      </c>
      <c r="E306" s="99">
        <v>4</v>
      </c>
      <c r="F306" s="99">
        <v>288</v>
      </c>
      <c r="G306" s="97" t="s">
        <v>709</v>
      </c>
      <c r="H306" s="147" t="s">
        <v>710</v>
      </c>
      <c r="I306" s="82" t="s">
        <v>711</v>
      </c>
      <c r="J306" s="86">
        <v>43116</v>
      </c>
      <c r="K306" s="87" t="s">
        <v>666</v>
      </c>
      <c r="L306" s="88" t="s">
        <v>637</v>
      </c>
    </row>
    <row r="307" spans="1:12" s="76" customFormat="1" ht="54">
      <c r="A307" s="81">
        <v>303</v>
      </c>
      <c r="B307" s="89" t="s">
        <v>250</v>
      </c>
      <c r="C307" s="91">
        <v>1</v>
      </c>
      <c r="D307" s="99">
        <v>52</v>
      </c>
      <c r="E307" s="101">
        <v>2</v>
      </c>
      <c r="F307" s="101">
        <v>1532</v>
      </c>
      <c r="G307" s="97" t="s">
        <v>301</v>
      </c>
      <c r="H307" s="147" t="s">
        <v>272</v>
      </c>
      <c r="I307" s="98" t="s">
        <v>124</v>
      </c>
      <c r="J307" s="86">
        <v>43116</v>
      </c>
      <c r="K307" s="87" t="s">
        <v>666</v>
      </c>
      <c r="L307" s="88" t="s">
        <v>637</v>
      </c>
    </row>
    <row r="308" spans="1:12" s="76" customFormat="1" ht="54">
      <c r="A308" s="81">
        <v>304</v>
      </c>
      <c r="B308" s="89" t="s">
        <v>78</v>
      </c>
      <c r="C308" s="91">
        <v>1</v>
      </c>
      <c r="D308" s="99">
        <v>205</v>
      </c>
      <c r="E308" s="101">
        <v>2</v>
      </c>
      <c r="F308" s="101">
        <v>1532</v>
      </c>
      <c r="G308" s="97" t="s">
        <v>302</v>
      </c>
      <c r="H308" s="147" t="s">
        <v>272</v>
      </c>
      <c r="I308" s="98" t="s">
        <v>124</v>
      </c>
      <c r="J308" s="86">
        <v>43116</v>
      </c>
      <c r="K308" s="87" t="s">
        <v>666</v>
      </c>
      <c r="L308" s="88" t="s">
        <v>637</v>
      </c>
    </row>
    <row r="309" spans="1:12" s="76" customFormat="1" ht="54">
      <c r="A309" s="81">
        <v>305</v>
      </c>
      <c r="B309" s="89" t="s">
        <v>78</v>
      </c>
      <c r="C309" s="91">
        <v>2</v>
      </c>
      <c r="D309" s="99">
        <v>243</v>
      </c>
      <c r="E309" s="101">
        <v>2</v>
      </c>
      <c r="F309" s="101">
        <v>1532</v>
      </c>
      <c r="G309" s="97" t="s">
        <v>303</v>
      </c>
      <c r="H309" s="147" t="s">
        <v>272</v>
      </c>
      <c r="I309" s="98" t="s">
        <v>124</v>
      </c>
      <c r="J309" s="86">
        <v>43116</v>
      </c>
      <c r="K309" s="87" t="s">
        <v>666</v>
      </c>
      <c r="L309" s="88" t="s">
        <v>637</v>
      </c>
    </row>
    <row r="310" spans="1:12" s="76" customFormat="1" ht="54">
      <c r="A310" s="81">
        <v>306</v>
      </c>
      <c r="B310" s="89" t="s">
        <v>78</v>
      </c>
      <c r="C310" s="91">
        <v>3</v>
      </c>
      <c r="D310" s="99">
        <v>306</v>
      </c>
      <c r="E310" s="101">
        <v>2</v>
      </c>
      <c r="F310" s="101">
        <v>1532</v>
      </c>
      <c r="G310" s="97" t="s">
        <v>304</v>
      </c>
      <c r="H310" s="147" t="s">
        <v>272</v>
      </c>
      <c r="I310" s="98" t="s">
        <v>124</v>
      </c>
      <c r="J310" s="86">
        <v>43116</v>
      </c>
      <c r="K310" s="87" t="s">
        <v>666</v>
      </c>
      <c r="L310" s="88" t="s">
        <v>637</v>
      </c>
    </row>
    <row r="311" spans="1:12" s="76" customFormat="1" ht="54">
      <c r="A311" s="81">
        <v>307</v>
      </c>
      <c r="B311" s="89" t="s">
        <v>256</v>
      </c>
      <c r="C311" s="91">
        <v>1</v>
      </c>
      <c r="D311" s="99">
        <v>106</v>
      </c>
      <c r="E311" s="101">
        <v>2</v>
      </c>
      <c r="F311" s="101">
        <v>1532</v>
      </c>
      <c r="G311" s="97" t="s">
        <v>305</v>
      </c>
      <c r="H311" s="147" t="s">
        <v>272</v>
      </c>
      <c r="I311" s="98" t="s">
        <v>124</v>
      </c>
      <c r="J311" s="86">
        <v>43116</v>
      </c>
      <c r="K311" s="87" t="s">
        <v>666</v>
      </c>
      <c r="L311" s="88" t="s">
        <v>637</v>
      </c>
    </row>
    <row r="312" spans="1:12" s="76" customFormat="1" ht="40.5">
      <c r="A312" s="81">
        <v>308</v>
      </c>
      <c r="B312" s="89" t="s">
        <v>256</v>
      </c>
      <c r="C312" s="91">
        <v>2</v>
      </c>
      <c r="D312" s="99">
        <v>184</v>
      </c>
      <c r="E312" s="101">
        <v>4</v>
      </c>
      <c r="F312" s="101">
        <v>286</v>
      </c>
      <c r="G312" s="97" t="s">
        <v>151</v>
      </c>
      <c r="H312" s="147" t="s">
        <v>272</v>
      </c>
      <c r="I312" s="82" t="s">
        <v>38</v>
      </c>
      <c r="J312" s="86">
        <v>43116</v>
      </c>
      <c r="K312" s="87" t="s">
        <v>666</v>
      </c>
      <c r="L312" s="88" t="s">
        <v>637</v>
      </c>
    </row>
    <row r="313" spans="1:12" s="76" customFormat="1" ht="40.5">
      <c r="A313" s="81">
        <v>309</v>
      </c>
      <c r="B313" s="89" t="s">
        <v>256</v>
      </c>
      <c r="C313" s="91">
        <v>3</v>
      </c>
      <c r="D313" s="99">
        <v>185</v>
      </c>
      <c r="E313" s="101">
        <v>4</v>
      </c>
      <c r="F313" s="101">
        <v>286</v>
      </c>
      <c r="G313" s="97" t="s">
        <v>151</v>
      </c>
      <c r="H313" s="147" t="s">
        <v>272</v>
      </c>
      <c r="I313" s="82" t="s">
        <v>38</v>
      </c>
      <c r="J313" s="86">
        <v>43116</v>
      </c>
      <c r="K313" s="87" t="s">
        <v>666</v>
      </c>
      <c r="L313" s="88" t="s">
        <v>637</v>
      </c>
    </row>
    <row r="314" spans="1:12" s="76" customFormat="1" ht="40.5">
      <c r="A314" s="81">
        <v>310</v>
      </c>
      <c r="B314" s="89" t="s">
        <v>256</v>
      </c>
      <c r="C314" s="91">
        <v>4</v>
      </c>
      <c r="D314" s="99">
        <v>186</v>
      </c>
      <c r="E314" s="101">
        <v>4</v>
      </c>
      <c r="F314" s="101">
        <v>286</v>
      </c>
      <c r="G314" s="97" t="s">
        <v>151</v>
      </c>
      <c r="H314" s="147" t="s">
        <v>272</v>
      </c>
      <c r="I314" s="82" t="s">
        <v>38</v>
      </c>
      <c r="J314" s="86">
        <v>43116</v>
      </c>
      <c r="K314" s="87" t="s">
        <v>666</v>
      </c>
      <c r="L314" s="88" t="s">
        <v>637</v>
      </c>
    </row>
    <row r="315" spans="1:12" s="76" customFormat="1" ht="54">
      <c r="A315" s="81">
        <v>311</v>
      </c>
      <c r="B315" s="89" t="s">
        <v>256</v>
      </c>
      <c r="C315" s="91">
        <v>5</v>
      </c>
      <c r="D315" s="99">
        <v>211</v>
      </c>
      <c r="E315" s="101">
        <v>2</v>
      </c>
      <c r="F315" s="101">
        <v>1532</v>
      </c>
      <c r="G315" s="97" t="s">
        <v>307</v>
      </c>
      <c r="H315" s="147" t="s">
        <v>272</v>
      </c>
      <c r="I315" s="98" t="s">
        <v>124</v>
      </c>
      <c r="J315" s="86">
        <v>43116</v>
      </c>
      <c r="K315" s="87" t="s">
        <v>666</v>
      </c>
      <c r="L315" s="88" t="s">
        <v>637</v>
      </c>
    </row>
    <row r="316" spans="1:12" s="76" customFormat="1" ht="40.5">
      <c r="A316" s="81">
        <v>312</v>
      </c>
      <c r="B316" s="89" t="s">
        <v>256</v>
      </c>
      <c r="C316" s="91">
        <v>6</v>
      </c>
      <c r="D316" s="99">
        <v>254</v>
      </c>
      <c r="E316" s="101">
        <v>4</v>
      </c>
      <c r="F316" s="101">
        <v>286</v>
      </c>
      <c r="G316" s="97" t="s">
        <v>151</v>
      </c>
      <c r="H316" s="147" t="s">
        <v>272</v>
      </c>
      <c r="I316" s="82" t="s">
        <v>38</v>
      </c>
      <c r="J316" s="86">
        <v>43116</v>
      </c>
      <c r="K316" s="87" t="s">
        <v>666</v>
      </c>
      <c r="L316" s="88" t="s">
        <v>637</v>
      </c>
    </row>
    <row r="317" spans="1:12" s="76" customFormat="1" ht="40.5">
      <c r="A317" s="81">
        <v>313</v>
      </c>
      <c r="B317" s="89" t="s">
        <v>256</v>
      </c>
      <c r="C317" s="91">
        <v>7</v>
      </c>
      <c r="D317" s="99">
        <v>255</v>
      </c>
      <c r="E317" s="101">
        <v>4</v>
      </c>
      <c r="F317" s="101">
        <v>286</v>
      </c>
      <c r="G317" s="97" t="s">
        <v>151</v>
      </c>
      <c r="H317" s="147" t="s">
        <v>272</v>
      </c>
      <c r="I317" s="82" t="s">
        <v>38</v>
      </c>
      <c r="J317" s="86">
        <v>43116</v>
      </c>
      <c r="K317" s="87" t="s">
        <v>666</v>
      </c>
      <c r="L317" s="88" t="s">
        <v>637</v>
      </c>
    </row>
    <row r="318" spans="1:12" s="76" customFormat="1" ht="40.5">
      <c r="A318" s="81">
        <v>314</v>
      </c>
      <c r="B318" s="89" t="s">
        <v>256</v>
      </c>
      <c r="C318" s="91">
        <v>8</v>
      </c>
      <c r="D318" s="99">
        <v>256</v>
      </c>
      <c r="E318" s="101">
        <v>4</v>
      </c>
      <c r="F318" s="101">
        <v>286</v>
      </c>
      <c r="G318" s="97" t="s">
        <v>151</v>
      </c>
      <c r="H318" s="147" t="s">
        <v>272</v>
      </c>
      <c r="I318" s="82" t="s">
        <v>38</v>
      </c>
      <c r="J318" s="86">
        <v>43116</v>
      </c>
      <c r="K318" s="87" t="s">
        <v>666</v>
      </c>
      <c r="L318" s="88" t="s">
        <v>637</v>
      </c>
    </row>
    <row r="319" spans="1:12" s="76" customFormat="1" ht="54">
      <c r="A319" s="81">
        <v>315</v>
      </c>
      <c r="B319" s="89" t="s">
        <v>256</v>
      </c>
      <c r="C319" s="91">
        <v>9</v>
      </c>
      <c r="D319" s="99">
        <v>287</v>
      </c>
      <c r="E319" s="101">
        <v>2</v>
      </c>
      <c r="F319" s="101">
        <v>1532</v>
      </c>
      <c r="G319" s="97" t="s">
        <v>308</v>
      </c>
      <c r="H319" s="147" t="s">
        <v>272</v>
      </c>
      <c r="I319" s="98" t="s">
        <v>124</v>
      </c>
      <c r="J319" s="86">
        <v>43116</v>
      </c>
      <c r="K319" s="87" t="s">
        <v>666</v>
      </c>
      <c r="L319" s="88" t="s">
        <v>637</v>
      </c>
    </row>
    <row r="320" spans="1:12" s="76" customFormat="1" ht="54">
      <c r="A320" s="81">
        <v>316</v>
      </c>
      <c r="B320" s="89" t="s">
        <v>257</v>
      </c>
      <c r="C320" s="90">
        <v>1</v>
      </c>
      <c r="D320" s="101">
        <v>108</v>
      </c>
      <c r="E320" s="101">
        <v>2</v>
      </c>
      <c r="F320" s="101">
        <v>1532</v>
      </c>
      <c r="G320" s="97" t="s">
        <v>306</v>
      </c>
      <c r="H320" s="147" t="s">
        <v>272</v>
      </c>
      <c r="I320" s="98" t="s">
        <v>124</v>
      </c>
      <c r="J320" s="86">
        <v>43116</v>
      </c>
      <c r="K320" s="87" t="s">
        <v>666</v>
      </c>
      <c r="L320" s="88" t="s">
        <v>637</v>
      </c>
    </row>
    <row r="321" spans="1:12" s="76" customFormat="1" ht="40.5">
      <c r="A321" s="81">
        <v>317</v>
      </c>
      <c r="B321" s="89" t="s">
        <v>257</v>
      </c>
      <c r="C321" s="90">
        <v>2</v>
      </c>
      <c r="D321" s="101">
        <v>108</v>
      </c>
      <c r="E321" s="101">
        <v>4</v>
      </c>
      <c r="F321" s="101">
        <v>3406</v>
      </c>
      <c r="G321" s="97" t="s">
        <v>419</v>
      </c>
      <c r="H321" s="147" t="s">
        <v>272</v>
      </c>
      <c r="I321" s="98" t="s">
        <v>623</v>
      </c>
      <c r="J321" s="86">
        <v>43116</v>
      </c>
      <c r="K321" s="87" t="s">
        <v>666</v>
      </c>
      <c r="L321" s="88" t="s">
        <v>637</v>
      </c>
    </row>
    <row r="322" spans="1:12" s="76" customFormat="1" ht="54">
      <c r="A322" s="81">
        <v>318</v>
      </c>
      <c r="B322" s="89" t="s">
        <v>83</v>
      </c>
      <c r="C322" s="90">
        <v>1</v>
      </c>
      <c r="D322" s="99">
        <v>102</v>
      </c>
      <c r="E322" s="101">
        <v>2</v>
      </c>
      <c r="F322" s="101">
        <v>1532</v>
      </c>
      <c r="G322" s="97" t="s">
        <v>309</v>
      </c>
      <c r="H322" s="147" t="s">
        <v>272</v>
      </c>
      <c r="I322" s="98" t="s">
        <v>124</v>
      </c>
      <c r="J322" s="86">
        <v>43116</v>
      </c>
      <c r="K322" s="87" t="s">
        <v>666</v>
      </c>
      <c r="L322" s="88" t="s">
        <v>637</v>
      </c>
    </row>
    <row r="323" spans="1:12" s="76" customFormat="1" ht="54">
      <c r="A323" s="81">
        <v>319</v>
      </c>
      <c r="B323" s="89" t="s">
        <v>83</v>
      </c>
      <c r="C323" s="91">
        <v>2</v>
      </c>
      <c r="D323" s="99">
        <v>174</v>
      </c>
      <c r="E323" s="99">
        <v>2</v>
      </c>
      <c r="F323" s="99">
        <v>2814</v>
      </c>
      <c r="G323" s="97" t="s">
        <v>126</v>
      </c>
      <c r="H323" s="147" t="s">
        <v>272</v>
      </c>
      <c r="I323" s="98" t="s">
        <v>712</v>
      </c>
      <c r="J323" s="86">
        <v>43116</v>
      </c>
      <c r="K323" s="87" t="s">
        <v>666</v>
      </c>
      <c r="L323" s="88" t="s">
        <v>637</v>
      </c>
    </row>
    <row r="324" spans="1:12" s="76" customFormat="1" ht="54">
      <c r="A324" s="81">
        <v>320</v>
      </c>
      <c r="B324" s="89" t="s">
        <v>83</v>
      </c>
      <c r="C324" s="90">
        <v>3</v>
      </c>
      <c r="D324" s="99">
        <v>210</v>
      </c>
      <c r="E324" s="101">
        <v>2</v>
      </c>
      <c r="F324" s="101">
        <v>2814</v>
      </c>
      <c r="G324" s="97" t="s">
        <v>126</v>
      </c>
      <c r="H324" s="147" t="s">
        <v>272</v>
      </c>
      <c r="I324" s="98" t="s">
        <v>712</v>
      </c>
      <c r="J324" s="86">
        <v>43116</v>
      </c>
      <c r="K324" s="87" t="s">
        <v>666</v>
      </c>
      <c r="L324" s="88" t="s">
        <v>637</v>
      </c>
    </row>
    <row r="325" spans="1:12" s="76" customFormat="1" ht="54">
      <c r="A325" s="81">
        <v>321</v>
      </c>
      <c r="B325" s="89" t="s">
        <v>83</v>
      </c>
      <c r="C325" s="90">
        <v>4</v>
      </c>
      <c r="D325" s="99">
        <v>218</v>
      </c>
      <c r="E325" s="101">
        <v>2</v>
      </c>
      <c r="F325" s="101">
        <v>2814</v>
      </c>
      <c r="G325" s="97" t="s">
        <v>126</v>
      </c>
      <c r="H325" s="147" t="s">
        <v>272</v>
      </c>
      <c r="I325" s="98" t="s">
        <v>713</v>
      </c>
      <c r="J325" s="86">
        <v>43116</v>
      </c>
      <c r="K325" s="87" t="s">
        <v>666</v>
      </c>
      <c r="L325" s="88" t="s">
        <v>637</v>
      </c>
    </row>
    <row r="326" spans="1:12" s="76" customFormat="1" ht="54">
      <c r="A326" s="81">
        <v>322</v>
      </c>
      <c r="B326" s="89" t="s">
        <v>83</v>
      </c>
      <c r="C326" s="90">
        <v>5</v>
      </c>
      <c r="D326" s="99">
        <v>250</v>
      </c>
      <c r="E326" s="101">
        <v>2</v>
      </c>
      <c r="F326" s="101">
        <v>2814</v>
      </c>
      <c r="G326" s="97" t="s">
        <v>126</v>
      </c>
      <c r="H326" s="147" t="s">
        <v>272</v>
      </c>
      <c r="I326" s="98" t="s">
        <v>714</v>
      </c>
      <c r="J326" s="86">
        <v>43116</v>
      </c>
      <c r="K326" s="87" t="s">
        <v>666</v>
      </c>
      <c r="L326" s="88" t="s">
        <v>637</v>
      </c>
    </row>
    <row r="327" spans="1:12" s="76" customFormat="1" ht="54">
      <c r="A327" s="81">
        <v>323</v>
      </c>
      <c r="B327" s="89" t="s">
        <v>83</v>
      </c>
      <c r="C327" s="90">
        <v>6</v>
      </c>
      <c r="D327" s="99">
        <v>285</v>
      </c>
      <c r="E327" s="101">
        <v>2</v>
      </c>
      <c r="F327" s="101">
        <v>2814</v>
      </c>
      <c r="G327" s="97" t="s">
        <v>126</v>
      </c>
      <c r="H327" s="147" t="s">
        <v>272</v>
      </c>
      <c r="I327" s="98" t="s">
        <v>714</v>
      </c>
      <c r="J327" s="86">
        <v>43116</v>
      </c>
      <c r="K327" s="87" t="s">
        <v>666</v>
      </c>
      <c r="L327" s="88" t="s">
        <v>637</v>
      </c>
    </row>
    <row r="328" spans="1:12" s="76" customFormat="1" ht="54">
      <c r="A328" s="81">
        <v>324</v>
      </c>
      <c r="B328" s="89" t="s">
        <v>83</v>
      </c>
      <c r="C328" s="91">
        <v>7</v>
      </c>
      <c r="D328" s="99">
        <v>290</v>
      </c>
      <c r="E328" s="99">
        <v>2</v>
      </c>
      <c r="F328" s="99">
        <v>2814</v>
      </c>
      <c r="G328" s="97" t="s">
        <v>126</v>
      </c>
      <c r="H328" s="147" t="s">
        <v>272</v>
      </c>
      <c r="I328" s="98" t="s">
        <v>715</v>
      </c>
      <c r="J328" s="86">
        <v>43116</v>
      </c>
      <c r="K328" s="87" t="s">
        <v>666</v>
      </c>
      <c r="L328" s="88" t="s">
        <v>637</v>
      </c>
    </row>
    <row r="329" spans="1:12" s="76" customFormat="1" ht="54">
      <c r="A329" s="81">
        <v>325</v>
      </c>
      <c r="B329" s="89" t="s">
        <v>83</v>
      </c>
      <c r="C329" s="91">
        <v>8</v>
      </c>
      <c r="D329" s="99">
        <v>405</v>
      </c>
      <c r="E329" s="99">
        <v>2</v>
      </c>
      <c r="F329" s="99">
        <v>2814</v>
      </c>
      <c r="G329" s="97" t="s">
        <v>126</v>
      </c>
      <c r="H329" s="147" t="s">
        <v>272</v>
      </c>
      <c r="I329" s="98" t="s">
        <v>715</v>
      </c>
      <c r="J329" s="86">
        <v>43116</v>
      </c>
      <c r="K329" s="87" t="s">
        <v>666</v>
      </c>
      <c r="L329" s="88" t="s">
        <v>637</v>
      </c>
    </row>
    <row r="330" spans="1:12" s="76" customFormat="1" ht="54">
      <c r="A330" s="81">
        <v>326</v>
      </c>
      <c r="B330" s="89" t="s">
        <v>83</v>
      </c>
      <c r="C330" s="91">
        <v>9</v>
      </c>
      <c r="D330" s="99">
        <v>410</v>
      </c>
      <c r="E330" s="99">
        <v>2</v>
      </c>
      <c r="F330" s="99">
        <v>2814</v>
      </c>
      <c r="G330" s="97" t="s">
        <v>126</v>
      </c>
      <c r="H330" s="147" t="s">
        <v>272</v>
      </c>
      <c r="I330" s="98" t="s">
        <v>716</v>
      </c>
      <c r="J330" s="86">
        <v>43116</v>
      </c>
      <c r="K330" s="87" t="s">
        <v>666</v>
      </c>
      <c r="L330" s="88" t="s">
        <v>637</v>
      </c>
    </row>
    <row r="331" spans="1:12" s="76" customFormat="1" ht="54">
      <c r="A331" s="81">
        <v>327</v>
      </c>
      <c r="B331" s="89" t="s">
        <v>83</v>
      </c>
      <c r="C331" s="91">
        <v>10</v>
      </c>
      <c r="D331" s="99">
        <v>521</v>
      </c>
      <c r="E331" s="99">
        <v>2</v>
      </c>
      <c r="F331" s="99">
        <v>2814</v>
      </c>
      <c r="G331" s="97" t="s">
        <v>126</v>
      </c>
      <c r="H331" s="147" t="s">
        <v>272</v>
      </c>
      <c r="I331" s="98" t="s">
        <v>717</v>
      </c>
      <c r="J331" s="86">
        <v>43116</v>
      </c>
      <c r="K331" s="87" t="s">
        <v>666</v>
      </c>
      <c r="L331" s="88" t="s">
        <v>637</v>
      </c>
    </row>
    <row r="332" spans="1:12" s="76" customFormat="1" ht="54">
      <c r="A332" s="81">
        <v>328</v>
      </c>
      <c r="B332" s="89" t="s">
        <v>83</v>
      </c>
      <c r="C332" s="91">
        <v>11</v>
      </c>
      <c r="D332" s="99">
        <v>546</v>
      </c>
      <c r="E332" s="99">
        <v>2</v>
      </c>
      <c r="F332" s="99">
        <v>2814</v>
      </c>
      <c r="G332" s="97" t="s">
        <v>126</v>
      </c>
      <c r="H332" s="147" t="s">
        <v>272</v>
      </c>
      <c r="I332" s="98" t="s">
        <v>718</v>
      </c>
      <c r="J332" s="86">
        <v>43116</v>
      </c>
      <c r="K332" s="87" t="s">
        <v>666</v>
      </c>
      <c r="L332" s="88" t="s">
        <v>637</v>
      </c>
    </row>
    <row r="333" spans="1:12" s="76" customFormat="1" ht="54">
      <c r="A333" s="81">
        <v>329</v>
      </c>
      <c r="B333" s="89" t="s">
        <v>83</v>
      </c>
      <c r="C333" s="91">
        <v>12</v>
      </c>
      <c r="D333" s="99">
        <v>571</v>
      </c>
      <c r="E333" s="99">
        <v>2</v>
      </c>
      <c r="F333" s="99">
        <v>2814</v>
      </c>
      <c r="G333" s="97" t="s">
        <v>126</v>
      </c>
      <c r="H333" s="147" t="s">
        <v>272</v>
      </c>
      <c r="I333" s="98" t="s">
        <v>719</v>
      </c>
      <c r="J333" s="86">
        <v>43116</v>
      </c>
      <c r="K333" s="87" t="s">
        <v>666</v>
      </c>
      <c r="L333" s="88" t="s">
        <v>637</v>
      </c>
    </row>
    <row r="334" spans="1:12" s="76" customFormat="1" ht="54">
      <c r="A334" s="81">
        <v>330</v>
      </c>
      <c r="B334" s="89" t="s">
        <v>83</v>
      </c>
      <c r="C334" s="91">
        <v>13</v>
      </c>
      <c r="D334" s="99">
        <v>594</v>
      </c>
      <c r="E334" s="99">
        <v>2</v>
      </c>
      <c r="F334" s="99">
        <v>2814</v>
      </c>
      <c r="G334" s="97" t="s">
        <v>126</v>
      </c>
      <c r="H334" s="147" t="s">
        <v>272</v>
      </c>
      <c r="I334" s="98" t="s">
        <v>720</v>
      </c>
      <c r="J334" s="86">
        <v>43116</v>
      </c>
      <c r="K334" s="87" t="s">
        <v>666</v>
      </c>
      <c r="L334" s="88" t="s">
        <v>637</v>
      </c>
    </row>
    <row r="335" spans="1:12" s="76" customFormat="1" ht="54">
      <c r="A335" s="81">
        <v>331</v>
      </c>
      <c r="B335" s="89" t="s">
        <v>83</v>
      </c>
      <c r="C335" s="91">
        <v>14</v>
      </c>
      <c r="D335" s="99">
        <v>620</v>
      </c>
      <c r="E335" s="99">
        <v>2</v>
      </c>
      <c r="F335" s="99">
        <v>2814</v>
      </c>
      <c r="G335" s="97" t="s">
        <v>126</v>
      </c>
      <c r="H335" s="147" t="s">
        <v>272</v>
      </c>
      <c r="I335" s="98" t="s">
        <v>721</v>
      </c>
      <c r="J335" s="86">
        <v>43116</v>
      </c>
      <c r="K335" s="87" t="s">
        <v>666</v>
      </c>
      <c r="L335" s="88" t="s">
        <v>637</v>
      </c>
    </row>
    <row r="336" spans="1:12" s="76" customFormat="1" ht="54">
      <c r="A336" s="81">
        <v>332</v>
      </c>
      <c r="B336" s="89" t="s">
        <v>83</v>
      </c>
      <c r="C336" s="91">
        <v>15</v>
      </c>
      <c r="D336" s="99">
        <v>646</v>
      </c>
      <c r="E336" s="99">
        <v>2</v>
      </c>
      <c r="F336" s="99">
        <v>2814</v>
      </c>
      <c r="G336" s="97" t="s">
        <v>126</v>
      </c>
      <c r="H336" s="147" t="s">
        <v>272</v>
      </c>
      <c r="I336" s="98" t="s">
        <v>722</v>
      </c>
      <c r="J336" s="86">
        <v>43116</v>
      </c>
      <c r="K336" s="87" t="s">
        <v>666</v>
      </c>
      <c r="L336" s="88" t="s">
        <v>637</v>
      </c>
    </row>
    <row r="337" spans="1:12" s="77" customFormat="1" ht="54">
      <c r="A337" s="81">
        <v>333</v>
      </c>
      <c r="B337" s="89" t="s">
        <v>83</v>
      </c>
      <c r="C337" s="91">
        <v>16</v>
      </c>
      <c r="D337" s="99">
        <v>672</v>
      </c>
      <c r="E337" s="99">
        <v>2</v>
      </c>
      <c r="F337" s="99">
        <v>2814</v>
      </c>
      <c r="G337" s="97" t="s">
        <v>126</v>
      </c>
      <c r="H337" s="147" t="s">
        <v>272</v>
      </c>
      <c r="I337" s="98" t="s">
        <v>723</v>
      </c>
      <c r="J337" s="86">
        <v>43116</v>
      </c>
      <c r="K337" s="87" t="s">
        <v>666</v>
      </c>
      <c r="L337" s="88" t="s">
        <v>637</v>
      </c>
    </row>
    <row r="338" spans="1:12" s="76" customFormat="1" ht="54">
      <c r="A338" s="81">
        <v>334</v>
      </c>
      <c r="B338" s="89" t="s">
        <v>83</v>
      </c>
      <c r="C338" s="91">
        <v>17</v>
      </c>
      <c r="D338" s="99">
        <v>705</v>
      </c>
      <c r="E338" s="99">
        <v>2</v>
      </c>
      <c r="F338" s="99">
        <v>2814</v>
      </c>
      <c r="G338" s="97" t="s">
        <v>126</v>
      </c>
      <c r="H338" s="147" t="s">
        <v>272</v>
      </c>
      <c r="I338" s="98" t="s">
        <v>723</v>
      </c>
      <c r="J338" s="86">
        <v>43116</v>
      </c>
      <c r="K338" s="87" t="s">
        <v>666</v>
      </c>
      <c r="L338" s="88" t="s">
        <v>637</v>
      </c>
    </row>
    <row r="339" spans="1:12" s="76" customFormat="1" ht="40.5">
      <c r="A339" s="81">
        <v>335</v>
      </c>
      <c r="B339" s="89" t="s">
        <v>83</v>
      </c>
      <c r="C339" s="91">
        <v>18</v>
      </c>
      <c r="D339" s="99">
        <v>706</v>
      </c>
      <c r="E339" s="99">
        <v>2</v>
      </c>
      <c r="F339" s="99">
        <v>2814</v>
      </c>
      <c r="G339" s="97" t="s">
        <v>126</v>
      </c>
      <c r="H339" s="147" t="s">
        <v>272</v>
      </c>
      <c r="I339" s="98" t="s">
        <v>724</v>
      </c>
      <c r="J339" s="86">
        <v>43116</v>
      </c>
      <c r="K339" s="87" t="s">
        <v>666</v>
      </c>
      <c r="L339" s="88" t="s">
        <v>637</v>
      </c>
    </row>
    <row r="340" spans="1:12" s="76" customFormat="1" ht="40.5">
      <c r="A340" s="81">
        <v>336</v>
      </c>
      <c r="B340" s="89" t="s">
        <v>83</v>
      </c>
      <c r="C340" s="91">
        <v>19</v>
      </c>
      <c r="D340" s="99">
        <v>735</v>
      </c>
      <c r="E340" s="99">
        <v>2</v>
      </c>
      <c r="F340" s="99">
        <v>2814</v>
      </c>
      <c r="G340" s="97" t="s">
        <v>126</v>
      </c>
      <c r="H340" s="147" t="s">
        <v>272</v>
      </c>
      <c r="I340" s="98" t="s">
        <v>724</v>
      </c>
      <c r="J340" s="86">
        <v>43116</v>
      </c>
      <c r="K340" s="87" t="s">
        <v>666</v>
      </c>
      <c r="L340" s="88" t="s">
        <v>637</v>
      </c>
    </row>
    <row r="341" spans="1:12" s="76" customFormat="1" ht="40.5">
      <c r="A341" s="81">
        <v>337</v>
      </c>
      <c r="B341" s="89" t="s">
        <v>83</v>
      </c>
      <c r="C341" s="91">
        <v>20</v>
      </c>
      <c r="D341" s="99">
        <v>764</v>
      </c>
      <c r="E341" s="99">
        <v>2</v>
      </c>
      <c r="F341" s="99">
        <v>2814</v>
      </c>
      <c r="G341" s="97" t="s">
        <v>126</v>
      </c>
      <c r="H341" s="147" t="s">
        <v>272</v>
      </c>
      <c r="I341" s="98" t="s">
        <v>724</v>
      </c>
      <c r="J341" s="86">
        <v>43116</v>
      </c>
      <c r="K341" s="87" t="s">
        <v>666</v>
      </c>
      <c r="L341" s="88" t="s">
        <v>637</v>
      </c>
    </row>
    <row r="342" spans="1:12" s="76" customFormat="1" ht="27">
      <c r="A342" s="81">
        <v>338</v>
      </c>
      <c r="B342" s="89" t="s">
        <v>116</v>
      </c>
      <c r="C342" s="90">
        <v>1</v>
      </c>
      <c r="D342" s="99">
        <v>36</v>
      </c>
      <c r="E342" s="101">
        <v>4</v>
      </c>
      <c r="F342" s="101">
        <v>5013</v>
      </c>
      <c r="G342" s="97" t="s">
        <v>21</v>
      </c>
      <c r="H342" s="147" t="s">
        <v>272</v>
      </c>
      <c r="I342" s="104" t="s">
        <v>206</v>
      </c>
      <c r="J342" s="86">
        <v>43116</v>
      </c>
      <c r="K342" s="87" t="s">
        <v>666</v>
      </c>
      <c r="L342" s="88" t="s">
        <v>637</v>
      </c>
    </row>
    <row r="343" spans="1:12" s="76" customFormat="1" ht="27">
      <c r="A343" s="81">
        <v>339</v>
      </c>
      <c r="B343" s="89" t="s">
        <v>116</v>
      </c>
      <c r="C343" s="90">
        <v>2</v>
      </c>
      <c r="D343" s="99">
        <v>37</v>
      </c>
      <c r="E343" s="101">
        <v>4</v>
      </c>
      <c r="F343" s="101">
        <v>5013</v>
      </c>
      <c r="G343" s="97" t="s">
        <v>21</v>
      </c>
      <c r="H343" s="147" t="s">
        <v>272</v>
      </c>
      <c r="I343" s="104" t="s">
        <v>206</v>
      </c>
      <c r="J343" s="86">
        <v>43116</v>
      </c>
      <c r="K343" s="87" t="s">
        <v>666</v>
      </c>
      <c r="L343" s="88" t="s">
        <v>637</v>
      </c>
    </row>
    <row r="344" spans="1:12" s="76" customFormat="1" ht="27">
      <c r="A344" s="81">
        <v>340</v>
      </c>
      <c r="B344" s="89" t="s">
        <v>116</v>
      </c>
      <c r="C344" s="90">
        <v>3</v>
      </c>
      <c r="D344" s="99">
        <v>40</v>
      </c>
      <c r="E344" s="101">
        <v>4</v>
      </c>
      <c r="F344" s="101">
        <v>3684</v>
      </c>
      <c r="G344" s="97" t="s">
        <v>420</v>
      </c>
      <c r="H344" s="147" t="s">
        <v>272</v>
      </c>
      <c r="I344" s="104" t="s">
        <v>206</v>
      </c>
      <c r="J344" s="86">
        <v>43116</v>
      </c>
      <c r="K344" s="87" t="s">
        <v>666</v>
      </c>
      <c r="L344" s="88" t="s">
        <v>637</v>
      </c>
    </row>
    <row r="345" spans="1:12" s="76" customFormat="1" ht="54">
      <c r="A345" s="81">
        <v>341</v>
      </c>
      <c r="B345" s="89" t="s">
        <v>421</v>
      </c>
      <c r="C345" s="90">
        <v>1</v>
      </c>
      <c r="D345" s="99">
        <v>302</v>
      </c>
      <c r="E345" s="101">
        <v>2</v>
      </c>
      <c r="F345" s="101">
        <v>1532</v>
      </c>
      <c r="G345" s="97" t="s">
        <v>422</v>
      </c>
      <c r="H345" s="147" t="s">
        <v>272</v>
      </c>
      <c r="I345" s="98" t="s">
        <v>124</v>
      </c>
      <c r="J345" s="86">
        <v>43116</v>
      </c>
      <c r="K345" s="87" t="s">
        <v>666</v>
      </c>
      <c r="L345" s="88" t="s">
        <v>637</v>
      </c>
    </row>
    <row r="346" spans="1:12" s="76" customFormat="1" ht="40.5">
      <c r="A346" s="81">
        <v>342</v>
      </c>
      <c r="B346" s="89" t="s">
        <v>421</v>
      </c>
      <c r="C346" s="90">
        <v>2</v>
      </c>
      <c r="D346" s="99">
        <v>324</v>
      </c>
      <c r="E346" s="101">
        <v>2</v>
      </c>
      <c r="F346" s="101">
        <v>314</v>
      </c>
      <c r="G346" s="97" t="s">
        <v>133</v>
      </c>
      <c r="H346" s="147" t="s">
        <v>272</v>
      </c>
      <c r="I346" s="98" t="s">
        <v>166</v>
      </c>
      <c r="J346" s="86">
        <v>43116</v>
      </c>
      <c r="K346" s="87" t="s">
        <v>666</v>
      </c>
      <c r="L346" s="88" t="s">
        <v>637</v>
      </c>
    </row>
    <row r="347" spans="1:12" s="76" customFormat="1" ht="40.5">
      <c r="A347" s="81">
        <v>343</v>
      </c>
      <c r="B347" s="89" t="s">
        <v>421</v>
      </c>
      <c r="C347" s="90">
        <v>3</v>
      </c>
      <c r="D347" s="99">
        <v>325</v>
      </c>
      <c r="E347" s="101">
        <v>2</v>
      </c>
      <c r="F347" s="101">
        <v>314</v>
      </c>
      <c r="G347" s="97" t="s">
        <v>133</v>
      </c>
      <c r="H347" s="147" t="s">
        <v>272</v>
      </c>
      <c r="I347" s="98" t="s">
        <v>166</v>
      </c>
      <c r="J347" s="86">
        <v>43116</v>
      </c>
      <c r="K347" s="87" t="s">
        <v>666</v>
      </c>
      <c r="L347" s="88" t="s">
        <v>637</v>
      </c>
    </row>
    <row r="348" spans="1:12" s="76" customFormat="1" ht="54">
      <c r="A348" s="81">
        <v>344</v>
      </c>
      <c r="B348" s="89" t="s">
        <v>421</v>
      </c>
      <c r="C348" s="90">
        <v>4</v>
      </c>
      <c r="D348" s="99">
        <v>421</v>
      </c>
      <c r="E348" s="101">
        <v>2</v>
      </c>
      <c r="F348" s="101">
        <v>1532</v>
      </c>
      <c r="G348" s="97" t="s">
        <v>423</v>
      </c>
      <c r="H348" s="147" t="s">
        <v>272</v>
      </c>
      <c r="I348" s="98" t="s">
        <v>124</v>
      </c>
      <c r="J348" s="86">
        <v>43116</v>
      </c>
      <c r="K348" s="87" t="s">
        <v>666</v>
      </c>
      <c r="L348" s="88" t="s">
        <v>637</v>
      </c>
    </row>
    <row r="349" spans="1:12" s="76" customFormat="1" ht="40.5">
      <c r="A349" s="81">
        <v>345</v>
      </c>
      <c r="B349" s="89" t="s">
        <v>421</v>
      </c>
      <c r="C349" s="91">
        <v>5</v>
      </c>
      <c r="D349" s="99">
        <v>438</v>
      </c>
      <c r="E349" s="99">
        <v>4</v>
      </c>
      <c r="F349" s="99">
        <v>310</v>
      </c>
      <c r="G349" s="97" t="s">
        <v>725</v>
      </c>
      <c r="H349" s="147" t="s">
        <v>272</v>
      </c>
      <c r="I349" s="98" t="s">
        <v>726</v>
      </c>
      <c r="J349" s="86">
        <v>43116</v>
      </c>
      <c r="K349" s="87" t="s">
        <v>666</v>
      </c>
      <c r="L349" s="88" t="s">
        <v>637</v>
      </c>
    </row>
    <row r="350" spans="1:12" s="76" customFormat="1" ht="40.5">
      <c r="A350" s="81">
        <v>346</v>
      </c>
      <c r="B350" s="89" t="s">
        <v>421</v>
      </c>
      <c r="C350" s="90">
        <v>6</v>
      </c>
      <c r="D350" s="99">
        <v>455</v>
      </c>
      <c r="E350" s="101">
        <v>4</v>
      </c>
      <c r="F350" s="101">
        <v>1503</v>
      </c>
      <c r="G350" s="97" t="s">
        <v>424</v>
      </c>
      <c r="H350" s="147" t="s">
        <v>272</v>
      </c>
      <c r="I350" s="98" t="s">
        <v>624</v>
      </c>
      <c r="J350" s="86">
        <v>43116</v>
      </c>
      <c r="K350" s="87" t="s">
        <v>666</v>
      </c>
      <c r="L350" s="88" t="s">
        <v>637</v>
      </c>
    </row>
    <row r="351" spans="1:12" s="76" customFormat="1" ht="54">
      <c r="A351" s="81">
        <v>347</v>
      </c>
      <c r="B351" s="89" t="s">
        <v>421</v>
      </c>
      <c r="C351" s="90">
        <v>7</v>
      </c>
      <c r="D351" s="99">
        <v>495</v>
      </c>
      <c r="E351" s="99">
        <v>4</v>
      </c>
      <c r="F351" s="99">
        <v>2982</v>
      </c>
      <c r="G351" s="97" t="s">
        <v>152</v>
      </c>
      <c r="H351" s="147" t="s">
        <v>272</v>
      </c>
      <c r="I351" s="82" t="s">
        <v>667</v>
      </c>
      <c r="J351" s="86">
        <v>43116</v>
      </c>
      <c r="K351" s="87" t="s">
        <v>666</v>
      </c>
      <c r="L351" s="88" t="s">
        <v>637</v>
      </c>
    </row>
    <row r="352" spans="1:12" s="76" customFormat="1" ht="54">
      <c r="A352" s="81">
        <v>348</v>
      </c>
      <c r="B352" s="89" t="s">
        <v>421</v>
      </c>
      <c r="C352" s="90">
        <v>8</v>
      </c>
      <c r="D352" s="99">
        <v>496</v>
      </c>
      <c r="E352" s="99">
        <v>4</v>
      </c>
      <c r="F352" s="99">
        <v>2982</v>
      </c>
      <c r="G352" s="97" t="s">
        <v>152</v>
      </c>
      <c r="H352" s="147" t="s">
        <v>272</v>
      </c>
      <c r="I352" s="82" t="s">
        <v>667</v>
      </c>
      <c r="J352" s="86">
        <v>43116</v>
      </c>
      <c r="K352" s="87" t="s">
        <v>666</v>
      </c>
      <c r="L352" s="88" t="s">
        <v>637</v>
      </c>
    </row>
    <row r="353" spans="1:12" s="76" customFormat="1" ht="54">
      <c r="A353" s="81">
        <v>349</v>
      </c>
      <c r="B353" s="89" t="s">
        <v>421</v>
      </c>
      <c r="C353" s="90">
        <v>9</v>
      </c>
      <c r="D353" s="99">
        <v>498</v>
      </c>
      <c r="E353" s="99">
        <v>4</v>
      </c>
      <c r="F353" s="99">
        <v>2982</v>
      </c>
      <c r="G353" s="97" t="s">
        <v>152</v>
      </c>
      <c r="H353" s="147" t="s">
        <v>272</v>
      </c>
      <c r="I353" s="82" t="s">
        <v>667</v>
      </c>
      <c r="J353" s="86">
        <v>43116</v>
      </c>
      <c r="K353" s="87" t="s">
        <v>666</v>
      </c>
      <c r="L353" s="88" t="s">
        <v>637</v>
      </c>
    </row>
    <row r="354" spans="1:12" s="76" customFormat="1" ht="54">
      <c r="A354" s="81">
        <v>350</v>
      </c>
      <c r="B354" s="89" t="s">
        <v>421</v>
      </c>
      <c r="C354" s="90">
        <v>10</v>
      </c>
      <c r="D354" s="99">
        <v>499</v>
      </c>
      <c r="E354" s="99">
        <v>4</v>
      </c>
      <c r="F354" s="99">
        <v>2982</v>
      </c>
      <c r="G354" s="97" t="s">
        <v>152</v>
      </c>
      <c r="H354" s="147" t="s">
        <v>272</v>
      </c>
      <c r="I354" s="82" t="s">
        <v>667</v>
      </c>
      <c r="J354" s="86">
        <v>43116</v>
      </c>
      <c r="K354" s="87" t="s">
        <v>666</v>
      </c>
      <c r="L354" s="88" t="s">
        <v>637</v>
      </c>
    </row>
    <row r="355" spans="1:12" s="76" customFormat="1" ht="54">
      <c r="A355" s="81">
        <v>351</v>
      </c>
      <c r="B355" s="89" t="s">
        <v>421</v>
      </c>
      <c r="C355" s="90">
        <v>11</v>
      </c>
      <c r="D355" s="99">
        <v>500</v>
      </c>
      <c r="E355" s="99">
        <v>4</v>
      </c>
      <c r="F355" s="99">
        <v>2982</v>
      </c>
      <c r="G355" s="97" t="s">
        <v>152</v>
      </c>
      <c r="H355" s="147" t="s">
        <v>272</v>
      </c>
      <c r="I355" s="82" t="s">
        <v>667</v>
      </c>
      <c r="J355" s="86">
        <v>43116</v>
      </c>
      <c r="K355" s="87" t="s">
        <v>666</v>
      </c>
      <c r="L355" s="88" t="s">
        <v>637</v>
      </c>
    </row>
    <row r="356" spans="1:12" s="76" customFormat="1" ht="40.5">
      <c r="A356" s="81">
        <v>352</v>
      </c>
      <c r="B356" s="89" t="s">
        <v>421</v>
      </c>
      <c r="C356" s="90">
        <v>12</v>
      </c>
      <c r="D356" s="99">
        <v>532</v>
      </c>
      <c r="E356" s="99">
        <v>4</v>
      </c>
      <c r="F356" s="99">
        <v>1503</v>
      </c>
      <c r="G356" s="97" t="s">
        <v>22</v>
      </c>
      <c r="H356" s="147" t="s">
        <v>272</v>
      </c>
      <c r="I356" s="98" t="s">
        <v>624</v>
      </c>
      <c r="J356" s="86">
        <v>43116</v>
      </c>
      <c r="K356" s="87" t="s">
        <v>666</v>
      </c>
      <c r="L356" s="88" t="s">
        <v>637</v>
      </c>
    </row>
    <row r="357" spans="1:12" s="76" customFormat="1" ht="54">
      <c r="A357" s="81">
        <v>353</v>
      </c>
      <c r="B357" s="89" t="s">
        <v>421</v>
      </c>
      <c r="C357" s="91">
        <v>13</v>
      </c>
      <c r="D357" s="99">
        <v>534</v>
      </c>
      <c r="E357" s="99">
        <v>3</v>
      </c>
      <c r="F357" s="99">
        <v>3203</v>
      </c>
      <c r="G357" s="97" t="s">
        <v>43</v>
      </c>
      <c r="H357" s="147" t="s">
        <v>272</v>
      </c>
      <c r="I357" s="82" t="s">
        <v>667</v>
      </c>
      <c r="J357" s="86">
        <v>43116</v>
      </c>
      <c r="K357" s="87" t="s">
        <v>666</v>
      </c>
      <c r="L357" s="88" t="s">
        <v>637</v>
      </c>
    </row>
    <row r="358" spans="1:12" s="76" customFormat="1" ht="54">
      <c r="A358" s="81">
        <v>354</v>
      </c>
      <c r="B358" s="89" t="s">
        <v>421</v>
      </c>
      <c r="C358" s="91">
        <v>14</v>
      </c>
      <c r="D358" s="99">
        <v>562</v>
      </c>
      <c r="E358" s="99">
        <v>4</v>
      </c>
      <c r="F358" s="99">
        <v>2983</v>
      </c>
      <c r="G358" s="97" t="s">
        <v>614</v>
      </c>
      <c r="H358" s="147" t="s">
        <v>272</v>
      </c>
      <c r="I358" s="82" t="s">
        <v>667</v>
      </c>
      <c r="J358" s="86">
        <v>43116</v>
      </c>
      <c r="K358" s="87" t="s">
        <v>666</v>
      </c>
      <c r="L358" s="88" t="s">
        <v>637</v>
      </c>
    </row>
    <row r="359" spans="1:12" s="76" customFormat="1" ht="40.5">
      <c r="A359" s="81">
        <v>355</v>
      </c>
      <c r="B359" s="89" t="s">
        <v>421</v>
      </c>
      <c r="C359" s="90">
        <v>15</v>
      </c>
      <c r="D359" s="99">
        <v>598</v>
      </c>
      <c r="E359" s="101">
        <v>4</v>
      </c>
      <c r="F359" s="101">
        <v>1503</v>
      </c>
      <c r="G359" s="97" t="s">
        <v>325</v>
      </c>
      <c r="H359" s="147" t="s">
        <v>272</v>
      </c>
      <c r="I359" s="98" t="s">
        <v>624</v>
      </c>
      <c r="J359" s="86">
        <v>43116</v>
      </c>
      <c r="K359" s="87" t="s">
        <v>666</v>
      </c>
      <c r="L359" s="88" t="s">
        <v>637</v>
      </c>
    </row>
    <row r="360" spans="1:12" s="76" customFormat="1" ht="40.5">
      <c r="A360" s="81">
        <v>356</v>
      </c>
      <c r="B360" s="89" t="s">
        <v>421</v>
      </c>
      <c r="C360" s="90">
        <v>16</v>
      </c>
      <c r="D360" s="99">
        <v>735</v>
      </c>
      <c r="E360" s="101">
        <v>2</v>
      </c>
      <c r="F360" s="101">
        <v>314</v>
      </c>
      <c r="G360" s="97" t="s">
        <v>133</v>
      </c>
      <c r="H360" s="147" t="s">
        <v>272</v>
      </c>
      <c r="I360" s="98" t="s">
        <v>139</v>
      </c>
      <c r="J360" s="86">
        <v>43116</v>
      </c>
      <c r="K360" s="87" t="s">
        <v>666</v>
      </c>
      <c r="L360" s="88" t="s">
        <v>637</v>
      </c>
    </row>
    <row r="361" spans="1:12" s="76" customFormat="1" ht="40.5">
      <c r="A361" s="81">
        <v>357</v>
      </c>
      <c r="B361" s="89" t="s">
        <v>421</v>
      </c>
      <c r="C361" s="90">
        <v>17</v>
      </c>
      <c r="D361" s="99">
        <v>735</v>
      </c>
      <c r="E361" s="101">
        <v>2</v>
      </c>
      <c r="F361" s="101">
        <v>314</v>
      </c>
      <c r="G361" s="97" t="s">
        <v>133</v>
      </c>
      <c r="H361" s="147" t="s">
        <v>272</v>
      </c>
      <c r="I361" s="98" t="s">
        <v>140</v>
      </c>
      <c r="J361" s="86">
        <v>43116</v>
      </c>
      <c r="K361" s="87" t="s">
        <v>666</v>
      </c>
      <c r="L361" s="88" t="s">
        <v>637</v>
      </c>
    </row>
    <row r="362" spans="1:12" s="76" customFormat="1" ht="54">
      <c r="A362" s="81">
        <v>358</v>
      </c>
      <c r="B362" s="89" t="s">
        <v>421</v>
      </c>
      <c r="C362" s="90">
        <v>18</v>
      </c>
      <c r="D362" s="99">
        <v>794</v>
      </c>
      <c r="E362" s="101">
        <v>4</v>
      </c>
      <c r="F362" s="101">
        <v>2982</v>
      </c>
      <c r="G362" s="97" t="s">
        <v>152</v>
      </c>
      <c r="H362" s="147" t="s">
        <v>272</v>
      </c>
      <c r="I362" s="82" t="s">
        <v>667</v>
      </c>
      <c r="J362" s="86">
        <v>43116</v>
      </c>
      <c r="K362" s="87" t="s">
        <v>666</v>
      </c>
      <c r="L362" s="88" t="s">
        <v>637</v>
      </c>
    </row>
    <row r="363" spans="1:12" s="76" customFormat="1" ht="54">
      <c r="A363" s="81">
        <v>359</v>
      </c>
      <c r="B363" s="89" t="s">
        <v>421</v>
      </c>
      <c r="C363" s="90">
        <v>19</v>
      </c>
      <c r="D363" s="99">
        <v>795</v>
      </c>
      <c r="E363" s="101">
        <v>4</v>
      </c>
      <c r="F363" s="101">
        <v>2982</v>
      </c>
      <c r="G363" s="97" t="s">
        <v>152</v>
      </c>
      <c r="H363" s="147" t="s">
        <v>272</v>
      </c>
      <c r="I363" s="82" t="s">
        <v>667</v>
      </c>
      <c r="J363" s="86">
        <v>43116</v>
      </c>
      <c r="K363" s="87" t="s">
        <v>666</v>
      </c>
      <c r="L363" s="88" t="s">
        <v>637</v>
      </c>
    </row>
    <row r="364" spans="1:12" s="76" customFormat="1" ht="54">
      <c r="A364" s="81">
        <v>360</v>
      </c>
      <c r="B364" s="89" t="s">
        <v>421</v>
      </c>
      <c r="C364" s="90">
        <v>20</v>
      </c>
      <c r="D364" s="99">
        <v>797</v>
      </c>
      <c r="E364" s="101">
        <v>4</v>
      </c>
      <c r="F364" s="101">
        <v>2982</v>
      </c>
      <c r="G364" s="97" t="s">
        <v>152</v>
      </c>
      <c r="H364" s="147" t="s">
        <v>272</v>
      </c>
      <c r="I364" s="82" t="s">
        <v>667</v>
      </c>
      <c r="J364" s="86">
        <v>43116</v>
      </c>
      <c r="K364" s="87" t="s">
        <v>666</v>
      </c>
      <c r="L364" s="88" t="s">
        <v>637</v>
      </c>
    </row>
    <row r="365" spans="1:12" s="76" customFormat="1" ht="54">
      <c r="A365" s="81">
        <v>361</v>
      </c>
      <c r="B365" s="89" t="s">
        <v>421</v>
      </c>
      <c r="C365" s="90">
        <v>21</v>
      </c>
      <c r="D365" s="99">
        <v>798</v>
      </c>
      <c r="E365" s="101">
        <v>4</v>
      </c>
      <c r="F365" s="101">
        <v>2982</v>
      </c>
      <c r="G365" s="97" t="s">
        <v>152</v>
      </c>
      <c r="H365" s="147" t="s">
        <v>272</v>
      </c>
      <c r="I365" s="82" t="s">
        <v>667</v>
      </c>
      <c r="J365" s="86">
        <v>43116</v>
      </c>
      <c r="K365" s="87" t="s">
        <v>666</v>
      </c>
      <c r="L365" s="88" t="s">
        <v>637</v>
      </c>
    </row>
    <row r="366" spans="1:12" s="76" customFormat="1" ht="54">
      <c r="A366" s="81">
        <v>362</v>
      </c>
      <c r="B366" s="89" t="s">
        <v>421</v>
      </c>
      <c r="C366" s="90">
        <v>22</v>
      </c>
      <c r="D366" s="99">
        <v>799</v>
      </c>
      <c r="E366" s="101">
        <v>4</v>
      </c>
      <c r="F366" s="101">
        <v>2982</v>
      </c>
      <c r="G366" s="97" t="s">
        <v>152</v>
      </c>
      <c r="H366" s="147" t="s">
        <v>272</v>
      </c>
      <c r="I366" s="82" t="s">
        <v>667</v>
      </c>
      <c r="J366" s="86">
        <v>43116</v>
      </c>
      <c r="K366" s="87" t="s">
        <v>666</v>
      </c>
      <c r="L366" s="88" t="s">
        <v>637</v>
      </c>
    </row>
    <row r="367" spans="1:12" s="76" customFormat="1" ht="40.5">
      <c r="A367" s="81">
        <v>363</v>
      </c>
      <c r="B367" s="89" t="s">
        <v>421</v>
      </c>
      <c r="C367" s="90">
        <v>23</v>
      </c>
      <c r="D367" s="99">
        <v>838</v>
      </c>
      <c r="E367" s="101">
        <v>4</v>
      </c>
      <c r="F367" s="101">
        <v>1503</v>
      </c>
      <c r="G367" s="97" t="s">
        <v>326</v>
      </c>
      <c r="H367" s="147" t="s">
        <v>272</v>
      </c>
      <c r="I367" s="98" t="s">
        <v>624</v>
      </c>
      <c r="J367" s="86">
        <v>43116</v>
      </c>
      <c r="K367" s="87" t="s">
        <v>666</v>
      </c>
      <c r="L367" s="88" t="s">
        <v>637</v>
      </c>
    </row>
    <row r="368" spans="1:12" s="76" customFormat="1" ht="40.5">
      <c r="A368" s="81">
        <v>364</v>
      </c>
      <c r="B368" s="89" t="s">
        <v>421</v>
      </c>
      <c r="C368" s="91">
        <v>24</v>
      </c>
      <c r="D368" s="99">
        <v>852</v>
      </c>
      <c r="E368" s="99">
        <v>4</v>
      </c>
      <c r="F368" s="99">
        <v>310</v>
      </c>
      <c r="G368" s="97" t="s">
        <v>158</v>
      </c>
      <c r="H368" s="147" t="s">
        <v>272</v>
      </c>
      <c r="I368" s="98" t="s">
        <v>726</v>
      </c>
      <c r="J368" s="86">
        <v>43116</v>
      </c>
      <c r="K368" s="87" t="s">
        <v>666</v>
      </c>
      <c r="L368" s="88" t="s">
        <v>637</v>
      </c>
    </row>
    <row r="369" spans="1:12" s="76" customFormat="1" ht="54">
      <c r="A369" s="81">
        <v>365</v>
      </c>
      <c r="B369" s="89" t="s">
        <v>421</v>
      </c>
      <c r="C369" s="90">
        <v>25</v>
      </c>
      <c r="D369" s="99">
        <v>907</v>
      </c>
      <c r="E369" s="101">
        <v>2</v>
      </c>
      <c r="F369" s="101">
        <v>2824</v>
      </c>
      <c r="G369" s="97" t="s">
        <v>135</v>
      </c>
      <c r="H369" s="147" t="s">
        <v>272</v>
      </c>
      <c r="I369" s="98" t="s">
        <v>434</v>
      </c>
      <c r="J369" s="86">
        <v>43116</v>
      </c>
      <c r="K369" s="87" t="s">
        <v>666</v>
      </c>
      <c r="L369" s="88" t="s">
        <v>637</v>
      </c>
    </row>
    <row r="370" spans="1:12" s="76" customFormat="1" ht="54">
      <c r="A370" s="81">
        <v>366</v>
      </c>
      <c r="B370" s="89" t="s">
        <v>421</v>
      </c>
      <c r="C370" s="90">
        <v>26</v>
      </c>
      <c r="D370" s="99">
        <v>936</v>
      </c>
      <c r="E370" s="101">
        <v>2</v>
      </c>
      <c r="F370" s="101">
        <v>2824</v>
      </c>
      <c r="G370" s="97" t="s">
        <v>135</v>
      </c>
      <c r="H370" s="147" t="s">
        <v>272</v>
      </c>
      <c r="I370" s="98" t="s">
        <v>435</v>
      </c>
      <c r="J370" s="86">
        <v>43116</v>
      </c>
      <c r="K370" s="87" t="s">
        <v>666</v>
      </c>
      <c r="L370" s="88" t="s">
        <v>637</v>
      </c>
    </row>
    <row r="371" spans="1:12" s="76" customFormat="1" ht="135">
      <c r="A371" s="81">
        <v>367</v>
      </c>
      <c r="B371" s="89" t="s">
        <v>421</v>
      </c>
      <c r="C371" s="90">
        <v>27</v>
      </c>
      <c r="D371" s="99">
        <v>944</v>
      </c>
      <c r="E371" s="101">
        <v>4</v>
      </c>
      <c r="F371" s="101">
        <v>2985</v>
      </c>
      <c r="G371" s="97" t="s">
        <v>436</v>
      </c>
      <c r="H371" s="147" t="s">
        <v>272</v>
      </c>
      <c r="I371" s="98" t="s">
        <v>625</v>
      </c>
      <c r="J371" s="86">
        <v>43116</v>
      </c>
      <c r="K371" s="87" t="s">
        <v>666</v>
      </c>
      <c r="L371" s="88" t="s">
        <v>637</v>
      </c>
    </row>
    <row r="372" spans="1:12" s="76" customFormat="1" ht="40.5">
      <c r="A372" s="81">
        <v>368</v>
      </c>
      <c r="B372" s="89" t="s">
        <v>421</v>
      </c>
      <c r="C372" s="91">
        <v>28</v>
      </c>
      <c r="D372" s="99">
        <v>987</v>
      </c>
      <c r="E372" s="99">
        <v>4</v>
      </c>
      <c r="F372" s="99">
        <v>310</v>
      </c>
      <c r="G372" s="97" t="s">
        <v>158</v>
      </c>
      <c r="H372" s="147" t="s">
        <v>272</v>
      </c>
      <c r="I372" s="98" t="s">
        <v>726</v>
      </c>
      <c r="J372" s="86">
        <v>43116</v>
      </c>
      <c r="K372" s="87" t="s">
        <v>666</v>
      </c>
      <c r="L372" s="88" t="s">
        <v>637</v>
      </c>
    </row>
    <row r="373" spans="1:12" s="76" customFormat="1" ht="54">
      <c r="A373" s="81">
        <v>369</v>
      </c>
      <c r="B373" s="89" t="s">
        <v>421</v>
      </c>
      <c r="C373" s="90">
        <v>29</v>
      </c>
      <c r="D373" s="99">
        <v>1153</v>
      </c>
      <c r="E373" s="101">
        <v>2</v>
      </c>
      <c r="F373" s="101">
        <v>1532</v>
      </c>
      <c r="G373" s="97" t="s">
        <v>425</v>
      </c>
      <c r="H373" s="147" t="s">
        <v>272</v>
      </c>
      <c r="I373" s="98" t="s">
        <v>124</v>
      </c>
      <c r="J373" s="86">
        <v>43116</v>
      </c>
      <c r="K373" s="87" t="s">
        <v>666</v>
      </c>
      <c r="L373" s="88" t="s">
        <v>637</v>
      </c>
    </row>
    <row r="374" spans="1:12" s="76" customFormat="1" ht="54">
      <c r="A374" s="81">
        <v>370</v>
      </c>
      <c r="B374" s="89" t="s">
        <v>421</v>
      </c>
      <c r="C374" s="90">
        <v>30</v>
      </c>
      <c r="D374" s="99">
        <v>1203</v>
      </c>
      <c r="E374" s="101">
        <v>4</v>
      </c>
      <c r="F374" s="101">
        <v>2982</v>
      </c>
      <c r="G374" s="97" t="s">
        <v>152</v>
      </c>
      <c r="H374" s="147" t="s">
        <v>272</v>
      </c>
      <c r="I374" s="82" t="s">
        <v>667</v>
      </c>
      <c r="J374" s="86">
        <v>43116</v>
      </c>
      <c r="K374" s="87" t="s">
        <v>666</v>
      </c>
      <c r="L374" s="88" t="s">
        <v>637</v>
      </c>
    </row>
    <row r="375" spans="1:12" s="76" customFormat="1" ht="40.5">
      <c r="A375" s="81">
        <v>371</v>
      </c>
      <c r="B375" s="89" t="s">
        <v>421</v>
      </c>
      <c r="C375" s="90">
        <v>31</v>
      </c>
      <c r="D375" s="99">
        <v>1544</v>
      </c>
      <c r="E375" s="101">
        <v>4</v>
      </c>
      <c r="F375" s="101">
        <v>286</v>
      </c>
      <c r="G375" s="97" t="s">
        <v>151</v>
      </c>
      <c r="H375" s="147" t="s">
        <v>272</v>
      </c>
      <c r="I375" s="82" t="s">
        <v>38</v>
      </c>
      <c r="J375" s="86">
        <v>43116</v>
      </c>
      <c r="K375" s="87" t="s">
        <v>666</v>
      </c>
      <c r="L375" s="88" t="s">
        <v>637</v>
      </c>
    </row>
    <row r="376" spans="1:12" s="76" customFormat="1" ht="40.5">
      <c r="A376" s="81">
        <v>372</v>
      </c>
      <c r="B376" s="89" t="s">
        <v>421</v>
      </c>
      <c r="C376" s="90">
        <v>32</v>
      </c>
      <c r="D376" s="99">
        <v>1545</v>
      </c>
      <c r="E376" s="101">
        <v>4</v>
      </c>
      <c r="F376" s="101">
        <v>286</v>
      </c>
      <c r="G376" s="97" t="s">
        <v>151</v>
      </c>
      <c r="H376" s="147" t="s">
        <v>272</v>
      </c>
      <c r="I376" s="82" t="s">
        <v>38</v>
      </c>
      <c r="J376" s="86">
        <v>43116</v>
      </c>
      <c r="K376" s="87" t="s">
        <v>666</v>
      </c>
      <c r="L376" s="88" t="s">
        <v>637</v>
      </c>
    </row>
    <row r="377" spans="1:12" s="76" customFormat="1" ht="40.5">
      <c r="A377" s="81">
        <v>373</v>
      </c>
      <c r="B377" s="89" t="s">
        <v>421</v>
      </c>
      <c r="C377" s="90">
        <v>33</v>
      </c>
      <c r="D377" s="99">
        <v>1546</v>
      </c>
      <c r="E377" s="101">
        <v>4</v>
      </c>
      <c r="F377" s="101">
        <v>286</v>
      </c>
      <c r="G377" s="97" t="s">
        <v>151</v>
      </c>
      <c r="H377" s="147" t="s">
        <v>272</v>
      </c>
      <c r="I377" s="82" t="s">
        <v>38</v>
      </c>
      <c r="J377" s="86">
        <v>43116</v>
      </c>
      <c r="K377" s="87" t="s">
        <v>666</v>
      </c>
      <c r="L377" s="88" t="s">
        <v>637</v>
      </c>
    </row>
    <row r="378" spans="1:12" s="76" customFormat="1" ht="40.5">
      <c r="A378" s="81">
        <v>374</v>
      </c>
      <c r="B378" s="89" t="s">
        <v>421</v>
      </c>
      <c r="C378" s="90">
        <v>34</v>
      </c>
      <c r="D378" s="99">
        <v>1604</v>
      </c>
      <c r="E378" s="101">
        <v>4</v>
      </c>
      <c r="F378" s="101">
        <v>286</v>
      </c>
      <c r="G378" s="97" t="s">
        <v>151</v>
      </c>
      <c r="H378" s="147" t="s">
        <v>272</v>
      </c>
      <c r="I378" s="82" t="s">
        <v>38</v>
      </c>
      <c r="J378" s="86">
        <v>43116</v>
      </c>
      <c r="K378" s="87" t="s">
        <v>666</v>
      </c>
      <c r="L378" s="88" t="s">
        <v>637</v>
      </c>
    </row>
    <row r="379" spans="1:12" s="76" customFormat="1" ht="40.5">
      <c r="A379" s="81">
        <v>375</v>
      </c>
      <c r="B379" s="89" t="s">
        <v>421</v>
      </c>
      <c r="C379" s="90">
        <v>35</v>
      </c>
      <c r="D379" s="99">
        <v>1605</v>
      </c>
      <c r="E379" s="101">
        <v>4</v>
      </c>
      <c r="F379" s="101">
        <v>286</v>
      </c>
      <c r="G379" s="97" t="s">
        <v>151</v>
      </c>
      <c r="H379" s="147" t="s">
        <v>272</v>
      </c>
      <c r="I379" s="82" t="s">
        <v>38</v>
      </c>
      <c r="J379" s="86">
        <v>43116</v>
      </c>
      <c r="K379" s="87" t="s">
        <v>666</v>
      </c>
      <c r="L379" s="88" t="s">
        <v>637</v>
      </c>
    </row>
    <row r="380" spans="1:12" s="76" customFormat="1" ht="40.5">
      <c r="A380" s="81">
        <v>376</v>
      </c>
      <c r="B380" s="89" t="s">
        <v>421</v>
      </c>
      <c r="C380" s="90">
        <v>36</v>
      </c>
      <c r="D380" s="99">
        <v>1606</v>
      </c>
      <c r="E380" s="101">
        <v>4</v>
      </c>
      <c r="F380" s="101">
        <v>286</v>
      </c>
      <c r="G380" s="97" t="s">
        <v>151</v>
      </c>
      <c r="H380" s="147" t="s">
        <v>272</v>
      </c>
      <c r="I380" s="82" t="s">
        <v>38</v>
      </c>
      <c r="J380" s="86">
        <v>43116</v>
      </c>
      <c r="K380" s="87" t="s">
        <v>666</v>
      </c>
      <c r="L380" s="88" t="s">
        <v>637</v>
      </c>
    </row>
    <row r="381" spans="1:12" s="76" customFormat="1" ht="40.5">
      <c r="A381" s="81">
        <v>377</v>
      </c>
      <c r="B381" s="89" t="s">
        <v>421</v>
      </c>
      <c r="C381" s="90">
        <v>37</v>
      </c>
      <c r="D381" s="99">
        <v>1665</v>
      </c>
      <c r="E381" s="101">
        <v>4</v>
      </c>
      <c r="F381" s="101">
        <v>286</v>
      </c>
      <c r="G381" s="97" t="s">
        <v>151</v>
      </c>
      <c r="H381" s="147" t="s">
        <v>272</v>
      </c>
      <c r="I381" s="82" t="s">
        <v>38</v>
      </c>
      <c r="J381" s="86">
        <v>43116</v>
      </c>
      <c r="K381" s="87" t="s">
        <v>666</v>
      </c>
      <c r="L381" s="88" t="s">
        <v>637</v>
      </c>
    </row>
    <row r="382" spans="1:12" s="76" customFormat="1" ht="40.5">
      <c r="A382" s="81">
        <v>378</v>
      </c>
      <c r="B382" s="89" t="s">
        <v>421</v>
      </c>
      <c r="C382" s="90">
        <v>38</v>
      </c>
      <c r="D382" s="99">
        <v>1666</v>
      </c>
      <c r="E382" s="101">
        <v>4</v>
      </c>
      <c r="F382" s="101">
        <v>286</v>
      </c>
      <c r="G382" s="97" t="s">
        <v>151</v>
      </c>
      <c r="H382" s="147" t="s">
        <v>272</v>
      </c>
      <c r="I382" s="82" t="s">
        <v>38</v>
      </c>
      <c r="J382" s="86">
        <v>43116</v>
      </c>
      <c r="K382" s="87" t="s">
        <v>666</v>
      </c>
      <c r="L382" s="88" t="s">
        <v>637</v>
      </c>
    </row>
    <row r="383" spans="1:12" s="76" customFormat="1" ht="40.5">
      <c r="A383" s="81">
        <v>379</v>
      </c>
      <c r="B383" s="89" t="s">
        <v>421</v>
      </c>
      <c r="C383" s="90">
        <v>39</v>
      </c>
      <c r="D383" s="99">
        <v>1667</v>
      </c>
      <c r="E383" s="101">
        <v>4</v>
      </c>
      <c r="F383" s="101">
        <v>286</v>
      </c>
      <c r="G383" s="97" t="s">
        <v>151</v>
      </c>
      <c r="H383" s="147" t="s">
        <v>272</v>
      </c>
      <c r="I383" s="82" t="s">
        <v>38</v>
      </c>
      <c r="J383" s="86">
        <v>43116</v>
      </c>
      <c r="K383" s="87" t="s">
        <v>666</v>
      </c>
      <c r="L383" s="88" t="s">
        <v>637</v>
      </c>
    </row>
    <row r="384" spans="1:12" s="76" customFormat="1" ht="40.5">
      <c r="A384" s="81">
        <v>380</v>
      </c>
      <c r="B384" s="89" t="s">
        <v>421</v>
      </c>
      <c r="C384" s="90">
        <v>40</v>
      </c>
      <c r="D384" s="99">
        <v>1725</v>
      </c>
      <c r="E384" s="101">
        <v>4</v>
      </c>
      <c r="F384" s="101">
        <v>286</v>
      </c>
      <c r="G384" s="97" t="s">
        <v>151</v>
      </c>
      <c r="H384" s="147" t="s">
        <v>272</v>
      </c>
      <c r="I384" s="82" t="s">
        <v>38</v>
      </c>
      <c r="J384" s="86">
        <v>43116</v>
      </c>
      <c r="K384" s="87" t="s">
        <v>666</v>
      </c>
      <c r="L384" s="88" t="s">
        <v>637</v>
      </c>
    </row>
    <row r="385" spans="1:12" s="76" customFormat="1" ht="40.5">
      <c r="A385" s="81">
        <v>381</v>
      </c>
      <c r="B385" s="89" t="s">
        <v>421</v>
      </c>
      <c r="C385" s="90">
        <v>41</v>
      </c>
      <c r="D385" s="99">
        <v>1726</v>
      </c>
      <c r="E385" s="101">
        <v>4</v>
      </c>
      <c r="F385" s="101">
        <v>286</v>
      </c>
      <c r="G385" s="97" t="s">
        <v>151</v>
      </c>
      <c r="H385" s="147" t="s">
        <v>272</v>
      </c>
      <c r="I385" s="82" t="s">
        <v>38</v>
      </c>
      <c r="J385" s="86">
        <v>43116</v>
      </c>
      <c r="K385" s="87" t="s">
        <v>666</v>
      </c>
      <c r="L385" s="88" t="s">
        <v>637</v>
      </c>
    </row>
    <row r="386" spans="1:12" s="76" customFormat="1" ht="40.5">
      <c r="A386" s="81">
        <v>382</v>
      </c>
      <c r="B386" s="89" t="s">
        <v>421</v>
      </c>
      <c r="C386" s="90">
        <v>42</v>
      </c>
      <c r="D386" s="99">
        <v>1727</v>
      </c>
      <c r="E386" s="101">
        <v>4</v>
      </c>
      <c r="F386" s="101">
        <v>286</v>
      </c>
      <c r="G386" s="97" t="s">
        <v>151</v>
      </c>
      <c r="H386" s="147" t="s">
        <v>272</v>
      </c>
      <c r="I386" s="82" t="s">
        <v>38</v>
      </c>
      <c r="J386" s="86">
        <v>43116</v>
      </c>
      <c r="K386" s="87" t="s">
        <v>666</v>
      </c>
      <c r="L386" s="88" t="s">
        <v>637</v>
      </c>
    </row>
    <row r="387" spans="1:12" s="76" customFormat="1" ht="40.5">
      <c r="A387" s="81">
        <v>383</v>
      </c>
      <c r="B387" s="89" t="s">
        <v>421</v>
      </c>
      <c r="C387" s="90">
        <v>43</v>
      </c>
      <c r="D387" s="99">
        <v>1784</v>
      </c>
      <c r="E387" s="101">
        <v>4</v>
      </c>
      <c r="F387" s="101">
        <v>286</v>
      </c>
      <c r="G387" s="97" t="s">
        <v>151</v>
      </c>
      <c r="H387" s="147" t="s">
        <v>272</v>
      </c>
      <c r="I387" s="82" t="s">
        <v>38</v>
      </c>
      <c r="J387" s="86">
        <v>43116</v>
      </c>
      <c r="K387" s="87" t="s">
        <v>666</v>
      </c>
      <c r="L387" s="88" t="s">
        <v>637</v>
      </c>
    </row>
    <row r="388" spans="1:12" s="76" customFormat="1" ht="40.5">
      <c r="A388" s="81">
        <v>384</v>
      </c>
      <c r="B388" s="89" t="s">
        <v>421</v>
      </c>
      <c r="C388" s="90">
        <v>44</v>
      </c>
      <c r="D388" s="99">
        <v>1785</v>
      </c>
      <c r="E388" s="101">
        <v>4</v>
      </c>
      <c r="F388" s="101">
        <v>286</v>
      </c>
      <c r="G388" s="97" t="s">
        <v>151</v>
      </c>
      <c r="H388" s="147" t="s">
        <v>272</v>
      </c>
      <c r="I388" s="82" t="s">
        <v>38</v>
      </c>
      <c r="J388" s="86">
        <v>43116</v>
      </c>
      <c r="K388" s="87" t="s">
        <v>666</v>
      </c>
      <c r="L388" s="88" t="s">
        <v>637</v>
      </c>
    </row>
    <row r="389" spans="1:12" s="76" customFormat="1" ht="40.5">
      <c r="A389" s="81">
        <v>385</v>
      </c>
      <c r="B389" s="89" t="s">
        <v>421</v>
      </c>
      <c r="C389" s="90">
        <v>45</v>
      </c>
      <c r="D389" s="99">
        <v>1786</v>
      </c>
      <c r="E389" s="101">
        <v>4</v>
      </c>
      <c r="F389" s="101">
        <v>286</v>
      </c>
      <c r="G389" s="97" t="s">
        <v>151</v>
      </c>
      <c r="H389" s="147" t="s">
        <v>272</v>
      </c>
      <c r="I389" s="82" t="s">
        <v>38</v>
      </c>
      <c r="J389" s="86">
        <v>43116</v>
      </c>
      <c r="K389" s="87" t="s">
        <v>666</v>
      </c>
      <c r="L389" s="88" t="s">
        <v>637</v>
      </c>
    </row>
    <row r="390" spans="1:12" s="76" customFormat="1" ht="40.5">
      <c r="A390" s="81">
        <v>386</v>
      </c>
      <c r="B390" s="89" t="s">
        <v>421</v>
      </c>
      <c r="C390" s="90">
        <v>46</v>
      </c>
      <c r="D390" s="99">
        <v>1844</v>
      </c>
      <c r="E390" s="101">
        <v>4</v>
      </c>
      <c r="F390" s="101">
        <v>286</v>
      </c>
      <c r="G390" s="97" t="s">
        <v>151</v>
      </c>
      <c r="H390" s="147" t="s">
        <v>272</v>
      </c>
      <c r="I390" s="82" t="s">
        <v>38</v>
      </c>
      <c r="J390" s="86">
        <v>43116</v>
      </c>
      <c r="K390" s="87" t="s">
        <v>666</v>
      </c>
      <c r="L390" s="88" t="s">
        <v>637</v>
      </c>
    </row>
    <row r="391" spans="1:12" s="76" customFormat="1" ht="40.5">
      <c r="A391" s="81">
        <v>387</v>
      </c>
      <c r="B391" s="89" t="s">
        <v>421</v>
      </c>
      <c r="C391" s="90">
        <v>47</v>
      </c>
      <c r="D391" s="99">
        <v>1845</v>
      </c>
      <c r="E391" s="101">
        <v>4</v>
      </c>
      <c r="F391" s="101">
        <v>286</v>
      </c>
      <c r="G391" s="97" t="s">
        <v>151</v>
      </c>
      <c r="H391" s="147" t="s">
        <v>272</v>
      </c>
      <c r="I391" s="82" t="s">
        <v>38</v>
      </c>
      <c r="J391" s="86">
        <v>43116</v>
      </c>
      <c r="K391" s="87" t="s">
        <v>666</v>
      </c>
      <c r="L391" s="88" t="s">
        <v>637</v>
      </c>
    </row>
    <row r="392" spans="1:12" s="76" customFormat="1" ht="40.5">
      <c r="A392" s="81">
        <v>388</v>
      </c>
      <c r="B392" s="89" t="s">
        <v>421</v>
      </c>
      <c r="C392" s="90">
        <v>48</v>
      </c>
      <c r="D392" s="99">
        <v>1846</v>
      </c>
      <c r="E392" s="101">
        <v>4</v>
      </c>
      <c r="F392" s="101">
        <v>286</v>
      </c>
      <c r="G392" s="97" t="s">
        <v>151</v>
      </c>
      <c r="H392" s="147" t="s">
        <v>272</v>
      </c>
      <c r="I392" s="82" t="s">
        <v>38</v>
      </c>
      <c r="J392" s="86">
        <v>43116</v>
      </c>
      <c r="K392" s="87" t="s">
        <v>666</v>
      </c>
      <c r="L392" s="88" t="s">
        <v>637</v>
      </c>
    </row>
    <row r="393" spans="1:12" s="76" customFormat="1" ht="40.5">
      <c r="A393" s="81">
        <v>389</v>
      </c>
      <c r="B393" s="89" t="s">
        <v>421</v>
      </c>
      <c r="C393" s="90">
        <v>49</v>
      </c>
      <c r="D393" s="99">
        <v>1904</v>
      </c>
      <c r="E393" s="101">
        <v>4</v>
      </c>
      <c r="F393" s="101">
        <v>286</v>
      </c>
      <c r="G393" s="97" t="s">
        <v>151</v>
      </c>
      <c r="H393" s="147" t="s">
        <v>272</v>
      </c>
      <c r="I393" s="82" t="s">
        <v>38</v>
      </c>
      <c r="J393" s="86">
        <v>43116</v>
      </c>
      <c r="K393" s="87" t="s">
        <v>666</v>
      </c>
      <c r="L393" s="88" t="s">
        <v>637</v>
      </c>
    </row>
    <row r="394" spans="1:12" s="76" customFormat="1" ht="40.5">
      <c r="A394" s="81">
        <v>390</v>
      </c>
      <c r="B394" s="89" t="s">
        <v>421</v>
      </c>
      <c r="C394" s="90">
        <v>50</v>
      </c>
      <c r="D394" s="99">
        <v>1905</v>
      </c>
      <c r="E394" s="101">
        <v>4</v>
      </c>
      <c r="F394" s="101">
        <v>286</v>
      </c>
      <c r="G394" s="97" t="s">
        <v>151</v>
      </c>
      <c r="H394" s="147" t="s">
        <v>272</v>
      </c>
      <c r="I394" s="82" t="s">
        <v>38</v>
      </c>
      <c r="J394" s="86">
        <v>43116</v>
      </c>
      <c r="K394" s="87" t="s">
        <v>666</v>
      </c>
      <c r="L394" s="88" t="s">
        <v>637</v>
      </c>
    </row>
    <row r="395" spans="1:12" s="76" customFormat="1" ht="40.5">
      <c r="A395" s="81">
        <v>391</v>
      </c>
      <c r="B395" s="89" t="s">
        <v>421</v>
      </c>
      <c r="C395" s="90">
        <v>51</v>
      </c>
      <c r="D395" s="99">
        <v>1906</v>
      </c>
      <c r="E395" s="101">
        <v>4</v>
      </c>
      <c r="F395" s="101">
        <v>286</v>
      </c>
      <c r="G395" s="97" t="s">
        <v>151</v>
      </c>
      <c r="H395" s="147" t="s">
        <v>272</v>
      </c>
      <c r="I395" s="82" t="s">
        <v>38</v>
      </c>
      <c r="J395" s="86">
        <v>43116</v>
      </c>
      <c r="K395" s="87" t="s">
        <v>666</v>
      </c>
      <c r="L395" s="88" t="s">
        <v>637</v>
      </c>
    </row>
    <row r="396" spans="1:12" s="76" customFormat="1" ht="40.5">
      <c r="A396" s="81">
        <v>392</v>
      </c>
      <c r="B396" s="89" t="s">
        <v>421</v>
      </c>
      <c r="C396" s="90">
        <v>52</v>
      </c>
      <c r="D396" s="99">
        <v>1964</v>
      </c>
      <c r="E396" s="101">
        <v>4</v>
      </c>
      <c r="F396" s="101">
        <v>286</v>
      </c>
      <c r="G396" s="97" t="s">
        <v>151</v>
      </c>
      <c r="H396" s="147" t="s">
        <v>272</v>
      </c>
      <c r="I396" s="82" t="s">
        <v>38</v>
      </c>
      <c r="J396" s="86">
        <v>43116</v>
      </c>
      <c r="K396" s="87" t="s">
        <v>666</v>
      </c>
      <c r="L396" s="88" t="s">
        <v>637</v>
      </c>
    </row>
    <row r="397" spans="1:12" s="76" customFormat="1" ht="40.5">
      <c r="A397" s="81">
        <v>393</v>
      </c>
      <c r="B397" s="89" t="s">
        <v>421</v>
      </c>
      <c r="C397" s="90">
        <v>53</v>
      </c>
      <c r="D397" s="99">
        <v>1965</v>
      </c>
      <c r="E397" s="101">
        <v>4</v>
      </c>
      <c r="F397" s="101">
        <v>286</v>
      </c>
      <c r="G397" s="97" t="s">
        <v>151</v>
      </c>
      <c r="H397" s="147" t="s">
        <v>272</v>
      </c>
      <c r="I397" s="82" t="s">
        <v>38</v>
      </c>
      <c r="J397" s="86">
        <v>43116</v>
      </c>
      <c r="K397" s="87" t="s">
        <v>666</v>
      </c>
      <c r="L397" s="88" t="s">
        <v>637</v>
      </c>
    </row>
    <row r="398" spans="1:12" s="76" customFormat="1" ht="40.5">
      <c r="A398" s="81">
        <v>394</v>
      </c>
      <c r="B398" s="89" t="s">
        <v>421</v>
      </c>
      <c r="C398" s="90">
        <v>54</v>
      </c>
      <c r="D398" s="99">
        <v>1966</v>
      </c>
      <c r="E398" s="101">
        <v>4</v>
      </c>
      <c r="F398" s="101">
        <v>286</v>
      </c>
      <c r="G398" s="97" t="s">
        <v>151</v>
      </c>
      <c r="H398" s="147" t="s">
        <v>272</v>
      </c>
      <c r="I398" s="82" t="s">
        <v>38</v>
      </c>
      <c r="J398" s="86">
        <v>43116</v>
      </c>
      <c r="K398" s="87" t="s">
        <v>666</v>
      </c>
      <c r="L398" s="88" t="s">
        <v>637</v>
      </c>
    </row>
    <row r="399" spans="1:12" s="76" customFormat="1" ht="40.5">
      <c r="A399" s="81">
        <v>395</v>
      </c>
      <c r="B399" s="89" t="s">
        <v>475</v>
      </c>
      <c r="C399" s="91">
        <v>1</v>
      </c>
      <c r="D399" s="99">
        <v>2</v>
      </c>
      <c r="E399" s="99">
        <v>4</v>
      </c>
      <c r="F399" s="99">
        <v>1509</v>
      </c>
      <c r="G399" s="97" t="s">
        <v>727</v>
      </c>
      <c r="H399" s="147" t="s">
        <v>272</v>
      </c>
      <c r="I399" s="82" t="s">
        <v>728</v>
      </c>
      <c r="J399" s="86">
        <v>43116</v>
      </c>
      <c r="K399" s="87" t="s">
        <v>666</v>
      </c>
      <c r="L399" s="88" t="s">
        <v>637</v>
      </c>
    </row>
    <row r="400" spans="1:12" s="76" customFormat="1" ht="54">
      <c r="A400" s="81">
        <v>396</v>
      </c>
      <c r="B400" s="89" t="s">
        <v>85</v>
      </c>
      <c r="C400" s="90">
        <v>1</v>
      </c>
      <c r="D400" s="99">
        <v>82</v>
      </c>
      <c r="E400" s="101">
        <v>2</v>
      </c>
      <c r="F400" s="101">
        <v>1532</v>
      </c>
      <c r="G400" s="97" t="s">
        <v>23</v>
      </c>
      <c r="H400" s="147" t="s">
        <v>272</v>
      </c>
      <c r="I400" s="98" t="s">
        <v>124</v>
      </c>
      <c r="J400" s="86">
        <v>43116</v>
      </c>
      <c r="K400" s="87" t="s">
        <v>666</v>
      </c>
      <c r="L400" s="88" t="s">
        <v>637</v>
      </c>
    </row>
    <row r="401" spans="1:12" s="76" customFormat="1" ht="54">
      <c r="A401" s="81">
        <v>397</v>
      </c>
      <c r="B401" s="89" t="s">
        <v>85</v>
      </c>
      <c r="C401" s="90">
        <v>2</v>
      </c>
      <c r="D401" s="99">
        <v>180</v>
      </c>
      <c r="E401" s="101">
        <v>2</v>
      </c>
      <c r="F401" s="101">
        <v>2814</v>
      </c>
      <c r="G401" s="97" t="s">
        <v>126</v>
      </c>
      <c r="H401" s="147" t="s">
        <v>272</v>
      </c>
      <c r="I401" s="98" t="s">
        <v>437</v>
      </c>
      <c r="J401" s="86">
        <v>43116</v>
      </c>
      <c r="K401" s="87" t="s">
        <v>666</v>
      </c>
      <c r="L401" s="88" t="s">
        <v>637</v>
      </c>
    </row>
    <row r="402" spans="1:12" s="76" customFormat="1" ht="40.5">
      <c r="A402" s="81">
        <v>398</v>
      </c>
      <c r="B402" s="89" t="s">
        <v>85</v>
      </c>
      <c r="C402" s="90">
        <v>3</v>
      </c>
      <c r="D402" s="99">
        <v>222</v>
      </c>
      <c r="E402" s="101">
        <v>4</v>
      </c>
      <c r="F402" s="101">
        <v>4394</v>
      </c>
      <c r="G402" s="97" t="s">
        <v>626</v>
      </c>
      <c r="H402" s="147" t="s">
        <v>272</v>
      </c>
      <c r="I402" s="98" t="s">
        <v>627</v>
      </c>
      <c r="J402" s="86">
        <v>43116</v>
      </c>
      <c r="K402" s="87" t="s">
        <v>666</v>
      </c>
      <c r="L402" s="88" t="s">
        <v>637</v>
      </c>
    </row>
    <row r="403" spans="1:12" s="76" customFormat="1" ht="54">
      <c r="A403" s="81">
        <v>399</v>
      </c>
      <c r="B403" s="89" t="s">
        <v>85</v>
      </c>
      <c r="C403" s="90">
        <v>4</v>
      </c>
      <c r="D403" s="99">
        <v>281</v>
      </c>
      <c r="E403" s="101">
        <v>2</v>
      </c>
      <c r="F403" s="101">
        <v>2814</v>
      </c>
      <c r="G403" s="97" t="s">
        <v>126</v>
      </c>
      <c r="H403" s="147" t="s">
        <v>272</v>
      </c>
      <c r="I403" s="98" t="s">
        <v>438</v>
      </c>
      <c r="J403" s="86">
        <v>43116</v>
      </c>
      <c r="K403" s="87" t="s">
        <v>666</v>
      </c>
      <c r="L403" s="88" t="s">
        <v>637</v>
      </c>
    </row>
    <row r="404" spans="1:12" s="76" customFormat="1" ht="54">
      <c r="A404" s="81">
        <v>400</v>
      </c>
      <c r="B404" s="89" t="s">
        <v>85</v>
      </c>
      <c r="C404" s="90">
        <v>5</v>
      </c>
      <c r="D404" s="99">
        <v>318</v>
      </c>
      <c r="E404" s="101">
        <v>2</v>
      </c>
      <c r="F404" s="101">
        <v>2814</v>
      </c>
      <c r="G404" s="97" t="s">
        <v>126</v>
      </c>
      <c r="H404" s="147" t="s">
        <v>272</v>
      </c>
      <c r="I404" s="98" t="s">
        <v>729</v>
      </c>
      <c r="J404" s="86">
        <v>43116</v>
      </c>
      <c r="K404" s="87" t="s">
        <v>666</v>
      </c>
      <c r="L404" s="88" t="s">
        <v>637</v>
      </c>
    </row>
    <row r="405" spans="1:12" s="76" customFormat="1" ht="40.5">
      <c r="A405" s="81">
        <v>401</v>
      </c>
      <c r="B405" s="89" t="s">
        <v>85</v>
      </c>
      <c r="C405" s="90">
        <v>6</v>
      </c>
      <c r="D405" s="99">
        <v>403</v>
      </c>
      <c r="E405" s="101">
        <v>2</v>
      </c>
      <c r="F405" s="101">
        <v>2814</v>
      </c>
      <c r="G405" s="97" t="s">
        <v>126</v>
      </c>
      <c r="H405" s="147" t="s">
        <v>272</v>
      </c>
      <c r="I405" s="98" t="s">
        <v>439</v>
      </c>
      <c r="J405" s="86">
        <v>43116</v>
      </c>
      <c r="K405" s="87" t="s">
        <v>666</v>
      </c>
      <c r="L405" s="88" t="s">
        <v>637</v>
      </c>
    </row>
    <row r="406" spans="1:12" s="76" customFormat="1" ht="40.5">
      <c r="A406" s="81">
        <v>402</v>
      </c>
      <c r="B406" s="89" t="s">
        <v>85</v>
      </c>
      <c r="C406" s="91">
        <v>7</v>
      </c>
      <c r="D406" s="99">
        <v>450</v>
      </c>
      <c r="E406" s="99">
        <v>2</v>
      </c>
      <c r="F406" s="99">
        <v>2814</v>
      </c>
      <c r="G406" s="97" t="s">
        <v>126</v>
      </c>
      <c r="H406" s="147" t="s">
        <v>272</v>
      </c>
      <c r="I406" s="98" t="s">
        <v>439</v>
      </c>
      <c r="J406" s="86">
        <v>43116</v>
      </c>
      <c r="K406" s="87" t="s">
        <v>666</v>
      </c>
      <c r="L406" s="88" t="s">
        <v>637</v>
      </c>
    </row>
    <row r="407" spans="1:12" s="76" customFormat="1" ht="40.5">
      <c r="A407" s="81">
        <v>403</v>
      </c>
      <c r="B407" s="89" t="s">
        <v>247</v>
      </c>
      <c r="C407" s="90">
        <v>1</v>
      </c>
      <c r="D407" s="99">
        <v>491</v>
      </c>
      <c r="E407" s="101">
        <v>4</v>
      </c>
      <c r="F407" s="101">
        <v>3218</v>
      </c>
      <c r="G407" s="97" t="s">
        <v>440</v>
      </c>
      <c r="H407" s="147" t="s">
        <v>272</v>
      </c>
      <c r="I407" s="82" t="s">
        <v>628</v>
      </c>
      <c r="J407" s="86">
        <v>43116</v>
      </c>
      <c r="K407" s="87" t="s">
        <v>666</v>
      </c>
      <c r="L407" s="88" t="s">
        <v>637</v>
      </c>
    </row>
    <row r="408" spans="1:12" s="76" customFormat="1" ht="40.5">
      <c r="A408" s="81">
        <v>404</v>
      </c>
      <c r="B408" s="89" t="s">
        <v>247</v>
      </c>
      <c r="C408" s="90">
        <v>2</v>
      </c>
      <c r="D408" s="99">
        <v>534</v>
      </c>
      <c r="E408" s="101">
        <v>4</v>
      </c>
      <c r="F408" s="101">
        <v>3218</v>
      </c>
      <c r="G408" s="97" t="s">
        <v>310</v>
      </c>
      <c r="H408" s="147" t="s">
        <v>272</v>
      </c>
      <c r="I408" s="82" t="s">
        <v>628</v>
      </c>
      <c r="J408" s="86">
        <v>43116</v>
      </c>
      <c r="K408" s="87" t="s">
        <v>666</v>
      </c>
      <c r="L408" s="88" t="s">
        <v>637</v>
      </c>
    </row>
    <row r="409" spans="1:12" s="76" customFormat="1" ht="54">
      <c r="A409" s="81">
        <v>405</v>
      </c>
      <c r="B409" s="89" t="s">
        <v>247</v>
      </c>
      <c r="C409" s="91">
        <v>3</v>
      </c>
      <c r="D409" s="99">
        <v>685</v>
      </c>
      <c r="E409" s="99">
        <v>4</v>
      </c>
      <c r="F409" s="99">
        <v>288</v>
      </c>
      <c r="G409" s="97" t="s">
        <v>730</v>
      </c>
      <c r="H409" s="147" t="s">
        <v>272</v>
      </c>
      <c r="I409" s="82" t="s">
        <v>273</v>
      </c>
      <c r="J409" s="86">
        <v>43116</v>
      </c>
      <c r="K409" s="87" t="s">
        <v>666</v>
      </c>
      <c r="L409" s="88" t="s">
        <v>637</v>
      </c>
    </row>
    <row r="410" spans="1:12" s="76" customFormat="1" ht="40.5">
      <c r="A410" s="81">
        <v>406</v>
      </c>
      <c r="B410" s="89" t="s">
        <v>247</v>
      </c>
      <c r="C410" s="90">
        <v>4</v>
      </c>
      <c r="D410" s="99">
        <v>887</v>
      </c>
      <c r="E410" s="101">
        <v>4</v>
      </c>
      <c r="F410" s="101">
        <v>3218</v>
      </c>
      <c r="G410" s="97" t="s">
        <v>311</v>
      </c>
      <c r="H410" s="147" t="s">
        <v>272</v>
      </c>
      <c r="I410" s="82" t="s">
        <v>628</v>
      </c>
      <c r="J410" s="86">
        <v>43116</v>
      </c>
      <c r="K410" s="87" t="s">
        <v>666</v>
      </c>
      <c r="L410" s="88" t="s">
        <v>637</v>
      </c>
    </row>
    <row r="411" spans="1:12" s="76" customFormat="1" ht="40.5">
      <c r="A411" s="81">
        <v>407</v>
      </c>
      <c r="B411" s="89" t="s">
        <v>247</v>
      </c>
      <c r="C411" s="90">
        <v>5</v>
      </c>
      <c r="D411" s="99">
        <v>2098</v>
      </c>
      <c r="E411" s="101">
        <v>4</v>
      </c>
      <c r="F411" s="101">
        <v>3218</v>
      </c>
      <c r="G411" s="97" t="s">
        <v>312</v>
      </c>
      <c r="H411" s="147" t="s">
        <v>272</v>
      </c>
      <c r="I411" s="82" t="s">
        <v>628</v>
      </c>
      <c r="J411" s="86">
        <v>43116</v>
      </c>
      <c r="K411" s="87" t="s">
        <v>666</v>
      </c>
      <c r="L411" s="88" t="s">
        <v>637</v>
      </c>
    </row>
    <row r="412" spans="1:12" s="76" customFormat="1" ht="40.5">
      <c r="A412" s="81">
        <v>408</v>
      </c>
      <c r="B412" s="89" t="s">
        <v>247</v>
      </c>
      <c r="C412" s="90">
        <v>6</v>
      </c>
      <c r="D412" s="99">
        <v>2122</v>
      </c>
      <c r="E412" s="101">
        <v>4</v>
      </c>
      <c r="F412" s="101">
        <v>3218</v>
      </c>
      <c r="G412" s="97" t="s">
        <v>313</v>
      </c>
      <c r="H412" s="147" t="s">
        <v>272</v>
      </c>
      <c r="I412" s="82" t="s">
        <v>628</v>
      </c>
      <c r="J412" s="86">
        <v>43116</v>
      </c>
      <c r="K412" s="87" t="s">
        <v>666</v>
      </c>
      <c r="L412" s="88" t="s">
        <v>637</v>
      </c>
    </row>
    <row r="413" spans="1:12" s="76" customFormat="1" ht="40.5">
      <c r="A413" s="81">
        <v>409</v>
      </c>
      <c r="B413" s="89" t="s">
        <v>247</v>
      </c>
      <c r="C413" s="90">
        <v>7</v>
      </c>
      <c r="D413" s="99">
        <v>2125</v>
      </c>
      <c r="E413" s="101">
        <v>2</v>
      </c>
      <c r="F413" s="101">
        <v>314</v>
      </c>
      <c r="G413" s="97" t="s">
        <v>133</v>
      </c>
      <c r="H413" s="147" t="s">
        <v>272</v>
      </c>
      <c r="I413" s="82" t="s">
        <v>629</v>
      </c>
      <c r="J413" s="86">
        <v>43116</v>
      </c>
      <c r="K413" s="87" t="s">
        <v>666</v>
      </c>
      <c r="L413" s="88" t="s">
        <v>637</v>
      </c>
    </row>
    <row r="414" spans="1:12" s="76" customFormat="1" ht="40.5">
      <c r="A414" s="81">
        <v>410</v>
      </c>
      <c r="B414" s="89" t="s">
        <v>247</v>
      </c>
      <c r="C414" s="90">
        <v>8</v>
      </c>
      <c r="D414" s="99">
        <v>2126</v>
      </c>
      <c r="E414" s="101">
        <v>2</v>
      </c>
      <c r="F414" s="101">
        <v>314</v>
      </c>
      <c r="G414" s="97" t="s">
        <v>133</v>
      </c>
      <c r="H414" s="147" t="s">
        <v>272</v>
      </c>
      <c r="I414" s="82" t="s">
        <v>629</v>
      </c>
      <c r="J414" s="86">
        <v>43116</v>
      </c>
      <c r="K414" s="87" t="s">
        <v>666</v>
      </c>
      <c r="L414" s="88" t="s">
        <v>637</v>
      </c>
    </row>
    <row r="415" spans="1:12" s="76" customFormat="1" ht="40.5">
      <c r="A415" s="81">
        <v>411</v>
      </c>
      <c r="B415" s="89" t="s">
        <v>247</v>
      </c>
      <c r="C415" s="90">
        <v>9</v>
      </c>
      <c r="D415" s="99">
        <v>2127</v>
      </c>
      <c r="E415" s="101">
        <v>2</v>
      </c>
      <c r="F415" s="101">
        <v>314</v>
      </c>
      <c r="G415" s="97" t="s">
        <v>133</v>
      </c>
      <c r="H415" s="147" t="s">
        <v>272</v>
      </c>
      <c r="I415" s="82" t="s">
        <v>629</v>
      </c>
      <c r="J415" s="86">
        <v>43116</v>
      </c>
      <c r="K415" s="87" t="s">
        <v>666</v>
      </c>
      <c r="L415" s="88" t="s">
        <v>637</v>
      </c>
    </row>
    <row r="416" spans="1:12" s="76" customFormat="1" ht="40.5">
      <c r="A416" s="81">
        <v>412</v>
      </c>
      <c r="B416" s="89" t="s">
        <v>247</v>
      </c>
      <c r="C416" s="90">
        <v>10</v>
      </c>
      <c r="D416" s="99">
        <v>2128</v>
      </c>
      <c r="E416" s="101">
        <v>2</v>
      </c>
      <c r="F416" s="101">
        <v>314</v>
      </c>
      <c r="G416" s="97" t="s">
        <v>133</v>
      </c>
      <c r="H416" s="147" t="s">
        <v>272</v>
      </c>
      <c r="I416" s="82" t="s">
        <v>629</v>
      </c>
      <c r="J416" s="86">
        <v>43116</v>
      </c>
      <c r="K416" s="87" t="s">
        <v>666</v>
      </c>
      <c r="L416" s="88" t="s">
        <v>637</v>
      </c>
    </row>
    <row r="417" spans="1:12" s="76" customFormat="1" ht="40.5">
      <c r="A417" s="81">
        <v>413</v>
      </c>
      <c r="B417" s="89" t="s">
        <v>247</v>
      </c>
      <c r="C417" s="90">
        <v>11</v>
      </c>
      <c r="D417" s="99">
        <v>2135</v>
      </c>
      <c r="E417" s="101">
        <v>4</v>
      </c>
      <c r="F417" s="101">
        <v>3218</v>
      </c>
      <c r="G417" s="97" t="s">
        <v>314</v>
      </c>
      <c r="H417" s="147" t="s">
        <v>272</v>
      </c>
      <c r="I417" s="82" t="s">
        <v>628</v>
      </c>
      <c r="J417" s="86">
        <v>43116</v>
      </c>
      <c r="K417" s="87" t="s">
        <v>666</v>
      </c>
      <c r="L417" s="88" t="s">
        <v>637</v>
      </c>
    </row>
    <row r="418" spans="1:12" s="76" customFormat="1" ht="40.5">
      <c r="A418" s="81">
        <v>414</v>
      </c>
      <c r="B418" s="89" t="s">
        <v>247</v>
      </c>
      <c r="C418" s="90">
        <v>12</v>
      </c>
      <c r="D418" s="99">
        <v>2265</v>
      </c>
      <c r="E418" s="101">
        <v>2</v>
      </c>
      <c r="F418" s="101">
        <v>314</v>
      </c>
      <c r="G418" s="97" t="s">
        <v>133</v>
      </c>
      <c r="H418" s="147" t="s">
        <v>272</v>
      </c>
      <c r="I418" s="98" t="s">
        <v>139</v>
      </c>
      <c r="J418" s="86">
        <v>43116</v>
      </c>
      <c r="K418" s="87" t="s">
        <v>666</v>
      </c>
      <c r="L418" s="88" t="s">
        <v>637</v>
      </c>
    </row>
    <row r="419" spans="1:12" s="76" customFormat="1" ht="40.5">
      <c r="A419" s="81">
        <v>415</v>
      </c>
      <c r="B419" s="89" t="s">
        <v>247</v>
      </c>
      <c r="C419" s="90">
        <v>13</v>
      </c>
      <c r="D419" s="99">
        <v>2265</v>
      </c>
      <c r="E419" s="101">
        <v>2</v>
      </c>
      <c r="F419" s="101">
        <v>314</v>
      </c>
      <c r="G419" s="97" t="s">
        <v>133</v>
      </c>
      <c r="H419" s="147" t="s">
        <v>272</v>
      </c>
      <c r="I419" s="98" t="s">
        <v>140</v>
      </c>
      <c r="J419" s="86">
        <v>43116</v>
      </c>
      <c r="K419" s="87" t="s">
        <v>666</v>
      </c>
      <c r="L419" s="88" t="s">
        <v>637</v>
      </c>
    </row>
    <row r="420" spans="1:12" s="76" customFormat="1" ht="40.5">
      <c r="A420" s="81">
        <v>416</v>
      </c>
      <c r="B420" s="89" t="s">
        <v>247</v>
      </c>
      <c r="C420" s="90">
        <v>14</v>
      </c>
      <c r="D420" s="99">
        <v>2266</v>
      </c>
      <c r="E420" s="101">
        <v>2</v>
      </c>
      <c r="F420" s="101">
        <v>314</v>
      </c>
      <c r="G420" s="97" t="s">
        <v>133</v>
      </c>
      <c r="H420" s="147" t="s">
        <v>272</v>
      </c>
      <c r="I420" s="98" t="s">
        <v>139</v>
      </c>
      <c r="J420" s="86">
        <v>43116</v>
      </c>
      <c r="K420" s="87" t="s">
        <v>666</v>
      </c>
      <c r="L420" s="88" t="s">
        <v>637</v>
      </c>
    </row>
    <row r="421" spans="1:12" s="76" customFormat="1" ht="40.5">
      <c r="A421" s="81">
        <v>417</v>
      </c>
      <c r="B421" s="89" t="s">
        <v>247</v>
      </c>
      <c r="C421" s="90">
        <v>15</v>
      </c>
      <c r="D421" s="99">
        <v>2266</v>
      </c>
      <c r="E421" s="101">
        <v>2</v>
      </c>
      <c r="F421" s="101">
        <v>314</v>
      </c>
      <c r="G421" s="97" t="s">
        <v>133</v>
      </c>
      <c r="H421" s="147" t="s">
        <v>272</v>
      </c>
      <c r="I421" s="98" t="s">
        <v>140</v>
      </c>
      <c r="J421" s="86">
        <v>43116</v>
      </c>
      <c r="K421" s="87" t="s">
        <v>666</v>
      </c>
      <c r="L421" s="88" t="s">
        <v>637</v>
      </c>
    </row>
    <row r="422" spans="1:12" s="76" customFormat="1" ht="40.5">
      <c r="A422" s="81">
        <v>418</v>
      </c>
      <c r="B422" s="89" t="s">
        <v>247</v>
      </c>
      <c r="C422" s="90">
        <v>16</v>
      </c>
      <c r="D422" s="99">
        <v>2267</v>
      </c>
      <c r="E422" s="101">
        <v>2</v>
      </c>
      <c r="F422" s="101">
        <v>314</v>
      </c>
      <c r="G422" s="97" t="s">
        <v>133</v>
      </c>
      <c r="H422" s="147" t="s">
        <v>272</v>
      </c>
      <c r="I422" s="98" t="s">
        <v>139</v>
      </c>
      <c r="J422" s="86">
        <v>43116</v>
      </c>
      <c r="K422" s="87" t="s">
        <v>666</v>
      </c>
      <c r="L422" s="88" t="s">
        <v>637</v>
      </c>
    </row>
    <row r="423" spans="1:12" s="76" customFormat="1" ht="40.5">
      <c r="A423" s="81">
        <v>419</v>
      </c>
      <c r="B423" s="89" t="s">
        <v>247</v>
      </c>
      <c r="C423" s="90">
        <v>17</v>
      </c>
      <c r="D423" s="99">
        <v>2267</v>
      </c>
      <c r="E423" s="101">
        <v>2</v>
      </c>
      <c r="F423" s="101">
        <v>314</v>
      </c>
      <c r="G423" s="97" t="s">
        <v>133</v>
      </c>
      <c r="H423" s="147" t="s">
        <v>272</v>
      </c>
      <c r="I423" s="98" t="s">
        <v>140</v>
      </c>
      <c r="J423" s="86">
        <v>43116</v>
      </c>
      <c r="K423" s="87" t="s">
        <v>666</v>
      </c>
      <c r="L423" s="88" t="s">
        <v>637</v>
      </c>
    </row>
    <row r="424" spans="1:12" s="76" customFormat="1" ht="40.5">
      <c r="A424" s="81">
        <v>420</v>
      </c>
      <c r="B424" s="89" t="s">
        <v>247</v>
      </c>
      <c r="C424" s="90">
        <v>18</v>
      </c>
      <c r="D424" s="99">
        <v>2268</v>
      </c>
      <c r="E424" s="101">
        <v>2</v>
      </c>
      <c r="F424" s="101">
        <v>314</v>
      </c>
      <c r="G424" s="97" t="s">
        <v>133</v>
      </c>
      <c r="H424" s="147" t="s">
        <v>272</v>
      </c>
      <c r="I424" s="98" t="s">
        <v>139</v>
      </c>
      <c r="J424" s="86">
        <v>43116</v>
      </c>
      <c r="K424" s="87" t="s">
        <v>666</v>
      </c>
      <c r="L424" s="88" t="s">
        <v>637</v>
      </c>
    </row>
    <row r="425" spans="1:12" s="76" customFormat="1" ht="40.5">
      <c r="A425" s="81">
        <v>421</v>
      </c>
      <c r="B425" s="89" t="s">
        <v>247</v>
      </c>
      <c r="C425" s="90">
        <v>19</v>
      </c>
      <c r="D425" s="99">
        <v>2268</v>
      </c>
      <c r="E425" s="101">
        <v>2</v>
      </c>
      <c r="F425" s="101">
        <v>314</v>
      </c>
      <c r="G425" s="97" t="s">
        <v>133</v>
      </c>
      <c r="H425" s="147" t="s">
        <v>272</v>
      </c>
      <c r="I425" s="98" t="s">
        <v>140</v>
      </c>
      <c r="J425" s="86">
        <v>43116</v>
      </c>
      <c r="K425" s="87" t="s">
        <v>666</v>
      </c>
      <c r="L425" s="88" t="s">
        <v>637</v>
      </c>
    </row>
    <row r="426" spans="1:12" s="76" customFormat="1" ht="54">
      <c r="A426" s="81">
        <v>422</v>
      </c>
      <c r="B426" s="89" t="s">
        <v>247</v>
      </c>
      <c r="C426" s="90">
        <v>20</v>
      </c>
      <c r="D426" s="99">
        <v>2399</v>
      </c>
      <c r="E426" s="101">
        <v>2</v>
      </c>
      <c r="F426" s="101">
        <v>1532</v>
      </c>
      <c r="G426" s="97" t="s">
        <v>315</v>
      </c>
      <c r="H426" s="147" t="s">
        <v>272</v>
      </c>
      <c r="I426" s="98" t="s">
        <v>124</v>
      </c>
      <c r="J426" s="86">
        <v>43116</v>
      </c>
      <c r="K426" s="87" t="s">
        <v>666</v>
      </c>
      <c r="L426" s="88" t="s">
        <v>637</v>
      </c>
    </row>
    <row r="427" spans="1:12" s="76" customFormat="1" ht="54">
      <c r="A427" s="81">
        <v>423</v>
      </c>
      <c r="B427" s="89" t="s">
        <v>247</v>
      </c>
      <c r="C427" s="90">
        <v>21</v>
      </c>
      <c r="D427" s="99">
        <v>2430</v>
      </c>
      <c r="E427" s="101">
        <v>2</v>
      </c>
      <c r="F427" s="101">
        <v>1532</v>
      </c>
      <c r="G427" s="97" t="s">
        <v>316</v>
      </c>
      <c r="H427" s="147" t="s">
        <v>272</v>
      </c>
      <c r="I427" s="98" t="s">
        <v>124</v>
      </c>
      <c r="J427" s="86">
        <v>43116</v>
      </c>
      <c r="K427" s="87" t="s">
        <v>666</v>
      </c>
      <c r="L427" s="88" t="s">
        <v>637</v>
      </c>
    </row>
    <row r="428" spans="1:12" s="76" customFormat="1" ht="54">
      <c r="A428" s="81">
        <v>424</v>
      </c>
      <c r="B428" s="89" t="s">
        <v>247</v>
      </c>
      <c r="C428" s="90">
        <v>22</v>
      </c>
      <c r="D428" s="99">
        <v>2463</v>
      </c>
      <c r="E428" s="101">
        <v>2</v>
      </c>
      <c r="F428" s="101">
        <v>1532</v>
      </c>
      <c r="G428" s="97" t="s">
        <v>317</v>
      </c>
      <c r="H428" s="147" t="s">
        <v>272</v>
      </c>
      <c r="I428" s="98" t="s">
        <v>124</v>
      </c>
      <c r="J428" s="86">
        <v>43116</v>
      </c>
      <c r="K428" s="87" t="s">
        <v>666</v>
      </c>
      <c r="L428" s="88" t="s">
        <v>637</v>
      </c>
    </row>
    <row r="429" spans="1:12" s="76" customFormat="1" ht="54">
      <c r="A429" s="81">
        <v>425</v>
      </c>
      <c r="B429" s="89" t="s">
        <v>247</v>
      </c>
      <c r="C429" s="90">
        <v>23</v>
      </c>
      <c r="D429" s="99">
        <v>2498</v>
      </c>
      <c r="E429" s="101">
        <v>2</v>
      </c>
      <c r="F429" s="101">
        <v>1532</v>
      </c>
      <c r="G429" s="97" t="s">
        <v>318</v>
      </c>
      <c r="H429" s="147" t="s">
        <v>272</v>
      </c>
      <c r="I429" s="98" t="s">
        <v>124</v>
      </c>
      <c r="J429" s="86">
        <v>43116</v>
      </c>
      <c r="K429" s="87" t="s">
        <v>666</v>
      </c>
      <c r="L429" s="88" t="s">
        <v>637</v>
      </c>
    </row>
    <row r="430" spans="1:12" s="76" customFormat="1" ht="54">
      <c r="A430" s="81">
        <v>426</v>
      </c>
      <c r="B430" s="89" t="s">
        <v>247</v>
      </c>
      <c r="C430" s="90">
        <v>24</v>
      </c>
      <c r="D430" s="99">
        <v>2537</v>
      </c>
      <c r="E430" s="101">
        <v>2</v>
      </c>
      <c r="F430" s="101">
        <v>1532</v>
      </c>
      <c r="G430" s="97" t="s">
        <v>319</v>
      </c>
      <c r="H430" s="147" t="s">
        <v>272</v>
      </c>
      <c r="I430" s="98" t="s">
        <v>124</v>
      </c>
      <c r="J430" s="86">
        <v>43116</v>
      </c>
      <c r="K430" s="87" t="s">
        <v>666</v>
      </c>
      <c r="L430" s="88" t="s">
        <v>637</v>
      </c>
    </row>
    <row r="431" spans="1:12" s="76" customFormat="1" ht="54">
      <c r="A431" s="81">
        <v>427</v>
      </c>
      <c r="B431" s="89" t="s">
        <v>247</v>
      </c>
      <c r="C431" s="90">
        <v>25</v>
      </c>
      <c r="D431" s="99">
        <v>2555</v>
      </c>
      <c r="E431" s="101">
        <v>2</v>
      </c>
      <c r="F431" s="101">
        <v>1532</v>
      </c>
      <c r="G431" s="97" t="s">
        <v>320</v>
      </c>
      <c r="H431" s="147" t="s">
        <v>272</v>
      </c>
      <c r="I431" s="98" t="s">
        <v>124</v>
      </c>
      <c r="J431" s="86">
        <v>43116</v>
      </c>
      <c r="K431" s="87" t="s">
        <v>666</v>
      </c>
      <c r="L431" s="88" t="s">
        <v>637</v>
      </c>
    </row>
    <row r="432" spans="1:12" s="76" customFormat="1" ht="40.5">
      <c r="A432" s="81">
        <v>428</v>
      </c>
      <c r="B432" s="89" t="s">
        <v>247</v>
      </c>
      <c r="C432" s="90">
        <v>26</v>
      </c>
      <c r="D432" s="99">
        <v>2564</v>
      </c>
      <c r="E432" s="101">
        <v>2</v>
      </c>
      <c r="F432" s="101">
        <v>314</v>
      </c>
      <c r="G432" s="97" t="s">
        <v>133</v>
      </c>
      <c r="H432" s="147" t="s">
        <v>272</v>
      </c>
      <c r="I432" s="98" t="s">
        <v>139</v>
      </c>
      <c r="J432" s="86">
        <v>43116</v>
      </c>
      <c r="K432" s="87" t="s">
        <v>666</v>
      </c>
      <c r="L432" s="88" t="s">
        <v>637</v>
      </c>
    </row>
    <row r="433" spans="1:12" s="76" customFormat="1" ht="40.5">
      <c r="A433" s="81">
        <v>429</v>
      </c>
      <c r="B433" s="89" t="s">
        <v>247</v>
      </c>
      <c r="C433" s="90">
        <v>27</v>
      </c>
      <c r="D433" s="99">
        <v>2565</v>
      </c>
      <c r="E433" s="101">
        <v>2</v>
      </c>
      <c r="F433" s="101">
        <v>314</v>
      </c>
      <c r="G433" s="97" t="s">
        <v>133</v>
      </c>
      <c r="H433" s="147" t="s">
        <v>272</v>
      </c>
      <c r="I433" s="98" t="s">
        <v>140</v>
      </c>
      <c r="J433" s="86">
        <v>43116</v>
      </c>
      <c r="K433" s="87" t="s">
        <v>666</v>
      </c>
      <c r="L433" s="88" t="s">
        <v>637</v>
      </c>
    </row>
    <row r="434" spans="1:12" s="76" customFormat="1" ht="40.5">
      <c r="A434" s="81">
        <v>430</v>
      </c>
      <c r="B434" s="89" t="s">
        <v>247</v>
      </c>
      <c r="C434" s="90">
        <v>28</v>
      </c>
      <c r="D434" s="99">
        <v>2566</v>
      </c>
      <c r="E434" s="101">
        <v>2</v>
      </c>
      <c r="F434" s="101">
        <v>314</v>
      </c>
      <c r="G434" s="97" t="s">
        <v>133</v>
      </c>
      <c r="H434" s="147" t="s">
        <v>272</v>
      </c>
      <c r="I434" s="98" t="s">
        <v>139</v>
      </c>
      <c r="J434" s="86">
        <v>43116</v>
      </c>
      <c r="K434" s="87" t="s">
        <v>666</v>
      </c>
      <c r="L434" s="88" t="s">
        <v>637</v>
      </c>
    </row>
    <row r="435" spans="1:12" s="76" customFormat="1" ht="40.5">
      <c r="A435" s="81">
        <v>431</v>
      </c>
      <c r="B435" s="89" t="s">
        <v>247</v>
      </c>
      <c r="C435" s="90">
        <v>29</v>
      </c>
      <c r="D435" s="99">
        <v>2567</v>
      </c>
      <c r="E435" s="101">
        <v>2</v>
      </c>
      <c r="F435" s="101">
        <v>314</v>
      </c>
      <c r="G435" s="97" t="s">
        <v>133</v>
      </c>
      <c r="H435" s="147" t="s">
        <v>272</v>
      </c>
      <c r="I435" s="98" t="s">
        <v>140</v>
      </c>
      <c r="J435" s="86">
        <v>43116</v>
      </c>
      <c r="K435" s="87" t="s">
        <v>666</v>
      </c>
      <c r="L435" s="88" t="s">
        <v>637</v>
      </c>
    </row>
    <row r="436" spans="1:12" s="76" customFormat="1" ht="54">
      <c r="A436" s="81">
        <v>432</v>
      </c>
      <c r="B436" s="89" t="s">
        <v>247</v>
      </c>
      <c r="C436" s="90">
        <v>30</v>
      </c>
      <c r="D436" s="99">
        <v>2591</v>
      </c>
      <c r="E436" s="101">
        <v>2</v>
      </c>
      <c r="F436" s="101">
        <v>1532</v>
      </c>
      <c r="G436" s="97" t="s">
        <v>321</v>
      </c>
      <c r="H436" s="147" t="s">
        <v>272</v>
      </c>
      <c r="I436" s="98" t="s">
        <v>124</v>
      </c>
      <c r="J436" s="86">
        <v>43116</v>
      </c>
      <c r="K436" s="87" t="s">
        <v>666</v>
      </c>
      <c r="L436" s="88" t="s">
        <v>637</v>
      </c>
    </row>
    <row r="437" spans="1:12" s="76" customFormat="1" ht="54">
      <c r="A437" s="81">
        <v>433</v>
      </c>
      <c r="B437" s="89" t="s">
        <v>68</v>
      </c>
      <c r="C437" s="91">
        <v>1</v>
      </c>
      <c r="D437" s="99">
        <v>262</v>
      </c>
      <c r="E437" s="99">
        <v>4</v>
      </c>
      <c r="F437" s="99">
        <v>288</v>
      </c>
      <c r="G437" s="97" t="s">
        <v>731</v>
      </c>
      <c r="H437" s="147" t="s">
        <v>272</v>
      </c>
      <c r="I437" s="82" t="s">
        <v>273</v>
      </c>
      <c r="J437" s="86">
        <v>43116</v>
      </c>
      <c r="K437" s="87" t="s">
        <v>666</v>
      </c>
      <c r="L437" s="88" t="s">
        <v>637</v>
      </c>
    </row>
    <row r="438" spans="1:12" s="76" customFormat="1" ht="67.5">
      <c r="A438" s="81">
        <v>434</v>
      </c>
      <c r="B438" s="89" t="s">
        <v>80</v>
      </c>
      <c r="C438" s="91">
        <v>1</v>
      </c>
      <c r="D438" s="99">
        <v>71</v>
      </c>
      <c r="E438" s="99">
        <v>4</v>
      </c>
      <c r="F438" s="99">
        <v>288</v>
      </c>
      <c r="G438" s="97" t="s">
        <v>732</v>
      </c>
      <c r="H438" s="147" t="s">
        <v>272</v>
      </c>
      <c r="I438" s="82" t="s">
        <v>273</v>
      </c>
      <c r="J438" s="86">
        <v>43116</v>
      </c>
      <c r="K438" s="87" t="s">
        <v>666</v>
      </c>
      <c r="L438" s="88" t="s">
        <v>637</v>
      </c>
    </row>
    <row r="439" spans="1:12" s="76" customFormat="1" ht="54">
      <c r="A439" s="81">
        <v>435</v>
      </c>
      <c r="B439" s="89" t="s">
        <v>80</v>
      </c>
      <c r="C439" s="90">
        <v>2</v>
      </c>
      <c r="D439" s="99">
        <v>88</v>
      </c>
      <c r="E439" s="101">
        <v>2</v>
      </c>
      <c r="F439" s="101">
        <v>1532</v>
      </c>
      <c r="G439" s="97" t="s">
        <v>322</v>
      </c>
      <c r="H439" s="147" t="s">
        <v>272</v>
      </c>
      <c r="I439" s="98" t="s">
        <v>124</v>
      </c>
      <c r="J439" s="86">
        <v>43116</v>
      </c>
      <c r="K439" s="87" t="s">
        <v>666</v>
      </c>
      <c r="L439" s="88" t="s">
        <v>637</v>
      </c>
    </row>
    <row r="440" spans="1:12" s="76" customFormat="1" ht="54">
      <c r="A440" s="81">
        <v>436</v>
      </c>
      <c r="B440" s="89" t="s">
        <v>80</v>
      </c>
      <c r="C440" s="90">
        <v>3</v>
      </c>
      <c r="D440" s="99">
        <v>116</v>
      </c>
      <c r="E440" s="101">
        <v>2</v>
      </c>
      <c r="F440" s="101">
        <v>1532</v>
      </c>
      <c r="G440" s="97" t="s">
        <v>323</v>
      </c>
      <c r="H440" s="147" t="s">
        <v>272</v>
      </c>
      <c r="I440" s="98" t="s">
        <v>124</v>
      </c>
      <c r="J440" s="86">
        <v>43116</v>
      </c>
      <c r="K440" s="87" t="s">
        <v>666</v>
      </c>
      <c r="L440" s="88" t="s">
        <v>637</v>
      </c>
    </row>
    <row r="441" spans="1:12" s="76" customFormat="1" ht="54">
      <c r="A441" s="81">
        <v>437</v>
      </c>
      <c r="B441" s="89" t="s">
        <v>80</v>
      </c>
      <c r="C441" s="90">
        <v>4</v>
      </c>
      <c r="D441" s="99">
        <v>150</v>
      </c>
      <c r="E441" s="101">
        <v>2</v>
      </c>
      <c r="F441" s="101">
        <v>1532</v>
      </c>
      <c r="G441" s="97" t="s">
        <v>324</v>
      </c>
      <c r="H441" s="147" t="s">
        <v>272</v>
      </c>
      <c r="I441" s="98" t="s">
        <v>124</v>
      </c>
      <c r="J441" s="86">
        <v>43116</v>
      </c>
      <c r="K441" s="87" t="s">
        <v>666</v>
      </c>
      <c r="L441" s="88" t="s">
        <v>637</v>
      </c>
    </row>
    <row r="442" spans="1:12" s="76" customFormat="1" ht="40.5">
      <c r="A442" s="81">
        <v>438</v>
      </c>
      <c r="B442" s="89" t="s">
        <v>80</v>
      </c>
      <c r="C442" s="90">
        <v>5</v>
      </c>
      <c r="D442" s="99">
        <v>217</v>
      </c>
      <c r="E442" s="101">
        <v>4</v>
      </c>
      <c r="F442" s="101">
        <v>286</v>
      </c>
      <c r="G442" s="97" t="s">
        <v>151</v>
      </c>
      <c r="H442" s="147" t="s">
        <v>272</v>
      </c>
      <c r="I442" s="82" t="s">
        <v>38</v>
      </c>
      <c r="J442" s="86">
        <v>43116</v>
      </c>
      <c r="K442" s="87" t="s">
        <v>666</v>
      </c>
      <c r="L442" s="88" t="s">
        <v>637</v>
      </c>
    </row>
    <row r="443" spans="1:12" s="76" customFormat="1" ht="40.5">
      <c r="A443" s="81">
        <v>439</v>
      </c>
      <c r="B443" s="89" t="s">
        <v>80</v>
      </c>
      <c r="C443" s="90">
        <v>6</v>
      </c>
      <c r="D443" s="99">
        <v>218</v>
      </c>
      <c r="E443" s="101">
        <v>4</v>
      </c>
      <c r="F443" s="101">
        <v>286</v>
      </c>
      <c r="G443" s="97" t="s">
        <v>151</v>
      </c>
      <c r="H443" s="147" t="s">
        <v>272</v>
      </c>
      <c r="I443" s="82" t="s">
        <v>38</v>
      </c>
      <c r="J443" s="86">
        <v>43116</v>
      </c>
      <c r="K443" s="87" t="s">
        <v>666</v>
      </c>
      <c r="L443" s="88" t="s">
        <v>637</v>
      </c>
    </row>
    <row r="444" spans="1:12" s="76" customFormat="1" ht="40.5">
      <c r="A444" s="81">
        <v>440</v>
      </c>
      <c r="B444" s="89" t="s">
        <v>80</v>
      </c>
      <c r="C444" s="90">
        <v>7</v>
      </c>
      <c r="D444" s="99">
        <v>219</v>
      </c>
      <c r="E444" s="101">
        <v>4</v>
      </c>
      <c r="F444" s="101">
        <v>286</v>
      </c>
      <c r="G444" s="97" t="s">
        <v>151</v>
      </c>
      <c r="H444" s="147" t="s">
        <v>272</v>
      </c>
      <c r="I444" s="82" t="s">
        <v>38</v>
      </c>
      <c r="J444" s="86">
        <v>43116</v>
      </c>
      <c r="K444" s="87" t="s">
        <v>666</v>
      </c>
      <c r="L444" s="88" t="s">
        <v>637</v>
      </c>
    </row>
    <row r="445" spans="1:12" s="76" customFormat="1" ht="40.5">
      <c r="A445" s="81">
        <v>441</v>
      </c>
      <c r="B445" s="89" t="s">
        <v>80</v>
      </c>
      <c r="C445" s="90">
        <v>8</v>
      </c>
      <c r="D445" s="99">
        <v>248</v>
      </c>
      <c r="E445" s="101">
        <v>4</v>
      </c>
      <c r="F445" s="101">
        <v>1503</v>
      </c>
      <c r="G445" s="97" t="s">
        <v>426</v>
      </c>
      <c r="H445" s="147" t="s">
        <v>272</v>
      </c>
      <c r="I445" s="98" t="s">
        <v>624</v>
      </c>
      <c r="J445" s="86">
        <v>43116</v>
      </c>
      <c r="K445" s="87" t="s">
        <v>666</v>
      </c>
      <c r="L445" s="88" t="s">
        <v>637</v>
      </c>
    </row>
    <row r="446" spans="1:12" s="76" customFormat="1" ht="27">
      <c r="A446" s="81">
        <v>442</v>
      </c>
      <c r="B446" s="89" t="s">
        <v>80</v>
      </c>
      <c r="C446" s="90">
        <v>9</v>
      </c>
      <c r="D446" s="99">
        <v>250</v>
      </c>
      <c r="E446" s="101">
        <v>3</v>
      </c>
      <c r="F446" s="101">
        <v>3203</v>
      </c>
      <c r="G446" s="97" t="s">
        <v>43</v>
      </c>
      <c r="H446" s="147" t="s">
        <v>272</v>
      </c>
      <c r="I446" s="98" t="s">
        <v>441</v>
      </c>
      <c r="J446" s="86">
        <v>43116</v>
      </c>
      <c r="K446" s="87" t="s">
        <v>666</v>
      </c>
      <c r="L446" s="88" t="s">
        <v>637</v>
      </c>
    </row>
    <row r="447" spans="1:12" s="76" customFormat="1" ht="54">
      <c r="A447" s="81">
        <v>443</v>
      </c>
      <c r="B447" s="89" t="s">
        <v>80</v>
      </c>
      <c r="C447" s="91">
        <v>10</v>
      </c>
      <c r="D447" s="99">
        <v>298</v>
      </c>
      <c r="E447" s="99">
        <v>2</v>
      </c>
      <c r="F447" s="99">
        <v>1532</v>
      </c>
      <c r="G447" s="97" t="s">
        <v>733</v>
      </c>
      <c r="H447" s="147" t="s">
        <v>272</v>
      </c>
      <c r="I447" s="98" t="s">
        <v>124</v>
      </c>
      <c r="J447" s="86">
        <v>43116</v>
      </c>
      <c r="K447" s="87" t="s">
        <v>666</v>
      </c>
      <c r="L447" s="88" t="s">
        <v>637</v>
      </c>
    </row>
    <row r="448" spans="1:12" s="76" customFormat="1" ht="40.5">
      <c r="A448" s="81">
        <v>444</v>
      </c>
      <c r="B448" s="89" t="s">
        <v>80</v>
      </c>
      <c r="C448" s="91">
        <v>11</v>
      </c>
      <c r="D448" s="99">
        <v>315</v>
      </c>
      <c r="E448" s="99">
        <v>4</v>
      </c>
      <c r="F448" s="99">
        <v>1503</v>
      </c>
      <c r="G448" s="97" t="s">
        <v>570</v>
      </c>
      <c r="H448" s="147" t="s">
        <v>272</v>
      </c>
      <c r="I448" s="98" t="s">
        <v>734</v>
      </c>
      <c r="J448" s="86">
        <v>43116</v>
      </c>
      <c r="K448" s="87" t="s">
        <v>666</v>
      </c>
      <c r="L448" s="88" t="s">
        <v>637</v>
      </c>
    </row>
    <row r="449" spans="1:12" s="76" customFormat="1" ht="54">
      <c r="A449" s="81">
        <v>445</v>
      </c>
      <c r="B449" s="89" t="s">
        <v>87</v>
      </c>
      <c r="C449" s="90">
        <v>1</v>
      </c>
      <c r="D449" s="99">
        <v>47</v>
      </c>
      <c r="E449" s="101">
        <v>2</v>
      </c>
      <c r="F449" s="101">
        <v>1532</v>
      </c>
      <c r="G449" s="97" t="s">
        <v>328</v>
      </c>
      <c r="H449" s="147" t="s">
        <v>272</v>
      </c>
      <c r="I449" s="98" t="s">
        <v>124</v>
      </c>
      <c r="J449" s="86">
        <v>43116</v>
      </c>
      <c r="K449" s="87" t="s">
        <v>666</v>
      </c>
      <c r="L449" s="88" t="s">
        <v>637</v>
      </c>
    </row>
    <row r="450" spans="1:12" s="76" customFormat="1" ht="54">
      <c r="A450" s="81">
        <v>446</v>
      </c>
      <c r="B450" s="89" t="s">
        <v>87</v>
      </c>
      <c r="C450" s="90">
        <v>2</v>
      </c>
      <c r="D450" s="99">
        <v>66</v>
      </c>
      <c r="E450" s="101">
        <v>2</v>
      </c>
      <c r="F450" s="101">
        <v>1532</v>
      </c>
      <c r="G450" s="97" t="s">
        <v>329</v>
      </c>
      <c r="H450" s="147" t="s">
        <v>272</v>
      </c>
      <c r="I450" s="98" t="s">
        <v>124</v>
      </c>
      <c r="J450" s="86">
        <v>43116</v>
      </c>
      <c r="K450" s="87" t="s">
        <v>666</v>
      </c>
      <c r="L450" s="88" t="s">
        <v>637</v>
      </c>
    </row>
    <row r="451" spans="1:12" s="76" customFormat="1" ht="54">
      <c r="A451" s="81">
        <v>447</v>
      </c>
      <c r="B451" s="89" t="s">
        <v>248</v>
      </c>
      <c r="C451" s="90">
        <v>1</v>
      </c>
      <c r="D451" s="99">
        <v>41</v>
      </c>
      <c r="E451" s="101">
        <v>2</v>
      </c>
      <c r="F451" s="101">
        <v>1502</v>
      </c>
      <c r="G451" s="97" t="s">
        <v>330</v>
      </c>
      <c r="H451" s="147" t="s">
        <v>272</v>
      </c>
      <c r="I451" s="98" t="s">
        <v>630</v>
      </c>
      <c r="J451" s="86">
        <v>43116</v>
      </c>
      <c r="K451" s="87" t="s">
        <v>666</v>
      </c>
      <c r="L451" s="88" t="s">
        <v>637</v>
      </c>
    </row>
    <row r="452" spans="1:12" s="76" customFormat="1" ht="54">
      <c r="A452" s="81">
        <v>448</v>
      </c>
      <c r="B452" s="89" t="s">
        <v>248</v>
      </c>
      <c r="C452" s="90">
        <v>2</v>
      </c>
      <c r="D452" s="99">
        <v>41</v>
      </c>
      <c r="E452" s="101">
        <v>2</v>
      </c>
      <c r="F452" s="101">
        <v>3211</v>
      </c>
      <c r="G452" s="97" t="s">
        <v>331</v>
      </c>
      <c r="H452" s="147" t="s">
        <v>272</v>
      </c>
      <c r="I452" s="98" t="s">
        <v>630</v>
      </c>
      <c r="J452" s="86">
        <v>43116</v>
      </c>
      <c r="K452" s="87" t="s">
        <v>666</v>
      </c>
      <c r="L452" s="88" t="s">
        <v>637</v>
      </c>
    </row>
    <row r="453" spans="1:12" s="76" customFormat="1" ht="54">
      <c r="A453" s="81">
        <v>449</v>
      </c>
      <c r="B453" s="89" t="s">
        <v>248</v>
      </c>
      <c r="C453" s="90">
        <v>3</v>
      </c>
      <c r="D453" s="99">
        <v>44</v>
      </c>
      <c r="E453" s="101">
        <v>2</v>
      </c>
      <c r="F453" s="101">
        <v>1502</v>
      </c>
      <c r="G453" s="97" t="s">
        <v>332</v>
      </c>
      <c r="H453" s="147" t="s">
        <v>272</v>
      </c>
      <c r="I453" s="98" t="s">
        <v>630</v>
      </c>
      <c r="J453" s="86">
        <v>43116</v>
      </c>
      <c r="K453" s="87" t="s">
        <v>666</v>
      </c>
      <c r="L453" s="88" t="s">
        <v>637</v>
      </c>
    </row>
    <row r="454" spans="1:12" s="76" customFormat="1" ht="54">
      <c r="A454" s="81">
        <v>450</v>
      </c>
      <c r="B454" s="89" t="s">
        <v>248</v>
      </c>
      <c r="C454" s="90">
        <v>4</v>
      </c>
      <c r="D454" s="99">
        <v>44</v>
      </c>
      <c r="E454" s="101">
        <v>2</v>
      </c>
      <c r="F454" s="101">
        <v>3211</v>
      </c>
      <c r="G454" s="97" t="s">
        <v>333</v>
      </c>
      <c r="H454" s="147" t="s">
        <v>272</v>
      </c>
      <c r="I454" s="98" t="s">
        <v>630</v>
      </c>
      <c r="J454" s="86">
        <v>43116</v>
      </c>
      <c r="K454" s="87" t="s">
        <v>666</v>
      </c>
      <c r="L454" s="88" t="s">
        <v>637</v>
      </c>
    </row>
    <row r="455" spans="1:12" s="76" customFormat="1" ht="54">
      <c r="A455" s="81">
        <v>451</v>
      </c>
      <c r="B455" s="89" t="s">
        <v>248</v>
      </c>
      <c r="C455" s="90">
        <v>5</v>
      </c>
      <c r="D455" s="99">
        <v>45</v>
      </c>
      <c r="E455" s="101">
        <v>2</v>
      </c>
      <c r="F455" s="101">
        <v>1502</v>
      </c>
      <c r="G455" s="97" t="s">
        <v>334</v>
      </c>
      <c r="H455" s="147" t="s">
        <v>272</v>
      </c>
      <c r="I455" s="98" t="s">
        <v>630</v>
      </c>
      <c r="J455" s="86">
        <v>43116</v>
      </c>
      <c r="K455" s="87" t="s">
        <v>666</v>
      </c>
      <c r="L455" s="88" t="s">
        <v>637</v>
      </c>
    </row>
    <row r="456" spans="1:12" s="76" customFormat="1" ht="54">
      <c r="A456" s="81">
        <v>452</v>
      </c>
      <c r="B456" s="89" t="s">
        <v>248</v>
      </c>
      <c r="C456" s="90">
        <v>6</v>
      </c>
      <c r="D456" s="99">
        <v>45</v>
      </c>
      <c r="E456" s="101">
        <v>2</v>
      </c>
      <c r="F456" s="101">
        <v>3211</v>
      </c>
      <c r="G456" s="97" t="s">
        <v>335</v>
      </c>
      <c r="H456" s="147" t="s">
        <v>272</v>
      </c>
      <c r="I456" s="98" t="s">
        <v>630</v>
      </c>
      <c r="J456" s="86">
        <v>43116</v>
      </c>
      <c r="K456" s="87" t="s">
        <v>666</v>
      </c>
      <c r="L456" s="88" t="s">
        <v>637</v>
      </c>
    </row>
    <row r="457" spans="1:12" s="76" customFormat="1" ht="54">
      <c r="A457" s="81">
        <v>453</v>
      </c>
      <c r="B457" s="89" t="s">
        <v>248</v>
      </c>
      <c r="C457" s="90">
        <v>7</v>
      </c>
      <c r="D457" s="99">
        <v>46</v>
      </c>
      <c r="E457" s="101">
        <v>2</v>
      </c>
      <c r="F457" s="101">
        <v>1502</v>
      </c>
      <c r="G457" s="97" t="s">
        <v>336</v>
      </c>
      <c r="H457" s="147" t="s">
        <v>272</v>
      </c>
      <c r="I457" s="98" t="s">
        <v>630</v>
      </c>
      <c r="J457" s="86">
        <v>43116</v>
      </c>
      <c r="K457" s="87" t="s">
        <v>666</v>
      </c>
      <c r="L457" s="88" t="s">
        <v>637</v>
      </c>
    </row>
    <row r="458" spans="1:12" s="76" customFormat="1" ht="54">
      <c r="A458" s="81">
        <v>454</v>
      </c>
      <c r="B458" s="89" t="s">
        <v>248</v>
      </c>
      <c r="C458" s="90">
        <v>8</v>
      </c>
      <c r="D458" s="99">
        <v>46</v>
      </c>
      <c r="E458" s="101">
        <v>2</v>
      </c>
      <c r="F458" s="101">
        <v>3211</v>
      </c>
      <c r="G458" s="97" t="s">
        <v>337</v>
      </c>
      <c r="H458" s="147" t="s">
        <v>272</v>
      </c>
      <c r="I458" s="98" t="s">
        <v>630</v>
      </c>
      <c r="J458" s="86">
        <v>43116</v>
      </c>
      <c r="K458" s="87" t="s">
        <v>666</v>
      </c>
      <c r="L458" s="88" t="s">
        <v>637</v>
      </c>
    </row>
    <row r="459" spans="1:12" s="76" customFormat="1" ht="54">
      <c r="A459" s="81">
        <v>455</v>
      </c>
      <c r="B459" s="89" t="s">
        <v>248</v>
      </c>
      <c r="C459" s="90">
        <v>9</v>
      </c>
      <c r="D459" s="99">
        <v>47</v>
      </c>
      <c r="E459" s="101">
        <v>2</v>
      </c>
      <c r="F459" s="101">
        <v>1502</v>
      </c>
      <c r="G459" s="97" t="s">
        <v>338</v>
      </c>
      <c r="H459" s="147" t="s">
        <v>272</v>
      </c>
      <c r="I459" s="98" t="s">
        <v>630</v>
      </c>
      <c r="J459" s="86">
        <v>43116</v>
      </c>
      <c r="K459" s="87" t="s">
        <v>666</v>
      </c>
      <c r="L459" s="88" t="s">
        <v>637</v>
      </c>
    </row>
    <row r="460" spans="1:12" s="76" customFormat="1" ht="54">
      <c r="A460" s="81">
        <v>456</v>
      </c>
      <c r="B460" s="89" t="s">
        <v>248</v>
      </c>
      <c r="C460" s="90">
        <v>10</v>
      </c>
      <c r="D460" s="99">
        <v>47</v>
      </c>
      <c r="E460" s="101">
        <v>2</v>
      </c>
      <c r="F460" s="101">
        <v>3211</v>
      </c>
      <c r="G460" s="97" t="s">
        <v>339</v>
      </c>
      <c r="H460" s="147" t="s">
        <v>272</v>
      </c>
      <c r="I460" s="98" t="s">
        <v>630</v>
      </c>
      <c r="J460" s="86">
        <v>43116</v>
      </c>
      <c r="K460" s="87" t="s">
        <v>666</v>
      </c>
      <c r="L460" s="88" t="s">
        <v>637</v>
      </c>
    </row>
    <row r="461" spans="1:12" s="76" customFormat="1" ht="54">
      <c r="A461" s="81">
        <v>457</v>
      </c>
      <c r="B461" s="89" t="s">
        <v>248</v>
      </c>
      <c r="C461" s="90">
        <v>11</v>
      </c>
      <c r="D461" s="99">
        <v>48</v>
      </c>
      <c r="E461" s="101">
        <v>2</v>
      </c>
      <c r="F461" s="101">
        <v>1502</v>
      </c>
      <c r="G461" s="97" t="s">
        <v>340</v>
      </c>
      <c r="H461" s="147" t="s">
        <v>272</v>
      </c>
      <c r="I461" s="98" t="s">
        <v>630</v>
      </c>
      <c r="J461" s="86">
        <v>43116</v>
      </c>
      <c r="K461" s="87" t="s">
        <v>666</v>
      </c>
      <c r="L461" s="88" t="s">
        <v>637</v>
      </c>
    </row>
    <row r="462" spans="1:12" s="76" customFormat="1" ht="54">
      <c r="A462" s="81">
        <v>458</v>
      </c>
      <c r="B462" s="89" t="s">
        <v>248</v>
      </c>
      <c r="C462" s="90">
        <v>12</v>
      </c>
      <c r="D462" s="99">
        <v>48</v>
      </c>
      <c r="E462" s="101">
        <v>2</v>
      </c>
      <c r="F462" s="101">
        <v>3211</v>
      </c>
      <c r="G462" s="97" t="s">
        <v>341</v>
      </c>
      <c r="H462" s="147" t="s">
        <v>272</v>
      </c>
      <c r="I462" s="98" t="s">
        <v>630</v>
      </c>
      <c r="J462" s="86">
        <v>43116</v>
      </c>
      <c r="K462" s="87" t="s">
        <v>666</v>
      </c>
      <c r="L462" s="88" t="s">
        <v>637</v>
      </c>
    </row>
    <row r="463" spans="1:12" s="76" customFormat="1" ht="27">
      <c r="A463" s="81">
        <v>459</v>
      </c>
      <c r="B463" s="89" t="s">
        <v>255</v>
      </c>
      <c r="C463" s="90">
        <v>1</v>
      </c>
      <c r="D463" s="101">
        <v>78</v>
      </c>
      <c r="E463" s="101">
        <v>4</v>
      </c>
      <c r="F463" s="101">
        <v>1503</v>
      </c>
      <c r="G463" s="97" t="s">
        <v>442</v>
      </c>
      <c r="H463" s="147" t="s">
        <v>272</v>
      </c>
      <c r="I463" s="98" t="s">
        <v>631</v>
      </c>
      <c r="J463" s="86">
        <v>43116</v>
      </c>
      <c r="K463" s="87" t="s">
        <v>666</v>
      </c>
      <c r="L463" s="88" t="s">
        <v>637</v>
      </c>
    </row>
    <row r="464" spans="1:12" s="76" customFormat="1" ht="27">
      <c r="A464" s="81">
        <v>460</v>
      </c>
      <c r="B464" s="89" t="s">
        <v>255</v>
      </c>
      <c r="C464" s="90">
        <v>2</v>
      </c>
      <c r="D464" s="101">
        <v>86</v>
      </c>
      <c r="E464" s="101">
        <v>4</v>
      </c>
      <c r="F464" s="101">
        <v>1503</v>
      </c>
      <c r="G464" s="97" t="s">
        <v>443</v>
      </c>
      <c r="H464" s="147" t="s">
        <v>272</v>
      </c>
      <c r="I464" s="98" t="s">
        <v>631</v>
      </c>
      <c r="J464" s="86">
        <v>43116</v>
      </c>
      <c r="K464" s="87" t="s">
        <v>666</v>
      </c>
      <c r="L464" s="88" t="s">
        <v>637</v>
      </c>
    </row>
    <row r="465" spans="1:12" s="76" customFormat="1" ht="27">
      <c r="A465" s="81">
        <v>461</v>
      </c>
      <c r="B465" s="89" t="s">
        <v>255</v>
      </c>
      <c r="C465" s="90">
        <v>3</v>
      </c>
      <c r="D465" s="101">
        <v>88</v>
      </c>
      <c r="E465" s="101">
        <v>2</v>
      </c>
      <c r="F465" s="101">
        <v>2870</v>
      </c>
      <c r="G465" s="97" t="s">
        <v>208</v>
      </c>
      <c r="H465" s="147" t="s">
        <v>272</v>
      </c>
      <c r="I465" s="82" t="s">
        <v>114</v>
      </c>
      <c r="J465" s="86">
        <v>43116</v>
      </c>
      <c r="K465" s="87" t="s">
        <v>666</v>
      </c>
      <c r="L465" s="88" t="s">
        <v>637</v>
      </c>
    </row>
    <row r="466" spans="1:12" s="76" customFormat="1" ht="54">
      <c r="A466" s="81">
        <v>462</v>
      </c>
      <c r="B466" s="89" t="s">
        <v>258</v>
      </c>
      <c r="C466" s="90">
        <v>1</v>
      </c>
      <c r="D466" s="101">
        <v>85</v>
      </c>
      <c r="E466" s="101">
        <v>2</v>
      </c>
      <c r="F466" s="101">
        <v>1532</v>
      </c>
      <c r="G466" s="97" t="s">
        <v>342</v>
      </c>
      <c r="H466" s="147" t="s">
        <v>272</v>
      </c>
      <c r="I466" s="98" t="s">
        <v>124</v>
      </c>
      <c r="J466" s="86">
        <v>43116</v>
      </c>
      <c r="K466" s="87" t="s">
        <v>666</v>
      </c>
      <c r="L466" s="88" t="s">
        <v>637</v>
      </c>
    </row>
    <row r="467" spans="1:12" s="76" customFormat="1" ht="54">
      <c r="A467" s="81">
        <v>463</v>
      </c>
      <c r="B467" s="89" t="s">
        <v>258</v>
      </c>
      <c r="C467" s="90">
        <v>2</v>
      </c>
      <c r="D467" s="101">
        <v>99</v>
      </c>
      <c r="E467" s="101">
        <v>4</v>
      </c>
      <c r="F467" s="101">
        <v>1503</v>
      </c>
      <c r="G467" s="97" t="s">
        <v>444</v>
      </c>
      <c r="H467" s="147" t="s">
        <v>272</v>
      </c>
      <c r="I467" s="98" t="s">
        <v>632</v>
      </c>
      <c r="J467" s="86">
        <v>43116</v>
      </c>
      <c r="K467" s="87" t="s">
        <v>666</v>
      </c>
      <c r="L467" s="88" t="s">
        <v>637</v>
      </c>
    </row>
    <row r="468" spans="1:12" s="76" customFormat="1" ht="40.5">
      <c r="A468" s="81">
        <v>464</v>
      </c>
      <c r="B468" s="89" t="s">
        <v>258</v>
      </c>
      <c r="C468" s="90">
        <v>3</v>
      </c>
      <c r="D468" s="101">
        <v>110</v>
      </c>
      <c r="E468" s="101">
        <v>4</v>
      </c>
      <c r="F468" s="101">
        <v>1503</v>
      </c>
      <c r="G468" s="97" t="s">
        <v>343</v>
      </c>
      <c r="H468" s="147" t="s">
        <v>272</v>
      </c>
      <c r="I468" s="98" t="s">
        <v>624</v>
      </c>
      <c r="J468" s="86">
        <v>43116</v>
      </c>
      <c r="K468" s="87" t="s">
        <v>666</v>
      </c>
      <c r="L468" s="88" t="s">
        <v>637</v>
      </c>
    </row>
    <row r="469" spans="1:12" s="76" customFormat="1" ht="67.5">
      <c r="A469" s="81">
        <v>465</v>
      </c>
      <c r="B469" s="89" t="s">
        <v>252</v>
      </c>
      <c r="C469" s="90">
        <v>1</v>
      </c>
      <c r="D469" s="99">
        <v>76</v>
      </c>
      <c r="E469" s="101">
        <v>4</v>
      </c>
      <c r="F469" s="101">
        <v>288</v>
      </c>
      <c r="G469" s="97" t="s">
        <v>735</v>
      </c>
      <c r="H469" s="147" t="s">
        <v>272</v>
      </c>
      <c r="I469" s="82" t="s">
        <v>273</v>
      </c>
      <c r="J469" s="86">
        <v>43116</v>
      </c>
      <c r="K469" s="87" t="s">
        <v>666</v>
      </c>
      <c r="L469" s="88" t="s">
        <v>637</v>
      </c>
    </row>
    <row r="470" spans="1:12" s="76" customFormat="1" ht="54">
      <c r="A470" s="81">
        <v>466</v>
      </c>
      <c r="B470" s="89" t="s">
        <v>252</v>
      </c>
      <c r="C470" s="90">
        <v>2</v>
      </c>
      <c r="D470" s="99">
        <v>156</v>
      </c>
      <c r="E470" s="101">
        <v>2</v>
      </c>
      <c r="F470" s="101">
        <v>1532</v>
      </c>
      <c r="G470" s="97" t="s">
        <v>44</v>
      </c>
      <c r="H470" s="147" t="s">
        <v>272</v>
      </c>
      <c r="I470" s="98" t="s">
        <v>124</v>
      </c>
      <c r="J470" s="86">
        <v>43116</v>
      </c>
      <c r="K470" s="87" t="s">
        <v>666</v>
      </c>
      <c r="L470" s="88" t="s">
        <v>637</v>
      </c>
    </row>
    <row r="471" spans="1:12" s="76" customFormat="1" ht="121.5">
      <c r="A471" s="81">
        <v>467</v>
      </c>
      <c r="B471" s="89" t="s">
        <v>252</v>
      </c>
      <c r="C471" s="90">
        <v>3</v>
      </c>
      <c r="D471" s="99">
        <v>262</v>
      </c>
      <c r="E471" s="101">
        <v>4</v>
      </c>
      <c r="F471" s="101">
        <v>2984</v>
      </c>
      <c r="G471" s="97" t="s">
        <v>445</v>
      </c>
      <c r="H471" s="147" t="s">
        <v>272</v>
      </c>
      <c r="I471" s="98" t="s">
        <v>633</v>
      </c>
      <c r="J471" s="86">
        <v>43116</v>
      </c>
      <c r="K471" s="87" t="s">
        <v>666</v>
      </c>
      <c r="L471" s="88" t="s">
        <v>637</v>
      </c>
    </row>
    <row r="472" spans="1:12" s="76" customFormat="1" ht="27">
      <c r="A472" s="81">
        <v>468</v>
      </c>
      <c r="B472" s="89" t="s">
        <v>252</v>
      </c>
      <c r="C472" s="90">
        <v>4</v>
      </c>
      <c r="D472" s="99">
        <v>280</v>
      </c>
      <c r="E472" s="101">
        <v>3</v>
      </c>
      <c r="F472" s="101">
        <v>3203</v>
      </c>
      <c r="G472" s="97" t="s">
        <v>43</v>
      </c>
      <c r="H472" s="147" t="s">
        <v>272</v>
      </c>
      <c r="I472" s="98" t="s">
        <v>446</v>
      </c>
      <c r="J472" s="86">
        <v>43116</v>
      </c>
      <c r="K472" s="87" t="s">
        <v>666</v>
      </c>
      <c r="L472" s="88" t="s">
        <v>637</v>
      </c>
    </row>
    <row r="473" spans="1:12" s="76" customFormat="1" ht="27">
      <c r="A473" s="81">
        <v>469</v>
      </c>
      <c r="B473" s="89" t="s">
        <v>252</v>
      </c>
      <c r="C473" s="90">
        <v>5</v>
      </c>
      <c r="D473" s="99">
        <v>381</v>
      </c>
      <c r="E473" s="101">
        <v>3</v>
      </c>
      <c r="F473" s="101">
        <v>3203</v>
      </c>
      <c r="G473" s="97" t="s">
        <v>43</v>
      </c>
      <c r="H473" s="147" t="s">
        <v>272</v>
      </c>
      <c r="I473" s="98" t="s">
        <v>634</v>
      </c>
      <c r="J473" s="86">
        <v>43116</v>
      </c>
      <c r="K473" s="87" t="s">
        <v>666</v>
      </c>
      <c r="L473" s="88" t="s">
        <v>637</v>
      </c>
    </row>
    <row r="474" spans="1:12" s="76" customFormat="1" ht="40.5">
      <c r="A474" s="81">
        <v>470</v>
      </c>
      <c r="B474" s="89" t="s">
        <v>252</v>
      </c>
      <c r="C474" s="90">
        <v>6</v>
      </c>
      <c r="D474" s="99">
        <v>433</v>
      </c>
      <c r="E474" s="101">
        <v>4</v>
      </c>
      <c r="F474" s="101">
        <v>286</v>
      </c>
      <c r="G474" s="97" t="s">
        <v>151</v>
      </c>
      <c r="H474" s="147" t="s">
        <v>272</v>
      </c>
      <c r="I474" s="82" t="s">
        <v>38</v>
      </c>
      <c r="J474" s="86">
        <v>43116</v>
      </c>
      <c r="K474" s="87" t="s">
        <v>666</v>
      </c>
      <c r="L474" s="88" t="s">
        <v>637</v>
      </c>
    </row>
    <row r="475" spans="1:12" s="76" customFormat="1" ht="40.5">
      <c r="A475" s="81">
        <v>471</v>
      </c>
      <c r="B475" s="89" t="s">
        <v>252</v>
      </c>
      <c r="C475" s="90">
        <v>7</v>
      </c>
      <c r="D475" s="99">
        <v>434</v>
      </c>
      <c r="E475" s="101">
        <v>4</v>
      </c>
      <c r="F475" s="101">
        <v>286</v>
      </c>
      <c r="G475" s="97" t="s">
        <v>151</v>
      </c>
      <c r="H475" s="147" t="s">
        <v>272</v>
      </c>
      <c r="I475" s="82" t="s">
        <v>38</v>
      </c>
      <c r="J475" s="86">
        <v>43116</v>
      </c>
      <c r="K475" s="87" t="s">
        <v>666</v>
      </c>
      <c r="L475" s="88" t="s">
        <v>637</v>
      </c>
    </row>
    <row r="476" spans="1:12" s="76" customFormat="1" ht="40.5">
      <c r="A476" s="81">
        <v>472</v>
      </c>
      <c r="B476" s="89" t="s">
        <v>252</v>
      </c>
      <c r="C476" s="90">
        <v>8</v>
      </c>
      <c r="D476" s="99">
        <v>435</v>
      </c>
      <c r="E476" s="101">
        <v>4</v>
      </c>
      <c r="F476" s="101">
        <v>286</v>
      </c>
      <c r="G476" s="97" t="s">
        <v>151</v>
      </c>
      <c r="H476" s="147" t="s">
        <v>272</v>
      </c>
      <c r="I476" s="82" t="s">
        <v>38</v>
      </c>
      <c r="J476" s="86">
        <v>43116</v>
      </c>
      <c r="K476" s="87" t="s">
        <v>666</v>
      </c>
      <c r="L476" s="88" t="s">
        <v>637</v>
      </c>
    </row>
    <row r="477" spans="1:12" s="76" customFormat="1" ht="40.5">
      <c r="A477" s="81">
        <v>473</v>
      </c>
      <c r="B477" s="89" t="s">
        <v>252</v>
      </c>
      <c r="C477" s="91">
        <v>9</v>
      </c>
      <c r="D477" s="99">
        <v>557</v>
      </c>
      <c r="E477" s="99">
        <v>4</v>
      </c>
      <c r="F477" s="99">
        <v>286</v>
      </c>
      <c r="G477" s="97" t="s">
        <v>151</v>
      </c>
      <c r="H477" s="147" t="s">
        <v>272</v>
      </c>
      <c r="I477" s="82" t="s">
        <v>38</v>
      </c>
      <c r="J477" s="86">
        <v>43116</v>
      </c>
      <c r="K477" s="87" t="s">
        <v>666</v>
      </c>
      <c r="L477" s="88" t="s">
        <v>637</v>
      </c>
    </row>
    <row r="478" spans="1:12" ht="40.5">
      <c r="A478" s="81">
        <v>474</v>
      </c>
      <c r="B478" s="89" t="s">
        <v>252</v>
      </c>
      <c r="C478" s="91">
        <v>10</v>
      </c>
      <c r="D478" s="99">
        <v>558</v>
      </c>
      <c r="E478" s="99">
        <v>4</v>
      </c>
      <c r="F478" s="99">
        <v>286</v>
      </c>
      <c r="G478" s="97" t="s">
        <v>151</v>
      </c>
      <c r="H478" s="147" t="s">
        <v>272</v>
      </c>
      <c r="I478" s="82" t="s">
        <v>38</v>
      </c>
      <c r="J478" s="86">
        <v>43116</v>
      </c>
      <c r="K478" s="87" t="s">
        <v>666</v>
      </c>
      <c r="L478" s="88" t="s">
        <v>637</v>
      </c>
    </row>
    <row r="479" spans="1:12" ht="40.5">
      <c r="A479" s="81">
        <v>475</v>
      </c>
      <c r="B479" s="89" t="s">
        <v>252</v>
      </c>
      <c r="C479" s="91">
        <v>11</v>
      </c>
      <c r="D479" s="99">
        <v>559</v>
      </c>
      <c r="E479" s="99">
        <v>4</v>
      </c>
      <c r="F479" s="99">
        <v>286</v>
      </c>
      <c r="G479" s="97" t="s">
        <v>151</v>
      </c>
      <c r="H479" s="147" t="s">
        <v>272</v>
      </c>
      <c r="I479" s="82" t="s">
        <v>38</v>
      </c>
      <c r="J479" s="86">
        <v>43116</v>
      </c>
      <c r="K479" s="87" t="s">
        <v>666</v>
      </c>
      <c r="L479" s="88" t="s">
        <v>637</v>
      </c>
    </row>
    <row r="480" spans="1:12" ht="54">
      <c r="A480" s="81">
        <v>476</v>
      </c>
      <c r="B480" s="89" t="s">
        <v>252</v>
      </c>
      <c r="C480" s="91">
        <v>12</v>
      </c>
      <c r="D480" s="99">
        <v>572</v>
      </c>
      <c r="E480" s="99">
        <v>4</v>
      </c>
      <c r="F480" s="99">
        <v>2982</v>
      </c>
      <c r="G480" s="97" t="s">
        <v>677</v>
      </c>
      <c r="H480" s="147" t="s">
        <v>272</v>
      </c>
      <c r="I480" s="82" t="s">
        <v>667</v>
      </c>
      <c r="J480" s="86">
        <v>43116</v>
      </c>
      <c r="K480" s="87" t="s">
        <v>666</v>
      </c>
      <c r="L480" s="88" t="s">
        <v>637</v>
      </c>
    </row>
    <row r="481" spans="1:12" ht="67.5">
      <c r="A481" s="81">
        <v>477</v>
      </c>
      <c r="B481" s="89" t="s">
        <v>253</v>
      </c>
      <c r="C481" s="90">
        <v>1</v>
      </c>
      <c r="D481" s="101">
        <v>37</v>
      </c>
      <c r="E481" s="101">
        <v>2</v>
      </c>
      <c r="F481" s="101">
        <v>1533</v>
      </c>
      <c r="G481" s="97" t="s">
        <v>736</v>
      </c>
      <c r="H481" s="147" t="s">
        <v>272</v>
      </c>
      <c r="I481" s="98" t="s">
        <v>635</v>
      </c>
      <c r="J481" s="86">
        <v>43116</v>
      </c>
      <c r="K481" s="87" t="s">
        <v>666</v>
      </c>
      <c r="L481" s="88" t="s">
        <v>637</v>
      </c>
    </row>
    <row r="482" spans="1:12" ht="40.5">
      <c r="A482" s="81">
        <v>478</v>
      </c>
      <c r="B482" s="89" t="s">
        <v>253</v>
      </c>
      <c r="C482" s="90">
        <v>2</v>
      </c>
      <c r="D482" s="101">
        <v>37</v>
      </c>
      <c r="E482" s="101">
        <v>2</v>
      </c>
      <c r="F482" s="101">
        <v>3211</v>
      </c>
      <c r="G482" s="97" t="s">
        <v>344</v>
      </c>
      <c r="H482" s="147" t="s">
        <v>272</v>
      </c>
      <c r="I482" s="98" t="s">
        <v>636</v>
      </c>
      <c r="J482" s="86">
        <v>43116</v>
      </c>
      <c r="K482" s="87" t="s">
        <v>666</v>
      </c>
      <c r="L482" s="88" t="s">
        <v>637</v>
      </c>
    </row>
    <row r="483" spans="1:12" ht="67.5">
      <c r="A483" s="81">
        <v>479</v>
      </c>
      <c r="B483" s="89" t="s">
        <v>253</v>
      </c>
      <c r="C483" s="90">
        <v>3</v>
      </c>
      <c r="D483" s="101">
        <v>38</v>
      </c>
      <c r="E483" s="101">
        <v>4</v>
      </c>
      <c r="F483" s="101">
        <v>288</v>
      </c>
      <c r="G483" s="97" t="s">
        <v>737</v>
      </c>
      <c r="H483" s="147" t="s">
        <v>272</v>
      </c>
      <c r="I483" s="82" t="s">
        <v>273</v>
      </c>
      <c r="J483" s="86">
        <v>43116</v>
      </c>
      <c r="K483" s="87" t="s">
        <v>666</v>
      </c>
      <c r="L483" s="88" t="s">
        <v>637</v>
      </c>
    </row>
    <row r="484" spans="1:12" ht="54">
      <c r="A484" s="81">
        <v>480</v>
      </c>
      <c r="B484" s="89" t="s">
        <v>253</v>
      </c>
      <c r="C484" s="90">
        <v>4</v>
      </c>
      <c r="D484" s="99">
        <v>50</v>
      </c>
      <c r="E484" s="101">
        <v>2</v>
      </c>
      <c r="F484" s="101">
        <v>1532</v>
      </c>
      <c r="G484" s="97" t="s">
        <v>345</v>
      </c>
      <c r="H484" s="147" t="s">
        <v>272</v>
      </c>
      <c r="I484" s="98" t="s">
        <v>124</v>
      </c>
      <c r="J484" s="86">
        <v>43116</v>
      </c>
      <c r="K484" s="87" t="s">
        <v>666</v>
      </c>
      <c r="L484" s="88" t="s">
        <v>637</v>
      </c>
    </row>
  </sheetData>
  <autoFilter ref="A4:L327"/>
  <mergeCells count="10">
    <mergeCell ref="J3:J4"/>
    <mergeCell ref="K3:K4"/>
    <mergeCell ref="L3:L4"/>
    <mergeCell ref="A3:A4"/>
    <mergeCell ref="H3:H4"/>
    <mergeCell ref="B3:B4"/>
    <mergeCell ref="D3:D4"/>
    <mergeCell ref="E3:G3"/>
    <mergeCell ref="C3:C4"/>
    <mergeCell ref="I3:I4"/>
  </mergeCells>
  <phoneticPr fontId="1"/>
  <pageMargins left="0.75" right="0.75" top="1" bottom="1" header="0.51200000000000001" footer="0.51200000000000001"/>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486"/>
  <sheetViews>
    <sheetView showGridLines="0" tabSelected="1" workbookViewId="0">
      <pane ySplit="4" topLeftCell="A398" activePane="bottomLeft" state="frozen"/>
      <selection activeCell="I18" sqref="I18"/>
      <selection pane="bottomLeft" activeCell="J6" sqref="J6"/>
    </sheetView>
  </sheetViews>
  <sheetFormatPr defaultRowHeight="13.5"/>
  <cols>
    <col min="1" max="1" width="4.5" style="31" customWidth="1"/>
    <col min="2" max="2" width="22.625" style="37" customWidth="1"/>
    <col min="3" max="4" width="7.625" style="31" customWidth="1"/>
    <col min="5" max="6" width="7.625" style="37" customWidth="1"/>
    <col min="7" max="7" width="40.625" style="47" customWidth="1"/>
    <col min="8" max="8" width="10.625" style="37" customWidth="1"/>
    <col min="9" max="9" width="45.625" style="47" customWidth="1"/>
    <col min="10" max="10" width="10.625" style="37" customWidth="1"/>
    <col min="11" max="11" width="17.625" style="37" customWidth="1"/>
    <col min="12" max="12" width="7.625" style="37" customWidth="1"/>
    <col min="13" max="16384" width="9" style="37"/>
  </cols>
  <sheetData>
    <row r="1" spans="1:12">
      <c r="A1" s="32"/>
      <c r="B1" s="33"/>
      <c r="C1" s="34"/>
      <c r="D1" s="34"/>
      <c r="E1" s="33"/>
      <c r="F1" s="33"/>
      <c r="G1" s="35"/>
      <c r="H1" s="36"/>
      <c r="I1" s="35"/>
      <c r="J1" s="36"/>
      <c r="K1" s="36"/>
      <c r="L1" s="36"/>
    </row>
    <row r="2" spans="1:12" ht="17.25">
      <c r="A2" s="32"/>
      <c r="B2" s="38" t="s">
        <v>103</v>
      </c>
      <c r="C2" s="39"/>
      <c r="D2" s="39"/>
      <c r="E2" s="40"/>
      <c r="F2" s="40"/>
      <c r="G2" s="41"/>
      <c r="H2" s="42"/>
      <c r="I2" s="41"/>
      <c r="J2" s="43"/>
      <c r="K2" s="43"/>
      <c r="L2" s="44"/>
    </row>
    <row r="3" spans="1:12">
      <c r="A3" s="144" t="s">
        <v>65</v>
      </c>
      <c r="B3" s="143" t="s">
        <v>71</v>
      </c>
      <c r="C3" s="144" t="s">
        <v>35</v>
      </c>
      <c r="D3" s="144" t="s">
        <v>95</v>
      </c>
      <c r="E3" s="143" t="s">
        <v>119</v>
      </c>
      <c r="F3" s="143"/>
      <c r="G3" s="143"/>
      <c r="H3" s="142" t="s">
        <v>96</v>
      </c>
      <c r="I3" s="142" t="s">
        <v>36</v>
      </c>
      <c r="J3" s="143" t="s">
        <v>106</v>
      </c>
      <c r="K3" s="144" t="s">
        <v>108</v>
      </c>
      <c r="L3" s="143" t="s">
        <v>107</v>
      </c>
    </row>
    <row r="4" spans="1:12">
      <c r="A4" s="145"/>
      <c r="B4" s="143"/>
      <c r="C4" s="145"/>
      <c r="D4" s="145"/>
      <c r="E4" s="71" t="s">
        <v>90</v>
      </c>
      <c r="F4" s="71" t="s">
        <v>120</v>
      </c>
      <c r="G4" s="70" t="s">
        <v>39</v>
      </c>
      <c r="H4" s="142"/>
      <c r="I4" s="142"/>
      <c r="J4" s="143"/>
      <c r="K4" s="145"/>
      <c r="L4" s="143"/>
    </row>
    <row r="5" spans="1:12" ht="40.5">
      <c r="A5" s="99">
        <v>1</v>
      </c>
      <c r="B5" s="100" t="s">
        <v>53</v>
      </c>
      <c r="C5" s="101">
        <v>1</v>
      </c>
      <c r="D5" s="83">
        <v>39</v>
      </c>
      <c r="E5" s="101">
        <v>2</v>
      </c>
      <c r="F5" s="101">
        <v>1502</v>
      </c>
      <c r="G5" s="97" t="s">
        <v>121</v>
      </c>
      <c r="H5" s="102" t="s">
        <v>272</v>
      </c>
      <c r="I5" s="97" t="s">
        <v>236</v>
      </c>
      <c r="J5" s="86">
        <v>43116</v>
      </c>
      <c r="K5" s="87" t="s">
        <v>663</v>
      </c>
      <c r="L5" s="88" t="s">
        <v>637</v>
      </c>
    </row>
    <row r="6" spans="1:12" ht="40.5">
      <c r="A6" s="99">
        <v>2</v>
      </c>
      <c r="B6" s="100" t="s">
        <v>53</v>
      </c>
      <c r="C6" s="101">
        <v>2</v>
      </c>
      <c r="D6" s="83">
        <v>39</v>
      </c>
      <c r="E6" s="101">
        <v>2</v>
      </c>
      <c r="F6" s="101">
        <v>3211</v>
      </c>
      <c r="G6" s="97" t="s">
        <v>122</v>
      </c>
      <c r="H6" s="102" t="s">
        <v>272</v>
      </c>
      <c r="I6" s="97" t="s">
        <v>236</v>
      </c>
      <c r="J6" s="86">
        <v>43116</v>
      </c>
      <c r="K6" s="87" t="s">
        <v>663</v>
      </c>
      <c r="L6" s="88" t="s">
        <v>637</v>
      </c>
    </row>
    <row r="7" spans="1:12" ht="54">
      <c r="A7" s="99">
        <v>3</v>
      </c>
      <c r="B7" s="100" t="s">
        <v>53</v>
      </c>
      <c r="C7" s="101">
        <v>3</v>
      </c>
      <c r="D7" s="83">
        <v>58</v>
      </c>
      <c r="E7" s="101">
        <v>2</v>
      </c>
      <c r="F7" s="101">
        <v>1532</v>
      </c>
      <c r="G7" s="97" t="s">
        <v>123</v>
      </c>
      <c r="H7" s="102" t="s">
        <v>272</v>
      </c>
      <c r="I7" s="97" t="s">
        <v>124</v>
      </c>
      <c r="J7" s="86">
        <v>43116</v>
      </c>
      <c r="K7" s="87" t="s">
        <v>663</v>
      </c>
      <c r="L7" s="88" t="s">
        <v>637</v>
      </c>
    </row>
    <row r="8" spans="1:12" ht="54">
      <c r="A8" s="99">
        <v>4</v>
      </c>
      <c r="B8" s="100" t="s">
        <v>53</v>
      </c>
      <c r="C8" s="101">
        <v>4</v>
      </c>
      <c r="D8" s="83">
        <v>102</v>
      </c>
      <c r="E8" s="101">
        <v>4</v>
      </c>
      <c r="F8" s="101">
        <v>306</v>
      </c>
      <c r="G8" s="97" t="s">
        <v>125</v>
      </c>
      <c r="H8" s="102" t="s">
        <v>272</v>
      </c>
      <c r="I8" s="103" t="s">
        <v>37</v>
      </c>
      <c r="J8" s="86">
        <v>43116</v>
      </c>
      <c r="K8" s="87" t="s">
        <v>663</v>
      </c>
      <c r="L8" s="88" t="s">
        <v>637</v>
      </c>
    </row>
    <row r="9" spans="1:12" ht="40.5">
      <c r="A9" s="99">
        <v>5</v>
      </c>
      <c r="B9" s="100" t="s">
        <v>53</v>
      </c>
      <c r="C9" s="101">
        <v>5</v>
      </c>
      <c r="D9" s="83">
        <v>102</v>
      </c>
      <c r="E9" s="101">
        <v>2</v>
      </c>
      <c r="F9" s="101">
        <v>2814</v>
      </c>
      <c r="G9" s="97" t="s">
        <v>126</v>
      </c>
      <c r="H9" s="102" t="s">
        <v>272</v>
      </c>
      <c r="I9" s="103" t="s">
        <v>127</v>
      </c>
      <c r="J9" s="86">
        <v>43116</v>
      </c>
      <c r="K9" s="87" t="s">
        <v>666</v>
      </c>
      <c r="L9" s="88" t="s">
        <v>637</v>
      </c>
    </row>
    <row r="10" spans="1:12" ht="40.5">
      <c r="A10" s="99">
        <v>6</v>
      </c>
      <c r="B10" s="100" t="s">
        <v>53</v>
      </c>
      <c r="C10" s="101">
        <v>6</v>
      </c>
      <c r="D10" s="83">
        <v>105</v>
      </c>
      <c r="E10" s="101">
        <v>2</v>
      </c>
      <c r="F10" s="101">
        <v>2814</v>
      </c>
      <c r="G10" s="97" t="s">
        <v>126</v>
      </c>
      <c r="H10" s="102" t="s">
        <v>272</v>
      </c>
      <c r="I10" s="103" t="s">
        <v>127</v>
      </c>
      <c r="J10" s="86">
        <v>43116</v>
      </c>
      <c r="K10" s="87" t="s">
        <v>666</v>
      </c>
      <c r="L10" s="88" t="s">
        <v>637</v>
      </c>
    </row>
    <row r="11" spans="1:12" ht="54">
      <c r="A11" s="99">
        <v>7</v>
      </c>
      <c r="B11" s="100" t="s">
        <v>53</v>
      </c>
      <c r="C11" s="101">
        <v>7</v>
      </c>
      <c r="D11" s="83">
        <v>105</v>
      </c>
      <c r="E11" s="101">
        <v>4</v>
      </c>
      <c r="F11" s="101">
        <v>306</v>
      </c>
      <c r="G11" s="97" t="s">
        <v>125</v>
      </c>
      <c r="H11" s="102" t="s">
        <v>272</v>
      </c>
      <c r="I11" s="103" t="s">
        <v>237</v>
      </c>
      <c r="J11" s="86">
        <v>43116</v>
      </c>
      <c r="K11" s="87" t="s">
        <v>666</v>
      </c>
      <c r="L11" s="88" t="s">
        <v>637</v>
      </c>
    </row>
    <row r="12" spans="1:12" ht="27">
      <c r="A12" s="99">
        <v>8</v>
      </c>
      <c r="B12" s="100" t="s">
        <v>47</v>
      </c>
      <c r="C12" s="101">
        <v>1</v>
      </c>
      <c r="D12" s="101">
        <v>45</v>
      </c>
      <c r="E12" s="101">
        <v>4</v>
      </c>
      <c r="F12" s="101">
        <v>3453</v>
      </c>
      <c r="G12" s="97" t="s">
        <v>276</v>
      </c>
      <c r="H12" s="102" t="s">
        <v>272</v>
      </c>
      <c r="I12" s="97" t="s">
        <v>128</v>
      </c>
      <c r="J12" s="86">
        <v>43116</v>
      </c>
      <c r="K12" s="87" t="s">
        <v>666</v>
      </c>
      <c r="L12" s="88" t="s">
        <v>637</v>
      </c>
    </row>
    <row r="13" spans="1:12" ht="54">
      <c r="A13" s="99">
        <v>9</v>
      </c>
      <c r="B13" s="100" t="s">
        <v>47</v>
      </c>
      <c r="C13" s="101">
        <v>2</v>
      </c>
      <c r="D13" s="101">
        <v>75</v>
      </c>
      <c r="E13" s="101">
        <v>2</v>
      </c>
      <c r="F13" s="101">
        <v>3632</v>
      </c>
      <c r="G13" s="97" t="s">
        <v>346</v>
      </c>
      <c r="H13" s="102" t="s">
        <v>272</v>
      </c>
      <c r="I13" s="97" t="s">
        <v>129</v>
      </c>
      <c r="J13" s="86">
        <v>43116</v>
      </c>
      <c r="K13" s="87" t="s">
        <v>666</v>
      </c>
      <c r="L13" s="88" t="s">
        <v>637</v>
      </c>
    </row>
    <row r="14" spans="1:12" ht="67.5">
      <c r="A14" s="99">
        <v>10</v>
      </c>
      <c r="B14" s="84" t="s">
        <v>55</v>
      </c>
      <c r="C14" s="101">
        <v>1</v>
      </c>
      <c r="D14" s="83">
        <v>82</v>
      </c>
      <c r="E14" s="83">
        <v>4</v>
      </c>
      <c r="F14" s="83">
        <v>288</v>
      </c>
      <c r="G14" s="97" t="s">
        <v>738</v>
      </c>
      <c r="H14" s="102" t="s">
        <v>272</v>
      </c>
      <c r="I14" s="103" t="s">
        <v>273</v>
      </c>
      <c r="J14" s="86">
        <v>43116</v>
      </c>
      <c r="K14" s="87" t="s">
        <v>666</v>
      </c>
      <c r="L14" s="88" t="s">
        <v>637</v>
      </c>
    </row>
    <row r="15" spans="1:12" ht="54">
      <c r="A15" s="99">
        <v>11</v>
      </c>
      <c r="B15" s="84" t="s">
        <v>55</v>
      </c>
      <c r="C15" s="101">
        <v>2</v>
      </c>
      <c r="D15" s="83">
        <v>261</v>
      </c>
      <c r="E15" s="83">
        <v>2</v>
      </c>
      <c r="F15" s="83">
        <v>1532</v>
      </c>
      <c r="G15" s="85" t="s">
        <v>130</v>
      </c>
      <c r="H15" s="102" t="s">
        <v>272</v>
      </c>
      <c r="I15" s="97" t="s">
        <v>124</v>
      </c>
      <c r="J15" s="86">
        <v>43116</v>
      </c>
      <c r="K15" s="87" t="s">
        <v>666</v>
      </c>
      <c r="L15" s="88" t="s">
        <v>637</v>
      </c>
    </row>
    <row r="16" spans="1:12" ht="54">
      <c r="A16" s="99">
        <v>12</v>
      </c>
      <c r="B16" s="84" t="s">
        <v>55</v>
      </c>
      <c r="C16" s="101">
        <v>3</v>
      </c>
      <c r="D16" s="83">
        <v>302</v>
      </c>
      <c r="E16" s="83">
        <v>2</v>
      </c>
      <c r="F16" s="83">
        <v>1532</v>
      </c>
      <c r="G16" s="85" t="s">
        <v>131</v>
      </c>
      <c r="H16" s="102" t="s">
        <v>272</v>
      </c>
      <c r="I16" s="97" t="s">
        <v>124</v>
      </c>
      <c r="J16" s="86">
        <v>43116</v>
      </c>
      <c r="K16" s="87" t="s">
        <v>666</v>
      </c>
      <c r="L16" s="88" t="s">
        <v>637</v>
      </c>
    </row>
    <row r="17" spans="1:12" ht="54">
      <c r="A17" s="99">
        <v>13</v>
      </c>
      <c r="B17" s="84" t="s">
        <v>55</v>
      </c>
      <c r="C17" s="101">
        <v>4</v>
      </c>
      <c r="D17" s="83">
        <v>420</v>
      </c>
      <c r="E17" s="83">
        <v>2</v>
      </c>
      <c r="F17" s="83">
        <v>1532</v>
      </c>
      <c r="G17" s="85" t="s">
        <v>132</v>
      </c>
      <c r="H17" s="102" t="s">
        <v>272</v>
      </c>
      <c r="I17" s="97" t="s">
        <v>124</v>
      </c>
      <c r="J17" s="86">
        <v>43116</v>
      </c>
      <c r="K17" s="87" t="s">
        <v>666</v>
      </c>
      <c r="L17" s="88" t="s">
        <v>637</v>
      </c>
    </row>
    <row r="18" spans="1:12" ht="40.5">
      <c r="A18" s="99">
        <v>14</v>
      </c>
      <c r="B18" s="84" t="s">
        <v>55</v>
      </c>
      <c r="C18" s="101">
        <v>5</v>
      </c>
      <c r="D18" s="83">
        <v>521</v>
      </c>
      <c r="E18" s="83">
        <v>2</v>
      </c>
      <c r="F18" s="83">
        <v>314</v>
      </c>
      <c r="G18" s="85" t="s">
        <v>133</v>
      </c>
      <c r="H18" s="102" t="s">
        <v>272</v>
      </c>
      <c r="I18" s="97" t="s">
        <v>134</v>
      </c>
      <c r="J18" s="86">
        <v>43116</v>
      </c>
      <c r="K18" s="87" t="s">
        <v>666</v>
      </c>
      <c r="L18" s="88" t="s">
        <v>637</v>
      </c>
    </row>
    <row r="19" spans="1:12" ht="54">
      <c r="A19" s="99">
        <v>15</v>
      </c>
      <c r="B19" s="84" t="s">
        <v>55</v>
      </c>
      <c r="C19" s="101">
        <v>6</v>
      </c>
      <c r="D19" s="83">
        <v>525</v>
      </c>
      <c r="E19" s="83">
        <v>2</v>
      </c>
      <c r="F19" s="83">
        <v>2814</v>
      </c>
      <c r="G19" s="85" t="s">
        <v>126</v>
      </c>
      <c r="H19" s="102" t="s">
        <v>272</v>
      </c>
      <c r="I19" s="97" t="s">
        <v>347</v>
      </c>
      <c r="J19" s="86">
        <v>43116</v>
      </c>
      <c r="K19" s="87" t="s">
        <v>666</v>
      </c>
      <c r="L19" s="88" t="s">
        <v>637</v>
      </c>
    </row>
    <row r="20" spans="1:12" ht="54">
      <c r="A20" s="99">
        <v>16</v>
      </c>
      <c r="B20" s="84" t="s">
        <v>55</v>
      </c>
      <c r="C20" s="101">
        <v>7</v>
      </c>
      <c r="D20" s="83">
        <v>533</v>
      </c>
      <c r="E20" s="83">
        <v>2</v>
      </c>
      <c r="F20" s="83">
        <v>2814</v>
      </c>
      <c r="G20" s="85" t="s">
        <v>126</v>
      </c>
      <c r="H20" s="102" t="s">
        <v>272</v>
      </c>
      <c r="I20" s="97" t="s">
        <v>347</v>
      </c>
      <c r="J20" s="86">
        <v>43116</v>
      </c>
      <c r="K20" s="87" t="s">
        <v>666</v>
      </c>
      <c r="L20" s="88" t="s">
        <v>637</v>
      </c>
    </row>
    <row r="21" spans="1:12" ht="54">
      <c r="A21" s="99">
        <v>17</v>
      </c>
      <c r="B21" s="84" t="s">
        <v>55</v>
      </c>
      <c r="C21" s="101">
        <v>8</v>
      </c>
      <c r="D21" s="83">
        <v>613</v>
      </c>
      <c r="E21" s="83">
        <v>2</v>
      </c>
      <c r="F21" s="83">
        <v>2814</v>
      </c>
      <c r="G21" s="85" t="s">
        <v>126</v>
      </c>
      <c r="H21" s="102" t="s">
        <v>272</v>
      </c>
      <c r="I21" s="97" t="s">
        <v>347</v>
      </c>
      <c r="J21" s="86">
        <v>43116</v>
      </c>
      <c r="K21" s="87" t="s">
        <v>666</v>
      </c>
      <c r="L21" s="88" t="s">
        <v>637</v>
      </c>
    </row>
    <row r="22" spans="1:12" ht="54">
      <c r="A22" s="99">
        <v>18</v>
      </c>
      <c r="B22" s="84" t="s">
        <v>55</v>
      </c>
      <c r="C22" s="101">
        <v>9</v>
      </c>
      <c r="D22" s="83">
        <v>663</v>
      </c>
      <c r="E22" s="83">
        <v>2</v>
      </c>
      <c r="F22" s="83">
        <v>2814</v>
      </c>
      <c r="G22" s="85" t="s">
        <v>126</v>
      </c>
      <c r="H22" s="102" t="s">
        <v>272</v>
      </c>
      <c r="I22" s="97" t="s">
        <v>348</v>
      </c>
      <c r="J22" s="86">
        <v>43116</v>
      </c>
      <c r="K22" s="87" t="s">
        <v>666</v>
      </c>
      <c r="L22" s="88" t="s">
        <v>637</v>
      </c>
    </row>
    <row r="23" spans="1:12" ht="54">
      <c r="A23" s="99">
        <v>19</v>
      </c>
      <c r="B23" s="84" t="s">
        <v>55</v>
      </c>
      <c r="C23" s="99">
        <v>10</v>
      </c>
      <c r="D23" s="83">
        <v>663</v>
      </c>
      <c r="E23" s="83">
        <v>2</v>
      </c>
      <c r="F23" s="83">
        <v>2814</v>
      </c>
      <c r="G23" s="85" t="s">
        <v>126</v>
      </c>
      <c r="H23" s="102" t="s">
        <v>272</v>
      </c>
      <c r="I23" s="97" t="s">
        <v>348</v>
      </c>
      <c r="J23" s="86">
        <v>43116</v>
      </c>
      <c r="K23" s="87" t="s">
        <v>666</v>
      </c>
      <c r="L23" s="88" t="s">
        <v>637</v>
      </c>
    </row>
    <row r="24" spans="1:12" ht="54">
      <c r="A24" s="99">
        <v>20</v>
      </c>
      <c r="B24" s="84" t="s">
        <v>55</v>
      </c>
      <c r="C24" s="99">
        <v>11</v>
      </c>
      <c r="D24" s="83">
        <v>665</v>
      </c>
      <c r="E24" s="83">
        <v>2</v>
      </c>
      <c r="F24" s="83">
        <v>2814</v>
      </c>
      <c r="G24" s="85" t="s">
        <v>126</v>
      </c>
      <c r="H24" s="102" t="s">
        <v>272</v>
      </c>
      <c r="I24" s="97" t="s">
        <v>348</v>
      </c>
      <c r="J24" s="86">
        <v>43116</v>
      </c>
      <c r="K24" s="87" t="s">
        <v>666</v>
      </c>
      <c r="L24" s="88" t="s">
        <v>637</v>
      </c>
    </row>
    <row r="25" spans="1:12" ht="54">
      <c r="A25" s="99">
        <v>21</v>
      </c>
      <c r="B25" s="84" t="s">
        <v>55</v>
      </c>
      <c r="C25" s="99">
        <v>12</v>
      </c>
      <c r="D25" s="83">
        <v>735</v>
      </c>
      <c r="E25" s="83">
        <v>2</v>
      </c>
      <c r="F25" s="83">
        <v>2814</v>
      </c>
      <c r="G25" s="85" t="s">
        <v>126</v>
      </c>
      <c r="H25" s="102" t="s">
        <v>272</v>
      </c>
      <c r="I25" s="97" t="s">
        <v>349</v>
      </c>
      <c r="J25" s="86">
        <v>43116</v>
      </c>
      <c r="K25" s="87" t="s">
        <v>666</v>
      </c>
      <c r="L25" s="88" t="s">
        <v>637</v>
      </c>
    </row>
    <row r="26" spans="1:12" ht="54">
      <c r="A26" s="99">
        <v>22</v>
      </c>
      <c r="B26" s="84" t="s">
        <v>55</v>
      </c>
      <c r="C26" s="99">
        <v>13</v>
      </c>
      <c r="D26" s="83">
        <v>739</v>
      </c>
      <c r="E26" s="83">
        <v>2</v>
      </c>
      <c r="F26" s="83">
        <v>2814</v>
      </c>
      <c r="G26" s="85" t="s">
        <v>126</v>
      </c>
      <c r="H26" s="102" t="s">
        <v>272</v>
      </c>
      <c r="I26" s="97" t="s">
        <v>349</v>
      </c>
      <c r="J26" s="86">
        <v>43116</v>
      </c>
      <c r="K26" s="87" t="s">
        <v>666</v>
      </c>
      <c r="L26" s="88" t="s">
        <v>637</v>
      </c>
    </row>
    <row r="27" spans="1:12" ht="54">
      <c r="A27" s="99">
        <v>23</v>
      </c>
      <c r="B27" s="84" t="s">
        <v>55</v>
      </c>
      <c r="C27" s="99">
        <v>14</v>
      </c>
      <c r="D27" s="83">
        <v>739</v>
      </c>
      <c r="E27" s="83">
        <v>2</v>
      </c>
      <c r="F27" s="83">
        <v>2814</v>
      </c>
      <c r="G27" s="85" t="s">
        <v>126</v>
      </c>
      <c r="H27" s="102" t="s">
        <v>272</v>
      </c>
      <c r="I27" s="97" t="s">
        <v>349</v>
      </c>
      <c r="J27" s="86">
        <v>43116</v>
      </c>
      <c r="K27" s="87" t="s">
        <v>666</v>
      </c>
      <c r="L27" s="88" t="s">
        <v>637</v>
      </c>
    </row>
    <row r="28" spans="1:12" ht="54">
      <c r="A28" s="99">
        <v>24</v>
      </c>
      <c r="B28" s="84" t="s">
        <v>55</v>
      </c>
      <c r="C28" s="99">
        <v>15</v>
      </c>
      <c r="D28" s="83">
        <v>793</v>
      </c>
      <c r="E28" s="83">
        <v>2</v>
      </c>
      <c r="F28" s="83">
        <v>2814</v>
      </c>
      <c r="G28" s="85" t="s">
        <v>126</v>
      </c>
      <c r="H28" s="102" t="s">
        <v>272</v>
      </c>
      <c r="I28" s="97" t="s">
        <v>350</v>
      </c>
      <c r="J28" s="86">
        <v>43116</v>
      </c>
      <c r="K28" s="87" t="s">
        <v>666</v>
      </c>
      <c r="L28" s="88" t="s">
        <v>637</v>
      </c>
    </row>
    <row r="29" spans="1:12" ht="54">
      <c r="A29" s="99">
        <v>25</v>
      </c>
      <c r="B29" s="84" t="s">
        <v>55</v>
      </c>
      <c r="C29" s="99">
        <v>16</v>
      </c>
      <c r="D29" s="83">
        <v>798</v>
      </c>
      <c r="E29" s="83">
        <v>2</v>
      </c>
      <c r="F29" s="83">
        <v>2814</v>
      </c>
      <c r="G29" s="85" t="s">
        <v>126</v>
      </c>
      <c r="H29" s="102" t="s">
        <v>272</v>
      </c>
      <c r="I29" s="97" t="s">
        <v>350</v>
      </c>
      <c r="J29" s="86">
        <v>43116</v>
      </c>
      <c r="K29" s="87" t="s">
        <v>666</v>
      </c>
      <c r="L29" s="88" t="s">
        <v>637</v>
      </c>
    </row>
    <row r="30" spans="1:12" ht="54">
      <c r="A30" s="99">
        <v>26</v>
      </c>
      <c r="B30" s="84" t="s">
        <v>55</v>
      </c>
      <c r="C30" s="99">
        <v>17</v>
      </c>
      <c r="D30" s="83">
        <v>801</v>
      </c>
      <c r="E30" s="83">
        <v>2</v>
      </c>
      <c r="F30" s="83">
        <v>2814</v>
      </c>
      <c r="G30" s="85" t="s">
        <v>126</v>
      </c>
      <c r="H30" s="102" t="s">
        <v>272</v>
      </c>
      <c r="I30" s="97" t="s">
        <v>350</v>
      </c>
      <c r="J30" s="86">
        <v>43116</v>
      </c>
      <c r="K30" s="87" t="s">
        <v>666</v>
      </c>
      <c r="L30" s="88" t="s">
        <v>637</v>
      </c>
    </row>
    <row r="31" spans="1:12" ht="54">
      <c r="A31" s="99">
        <v>27</v>
      </c>
      <c r="B31" s="84" t="s">
        <v>55</v>
      </c>
      <c r="C31" s="99">
        <v>18</v>
      </c>
      <c r="D31" s="83">
        <v>896</v>
      </c>
      <c r="E31" s="83">
        <v>2</v>
      </c>
      <c r="F31" s="83">
        <v>2814</v>
      </c>
      <c r="G31" s="85" t="s">
        <v>126</v>
      </c>
      <c r="H31" s="102" t="s">
        <v>272</v>
      </c>
      <c r="I31" s="97" t="s">
        <v>351</v>
      </c>
      <c r="J31" s="86">
        <v>43116</v>
      </c>
      <c r="K31" s="87" t="s">
        <v>666</v>
      </c>
      <c r="L31" s="88" t="s">
        <v>637</v>
      </c>
    </row>
    <row r="32" spans="1:12" ht="54">
      <c r="A32" s="99">
        <v>28</v>
      </c>
      <c r="B32" s="84" t="s">
        <v>55</v>
      </c>
      <c r="C32" s="99">
        <v>19</v>
      </c>
      <c r="D32" s="83">
        <v>900</v>
      </c>
      <c r="E32" s="83">
        <v>2</v>
      </c>
      <c r="F32" s="83">
        <v>2814</v>
      </c>
      <c r="G32" s="85" t="s">
        <v>126</v>
      </c>
      <c r="H32" s="102" t="s">
        <v>272</v>
      </c>
      <c r="I32" s="97" t="s">
        <v>351</v>
      </c>
      <c r="J32" s="86">
        <v>43116</v>
      </c>
      <c r="K32" s="87" t="s">
        <v>666</v>
      </c>
      <c r="L32" s="88" t="s">
        <v>637</v>
      </c>
    </row>
    <row r="33" spans="1:12" ht="54">
      <c r="A33" s="99">
        <v>29</v>
      </c>
      <c r="B33" s="84" t="s">
        <v>55</v>
      </c>
      <c r="C33" s="99">
        <v>20</v>
      </c>
      <c r="D33" s="83">
        <v>900</v>
      </c>
      <c r="E33" s="83">
        <v>2</v>
      </c>
      <c r="F33" s="83">
        <v>2814</v>
      </c>
      <c r="G33" s="85" t="s">
        <v>126</v>
      </c>
      <c r="H33" s="102" t="s">
        <v>272</v>
      </c>
      <c r="I33" s="97" t="s">
        <v>351</v>
      </c>
      <c r="J33" s="86">
        <v>43116</v>
      </c>
      <c r="K33" s="87" t="s">
        <v>666</v>
      </c>
      <c r="L33" s="88" t="s">
        <v>637</v>
      </c>
    </row>
    <row r="34" spans="1:12" ht="54">
      <c r="A34" s="99">
        <v>30</v>
      </c>
      <c r="B34" s="84" t="s">
        <v>55</v>
      </c>
      <c r="C34" s="99">
        <v>21</v>
      </c>
      <c r="D34" s="83">
        <v>962</v>
      </c>
      <c r="E34" s="83">
        <v>2</v>
      </c>
      <c r="F34" s="83">
        <v>2814</v>
      </c>
      <c r="G34" s="85" t="s">
        <v>126</v>
      </c>
      <c r="H34" s="102" t="s">
        <v>272</v>
      </c>
      <c r="I34" s="97" t="s">
        <v>352</v>
      </c>
      <c r="J34" s="86">
        <v>43116</v>
      </c>
      <c r="K34" s="87" t="s">
        <v>666</v>
      </c>
      <c r="L34" s="88" t="s">
        <v>637</v>
      </c>
    </row>
    <row r="35" spans="1:12" ht="40.5">
      <c r="A35" s="99">
        <v>31</v>
      </c>
      <c r="B35" s="84" t="s">
        <v>55</v>
      </c>
      <c r="C35" s="99">
        <v>22</v>
      </c>
      <c r="D35" s="83">
        <v>1050</v>
      </c>
      <c r="E35" s="83">
        <v>2</v>
      </c>
      <c r="F35" s="83">
        <v>314</v>
      </c>
      <c r="G35" s="85" t="s">
        <v>133</v>
      </c>
      <c r="H35" s="102" t="s">
        <v>272</v>
      </c>
      <c r="I35" s="97" t="s">
        <v>134</v>
      </c>
      <c r="J35" s="86">
        <v>43116</v>
      </c>
      <c r="K35" s="87" t="s">
        <v>666</v>
      </c>
      <c r="L35" s="88" t="s">
        <v>637</v>
      </c>
    </row>
    <row r="36" spans="1:12" ht="40.5">
      <c r="A36" s="99">
        <v>32</v>
      </c>
      <c r="B36" s="84" t="s">
        <v>55</v>
      </c>
      <c r="C36" s="99">
        <v>23</v>
      </c>
      <c r="D36" s="83">
        <v>1096</v>
      </c>
      <c r="E36" s="83">
        <v>2</v>
      </c>
      <c r="F36" s="83">
        <v>314</v>
      </c>
      <c r="G36" s="85" t="s">
        <v>133</v>
      </c>
      <c r="H36" s="102" t="s">
        <v>272</v>
      </c>
      <c r="I36" s="97" t="s">
        <v>134</v>
      </c>
      <c r="J36" s="86">
        <v>43116</v>
      </c>
      <c r="K36" s="87" t="s">
        <v>666</v>
      </c>
      <c r="L36" s="88" t="s">
        <v>637</v>
      </c>
    </row>
    <row r="37" spans="1:12" ht="40.5">
      <c r="A37" s="99">
        <v>33</v>
      </c>
      <c r="B37" s="84" t="s">
        <v>55</v>
      </c>
      <c r="C37" s="99">
        <v>24</v>
      </c>
      <c r="D37" s="83">
        <v>1136</v>
      </c>
      <c r="E37" s="83">
        <v>2</v>
      </c>
      <c r="F37" s="83">
        <v>314</v>
      </c>
      <c r="G37" s="85" t="s">
        <v>133</v>
      </c>
      <c r="H37" s="102" t="s">
        <v>272</v>
      </c>
      <c r="I37" s="97" t="s">
        <v>134</v>
      </c>
      <c r="J37" s="86">
        <v>43116</v>
      </c>
      <c r="K37" s="87" t="s">
        <v>666</v>
      </c>
      <c r="L37" s="88" t="s">
        <v>637</v>
      </c>
    </row>
    <row r="38" spans="1:12" ht="148.5">
      <c r="A38" s="99">
        <v>34</v>
      </c>
      <c r="B38" s="84" t="s">
        <v>55</v>
      </c>
      <c r="C38" s="99">
        <v>25</v>
      </c>
      <c r="D38" s="83">
        <v>1228</v>
      </c>
      <c r="E38" s="83">
        <v>4</v>
      </c>
      <c r="F38" s="83">
        <v>2984</v>
      </c>
      <c r="G38" s="85" t="s">
        <v>353</v>
      </c>
      <c r="H38" s="102" t="s">
        <v>272</v>
      </c>
      <c r="I38" s="97" t="s">
        <v>222</v>
      </c>
      <c r="J38" s="86">
        <v>43116</v>
      </c>
      <c r="K38" s="87" t="s">
        <v>666</v>
      </c>
      <c r="L38" s="88" t="s">
        <v>637</v>
      </c>
    </row>
    <row r="39" spans="1:12" ht="54">
      <c r="A39" s="99">
        <v>35</v>
      </c>
      <c r="B39" s="84" t="s">
        <v>55</v>
      </c>
      <c r="C39" s="99">
        <v>26</v>
      </c>
      <c r="D39" s="83">
        <v>1258</v>
      </c>
      <c r="E39" s="83">
        <v>2</v>
      </c>
      <c r="F39" s="83">
        <v>2824</v>
      </c>
      <c r="G39" s="85" t="s">
        <v>135</v>
      </c>
      <c r="H39" s="102" t="s">
        <v>272</v>
      </c>
      <c r="I39" s="97" t="s">
        <v>354</v>
      </c>
      <c r="J39" s="86">
        <v>43116</v>
      </c>
      <c r="K39" s="87" t="s">
        <v>666</v>
      </c>
      <c r="L39" s="88" t="s">
        <v>637</v>
      </c>
    </row>
    <row r="40" spans="1:12" ht="40.5">
      <c r="A40" s="99">
        <v>36</v>
      </c>
      <c r="B40" s="84" t="s">
        <v>55</v>
      </c>
      <c r="C40" s="99">
        <v>27</v>
      </c>
      <c r="D40" s="83">
        <v>1301</v>
      </c>
      <c r="E40" s="83">
        <v>2</v>
      </c>
      <c r="F40" s="83">
        <v>314</v>
      </c>
      <c r="G40" s="85" t="s">
        <v>133</v>
      </c>
      <c r="H40" s="102" t="s">
        <v>272</v>
      </c>
      <c r="I40" s="97" t="s">
        <v>134</v>
      </c>
      <c r="J40" s="86">
        <v>43116</v>
      </c>
      <c r="K40" s="87" t="s">
        <v>666</v>
      </c>
      <c r="L40" s="88" t="s">
        <v>637</v>
      </c>
    </row>
    <row r="41" spans="1:12" ht="40.5">
      <c r="A41" s="99">
        <v>37</v>
      </c>
      <c r="B41" s="84" t="s">
        <v>55</v>
      </c>
      <c r="C41" s="99">
        <v>28</v>
      </c>
      <c r="D41" s="83">
        <v>1351</v>
      </c>
      <c r="E41" s="83">
        <v>2</v>
      </c>
      <c r="F41" s="83">
        <v>314</v>
      </c>
      <c r="G41" s="85" t="s">
        <v>133</v>
      </c>
      <c r="H41" s="102" t="s">
        <v>272</v>
      </c>
      <c r="I41" s="97" t="s">
        <v>134</v>
      </c>
      <c r="J41" s="86">
        <v>43116</v>
      </c>
      <c r="K41" s="87" t="s">
        <v>666</v>
      </c>
      <c r="L41" s="88" t="s">
        <v>637</v>
      </c>
    </row>
    <row r="42" spans="1:12" ht="40.5">
      <c r="A42" s="99">
        <v>38</v>
      </c>
      <c r="B42" s="84" t="s">
        <v>55</v>
      </c>
      <c r="C42" s="99">
        <v>29</v>
      </c>
      <c r="D42" s="83">
        <v>1386</v>
      </c>
      <c r="E42" s="83">
        <v>2</v>
      </c>
      <c r="F42" s="83">
        <v>314</v>
      </c>
      <c r="G42" s="85" t="s">
        <v>133</v>
      </c>
      <c r="H42" s="102" t="s">
        <v>272</v>
      </c>
      <c r="I42" s="97" t="s">
        <v>134</v>
      </c>
      <c r="J42" s="86">
        <v>43116</v>
      </c>
      <c r="K42" s="87" t="s">
        <v>666</v>
      </c>
      <c r="L42" s="88" t="s">
        <v>637</v>
      </c>
    </row>
    <row r="43" spans="1:12" ht="27">
      <c r="A43" s="99">
        <v>39</v>
      </c>
      <c r="B43" s="84" t="s">
        <v>55</v>
      </c>
      <c r="C43" s="99">
        <v>30</v>
      </c>
      <c r="D43" s="83">
        <v>1392</v>
      </c>
      <c r="E43" s="83">
        <v>4</v>
      </c>
      <c r="F43" s="83">
        <v>306</v>
      </c>
      <c r="G43" s="85" t="s">
        <v>125</v>
      </c>
      <c r="H43" s="102" t="s">
        <v>272</v>
      </c>
      <c r="I43" s="103" t="s">
        <v>136</v>
      </c>
      <c r="J43" s="86">
        <v>43116</v>
      </c>
      <c r="K43" s="87" t="s">
        <v>666</v>
      </c>
      <c r="L43" s="88" t="s">
        <v>637</v>
      </c>
    </row>
    <row r="44" spans="1:12" ht="27">
      <c r="A44" s="99">
        <v>40</v>
      </c>
      <c r="B44" s="84" t="s">
        <v>55</v>
      </c>
      <c r="C44" s="99">
        <v>31</v>
      </c>
      <c r="D44" s="83">
        <v>1393</v>
      </c>
      <c r="E44" s="83">
        <v>4</v>
      </c>
      <c r="F44" s="83">
        <v>306</v>
      </c>
      <c r="G44" s="85" t="s">
        <v>125</v>
      </c>
      <c r="H44" s="102" t="s">
        <v>272</v>
      </c>
      <c r="I44" s="103" t="s">
        <v>136</v>
      </c>
      <c r="J44" s="86">
        <v>43116</v>
      </c>
      <c r="K44" s="87" t="s">
        <v>666</v>
      </c>
      <c r="L44" s="88" t="s">
        <v>637</v>
      </c>
    </row>
    <row r="45" spans="1:12" ht="27">
      <c r="A45" s="99">
        <v>41</v>
      </c>
      <c r="B45" s="84" t="s">
        <v>55</v>
      </c>
      <c r="C45" s="99">
        <v>32</v>
      </c>
      <c r="D45" s="83">
        <v>1393</v>
      </c>
      <c r="E45" s="83">
        <v>4</v>
      </c>
      <c r="F45" s="83">
        <v>488</v>
      </c>
      <c r="G45" s="85" t="s">
        <v>137</v>
      </c>
      <c r="H45" s="102" t="s">
        <v>272</v>
      </c>
      <c r="I45" s="97" t="s">
        <v>138</v>
      </c>
      <c r="J45" s="86">
        <v>43116</v>
      </c>
      <c r="K45" s="87" t="s">
        <v>666</v>
      </c>
      <c r="L45" s="88" t="s">
        <v>637</v>
      </c>
    </row>
    <row r="46" spans="1:12" ht="40.5">
      <c r="A46" s="99">
        <v>42</v>
      </c>
      <c r="B46" s="84" t="s">
        <v>55</v>
      </c>
      <c r="C46" s="99">
        <v>33</v>
      </c>
      <c r="D46" s="83">
        <v>1396</v>
      </c>
      <c r="E46" s="83">
        <v>2</v>
      </c>
      <c r="F46" s="83">
        <v>314</v>
      </c>
      <c r="G46" s="85" t="s">
        <v>133</v>
      </c>
      <c r="H46" s="102" t="s">
        <v>272</v>
      </c>
      <c r="I46" s="97" t="s">
        <v>139</v>
      </c>
      <c r="J46" s="86">
        <v>43116</v>
      </c>
      <c r="K46" s="87" t="s">
        <v>666</v>
      </c>
      <c r="L46" s="88" t="s">
        <v>637</v>
      </c>
    </row>
    <row r="47" spans="1:12" ht="40.5">
      <c r="A47" s="99">
        <v>43</v>
      </c>
      <c r="B47" s="84" t="s">
        <v>55</v>
      </c>
      <c r="C47" s="99">
        <v>34</v>
      </c>
      <c r="D47" s="83">
        <v>1396</v>
      </c>
      <c r="E47" s="83">
        <v>2</v>
      </c>
      <c r="F47" s="83">
        <v>314</v>
      </c>
      <c r="G47" s="85" t="s">
        <v>133</v>
      </c>
      <c r="H47" s="102" t="s">
        <v>272</v>
      </c>
      <c r="I47" s="97" t="s">
        <v>140</v>
      </c>
      <c r="J47" s="86">
        <v>43116</v>
      </c>
      <c r="K47" s="87" t="s">
        <v>666</v>
      </c>
      <c r="L47" s="88" t="s">
        <v>637</v>
      </c>
    </row>
    <row r="48" spans="1:12" ht="40.5">
      <c r="A48" s="99">
        <v>44</v>
      </c>
      <c r="B48" s="84" t="s">
        <v>55</v>
      </c>
      <c r="C48" s="99">
        <v>35</v>
      </c>
      <c r="D48" s="83">
        <v>1481</v>
      </c>
      <c r="E48" s="83">
        <v>2</v>
      </c>
      <c r="F48" s="83">
        <v>314</v>
      </c>
      <c r="G48" s="85" t="s">
        <v>133</v>
      </c>
      <c r="H48" s="102" t="s">
        <v>272</v>
      </c>
      <c r="I48" s="97" t="s">
        <v>134</v>
      </c>
      <c r="J48" s="86">
        <v>43116</v>
      </c>
      <c r="K48" s="87" t="s">
        <v>666</v>
      </c>
      <c r="L48" s="88" t="s">
        <v>637</v>
      </c>
    </row>
    <row r="49" spans="1:12" ht="175.5">
      <c r="A49" s="99">
        <v>45</v>
      </c>
      <c r="B49" s="84" t="s">
        <v>55</v>
      </c>
      <c r="C49" s="99">
        <v>36</v>
      </c>
      <c r="D49" s="83">
        <v>1502</v>
      </c>
      <c r="E49" s="83">
        <v>4</v>
      </c>
      <c r="F49" s="83">
        <v>2984</v>
      </c>
      <c r="G49" s="85" t="s">
        <v>327</v>
      </c>
      <c r="H49" s="102" t="s">
        <v>272</v>
      </c>
      <c r="I49" s="97" t="s">
        <v>223</v>
      </c>
      <c r="J49" s="86">
        <v>43116</v>
      </c>
      <c r="K49" s="87" t="s">
        <v>666</v>
      </c>
      <c r="L49" s="88" t="s">
        <v>637</v>
      </c>
    </row>
    <row r="50" spans="1:12" ht="162">
      <c r="A50" s="99">
        <v>46</v>
      </c>
      <c r="B50" s="84" t="s">
        <v>55</v>
      </c>
      <c r="C50" s="99">
        <v>37</v>
      </c>
      <c r="D50" s="83">
        <v>1503</v>
      </c>
      <c r="E50" s="83">
        <v>4</v>
      </c>
      <c r="F50" s="83">
        <v>2984</v>
      </c>
      <c r="G50" s="85" t="s">
        <v>327</v>
      </c>
      <c r="H50" s="102" t="s">
        <v>272</v>
      </c>
      <c r="I50" s="97" t="s">
        <v>224</v>
      </c>
      <c r="J50" s="86">
        <v>43116</v>
      </c>
      <c r="K50" s="87" t="s">
        <v>666</v>
      </c>
      <c r="L50" s="88" t="s">
        <v>637</v>
      </c>
    </row>
    <row r="51" spans="1:12" ht="54">
      <c r="A51" s="99">
        <v>47</v>
      </c>
      <c r="B51" s="84" t="s">
        <v>55</v>
      </c>
      <c r="C51" s="99">
        <v>38</v>
      </c>
      <c r="D51" s="83">
        <v>1542</v>
      </c>
      <c r="E51" s="83">
        <v>2</v>
      </c>
      <c r="F51" s="83">
        <v>2814</v>
      </c>
      <c r="G51" s="85" t="s">
        <v>126</v>
      </c>
      <c r="H51" s="102" t="s">
        <v>272</v>
      </c>
      <c r="I51" s="97" t="s">
        <v>355</v>
      </c>
      <c r="J51" s="86">
        <v>43116</v>
      </c>
      <c r="K51" s="87" t="s">
        <v>666</v>
      </c>
      <c r="L51" s="88" t="s">
        <v>637</v>
      </c>
    </row>
    <row r="52" spans="1:12" ht="54">
      <c r="A52" s="99">
        <v>48</v>
      </c>
      <c r="B52" s="84" t="s">
        <v>55</v>
      </c>
      <c r="C52" s="99">
        <v>39</v>
      </c>
      <c r="D52" s="83">
        <v>1542</v>
      </c>
      <c r="E52" s="83">
        <v>2</v>
      </c>
      <c r="F52" s="83">
        <v>2814</v>
      </c>
      <c r="G52" s="85" t="s">
        <v>126</v>
      </c>
      <c r="H52" s="102" t="s">
        <v>272</v>
      </c>
      <c r="I52" s="97" t="s">
        <v>355</v>
      </c>
      <c r="J52" s="86">
        <v>43116</v>
      </c>
      <c r="K52" s="87" t="s">
        <v>666</v>
      </c>
      <c r="L52" s="88" t="s">
        <v>637</v>
      </c>
    </row>
    <row r="53" spans="1:12" ht="54">
      <c r="A53" s="99">
        <v>49</v>
      </c>
      <c r="B53" s="84" t="s">
        <v>55</v>
      </c>
      <c r="C53" s="99">
        <v>40</v>
      </c>
      <c r="D53" s="83">
        <v>1569</v>
      </c>
      <c r="E53" s="83">
        <v>2</v>
      </c>
      <c r="F53" s="83">
        <v>2814</v>
      </c>
      <c r="G53" s="85" t="s">
        <v>126</v>
      </c>
      <c r="H53" s="102" t="s">
        <v>272</v>
      </c>
      <c r="I53" s="97" t="s">
        <v>356</v>
      </c>
      <c r="J53" s="86">
        <v>43116</v>
      </c>
      <c r="K53" s="87" t="s">
        <v>666</v>
      </c>
      <c r="L53" s="88" t="s">
        <v>637</v>
      </c>
    </row>
    <row r="54" spans="1:12" ht="54">
      <c r="A54" s="99">
        <v>50</v>
      </c>
      <c r="B54" s="84" t="s">
        <v>55</v>
      </c>
      <c r="C54" s="99">
        <v>41</v>
      </c>
      <c r="D54" s="83">
        <v>1569</v>
      </c>
      <c r="E54" s="83">
        <v>2</v>
      </c>
      <c r="F54" s="83">
        <v>2814</v>
      </c>
      <c r="G54" s="85" t="s">
        <v>126</v>
      </c>
      <c r="H54" s="102" t="s">
        <v>272</v>
      </c>
      <c r="I54" s="97" t="s">
        <v>356</v>
      </c>
      <c r="J54" s="86">
        <v>43116</v>
      </c>
      <c r="K54" s="87" t="s">
        <v>666</v>
      </c>
      <c r="L54" s="88" t="s">
        <v>637</v>
      </c>
    </row>
    <row r="55" spans="1:12" ht="54">
      <c r="A55" s="99">
        <v>51</v>
      </c>
      <c r="B55" s="84" t="s">
        <v>55</v>
      </c>
      <c r="C55" s="99">
        <v>42</v>
      </c>
      <c r="D55" s="83">
        <v>1599</v>
      </c>
      <c r="E55" s="83">
        <v>2</v>
      </c>
      <c r="F55" s="83">
        <v>2814</v>
      </c>
      <c r="G55" s="85" t="s">
        <v>126</v>
      </c>
      <c r="H55" s="102" t="s">
        <v>272</v>
      </c>
      <c r="I55" s="97" t="s">
        <v>357</v>
      </c>
      <c r="J55" s="86">
        <v>43116</v>
      </c>
      <c r="K55" s="87" t="s">
        <v>666</v>
      </c>
      <c r="L55" s="88" t="s">
        <v>637</v>
      </c>
    </row>
    <row r="56" spans="1:12" ht="54">
      <c r="A56" s="99">
        <v>52</v>
      </c>
      <c r="B56" s="84" t="s">
        <v>55</v>
      </c>
      <c r="C56" s="99">
        <v>43</v>
      </c>
      <c r="D56" s="83">
        <v>1599</v>
      </c>
      <c r="E56" s="83">
        <v>2</v>
      </c>
      <c r="F56" s="83">
        <v>2814</v>
      </c>
      <c r="G56" s="85" t="s">
        <v>126</v>
      </c>
      <c r="H56" s="102" t="s">
        <v>272</v>
      </c>
      <c r="I56" s="97" t="s">
        <v>357</v>
      </c>
      <c r="J56" s="86">
        <v>43116</v>
      </c>
      <c r="K56" s="87" t="s">
        <v>666</v>
      </c>
      <c r="L56" s="88" t="s">
        <v>637</v>
      </c>
    </row>
    <row r="57" spans="1:12" ht="54">
      <c r="A57" s="99">
        <v>53</v>
      </c>
      <c r="B57" s="84" t="s">
        <v>55</v>
      </c>
      <c r="C57" s="99">
        <v>44</v>
      </c>
      <c r="D57" s="99">
        <v>1647</v>
      </c>
      <c r="E57" s="83">
        <v>2</v>
      </c>
      <c r="F57" s="83">
        <v>2814</v>
      </c>
      <c r="G57" s="85" t="s">
        <v>126</v>
      </c>
      <c r="H57" s="102" t="s">
        <v>272</v>
      </c>
      <c r="I57" s="97" t="s">
        <v>358</v>
      </c>
      <c r="J57" s="86">
        <v>43116</v>
      </c>
      <c r="K57" s="87" t="s">
        <v>666</v>
      </c>
      <c r="L57" s="88" t="s">
        <v>637</v>
      </c>
    </row>
    <row r="58" spans="1:12" ht="54">
      <c r="A58" s="99">
        <v>54</v>
      </c>
      <c r="B58" s="84" t="s">
        <v>55</v>
      </c>
      <c r="C58" s="99">
        <v>45</v>
      </c>
      <c r="D58" s="99">
        <v>1647</v>
      </c>
      <c r="E58" s="83">
        <v>2</v>
      </c>
      <c r="F58" s="83">
        <v>2814</v>
      </c>
      <c r="G58" s="85" t="s">
        <v>126</v>
      </c>
      <c r="H58" s="102" t="s">
        <v>272</v>
      </c>
      <c r="I58" s="97" t="s">
        <v>358</v>
      </c>
      <c r="J58" s="86">
        <v>43116</v>
      </c>
      <c r="K58" s="87" t="s">
        <v>666</v>
      </c>
      <c r="L58" s="88" t="s">
        <v>637</v>
      </c>
    </row>
    <row r="59" spans="1:12" ht="54">
      <c r="A59" s="99">
        <v>55</v>
      </c>
      <c r="B59" s="84" t="s">
        <v>55</v>
      </c>
      <c r="C59" s="99">
        <v>46</v>
      </c>
      <c r="D59" s="99">
        <v>1694</v>
      </c>
      <c r="E59" s="83">
        <v>2</v>
      </c>
      <c r="F59" s="83">
        <v>2814</v>
      </c>
      <c r="G59" s="85" t="s">
        <v>126</v>
      </c>
      <c r="H59" s="102" t="s">
        <v>272</v>
      </c>
      <c r="I59" s="97" t="s">
        <v>359</v>
      </c>
      <c r="J59" s="86">
        <v>43116</v>
      </c>
      <c r="K59" s="87" t="s">
        <v>666</v>
      </c>
      <c r="L59" s="88" t="s">
        <v>637</v>
      </c>
    </row>
    <row r="60" spans="1:12" ht="27">
      <c r="A60" s="99">
        <v>56</v>
      </c>
      <c r="B60" s="84" t="s">
        <v>55</v>
      </c>
      <c r="C60" s="99">
        <v>47</v>
      </c>
      <c r="D60" s="99">
        <v>1694</v>
      </c>
      <c r="E60" s="83">
        <v>4</v>
      </c>
      <c r="F60" s="83">
        <v>306</v>
      </c>
      <c r="G60" s="85" t="s">
        <v>125</v>
      </c>
      <c r="H60" s="102" t="s">
        <v>272</v>
      </c>
      <c r="I60" s="103" t="s">
        <v>141</v>
      </c>
      <c r="J60" s="86">
        <v>43116</v>
      </c>
      <c r="K60" s="87" t="s">
        <v>666</v>
      </c>
      <c r="L60" s="88" t="s">
        <v>637</v>
      </c>
    </row>
    <row r="61" spans="1:12" ht="54">
      <c r="A61" s="99">
        <v>57</v>
      </c>
      <c r="B61" s="84" t="s">
        <v>55</v>
      </c>
      <c r="C61" s="99">
        <v>48</v>
      </c>
      <c r="D61" s="99">
        <v>1694</v>
      </c>
      <c r="E61" s="83">
        <v>2</v>
      </c>
      <c r="F61" s="83">
        <v>2814</v>
      </c>
      <c r="G61" s="85" t="s">
        <v>126</v>
      </c>
      <c r="H61" s="102" t="s">
        <v>272</v>
      </c>
      <c r="I61" s="97" t="s">
        <v>359</v>
      </c>
      <c r="J61" s="86">
        <v>43116</v>
      </c>
      <c r="K61" s="87" t="s">
        <v>666</v>
      </c>
      <c r="L61" s="88" t="s">
        <v>637</v>
      </c>
    </row>
    <row r="62" spans="1:12" ht="54">
      <c r="A62" s="99">
        <v>58</v>
      </c>
      <c r="B62" s="84" t="s">
        <v>55</v>
      </c>
      <c r="C62" s="99">
        <v>49</v>
      </c>
      <c r="D62" s="99">
        <v>1725</v>
      </c>
      <c r="E62" s="83">
        <v>2</v>
      </c>
      <c r="F62" s="83">
        <v>2814</v>
      </c>
      <c r="G62" s="85" t="s">
        <v>126</v>
      </c>
      <c r="H62" s="102" t="s">
        <v>272</v>
      </c>
      <c r="I62" s="97" t="s">
        <v>360</v>
      </c>
      <c r="J62" s="86">
        <v>43116</v>
      </c>
      <c r="K62" s="87" t="s">
        <v>666</v>
      </c>
      <c r="L62" s="88" t="s">
        <v>637</v>
      </c>
    </row>
    <row r="63" spans="1:12" ht="27">
      <c r="A63" s="99">
        <v>59</v>
      </c>
      <c r="B63" s="84" t="s">
        <v>55</v>
      </c>
      <c r="C63" s="99">
        <v>50</v>
      </c>
      <c r="D63" s="99">
        <v>1725</v>
      </c>
      <c r="E63" s="83">
        <v>4</v>
      </c>
      <c r="F63" s="83">
        <v>306</v>
      </c>
      <c r="G63" s="85" t="s">
        <v>125</v>
      </c>
      <c r="H63" s="102" t="s">
        <v>272</v>
      </c>
      <c r="I63" s="103" t="s">
        <v>141</v>
      </c>
      <c r="J63" s="86">
        <v>43116</v>
      </c>
      <c r="K63" s="87" t="s">
        <v>666</v>
      </c>
      <c r="L63" s="88" t="s">
        <v>637</v>
      </c>
    </row>
    <row r="64" spans="1:12" ht="54">
      <c r="A64" s="99">
        <v>60</v>
      </c>
      <c r="B64" s="84" t="s">
        <v>55</v>
      </c>
      <c r="C64" s="99">
        <v>51</v>
      </c>
      <c r="D64" s="99">
        <v>1725</v>
      </c>
      <c r="E64" s="83">
        <v>2</v>
      </c>
      <c r="F64" s="83">
        <v>2814</v>
      </c>
      <c r="G64" s="85" t="s">
        <v>126</v>
      </c>
      <c r="H64" s="102" t="s">
        <v>272</v>
      </c>
      <c r="I64" s="97" t="s">
        <v>360</v>
      </c>
      <c r="J64" s="86">
        <v>43116</v>
      </c>
      <c r="K64" s="87" t="s">
        <v>666</v>
      </c>
      <c r="L64" s="88" t="s">
        <v>637</v>
      </c>
    </row>
    <row r="65" spans="1:12" ht="54">
      <c r="A65" s="99">
        <v>61</v>
      </c>
      <c r="B65" s="84" t="s">
        <v>55</v>
      </c>
      <c r="C65" s="99">
        <v>52</v>
      </c>
      <c r="D65" s="99">
        <v>1794</v>
      </c>
      <c r="E65" s="83">
        <v>2</v>
      </c>
      <c r="F65" s="83">
        <v>2814</v>
      </c>
      <c r="G65" s="85" t="s">
        <v>126</v>
      </c>
      <c r="H65" s="102" t="s">
        <v>272</v>
      </c>
      <c r="I65" s="97" t="s">
        <v>361</v>
      </c>
      <c r="J65" s="86">
        <v>43116</v>
      </c>
      <c r="K65" s="87" t="s">
        <v>666</v>
      </c>
      <c r="L65" s="88" t="s">
        <v>637</v>
      </c>
    </row>
    <row r="66" spans="1:12" ht="54">
      <c r="A66" s="99">
        <v>62</v>
      </c>
      <c r="B66" s="84" t="s">
        <v>55</v>
      </c>
      <c r="C66" s="99">
        <v>53</v>
      </c>
      <c r="D66" s="99">
        <v>1794</v>
      </c>
      <c r="E66" s="83">
        <v>2</v>
      </c>
      <c r="F66" s="83">
        <v>2814</v>
      </c>
      <c r="G66" s="85" t="s">
        <v>126</v>
      </c>
      <c r="H66" s="102" t="s">
        <v>272</v>
      </c>
      <c r="I66" s="97" t="s">
        <v>361</v>
      </c>
      <c r="J66" s="86">
        <v>43116</v>
      </c>
      <c r="K66" s="87" t="s">
        <v>666</v>
      </c>
      <c r="L66" s="88" t="s">
        <v>637</v>
      </c>
    </row>
    <row r="67" spans="1:12" ht="54">
      <c r="A67" s="99">
        <v>63</v>
      </c>
      <c r="B67" s="84" t="s">
        <v>55</v>
      </c>
      <c r="C67" s="99">
        <v>54</v>
      </c>
      <c r="D67" s="99">
        <v>1887</v>
      </c>
      <c r="E67" s="83">
        <v>2</v>
      </c>
      <c r="F67" s="83">
        <v>2814</v>
      </c>
      <c r="G67" s="85" t="s">
        <v>126</v>
      </c>
      <c r="H67" s="102" t="s">
        <v>272</v>
      </c>
      <c r="I67" s="97" t="s">
        <v>362</v>
      </c>
      <c r="J67" s="86">
        <v>43116</v>
      </c>
      <c r="K67" s="87" t="s">
        <v>666</v>
      </c>
      <c r="L67" s="88" t="s">
        <v>637</v>
      </c>
    </row>
    <row r="68" spans="1:12" ht="54">
      <c r="A68" s="99">
        <v>64</v>
      </c>
      <c r="B68" s="84" t="s">
        <v>55</v>
      </c>
      <c r="C68" s="99">
        <v>55</v>
      </c>
      <c r="D68" s="99">
        <v>1947</v>
      </c>
      <c r="E68" s="83">
        <v>2</v>
      </c>
      <c r="F68" s="83">
        <v>2824</v>
      </c>
      <c r="G68" s="85" t="s">
        <v>135</v>
      </c>
      <c r="H68" s="102" t="s">
        <v>272</v>
      </c>
      <c r="I68" s="97" t="s">
        <v>363</v>
      </c>
      <c r="J68" s="86">
        <v>43116</v>
      </c>
      <c r="K68" s="87" t="s">
        <v>666</v>
      </c>
      <c r="L68" s="88" t="s">
        <v>637</v>
      </c>
    </row>
    <row r="69" spans="1:12" ht="54">
      <c r="A69" s="99">
        <v>65</v>
      </c>
      <c r="B69" s="84" t="s">
        <v>55</v>
      </c>
      <c r="C69" s="99">
        <v>56</v>
      </c>
      <c r="D69" s="99">
        <v>1970</v>
      </c>
      <c r="E69" s="83">
        <v>2</v>
      </c>
      <c r="F69" s="83">
        <v>2824</v>
      </c>
      <c r="G69" s="85" t="s">
        <v>135</v>
      </c>
      <c r="H69" s="102" t="s">
        <v>272</v>
      </c>
      <c r="I69" s="97" t="s">
        <v>364</v>
      </c>
      <c r="J69" s="86">
        <v>43116</v>
      </c>
      <c r="K69" s="87" t="s">
        <v>666</v>
      </c>
      <c r="L69" s="88" t="s">
        <v>637</v>
      </c>
    </row>
    <row r="70" spans="1:12" ht="40.5">
      <c r="A70" s="99">
        <v>66</v>
      </c>
      <c r="B70" s="84" t="s">
        <v>55</v>
      </c>
      <c r="C70" s="99">
        <v>57</v>
      </c>
      <c r="D70" s="99">
        <v>2084</v>
      </c>
      <c r="E70" s="83">
        <v>2</v>
      </c>
      <c r="F70" s="83">
        <v>314</v>
      </c>
      <c r="G70" s="85" t="s">
        <v>133</v>
      </c>
      <c r="H70" s="102" t="s">
        <v>272</v>
      </c>
      <c r="I70" s="97" t="s">
        <v>139</v>
      </c>
      <c r="J70" s="86">
        <v>43116</v>
      </c>
      <c r="K70" s="87" t="s">
        <v>666</v>
      </c>
      <c r="L70" s="88" t="s">
        <v>637</v>
      </c>
    </row>
    <row r="71" spans="1:12" ht="54">
      <c r="A71" s="99">
        <v>67</v>
      </c>
      <c r="B71" s="84" t="s">
        <v>55</v>
      </c>
      <c r="C71" s="99">
        <v>58</v>
      </c>
      <c r="D71" s="99">
        <v>2084</v>
      </c>
      <c r="E71" s="83">
        <v>2</v>
      </c>
      <c r="F71" s="83">
        <v>2824</v>
      </c>
      <c r="G71" s="85" t="s">
        <v>135</v>
      </c>
      <c r="H71" s="102" t="s">
        <v>272</v>
      </c>
      <c r="I71" s="97" t="s">
        <v>365</v>
      </c>
      <c r="J71" s="86">
        <v>43116</v>
      </c>
      <c r="K71" s="87" t="s">
        <v>666</v>
      </c>
      <c r="L71" s="88" t="s">
        <v>637</v>
      </c>
    </row>
    <row r="72" spans="1:12" ht="54">
      <c r="A72" s="99">
        <v>68</v>
      </c>
      <c r="B72" s="84" t="s">
        <v>55</v>
      </c>
      <c r="C72" s="99">
        <v>59</v>
      </c>
      <c r="D72" s="99">
        <v>2084</v>
      </c>
      <c r="E72" s="83">
        <v>2</v>
      </c>
      <c r="F72" s="83">
        <v>2814</v>
      </c>
      <c r="G72" s="85" t="s">
        <v>126</v>
      </c>
      <c r="H72" s="102" t="s">
        <v>272</v>
      </c>
      <c r="I72" s="97" t="s">
        <v>365</v>
      </c>
      <c r="J72" s="86">
        <v>43116</v>
      </c>
      <c r="K72" s="87" t="s">
        <v>666</v>
      </c>
      <c r="L72" s="88" t="s">
        <v>637</v>
      </c>
    </row>
    <row r="73" spans="1:12" ht="40.5">
      <c r="A73" s="99">
        <v>69</v>
      </c>
      <c r="B73" s="84" t="s">
        <v>55</v>
      </c>
      <c r="C73" s="99">
        <v>60</v>
      </c>
      <c r="D73" s="99">
        <v>2084</v>
      </c>
      <c r="E73" s="83">
        <v>2</v>
      </c>
      <c r="F73" s="83">
        <v>314</v>
      </c>
      <c r="G73" s="85" t="s">
        <v>133</v>
      </c>
      <c r="H73" s="102" t="s">
        <v>272</v>
      </c>
      <c r="I73" s="97" t="s">
        <v>140</v>
      </c>
      <c r="J73" s="86">
        <v>43116</v>
      </c>
      <c r="K73" s="87" t="s">
        <v>666</v>
      </c>
      <c r="L73" s="88" t="s">
        <v>637</v>
      </c>
    </row>
    <row r="74" spans="1:12" ht="54">
      <c r="A74" s="99">
        <v>70</v>
      </c>
      <c r="B74" s="84" t="s">
        <v>55</v>
      </c>
      <c r="C74" s="99">
        <v>61</v>
      </c>
      <c r="D74" s="99">
        <v>2126</v>
      </c>
      <c r="E74" s="83">
        <v>2</v>
      </c>
      <c r="F74" s="83">
        <v>2824</v>
      </c>
      <c r="G74" s="85" t="s">
        <v>135</v>
      </c>
      <c r="H74" s="102" t="s">
        <v>272</v>
      </c>
      <c r="I74" s="97" t="s">
        <v>366</v>
      </c>
      <c r="J74" s="86">
        <v>43116</v>
      </c>
      <c r="K74" s="87" t="s">
        <v>666</v>
      </c>
      <c r="L74" s="88" t="s">
        <v>637</v>
      </c>
    </row>
    <row r="75" spans="1:12" ht="54">
      <c r="A75" s="99">
        <v>71</v>
      </c>
      <c r="B75" s="84" t="s">
        <v>55</v>
      </c>
      <c r="C75" s="99">
        <v>62</v>
      </c>
      <c r="D75" s="99">
        <v>2126</v>
      </c>
      <c r="E75" s="83">
        <v>2</v>
      </c>
      <c r="F75" s="83">
        <v>2814</v>
      </c>
      <c r="G75" s="85" t="s">
        <v>126</v>
      </c>
      <c r="H75" s="102" t="s">
        <v>272</v>
      </c>
      <c r="I75" s="97" t="s">
        <v>366</v>
      </c>
      <c r="J75" s="86">
        <v>43116</v>
      </c>
      <c r="K75" s="87" t="s">
        <v>666</v>
      </c>
      <c r="L75" s="88" t="s">
        <v>637</v>
      </c>
    </row>
    <row r="76" spans="1:12" ht="54">
      <c r="A76" s="99">
        <v>72</v>
      </c>
      <c r="B76" s="84" t="s">
        <v>55</v>
      </c>
      <c r="C76" s="99">
        <v>63</v>
      </c>
      <c r="D76" s="99">
        <v>2159</v>
      </c>
      <c r="E76" s="83">
        <v>2</v>
      </c>
      <c r="F76" s="83">
        <v>2824</v>
      </c>
      <c r="G76" s="85" t="s">
        <v>135</v>
      </c>
      <c r="H76" s="102" t="s">
        <v>272</v>
      </c>
      <c r="I76" s="97" t="s">
        <v>367</v>
      </c>
      <c r="J76" s="86">
        <v>43116</v>
      </c>
      <c r="K76" s="87" t="s">
        <v>666</v>
      </c>
      <c r="L76" s="88" t="s">
        <v>637</v>
      </c>
    </row>
    <row r="77" spans="1:12" ht="54">
      <c r="A77" s="99">
        <v>73</v>
      </c>
      <c r="B77" s="84" t="s">
        <v>55</v>
      </c>
      <c r="C77" s="99">
        <v>64</v>
      </c>
      <c r="D77" s="99">
        <v>2159</v>
      </c>
      <c r="E77" s="83">
        <v>2</v>
      </c>
      <c r="F77" s="83">
        <v>2814</v>
      </c>
      <c r="G77" s="85" t="s">
        <v>126</v>
      </c>
      <c r="H77" s="102" t="s">
        <v>272</v>
      </c>
      <c r="I77" s="97" t="s">
        <v>367</v>
      </c>
      <c r="J77" s="86">
        <v>43116</v>
      </c>
      <c r="K77" s="87" t="s">
        <v>666</v>
      </c>
      <c r="L77" s="88" t="s">
        <v>637</v>
      </c>
    </row>
    <row r="78" spans="1:12" ht="54">
      <c r="A78" s="99">
        <v>74</v>
      </c>
      <c r="B78" s="84" t="s">
        <v>55</v>
      </c>
      <c r="C78" s="99">
        <v>65</v>
      </c>
      <c r="D78" s="99">
        <v>2193</v>
      </c>
      <c r="E78" s="83">
        <v>2</v>
      </c>
      <c r="F78" s="83">
        <v>2824</v>
      </c>
      <c r="G78" s="85" t="s">
        <v>135</v>
      </c>
      <c r="H78" s="102" t="s">
        <v>272</v>
      </c>
      <c r="I78" s="97" t="s">
        <v>368</v>
      </c>
      <c r="J78" s="86">
        <v>43116</v>
      </c>
      <c r="K78" s="87" t="s">
        <v>666</v>
      </c>
      <c r="L78" s="88" t="s">
        <v>637</v>
      </c>
    </row>
    <row r="79" spans="1:12" ht="54">
      <c r="A79" s="99">
        <v>75</v>
      </c>
      <c r="B79" s="84" t="s">
        <v>55</v>
      </c>
      <c r="C79" s="99">
        <v>66</v>
      </c>
      <c r="D79" s="99">
        <v>2193</v>
      </c>
      <c r="E79" s="83">
        <v>2</v>
      </c>
      <c r="F79" s="83">
        <v>2814</v>
      </c>
      <c r="G79" s="85" t="s">
        <v>126</v>
      </c>
      <c r="H79" s="102" t="s">
        <v>272</v>
      </c>
      <c r="I79" s="97" t="s">
        <v>368</v>
      </c>
      <c r="J79" s="86">
        <v>43116</v>
      </c>
      <c r="K79" s="87" t="s">
        <v>666</v>
      </c>
      <c r="L79" s="88" t="s">
        <v>637</v>
      </c>
    </row>
    <row r="80" spans="1:12" ht="54">
      <c r="A80" s="99">
        <v>76</v>
      </c>
      <c r="B80" s="84" t="s">
        <v>55</v>
      </c>
      <c r="C80" s="99">
        <v>67</v>
      </c>
      <c r="D80" s="99">
        <v>2350</v>
      </c>
      <c r="E80" s="83">
        <v>2</v>
      </c>
      <c r="F80" s="83">
        <v>1532</v>
      </c>
      <c r="G80" s="85" t="s">
        <v>142</v>
      </c>
      <c r="H80" s="102" t="s">
        <v>272</v>
      </c>
      <c r="I80" s="97" t="s">
        <v>124</v>
      </c>
      <c r="J80" s="86">
        <v>43116</v>
      </c>
      <c r="K80" s="87" t="s">
        <v>666</v>
      </c>
      <c r="L80" s="88" t="s">
        <v>637</v>
      </c>
    </row>
    <row r="81" spans="1:12" ht="54">
      <c r="A81" s="99">
        <v>77</v>
      </c>
      <c r="B81" s="84" t="s">
        <v>55</v>
      </c>
      <c r="C81" s="99">
        <v>68</v>
      </c>
      <c r="D81" s="99">
        <v>2367</v>
      </c>
      <c r="E81" s="83">
        <v>2</v>
      </c>
      <c r="F81" s="83">
        <v>1532</v>
      </c>
      <c r="G81" s="85" t="s">
        <v>143</v>
      </c>
      <c r="H81" s="102" t="s">
        <v>272</v>
      </c>
      <c r="I81" s="97" t="s">
        <v>124</v>
      </c>
      <c r="J81" s="86">
        <v>43116</v>
      </c>
      <c r="K81" s="87" t="s">
        <v>666</v>
      </c>
      <c r="L81" s="88" t="s">
        <v>637</v>
      </c>
    </row>
    <row r="82" spans="1:12" ht="54">
      <c r="A82" s="99">
        <v>78</v>
      </c>
      <c r="B82" s="84" t="s">
        <v>55</v>
      </c>
      <c r="C82" s="99">
        <v>69</v>
      </c>
      <c r="D82" s="99">
        <v>2437</v>
      </c>
      <c r="E82" s="83">
        <v>2</v>
      </c>
      <c r="F82" s="83">
        <v>2814</v>
      </c>
      <c r="G82" s="85" t="s">
        <v>126</v>
      </c>
      <c r="H82" s="102" t="s">
        <v>272</v>
      </c>
      <c r="I82" s="97" t="s">
        <v>369</v>
      </c>
      <c r="J82" s="86">
        <v>43116</v>
      </c>
      <c r="K82" s="87" t="s">
        <v>666</v>
      </c>
      <c r="L82" s="88" t="s">
        <v>637</v>
      </c>
    </row>
    <row r="83" spans="1:12" ht="54">
      <c r="A83" s="99">
        <v>79</v>
      </c>
      <c r="B83" s="84" t="s">
        <v>55</v>
      </c>
      <c r="C83" s="99">
        <v>70</v>
      </c>
      <c r="D83" s="99">
        <v>2485</v>
      </c>
      <c r="E83" s="83">
        <v>2</v>
      </c>
      <c r="F83" s="83">
        <v>2824</v>
      </c>
      <c r="G83" s="85" t="s">
        <v>135</v>
      </c>
      <c r="H83" s="102" t="s">
        <v>272</v>
      </c>
      <c r="I83" s="97" t="s">
        <v>370</v>
      </c>
      <c r="J83" s="86">
        <v>43116</v>
      </c>
      <c r="K83" s="87" t="s">
        <v>666</v>
      </c>
      <c r="L83" s="88" t="s">
        <v>637</v>
      </c>
    </row>
    <row r="84" spans="1:12" ht="54">
      <c r="A84" s="99">
        <v>80</v>
      </c>
      <c r="B84" s="84" t="s">
        <v>55</v>
      </c>
      <c r="C84" s="99">
        <v>71</v>
      </c>
      <c r="D84" s="99">
        <v>2488</v>
      </c>
      <c r="E84" s="83">
        <v>2</v>
      </c>
      <c r="F84" s="83">
        <v>2814</v>
      </c>
      <c r="G84" s="85" t="s">
        <v>126</v>
      </c>
      <c r="H84" s="102" t="s">
        <v>272</v>
      </c>
      <c r="I84" s="97" t="s">
        <v>370</v>
      </c>
      <c r="J84" s="86">
        <v>43116</v>
      </c>
      <c r="K84" s="87" t="s">
        <v>666</v>
      </c>
      <c r="L84" s="88" t="s">
        <v>637</v>
      </c>
    </row>
    <row r="85" spans="1:12" ht="54">
      <c r="A85" s="99">
        <v>81</v>
      </c>
      <c r="B85" s="84" t="s">
        <v>55</v>
      </c>
      <c r="C85" s="99">
        <v>72</v>
      </c>
      <c r="D85" s="99">
        <v>2550</v>
      </c>
      <c r="E85" s="83">
        <v>2</v>
      </c>
      <c r="F85" s="83">
        <v>2814</v>
      </c>
      <c r="G85" s="85" t="s">
        <v>126</v>
      </c>
      <c r="H85" s="102" t="s">
        <v>272</v>
      </c>
      <c r="I85" s="97" t="s">
        <v>371</v>
      </c>
      <c r="J85" s="86">
        <v>43116</v>
      </c>
      <c r="K85" s="87" t="s">
        <v>666</v>
      </c>
      <c r="L85" s="88" t="s">
        <v>637</v>
      </c>
    </row>
    <row r="86" spans="1:12" ht="40.5">
      <c r="A86" s="99">
        <v>82</v>
      </c>
      <c r="B86" s="84" t="s">
        <v>55</v>
      </c>
      <c r="C86" s="99">
        <v>73</v>
      </c>
      <c r="D86" s="99">
        <v>2552</v>
      </c>
      <c r="E86" s="83">
        <v>2</v>
      </c>
      <c r="F86" s="83">
        <v>314</v>
      </c>
      <c r="G86" s="85" t="s">
        <v>133</v>
      </c>
      <c r="H86" s="102" t="s">
        <v>272</v>
      </c>
      <c r="I86" s="97" t="s">
        <v>134</v>
      </c>
      <c r="J86" s="86">
        <v>43116</v>
      </c>
      <c r="K86" s="87" t="s">
        <v>666</v>
      </c>
      <c r="L86" s="88" t="s">
        <v>637</v>
      </c>
    </row>
    <row r="87" spans="1:12" ht="54">
      <c r="A87" s="99">
        <v>83</v>
      </c>
      <c r="B87" s="84" t="s">
        <v>55</v>
      </c>
      <c r="C87" s="99">
        <v>74</v>
      </c>
      <c r="D87" s="99">
        <v>2581</v>
      </c>
      <c r="E87" s="83">
        <v>2</v>
      </c>
      <c r="F87" s="83">
        <v>2814</v>
      </c>
      <c r="G87" s="85" t="s">
        <v>126</v>
      </c>
      <c r="H87" s="102" t="s">
        <v>272</v>
      </c>
      <c r="I87" s="97" t="s">
        <v>372</v>
      </c>
      <c r="J87" s="86">
        <v>43116</v>
      </c>
      <c r="K87" s="87" t="s">
        <v>666</v>
      </c>
      <c r="L87" s="88" t="s">
        <v>637</v>
      </c>
    </row>
    <row r="88" spans="1:12" ht="54">
      <c r="A88" s="99">
        <v>84</v>
      </c>
      <c r="B88" s="84" t="s">
        <v>55</v>
      </c>
      <c r="C88" s="99">
        <v>75</v>
      </c>
      <c r="D88" s="99">
        <v>2618</v>
      </c>
      <c r="E88" s="83">
        <v>2</v>
      </c>
      <c r="F88" s="83">
        <v>2824</v>
      </c>
      <c r="G88" s="85" t="s">
        <v>135</v>
      </c>
      <c r="H88" s="102" t="s">
        <v>272</v>
      </c>
      <c r="I88" s="97" t="s">
        <v>373</v>
      </c>
      <c r="J88" s="86">
        <v>43116</v>
      </c>
      <c r="K88" s="87" t="s">
        <v>666</v>
      </c>
      <c r="L88" s="88" t="s">
        <v>637</v>
      </c>
    </row>
    <row r="89" spans="1:12" ht="54">
      <c r="A89" s="99">
        <v>85</v>
      </c>
      <c r="B89" s="84" t="s">
        <v>55</v>
      </c>
      <c r="C89" s="99">
        <v>76</v>
      </c>
      <c r="D89" s="99">
        <v>2621</v>
      </c>
      <c r="E89" s="83">
        <v>2</v>
      </c>
      <c r="F89" s="83">
        <v>2814</v>
      </c>
      <c r="G89" s="85" t="s">
        <v>126</v>
      </c>
      <c r="H89" s="102" t="s">
        <v>272</v>
      </c>
      <c r="I89" s="97" t="s">
        <v>373</v>
      </c>
      <c r="J89" s="86">
        <v>43116</v>
      </c>
      <c r="K89" s="87" t="s">
        <v>666</v>
      </c>
      <c r="L89" s="88" t="s">
        <v>637</v>
      </c>
    </row>
    <row r="90" spans="1:12" ht="148.5">
      <c r="A90" s="99">
        <v>86</v>
      </c>
      <c r="B90" s="84" t="s">
        <v>55</v>
      </c>
      <c r="C90" s="99">
        <v>77</v>
      </c>
      <c r="D90" s="99">
        <v>2627</v>
      </c>
      <c r="E90" s="83">
        <v>4</v>
      </c>
      <c r="F90" s="83">
        <v>2986</v>
      </c>
      <c r="G90" s="85" t="s">
        <v>374</v>
      </c>
      <c r="H90" s="102" t="s">
        <v>272</v>
      </c>
      <c r="I90" s="97" t="s">
        <v>225</v>
      </c>
      <c r="J90" s="86">
        <v>43116</v>
      </c>
      <c r="K90" s="87" t="s">
        <v>666</v>
      </c>
      <c r="L90" s="88" t="s">
        <v>637</v>
      </c>
    </row>
    <row r="91" spans="1:12" ht="54">
      <c r="A91" s="99">
        <v>87</v>
      </c>
      <c r="B91" s="84" t="s">
        <v>55</v>
      </c>
      <c r="C91" s="99">
        <v>78</v>
      </c>
      <c r="D91" s="99">
        <v>2661</v>
      </c>
      <c r="E91" s="83">
        <v>2</v>
      </c>
      <c r="F91" s="83">
        <v>2824</v>
      </c>
      <c r="G91" s="85" t="s">
        <v>135</v>
      </c>
      <c r="H91" s="102" t="s">
        <v>272</v>
      </c>
      <c r="I91" s="97" t="s">
        <v>375</v>
      </c>
      <c r="J91" s="86">
        <v>43116</v>
      </c>
      <c r="K91" s="87" t="s">
        <v>666</v>
      </c>
      <c r="L91" s="88" t="s">
        <v>637</v>
      </c>
    </row>
    <row r="92" spans="1:12" ht="54">
      <c r="A92" s="99">
        <v>88</v>
      </c>
      <c r="B92" s="84" t="s">
        <v>57</v>
      </c>
      <c r="C92" s="99">
        <v>1</v>
      </c>
      <c r="D92" s="99">
        <v>54</v>
      </c>
      <c r="E92" s="83">
        <v>2</v>
      </c>
      <c r="F92" s="83">
        <v>1532</v>
      </c>
      <c r="G92" s="85" t="s">
        <v>144</v>
      </c>
      <c r="H92" s="102" t="s">
        <v>272</v>
      </c>
      <c r="I92" s="97" t="s">
        <v>124</v>
      </c>
      <c r="J92" s="86">
        <v>43116</v>
      </c>
      <c r="K92" s="87" t="s">
        <v>666</v>
      </c>
      <c r="L92" s="88" t="s">
        <v>637</v>
      </c>
    </row>
    <row r="93" spans="1:12" ht="54">
      <c r="A93" s="99">
        <v>89</v>
      </c>
      <c r="B93" s="84" t="s">
        <v>57</v>
      </c>
      <c r="C93" s="99">
        <v>2</v>
      </c>
      <c r="D93" s="99">
        <v>61</v>
      </c>
      <c r="E93" s="83">
        <v>2</v>
      </c>
      <c r="F93" s="83">
        <v>2814</v>
      </c>
      <c r="G93" s="85" t="s">
        <v>126</v>
      </c>
      <c r="H93" s="102" t="s">
        <v>272</v>
      </c>
      <c r="I93" s="97" t="s">
        <v>376</v>
      </c>
      <c r="J93" s="86">
        <v>43116</v>
      </c>
      <c r="K93" s="87" t="s">
        <v>666</v>
      </c>
      <c r="L93" s="88" t="s">
        <v>637</v>
      </c>
    </row>
    <row r="94" spans="1:12" ht="40.5">
      <c r="A94" s="99">
        <v>90</v>
      </c>
      <c r="B94" s="84" t="s">
        <v>57</v>
      </c>
      <c r="C94" s="99">
        <v>3</v>
      </c>
      <c r="D94" s="99">
        <v>65</v>
      </c>
      <c r="E94" s="83">
        <v>2</v>
      </c>
      <c r="F94" s="83">
        <v>314</v>
      </c>
      <c r="G94" s="85" t="s">
        <v>133</v>
      </c>
      <c r="H94" s="102" t="s">
        <v>272</v>
      </c>
      <c r="I94" s="97" t="s">
        <v>139</v>
      </c>
      <c r="J94" s="86">
        <v>43116</v>
      </c>
      <c r="K94" s="87" t="s">
        <v>666</v>
      </c>
      <c r="L94" s="88" t="s">
        <v>637</v>
      </c>
    </row>
    <row r="95" spans="1:12" ht="40.5">
      <c r="A95" s="99">
        <v>91</v>
      </c>
      <c r="B95" s="84" t="s">
        <v>57</v>
      </c>
      <c r="C95" s="99">
        <v>4</v>
      </c>
      <c r="D95" s="99">
        <v>65</v>
      </c>
      <c r="E95" s="83">
        <v>2</v>
      </c>
      <c r="F95" s="83">
        <v>314</v>
      </c>
      <c r="G95" s="85" t="s">
        <v>133</v>
      </c>
      <c r="H95" s="102" t="s">
        <v>272</v>
      </c>
      <c r="I95" s="97" t="s">
        <v>140</v>
      </c>
      <c r="J95" s="86">
        <v>43116</v>
      </c>
      <c r="K95" s="87" t="s">
        <v>666</v>
      </c>
      <c r="L95" s="88" t="s">
        <v>637</v>
      </c>
    </row>
    <row r="96" spans="1:12" ht="54">
      <c r="A96" s="99">
        <v>92</v>
      </c>
      <c r="B96" s="84" t="s">
        <v>48</v>
      </c>
      <c r="C96" s="99">
        <v>1</v>
      </c>
      <c r="D96" s="83">
        <v>66</v>
      </c>
      <c r="E96" s="83">
        <v>2</v>
      </c>
      <c r="F96" s="83">
        <v>1532</v>
      </c>
      <c r="G96" s="85" t="s">
        <v>145</v>
      </c>
      <c r="H96" s="102" t="s">
        <v>272</v>
      </c>
      <c r="I96" s="97" t="s">
        <v>124</v>
      </c>
      <c r="J96" s="86">
        <v>43116</v>
      </c>
      <c r="K96" s="87" t="s">
        <v>666</v>
      </c>
      <c r="L96" s="88" t="s">
        <v>637</v>
      </c>
    </row>
    <row r="97" spans="1:12" ht="54">
      <c r="A97" s="99">
        <v>93</v>
      </c>
      <c r="B97" s="84" t="s">
        <v>48</v>
      </c>
      <c r="C97" s="99">
        <v>2</v>
      </c>
      <c r="D97" s="83">
        <v>77</v>
      </c>
      <c r="E97" s="83">
        <v>2</v>
      </c>
      <c r="F97" s="83">
        <v>2814</v>
      </c>
      <c r="G97" s="85" t="s">
        <v>126</v>
      </c>
      <c r="H97" s="102" t="s">
        <v>272</v>
      </c>
      <c r="I97" s="97" t="s">
        <v>377</v>
      </c>
      <c r="J97" s="86">
        <v>43116</v>
      </c>
      <c r="K97" s="87" t="s">
        <v>666</v>
      </c>
      <c r="L97" s="88" t="s">
        <v>637</v>
      </c>
    </row>
    <row r="98" spans="1:12" ht="67.5">
      <c r="A98" s="99">
        <v>94</v>
      </c>
      <c r="B98" s="84" t="s">
        <v>58</v>
      </c>
      <c r="C98" s="99">
        <v>1</v>
      </c>
      <c r="D98" s="99">
        <v>62</v>
      </c>
      <c r="E98" s="83">
        <v>4</v>
      </c>
      <c r="F98" s="83">
        <v>288</v>
      </c>
      <c r="G98" s="97" t="s">
        <v>739</v>
      </c>
      <c r="H98" s="102" t="s">
        <v>272</v>
      </c>
      <c r="I98" s="103" t="s">
        <v>273</v>
      </c>
      <c r="J98" s="86">
        <v>43116</v>
      </c>
      <c r="K98" s="87" t="s">
        <v>666</v>
      </c>
      <c r="L98" s="88" t="s">
        <v>637</v>
      </c>
    </row>
    <row r="99" spans="1:12" ht="54">
      <c r="A99" s="99">
        <v>95</v>
      </c>
      <c r="B99" s="84" t="s">
        <v>58</v>
      </c>
      <c r="C99" s="99">
        <v>2</v>
      </c>
      <c r="D99" s="99">
        <v>107</v>
      </c>
      <c r="E99" s="83">
        <v>2</v>
      </c>
      <c r="F99" s="83">
        <v>1532</v>
      </c>
      <c r="G99" s="97" t="s">
        <v>146</v>
      </c>
      <c r="H99" s="102" t="s">
        <v>272</v>
      </c>
      <c r="I99" s="97" t="s">
        <v>124</v>
      </c>
      <c r="J99" s="86">
        <v>43116</v>
      </c>
      <c r="K99" s="87" t="s">
        <v>666</v>
      </c>
      <c r="L99" s="88" t="s">
        <v>637</v>
      </c>
    </row>
    <row r="100" spans="1:12" ht="54">
      <c r="A100" s="99">
        <v>96</v>
      </c>
      <c r="B100" s="84" t="s">
        <v>58</v>
      </c>
      <c r="C100" s="99">
        <v>3</v>
      </c>
      <c r="D100" s="99">
        <v>111</v>
      </c>
      <c r="E100" s="83">
        <v>2</v>
      </c>
      <c r="F100" s="83">
        <v>3617</v>
      </c>
      <c r="G100" s="85" t="s">
        <v>147</v>
      </c>
      <c r="H100" s="102" t="s">
        <v>272</v>
      </c>
      <c r="I100" s="97" t="s">
        <v>148</v>
      </c>
      <c r="J100" s="86">
        <v>43116</v>
      </c>
      <c r="K100" s="87" t="s">
        <v>666</v>
      </c>
      <c r="L100" s="88" t="s">
        <v>637</v>
      </c>
    </row>
    <row r="101" spans="1:12" ht="54">
      <c r="A101" s="99">
        <v>97</v>
      </c>
      <c r="B101" s="84" t="s">
        <v>58</v>
      </c>
      <c r="C101" s="99">
        <v>4</v>
      </c>
      <c r="D101" s="99">
        <v>111</v>
      </c>
      <c r="E101" s="83">
        <v>2</v>
      </c>
      <c r="F101" s="83">
        <v>2814</v>
      </c>
      <c r="G101" s="85" t="s">
        <v>126</v>
      </c>
      <c r="H101" s="102" t="s">
        <v>272</v>
      </c>
      <c r="I101" s="97" t="s">
        <v>378</v>
      </c>
      <c r="J101" s="86">
        <v>43116</v>
      </c>
      <c r="K101" s="87" t="s">
        <v>666</v>
      </c>
      <c r="L101" s="88" t="s">
        <v>637</v>
      </c>
    </row>
    <row r="102" spans="1:12" ht="40.5">
      <c r="A102" s="99">
        <v>98</v>
      </c>
      <c r="B102" s="84" t="s">
        <v>58</v>
      </c>
      <c r="C102" s="99">
        <v>5</v>
      </c>
      <c r="D102" s="99">
        <v>184</v>
      </c>
      <c r="E102" s="83">
        <v>2</v>
      </c>
      <c r="F102" s="83">
        <v>3604</v>
      </c>
      <c r="G102" s="85" t="s">
        <v>149</v>
      </c>
      <c r="H102" s="102" t="s">
        <v>272</v>
      </c>
      <c r="I102" s="97" t="s">
        <v>150</v>
      </c>
      <c r="J102" s="86">
        <v>43116</v>
      </c>
      <c r="K102" s="87" t="s">
        <v>666</v>
      </c>
      <c r="L102" s="88" t="s">
        <v>637</v>
      </c>
    </row>
    <row r="103" spans="1:12" ht="27">
      <c r="A103" s="99">
        <v>99</v>
      </c>
      <c r="B103" s="84" t="s">
        <v>58</v>
      </c>
      <c r="C103" s="99">
        <v>6</v>
      </c>
      <c r="D103" s="99">
        <v>184</v>
      </c>
      <c r="E103" s="83">
        <v>4</v>
      </c>
      <c r="F103" s="83">
        <v>306</v>
      </c>
      <c r="G103" s="85" t="s">
        <v>125</v>
      </c>
      <c r="H103" s="102" t="s">
        <v>272</v>
      </c>
      <c r="I103" s="103" t="s">
        <v>141</v>
      </c>
      <c r="J103" s="86">
        <v>43116</v>
      </c>
      <c r="K103" s="87" t="s">
        <v>666</v>
      </c>
      <c r="L103" s="88" t="s">
        <v>637</v>
      </c>
    </row>
    <row r="104" spans="1:12" ht="27">
      <c r="A104" s="99">
        <v>100</v>
      </c>
      <c r="B104" s="84" t="s">
        <v>58</v>
      </c>
      <c r="C104" s="99">
        <v>7</v>
      </c>
      <c r="D104" s="99">
        <v>184</v>
      </c>
      <c r="E104" s="83">
        <v>4</v>
      </c>
      <c r="F104" s="83">
        <v>306</v>
      </c>
      <c r="G104" s="85" t="s">
        <v>125</v>
      </c>
      <c r="H104" s="102" t="s">
        <v>272</v>
      </c>
      <c r="I104" s="103" t="s">
        <v>141</v>
      </c>
      <c r="J104" s="86">
        <v>43116</v>
      </c>
      <c r="K104" s="87" t="s">
        <v>666</v>
      </c>
      <c r="L104" s="88" t="s">
        <v>637</v>
      </c>
    </row>
    <row r="105" spans="1:12" ht="27">
      <c r="A105" s="99">
        <v>101</v>
      </c>
      <c r="B105" s="100" t="s">
        <v>58</v>
      </c>
      <c r="C105" s="99">
        <v>8</v>
      </c>
      <c r="D105" s="99">
        <v>184</v>
      </c>
      <c r="E105" s="99">
        <v>4</v>
      </c>
      <c r="F105" s="99">
        <v>306</v>
      </c>
      <c r="G105" s="97" t="s">
        <v>125</v>
      </c>
      <c r="H105" s="102" t="s">
        <v>272</v>
      </c>
      <c r="I105" s="103" t="s">
        <v>141</v>
      </c>
      <c r="J105" s="86">
        <v>43116</v>
      </c>
      <c r="K105" s="87" t="s">
        <v>666</v>
      </c>
      <c r="L105" s="88" t="s">
        <v>637</v>
      </c>
    </row>
    <row r="106" spans="1:12" ht="27">
      <c r="A106" s="99">
        <v>102</v>
      </c>
      <c r="B106" s="100" t="s">
        <v>58</v>
      </c>
      <c r="C106" s="99">
        <v>9</v>
      </c>
      <c r="D106" s="99">
        <v>184</v>
      </c>
      <c r="E106" s="99">
        <v>4</v>
      </c>
      <c r="F106" s="99">
        <v>306</v>
      </c>
      <c r="G106" s="97" t="s">
        <v>125</v>
      </c>
      <c r="H106" s="102" t="s">
        <v>272</v>
      </c>
      <c r="I106" s="103" t="s">
        <v>141</v>
      </c>
      <c r="J106" s="86">
        <v>43116</v>
      </c>
      <c r="K106" s="87" t="s">
        <v>666</v>
      </c>
      <c r="L106" s="88" t="s">
        <v>637</v>
      </c>
    </row>
    <row r="107" spans="1:12" ht="40.5">
      <c r="A107" s="99">
        <v>103</v>
      </c>
      <c r="B107" s="84" t="s">
        <v>58</v>
      </c>
      <c r="C107" s="99">
        <v>10</v>
      </c>
      <c r="D107" s="99">
        <v>221</v>
      </c>
      <c r="E107" s="83">
        <v>4</v>
      </c>
      <c r="F107" s="83">
        <v>286</v>
      </c>
      <c r="G107" s="85" t="s">
        <v>151</v>
      </c>
      <c r="H107" s="102" t="s">
        <v>272</v>
      </c>
      <c r="I107" s="103" t="s">
        <v>38</v>
      </c>
      <c r="J107" s="86">
        <v>43116</v>
      </c>
      <c r="K107" s="87" t="s">
        <v>666</v>
      </c>
      <c r="L107" s="88" t="s">
        <v>637</v>
      </c>
    </row>
    <row r="108" spans="1:12" ht="40.5">
      <c r="A108" s="99">
        <v>104</v>
      </c>
      <c r="B108" s="84" t="s">
        <v>58</v>
      </c>
      <c r="C108" s="99">
        <v>11</v>
      </c>
      <c r="D108" s="99">
        <v>222</v>
      </c>
      <c r="E108" s="83">
        <v>4</v>
      </c>
      <c r="F108" s="83">
        <v>286</v>
      </c>
      <c r="G108" s="85" t="s">
        <v>151</v>
      </c>
      <c r="H108" s="102" t="s">
        <v>272</v>
      </c>
      <c r="I108" s="103" t="s">
        <v>38</v>
      </c>
      <c r="J108" s="86">
        <v>43116</v>
      </c>
      <c r="K108" s="87" t="s">
        <v>666</v>
      </c>
      <c r="L108" s="88" t="s">
        <v>637</v>
      </c>
    </row>
    <row r="109" spans="1:12" ht="40.5">
      <c r="A109" s="99">
        <v>105</v>
      </c>
      <c r="B109" s="84" t="s">
        <v>58</v>
      </c>
      <c r="C109" s="99">
        <v>12</v>
      </c>
      <c r="D109" s="99">
        <v>223</v>
      </c>
      <c r="E109" s="83">
        <v>4</v>
      </c>
      <c r="F109" s="83">
        <v>286</v>
      </c>
      <c r="G109" s="85" t="s">
        <v>151</v>
      </c>
      <c r="H109" s="102" t="s">
        <v>272</v>
      </c>
      <c r="I109" s="103" t="s">
        <v>38</v>
      </c>
      <c r="J109" s="86">
        <v>43116</v>
      </c>
      <c r="K109" s="87" t="s">
        <v>666</v>
      </c>
      <c r="L109" s="88" t="s">
        <v>637</v>
      </c>
    </row>
    <row r="110" spans="1:12" ht="54">
      <c r="A110" s="99">
        <v>106</v>
      </c>
      <c r="B110" s="84" t="s">
        <v>58</v>
      </c>
      <c r="C110" s="99">
        <v>13</v>
      </c>
      <c r="D110" s="99">
        <v>238</v>
      </c>
      <c r="E110" s="83">
        <v>4</v>
      </c>
      <c r="F110" s="83">
        <v>2982</v>
      </c>
      <c r="G110" s="85" t="s">
        <v>152</v>
      </c>
      <c r="H110" s="102" t="s">
        <v>272</v>
      </c>
      <c r="I110" s="82" t="s">
        <v>740</v>
      </c>
      <c r="J110" s="86">
        <v>43116</v>
      </c>
      <c r="K110" s="87" t="s">
        <v>666</v>
      </c>
      <c r="L110" s="88" t="s">
        <v>637</v>
      </c>
    </row>
    <row r="111" spans="1:12" ht="54">
      <c r="A111" s="99">
        <v>107</v>
      </c>
      <c r="B111" s="84" t="s">
        <v>58</v>
      </c>
      <c r="C111" s="99">
        <v>14</v>
      </c>
      <c r="D111" s="99">
        <v>259</v>
      </c>
      <c r="E111" s="83">
        <v>4</v>
      </c>
      <c r="F111" s="83">
        <v>2982</v>
      </c>
      <c r="G111" s="85" t="s">
        <v>152</v>
      </c>
      <c r="H111" s="102" t="s">
        <v>272</v>
      </c>
      <c r="I111" s="82" t="s">
        <v>740</v>
      </c>
      <c r="J111" s="86">
        <v>43116</v>
      </c>
      <c r="K111" s="87" t="s">
        <v>666</v>
      </c>
      <c r="L111" s="88" t="s">
        <v>637</v>
      </c>
    </row>
    <row r="112" spans="1:12" ht="40.5">
      <c r="A112" s="99">
        <v>108</v>
      </c>
      <c r="B112" s="84" t="s">
        <v>58</v>
      </c>
      <c r="C112" s="99">
        <v>15</v>
      </c>
      <c r="D112" s="99">
        <v>268</v>
      </c>
      <c r="E112" s="83">
        <v>2</v>
      </c>
      <c r="F112" s="83">
        <v>2814</v>
      </c>
      <c r="G112" s="85" t="s">
        <v>126</v>
      </c>
      <c r="H112" s="102" t="s">
        <v>272</v>
      </c>
      <c r="I112" s="97" t="s">
        <v>153</v>
      </c>
      <c r="J112" s="86">
        <v>43116</v>
      </c>
      <c r="K112" s="87" t="s">
        <v>666</v>
      </c>
      <c r="L112" s="88" t="s">
        <v>637</v>
      </c>
    </row>
    <row r="113" spans="1:12" ht="27">
      <c r="A113" s="99">
        <v>109</v>
      </c>
      <c r="B113" s="84" t="s">
        <v>58</v>
      </c>
      <c r="C113" s="99">
        <v>16</v>
      </c>
      <c r="D113" s="99">
        <v>303</v>
      </c>
      <c r="E113" s="83">
        <v>4</v>
      </c>
      <c r="F113" s="83">
        <v>491</v>
      </c>
      <c r="G113" s="85" t="s">
        <v>164</v>
      </c>
      <c r="H113" s="102" t="s">
        <v>272</v>
      </c>
      <c r="I113" s="103" t="s">
        <v>154</v>
      </c>
      <c r="J113" s="86">
        <v>43116</v>
      </c>
      <c r="K113" s="87" t="s">
        <v>666</v>
      </c>
      <c r="L113" s="88" t="s">
        <v>637</v>
      </c>
    </row>
    <row r="114" spans="1:12" ht="27">
      <c r="A114" s="99">
        <v>110</v>
      </c>
      <c r="B114" s="84" t="s">
        <v>58</v>
      </c>
      <c r="C114" s="99">
        <v>17</v>
      </c>
      <c r="D114" s="99">
        <v>303</v>
      </c>
      <c r="E114" s="83">
        <v>2</v>
      </c>
      <c r="F114" s="83">
        <v>2824</v>
      </c>
      <c r="G114" s="85" t="s">
        <v>135</v>
      </c>
      <c r="H114" s="102" t="s">
        <v>272</v>
      </c>
      <c r="I114" s="103" t="s">
        <v>113</v>
      </c>
      <c r="J114" s="86">
        <v>43116</v>
      </c>
      <c r="K114" s="87" t="s">
        <v>666</v>
      </c>
      <c r="L114" s="88" t="s">
        <v>637</v>
      </c>
    </row>
    <row r="115" spans="1:12" ht="27">
      <c r="A115" s="99">
        <v>111</v>
      </c>
      <c r="B115" s="84" t="s">
        <v>58</v>
      </c>
      <c r="C115" s="99">
        <v>18</v>
      </c>
      <c r="D115" s="99">
        <v>323</v>
      </c>
      <c r="E115" s="83">
        <v>4</v>
      </c>
      <c r="F115" s="83">
        <v>489</v>
      </c>
      <c r="G115" s="85" t="s">
        <v>155</v>
      </c>
      <c r="H115" s="102" t="s">
        <v>272</v>
      </c>
      <c r="I115" s="103" t="s">
        <v>154</v>
      </c>
      <c r="J115" s="86">
        <v>43116</v>
      </c>
      <c r="K115" s="87" t="s">
        <v>666</v>
      </c>
      <c r="L115" s="88" t="s">
        <v>637</v>
      </c>
    </row>
    <row r="116" spans="1:12" ht="27">
      <c r="A116" s="99">
        <v>112</v>
      </c>
      <c r="B116" s="84" t="s">
        <v>58</v>
      </c>
      <c r="C116" s="99">
        <v>19</v>
      </c>
      <c r="D116" s="99">
        <v>330</v>
      </c>
      <c r="E116" s="83">
        <v>4</v>
      </c>
      <c r="F116" s="83">
        <v>306</v>
      </c>
      <c r="G116" s="85" t="s">
        <v>125</v>
      </c>
      <c r="H116" s="102" t="s">
        <v>272</v>
      </c>
      <c r="I116" s="103" t="s">
        <v>141</v>
      </c>
      <c r="J116" s="86">
        <v>43116</v>
      </c>
      <c r="K116" s="87" t="s">
        <v>666</v>
      </c>
      <c r="L116" s="88" t="s">
        <v>637</v>
      </c>
    </row>
    <row r="117" spans="1:12" ht="27">
      <c r="A117" s="99">
        <v>113</v>
      </c>
      <c r="B117" s="84" t="s">
        <v>58</v>
      </c>
      <c r="C117" s="99">
        <v>20</v>
      </c>
      <c r="D117" s="99">
        <v>414</v>
      </c>
      <c r="E117" s="83">
        <v>2</v>
      </c>
      <c r="F117" s="83">
        <v>2814</v>
      </c>
      <c r="G117" s="85" t="s">
        <v>126</v>
      </c>
      <c r="H117" s="102" t="s">
        <v>272</v>
      </c>
      <c r="I117" s="103" t="s">
        <v>113</v>
      </c>
      <c r="J117" s="86">
        <v>43116</v>
      </c>
      <c r="K117" s="87" t="s">
        <v>666</v>
      </c>
      <c r="L117" s="88" t="s">
        <v>637</v>
      </c>
    </row>
    <row r="118" spans="1:12" ht="54">
      <c r="A118" s="99">
        <v>114</v>
      </c>
      <c r="B118" s="84" t="s">
        <v>49</v>
      </c>
      <c r="C118" s="99">
        <v>1</v>
      </c>
      <c r="D118" s="83">
        <v>53</v>
      </c>
      <c r="E118" s="83">
        <v>2</v>
      </c>
      <c r="F118" s="83">
        <v>1532</v>
      </c>
      <c r="G118" s="85" t="s">
        <v>447</v>
      </c>
      <c r="H118" s="102" t="s">
        <v>272</v>
      </c>
      <c r="I118" s="97" t="s">
        <v>124</v>
      </c>
      <c r="J118" s="86">
        <v>43116</v>
      </c>
      <c r="K118" s="87" t="s">
        <v>666</v>
      </c>
      <c r="L118" s="88" t="s">
        <v>637</v>
      </c>
    </row>
    <row r="119" spans="1:12" ht="54">
      <c r="A119" s="99">
        <v>115</v>
      </c>
      <c r="B119" s="84" t="s">
        <v>49</v>
      </c>
      <c r="C119" s="99">
        <v>2</v>
      </c>
      <c r="D119" s="83">
        <v>57</v>
      </c>
      <c r="E119" s="83">
        <v>2</v>
      </c>
      <c r="F119" s="83">
        <v>2824</v>
      </c>
      <c r="G119" s="85" t="s">
        <v>135</v>
      </c>
      <c r="H119" s="102" t="s">
        <v>272</v>
      </c>
      <c r="I119" s="97" t="s">
        <v>379</v>
      </c>
      <c r="J119" s="86">
        <v>43116</v>
      </c>
      <c r="K119" s="87" t="s">
        <v>666</v>
      </c>
      <c r="L119" s="88" t="s">
        <v>637</v>
      </c>
    </row>
    <row r="120" spans="1:12" ht="54">
      <c r="A120" s="99">
        <v>116</v>
      </c>
      <c r="B120" s="84" t="s">
        <v>49</v>
      </c>
      <c r="C120" s="99">
        <v>3</v>
      </c>
      <c r="D120" s="83">
        <v>98</v>
      </c>
      <c r="E120" s="83">
        <v>4</v>
      </c>
      <c r="F120" s="83">
        <v>1503</v>
      </c>
      <c r="G120" s="85" t="s">
        <v>448</v>
      </c>
      <c r="H120" s="102" t="s">
        <v>272</v>
      </c>
      <c r="I120" s="97" t="s">
        <v>124</v>
      </c>
      <c r="J120" s="86">
        <v>43116</v>
      </c>
      <c r="K120" s="87" t="s">
        <v>666</v>
      </c>
      <c r="L120" s="88" t="s">
        <v>637</v>
      </c>
    </row>
    <row r="121" spans="1:12" ht="54">
      <c r="A121" s="99">
        <v>117</v>
      </c>
      <c r="B121" s="84" t="s">
        <v>49</v>
      </c>
      <c r="C121" s="99">
        <v>4</v>
      </c>
      <c r="D121" s="83">
        <v>102</v>
      </c>
      <c r="E121" s="83">
        <v>2</v>
      </c>
      <c r="F121" s="83">
        <v>2824</v>
      </c>
      <c r="G121" s="85" t="s">
        <v>135</v>
      </c>
      <c r="H121" s="102" t="s">
        <v>272</v>
      </c>
      <c r="I121" s="97" t="s">
        <v>380</v>
      </c>
      <c r="J121" s="86">
        <v>43116</v>
      </c>
      <c r="K121" s="87" t="s">
        <v>666</v>
      </c>
      <c r="L121" s="88" t="s">
        <v>637</v>
      </c>
    </row>
    <row r="122" spans="1:12" ht="54">
      <c r="A122" s="99">
        <v>118</v>
      </c>
      <c r="B122" s="100" t="s">
        <v>49</v>
      </c>
      <c r="C122" s="99">
        <v>5</v>
      </c>
      <c r="D122" s="99">
        <v>143</v>
      </c>
      <c r="E122" s="99">
        <v>2</v>
      </c>
      <c r="F122" s="99">
        <v>1532</v>
      </c>
      <c r="G122" s="97" t="s">
        <v>572</v>
      </c>
      <c r="H122" s="102" t="s">
        <v>272</v>
      </c>
      <c r="I122" s="97" t="s">
        <v>124</v>
      </c>
      <c r="J122" s="86">
        <v>43116</v>
      </c>
      <c r="K122" s="87" t="s">
        <v>666</v>
      </c>
      <c r="L122" s="88" t="s">
        <v>637</v>
      </c>
    </row>
    <row r="123" spans="1:12" ht="54">
      <c r="A123" s="99">
        <v>119</v>
      </c>
      <c r="B123" s="84" t="s">
        <v>49</v>
      </c>
      <c r="C123" s="99">
        <v>6</v>
      </c>
      <c r="D123" s="83">
        <v>149</v>
      </c>
      <c r="E123" s="83">
        <v>2</v>
      </c>
      <c r="F123" s="83">
        <v>2814</v>
      </c>
      <c r="G123" s="85" t="s">
        <v>126</v>
      </c>
      <c r="H123" s="102" t="s">
        <v>272</v>
      </c>
      <c r="I123" s="97" t="s">
        <v>381</v>
      </c>
      <c r="J123" s="86">
        <v>43116</v>
      </c>
      <c r="K123" s="87" t="s">
        <v>666</v>
      </c>
      <c r="L123" s="88" t="s">
        <v>637</v>
      </c>
    </row>
    <row r="124" spans="1:12" ht="54">
      <c r="A124" s="99">
        <v>120</v>
      </c>
      <c r="B124" s="84" t="s">
        <v>69</v>
      </c>
      <c r="C124" s="99">
        <v>1</v>
      </c>
      <c r="D124" s="83">
        <v>112</v>
      </c>
      <c r="E124" s="83">
        <v>2</v>
      </c>
      <c r="F124" s="83">
        <v>1532</v>
      </c>
      <c r="G124" s="85" t="s">
        <v>156</v>
      </c>
      <c r="H124" s="102" t="s">
        <v>272</v>
      </c>
      <c r="I124" s="97" t="s">
        <v>124</v>
      </c>
      <c r="J124" s="86">
        <v>43116</v>
      </c>
      <c r="K124" s="87" t="s">
        <v>666</v>
      </c>
      <c r="L124" s="88" t="s">
        <v>637</v>
      </c>
    </row>
    <row r="125" spans="1:12" ht="27">
      <c r="A125" s="99">
        <v>121</v>
      </c>
      <c r="B125" s="84" t="s">
        <v>69</v>
      </c>
      <c r="C125" s="99">
        <v>2</v>
      </c>
      <c r="D125" s="83">
        <v>124</v>
      </c>
      <c r="E125" s="83">
        <v>4</v>
      </c>
      <c r="F125" s="83">
        <v>306</v>
      </c>
      <c r="G125" s="85" t="s">
        <v>125</v>
      </c>
      <c r="H125" s="102" t="s">
        <v>272</v>
      </c>
      <c r="I125" s="103" t="s">
        <v>157</v>
      </c>
      <c r="J125" s="86">
        <v>43116</v>
      </c>
      <c r="K125" s="87" t="s">
        <v>666</v>
      </c>
      <c r="L125" s="88" t="s">
        <v>637</v>
      </c>
    </row>
    <row r="126" spans="1:12" ht="27">
      <c r="A126" s="99">
        <v>122</v>
      </c>
      <c r="B126" s="84" t="s">
        <v>69</v>
      </c>
      <c r="C126" s="99">
        <v>3</v>
      </c>
      <c r="D126" s="83">
        <v>130</v>
      </c>
      <c r="E126" s="83">
        <v>4</v>
      </c>
      <c r="F126" s="83">
        <v>310</v>
      </c>
      <c r="G126" s="85" t="s">
        <v>158</v>
      </c>
      <c r="H126" s="102" t="s">
        <v>272</v>
      </c>
      <c r="I126" s="103" t="s">
        <v>157</v>
      </c>
      <c r="J126" s="86">
        <v>43116</v>
      </c>
      <c r="K126" s="87" t="s">
        <v>666</v>
      </c>
      <c r="L126" s="88" t="s">
        <v>637</v>
      </c>
    </row>
    <row r="127" spans="1:12" ht="27">
      <c r="A127" s="99">
        <v>123</v>
      </c>
      <c r="B127" s="84" t="s">
        <v>69</v>
      </c>
      <c r="C127" s="99">
        <v>4</v>
      </c>
      <c r="D127" s="83">
        <v>130</v>
      </c>
      <c r="E127" s="83">
        <v>3</v>
      </c>
      <c r="F127" s="83">
        <v>3305</v>
      </c>
      <c r="G127" s="85" t="s">
        <v>159</v>
      </c>
      <c r="H127" s="102" t="s">
        <v>272</v>
      </c>
      <c r="I127" s="103" t="s">
        <v>157</v>
      </c>
      <c r="J127" s="86">
        <v>43116</v>
      </c>
      <c r="K127" s="87" t="s">
        <v>666</v>
      </c>
      <c r="L127" s="88" t="s">
        <v>637</v>
      </c>
    </row>
    <row r="128" spans="1:12" ht="27">
      <c r="A128" s="99">
        <v>124</v>
      </c>
      <c r="B128" s="84" t="s">
        <v>69</v>
      </c>
      <c r="C128" s="99">
        <v>5</v>
      </c>
      <c r="D128" s="83">
        <v>130</v>
      </c>
      <c r="E128" s="83">
        <v>4</v>
      </c>
      <c r="F128" s="83">
        <v>306</v>
      </c>
      <c r="G128" s="85" t="s">
        <v>125</v>
      </c>
      <c r="H128" s="102" t="s">
        <v>272</v>
      </c>
      <c r="I128" s="103" t="s">
        <v>382</v>
      </c>
      <c r="J128" s="86">
        <v>43116</v>
      </c>
      <c r="K128" s="87" t="s">
        <v>666</v>
      </c>
      <c r="L128" s="88" t="s">
        <v>637</v>
      </c>
    </row>
    <row r="129" spans="1:12" ht="40.5">
      <c r="A129" s="99">
        <v>125</v>
      </c>
      <c r="B129" s="84" t="s">
        <v>69</v>
      </c>
      <c r="C129" s="99">
        <v>6</v>
      </c>
      <c r="D129" s="83">
        <v>130</v>
      </c>
      <c r="E129" s="83">
        <v>4</v>
      </c>
      <c r="F129" s="83">
        <v>489</v>
      </c>
      <c r="G129" s="85" t="s">
        <v>155</v>
      </c>
      <c r="H129" s="102" t="s">
        <v>272</v>
      </c>
      <c r="I129" s="103" t="s">
        <v>383</v>
      </c>
      <c r="J129" s="86">
        <v>43116</v>
      </c>
      <c r="K129" s="87" t="s">
        <v>666</v>
      </c>
      <c r="L129" s="88" t="s">
        <v>637</v>
      </c>
    </row>
    <row r="130" spans="1:12" ht="54">
      <c r="A130" s="99">
        <v>126</v>
      </c>
      <c r="B130" s="84" t="s">
        <v>69</v>
      </c>
      <c r="C130" s="99">
        <v>7</v>
      </c>
      <c r="D130" s="83">
        <v>167</v>
      </c>
      <c r="E130" s="83">
        <v>2</v>
      </c>
      <c r="F130" s="83">
        <v>1532</v>
      </c>
      <c r="G130" s="85" t="s">
        <v>160</v>
      </c>
      <c r="H130" s="102" t="s">
        <v>272</v>
      </c>
      <c r="I130" s="97" t="s">
        <v>124</v>
      </c>
      <c r="J130" s="86">
        <v>43116</v>
      </c>
      <c r="K130" s="87" t="s">
        <v>666</v>
      </c>
      <c r="L130" s="88" t="s">
        <v>637</v>
      </c>
    </row>
    <row r="131" spans="1:12" ht="54">
      <c r="A131" s="99">
        <v>127</v>
      </c>
      <c r="B131" s="84" t="s">
        <v>69</v>
      </c>
      <c r="C131" s="99">
        <v>8</v>
      </c>
      <c r="D131" s="83">
        <v>261</v>
      </c>
      <c r="E131" s="83">
        <v>2</v>
      </c>
      <c r="F131" s="83">
        <v>2814</v>
      </c>
      <c r="G131" s="85" t="s">
        <v>126</v>
      </c>
      <c r="H131" s="102" t="s">
        <v>272</v>
      </c>
      <c r="I131" s="97" t="s">
        <v>384</v>
      </c>
      <c r="J131" s="86">
        <v>43116</v>
      </c>
      <c r="K131" s="87" t="s">
        <v>666</v>
      </c>
      <c r="L131" s="88" t="s">
        <v>637</v>
      </c>
    </row>
    <row r="132" spans="1:12" ht="54">
      <c r="A132" s="99">
        <v>128</v>
      </c>
      <c r="B132" s="84" t="s">
        <v>69</v>
      </c>
      <c r="C132" s="99">
        <v>9</v>
      </c>
      <c r="D132" s="83">
        <v>262</v>
      </c>
      <c r="E132" s="83">
        <v>2</v>
      </c>
      <c r="F132" s="83">
        <v>2814</v>
      </c>
      <c r="G132" s="85" t="s">
        <v>126</v>
      </c>
      <c r="H132" s="102" t="s">
        <v>272</v>
      </c>
      <c r="I132" s="97" t="s">
        <v>384</v>
      </c>
      <c r="J132" s="86">
        <v>43116</v>
      </c>
      <c r="K132" s="87" t="s">
        <v>666</v>
      </c>
      <c r="L132" s="88" t="s">
        <v>637</v>
      </c>
    </row>
    <row r="133" spans="1:12" ht="54">
      <c r="A133" s="99">
        <v>129</v>
      </c>
      <c r="B133" s="84" t="s">
        <v>69</v>
      </c>
      <c r="C133" s="99">
        <v>10</v>
      </c>
      <c r="D133" s="83">
        <v>262</v>
      </c>
      <c r="E133" s="83">
        <v>2</v>
      </c>
      <c r="F133" s="83">
        <v>3231</v>
      </c>
      <c r="G133" s="85" t="s">
        <v>161</v>
      </c>
      <c r="H133" s="102" t="s">
        <v>272</v>
      </c>
      <c r="I133" s="103" t="s">
        <v>162</v>
      </c>
      <c r="J133" s="86">
        <v>43116</v>
      </c>
      <c r="K133" s="87" t="s">
        <v>666</v>
      </c>
      <c r="L133" s="88" t="s">
        <v>637</v>
      </c>
    </row>
    <row r="134" spans="1:12" ht="27">
      <c r="A134" s="99">
        <v>130</v>
      </c>
      <c r="B134" s="84" t="s">
        <v>69</v>
      </c>
      <c r="C134" s="99">
        <v>11</v>
      </c>
      <c r="D134" s="83">
        <v>262</v>
      </c>
      <c r="E134" s="83">
        <v>4</v>
      </c>
      <c r="F134" s="83">
        <v>310</v>
      </c>
      <c r="G134" s="85" t="s">
        <v>158</v>
      </c>
      <c r="H134" s="102" t="s">
        <v>272</v>
      </c>
      <c r="I134" s="103" t="s">
        <v>157</v>
      </c>
      <c r="J134" s="86">
        <v>43116</v>
      </c>
      <c r="K134" s="87" t="s">
        <v>666</v>
      </c>
      <c r="L134" s="88" t="s">
        <v>637</v>
      </c>
    </row>
    <row r="135" spans="1:12" ht="54">
      <c r="A135" s="99">
        <v>131</v>
      </c>
      <c r="B135" s="84" t="s">
        <v>69</v>
      </c>
      <c r="C135" s="99">
        <v>12</v>
      </c>
      <c r="D135" s="83">
        <v>291</v>
      </c>
      <c r="E135" s="83">
        <v>2</v>
      </c>
      <c r="F135" s="83">
        <v>2814</v>
      </c>
      <c r="G135" s="85" t="s">
        <v>126</v>
      </c>
      <c r="H135" s="102" t="s">
        <v>272</v>
      </c>
      <c r="I135" s="97" t="s">
        <v>385</v>
      </c>
      <c r="J135" s="86">
        <v>43116</v>
      </c>
      <c r="K135" s="87" t="s">
        <v>666</v>
      </c>
      <c r="L135" s="88" t="s">
        <v>637</v>
      </c>
    </row>
    <row r="136" spans="1:12" ht="27">
      <c r="A136" s="99">
        <v>132</v>
      </c>
      <c r="B136" s="84" t="s">
        <v>69</v>
      </c>
      <c r="C136" s="99">
        <v>13</v>
      </c>
      <c r="D136" s="83">
        <v>291</v>
      </c>
      <c r="E136" s="83">
        <v>4</v>
      </c>
      <c r="F136" s="83">
        <v>310</v>
      </c>
      <c r="G136" s="85" t="s">
        <v>158</v>
      </c>
      <c r="H136" s="102" t="s">
        <v>272</v>
      </c>
      <c r="I136" s="103" t="s">
        <v>157</v>
      </c>
      <c r="J136" s="86">
        <v>43116</v>
      </c>
      <c r="K136" s="87" t="s">
        <v>666</v>
      </c>
      <c r="L136" s="88" t="s">
        <v>637</v>
      </c>
    </row>
    <row r="137" spans="1:12" ht="54">
      <c r="A137" s="99">
        <v>133</v>
      </c>
      <c r="B137" s="84" t="s">
        <v>69</v>
      </c>
      <c r="C137" s="99">
        <v>14</v>
      </c>
      <c r="D137" s="83">
        <v>293</v>
      </c>
      <c r="E137" s="83">
        <v>2</v>
      </c>
      <c r="F137" s="83">
        <v>2814</v>
      </c>
      <c r="G137" s="85" t="s">
        <v>126</v>
      </c>
      <c r="H137" s="102" t="s">
        <v>272</v>
      </c>
      <c r="I137" s="97" t="s">
        <v>385</v>
      </c>
      <c r="J137" s="86">
        <v>43116</v>
      </c>
      <c r="K137" s="87" t="s">
        <v>666</v>
      </c>
      <c r="L137" s="88" t="s">
        <v>637</v>
      </c>
    </row>
    <row r="138" spans="1:12" ht="54">
      <c r="A138" s="99">
        <v>134</v>
      </c>
      <c r="B138" s="84" t="s">
        <v>69</v>
      </c>
      <c r="C138" s="99">
        <v>15</v>
      </c>
      <c r="D138" s="83">
        <v>345</v>
      </c>
      <c r="E138" s="83">
        <v>2</v>
      </c>
      <c r="F138" s="83">
        <v>2814</v>
      </c>
      <c r="G138" s="85" t="s">
        <v>126</v>
      </c>
      <c r="H138" s="102" t="s">
        <v>272</v>
      </c>
      <c r="I138" s="97" t="s">
        <v>386</v>
      </c>
      <c r="J138" s="86">
        <v>43116</v>
      </c>
      <c r="K138" s="87" t="s">
        <v>666</v>
      </c>
      <c r="L138" s="88" t="s">
        <v>637</v>
      </c>
    </row>
    <row r="139" spans="1:12" ht="54">
      <c r="A139" s="99">
        <v>135</v>
      </c>
      <c r="B139" s="84" t="s">
        <v>69</v>
      </c>
      <c r="C139" s="99">
        <v>16</v>
      </c>
      <c r="D139" s="83">
        <v>346</v>
      </c>
      <c r="E139" s="83">
        <v>2</v>
      </c>
      <c r="F139" s="83">
        <v>2814</v>
      </c>
      <c r="G139" s="85" t="s">
        <v>126</v>
      </c>
      <c r="H139" s="102" t="s">
        <v>272</v>
      </c>
      <c r="I139" s="97" t="s">
        <v>386</v>
      </c>
      <c r="J139" s="86">
        <v>43116</v>
      </c>
      <c r="K139" s="87" t="s">
        <v>666</v>
      </c>
      <c r="L139" s="88" t="s">
        <v>637</v>
      </c>
    </row>
    <row r="140" spans="1:12" ht="27">
      <c r="A140" s="99">
        <v>136</v>
      </c>
      <c r="B140" s="84" t="s">
        <v>69</v>
      </c>
      <c r="C140" s="99">
        <v>17</v>
      </c>
      <c r="D140" s="83">
        <v>346</v>
      </c>
      <c r="E140" s="83">
        <v>4</v>
      </c>
      <c r="F140" s="83">
        <v>310</v>
      </c>
      <c r="G140" s="85" t="s">
        <v>158</v>
      </c>
      <c r="H140" s="102" t="s">
        <v>272</v>
      </c>
      <c r="I140" s="103" t="s">
        <v>157</v>
      </c>
      <c r="J140" s="86">
        <v>43116</v>
      </c>
      <c r="K140" s="87" t="s">
        <v>666</v>
      </c>
      <c r="L140" s="88" t="s">
        <v>637</v>
      </c>
    </row>
    <row r="141" spans="1:12" ht="27">
      <c r="A141" s="99">
        <v>137</v>
      </c>
      <c r="B141" s="84" t="s">
        <v>69</v>
      </c>
      <c r="C141" s="99">
        <v>18</v>
      </c>
      <c r="D141" s="83">
        <v>365</v>
      </c>
      <c r="E141" s="83">
        <v>4</v>
      </c>
      <c r="F141" s="83">
        <v>310</v>
      </c>
      <c r="G141" s="85" t="s">
        <v>158</v>
      </c>
      <c r="H141" s="102" t="s">
        <v>272</v>
      </c>
      <c r="I141" s="103" t="s">
        <v>157</v>
      </c>
      <c r="J141" s="86">
        <v>43116</v>
      </c>
      <c r="K141" s="87" t="s">
        <v>666</v>
      </c>
      <c r="L141" s="88" t="s">
        <v>637</v>
      </c>
    </row>
    <row r="142" spans="1:12" ht="40.5">
      <c r="A142" s="99">
        <v>138</v>
      </c>
      <c r="B142" s="84" t="s">
        <v>69</v>
      </c>
      <c r="C142" s="99">
        <v>19</v>
      </c>
      <c r="D142" s="83">
        <v>365</v>
      </c>
      <c r="E142" s="83">
        <v>4</v>
      </c>
      <c r="F142" s="83">
        <v>488</v>
      </c>
      <c r="G142" s="85" t="s">
        <v>137</v>
      </c>
      <c r="H142" s="102" t="s">
        <v>272</v>
      </c>
      <c r="I142" s="103" t="s">
        <v>383</v>
      </c>
      <c r="J142" s="86">
        <v>43116</v>
      </c>
      <c r="K142" s="87" t="s">
        <v>666</v>
      </c>
      <c r="L142" s="88" t="s">
        <v>637</v>
      </c>
    </row>
    <row r="143" spans="1:12" ht="54">
      <c r="A143" s="99">
        <v>139</v>
      </c>
      <c r="B143" s="84" t="s">
        <v>69</v>
      </c>
      <c r="C143" s="99">
        <v>20</v>
      </c>
      <c r="D143" s="83">
        <v>440</v>
      </c>
      <c r="E143" s="83">
        <v>2</v>
      </c>
      <c r="F143" s="83">
        <v>2814</v>
      </c>
      <c r="G143" s="85" t="s">
        <v>126</v>
      </c>
      <c r="H143" s="102" t="s">
        <v>272</v>
      </c>
      <c r="I143" s="97" t="s">
        <v>387</v>
      </c>
      <c r="J143" s="86">
        <v>43116</v>
      </c>
      <c r="K143" s="87" t="s">
        <v>666</v>
      </c>
      <c r="L143" s="88" t="s">
        <v>637</v>
      </c>
    </row>
    <row r="144" spans="1:12" ht="54">
      <c r="A144" s="99">
        <v>140</v>
      </c>
      <c r="B144" s="84" t="s">
        <v>69</v>
      </c>
      <c r="C144" s="99">
        <v>21</v>
      </c>
      <c r="D144" s="83">
        <v>441</v>
      </c>
      <c r="E144" s="83">
        <v>2</v>
      </c>
      <c r="F144" s="83">
        <v>2814</v>
      </c>
      <c r="G144" s="85" t="s">
        <v>126</v>
      </c>
      <c r="H144" s="102" t="s">
        <v>272</v>
      </c>
      <c r="I144" s="97" t="s">
        <v>387</v>
      </c>
      <c r="J144" s="86">
        <v>43116</v>
      </c>
      <c r="K144" s="87" t="s">
        <v>666</v>
      </c>
      <c r="L144" s="88" t="s">
        <v>637</v>
      </c>
    </row>
    <row r="145" spans="1:12" ht="54">
      <c r="A145" s="99">
        <v>141</v>
      </c>
      <c r="B145" s="84" t="s">
        <v>69</v>
      </c>
      <c r="C145" s="99">
        <v>22</v>
      </c>
      <c r="D145" s="83">
        <v>490</v>
      </c>
      <c r="E145" s="83">
        <v>2</v>
      </c>
      <c r="F145" s="83">
        <v>2814</v>
      </c>
      <c r="G145" s="85" t="s">
        <v>126</v>
      </c>
      <c r="H145" s="102" t="s">
        <v>272</v>
      </c>
      <c r="I145" s="97" t="s">
        <v>388</v>
      </c>
      <c r="J145" s="86">
        <v>43116</v>
      </c>
      <c r="K145" s="87" t="s">
        <v>666</v>
      </c>
      <c r="L145" s="88" t="s">
        <v>637</v>
      </c>
    </row>
    <row r="146" spans="1:12" ht="54">
      <c r="A146" s="99">
        <v>142</v>
      </c>
      <c r="B146" s="84" t="s">
        <v>69</v>
      </c>
      <c r="C146" s="99">
        <v>23</v>
      </c>
      <c r="D146" s="83">
        <v>491</v>
      </c>
      <c r="E146" s="83">
        <v>2</v>
      </c>
      <c r="F146" s="83">
        <v>2814</v>
      </c>
      <c r="G146" s="85" t="s">
        <v>126</v>
      </c>
      <c r="H146" s="102" t="s">
        <v>272</v>
      </c>
      <c r="I146" s="97" t="s">
        <v>388</v>
      </c>
      <c r="J146" s="86">
        <v>43116</v>
      </c>
      <c r="K146" s="87" t="s">
        <v>666</v>
      </c>
      <c r="L146" s="88" t="s">
        <v>637</v>
      </c>
    </row>
    <row r="147" spans="1:12" ht="27">
      <c r="A147" s="99">
        <v>143</v>
      </c>
      <c r="B147" s="84" t="s">
        <v>69</v>
      </c>
      <c r="C147" s="99">
        <v>24</v>
      </c>
      <c r="D147" s="83">
        <v>491</v>
      </c>
      <c r="E147" s="83">
        <v>4</v>
      </c>
      <c r="F147" s="83">
        <v>310</v>
      </c>
      <c r="G147" s="85" t="s">
        <v>158</v>
      </c>
      <c r="H147" s="102" t="s">
        <v>272</v>
      </c>
      <c r="I147" s="103" t="s">
        <v>157</v>
      </c>
      <c r="J147" s="86">
        <v>43116</v>
      </c>
      <c r="K147" s="87" t="s">
        <v>666</v>
      </c>
      <c r="L147" s="88" t="s">
        <v>637</v>
      </c>
    </row>
    <row r="148" spans="1:12" ht="27">
      <c r="A148" s="99">
        <v>144</v>
      </c>
      <c r="B148" s="84" t="s">
        <v>69</v>
      </c>
      <c r="C148" s="99">
        <v>25</v>
      </c>
      <c r="D148" s="83">
        <v>497</v>
      </c>
      <c r="E148" s="83">
        <v>4</v>
      </c>
      <c r="F148" s="83">
        <v>310</v>
      </c>
      <c r="G148" s="85" t="s">
        <v>158</v>
      </c>
      <c r="H148" s="102" t="s">
        <v>272</v>
      </c>
      <c r="I148" s="103" t="s">
        <v>157</v>
      </c>
      <c r="J148" s="86">
        <v>43116</v>
      </c>
      <c r="K148" s="87" t="s">
        <v>666</v>
      </c>
      <c r="L148" s="88" t="s">
        <v>637</v>
      </c>
    </row>
    <row r="149" spans="1:12" ht="54">
      <c r="A149" s="99">
        <v>145</v>
      </c>
      <c r="B149" s="84" t="s">
        <v>69</v>
      </c>
      <c r="C149" s="99">
        <v>26</v>
      </c>
      <c r="D149" s="83">
        <v>497</v>
      </c>
      <c r="E149" s="83">
        <v>2</v>
      </c>
      <c r="F149" s="83">
        <v>2814</v>
      </c>
      <c r="G149" s="85" t="s">
        <v>126</v>
      </c>
      <c r="H149" s="102" t="s">
        <v>272</v>
      </c>
      <c r="I149" s="97" t="s">
        <v>388</v>
      </c>
      <c r="J149" s="86">
        <v>43116</v>
      </c>
      <c r="K149" s="87" t="s">
        <v>666</v>
      </c>
      <c r="L149" s="88" t="s">
        <v>637</v>
      </c>
    </row>
    <row r="150" spans="1:12" ht="27">
      <c r="A150" s="99">
        <v>146</v>
      </c>
      <c r="B150" s="84" t="s">
        <v>69</v>
      </c>
      <c r="C150" s="99">
        <v>27</v>
      </c>
      <c r="D150" s="83">
        <v>503</v>
      </c>
      <c r="E150" s="83">
        <v>4</v>
      </c>
      <c r="F150" s="83">
        <v>310</v>
      </c>
      <c r="G150" s="85" t="s">
        <v>158</v>
      </c>
      <c r="H150" s="102" t="s">
        <v>272</v>
      </c>
      <c r="I150" s="103" t="s">
        <v>157</v>
      </c>
      <c r="J150" s="86">
        <v>43116</v>
      </c>
      <c r="K150" s="87" t="s">
        <v>666</v>
      </c>
      <c r="L150" s="88" t="s">
        <v>637</v>
      </c>
    </row>
    <row r="151" spans="1:12" ht="54">
      <c r="A151" s="99">
        <v>147</v>
      </c>
      <c r="B151" s="84" t="s">
        <v>69</v>
      </c>
      <c r="C151" s="99">
        <v>28</v>
      </c>
      <c r="D151" s="83">
        <v>552</v>
      </c>
      <c r="E151" s="83">
        <v>2</v>
      </c>
      <c r="F151" s="83">
        <v>2814</v>
      </c>
      <c r="G151" s="85" t="s">
        <v>126</v>
      </c>
      <c r="H151" s="102" t="s">
        <v>272</v>
      </c>
      <c r="I151" s="97" t="s">
        <v>389</v>
      </c>
      <c r="J151" s="86">
        <v>43116</v>
      </c>
      <c r="K151" s="87" t="s">
        <v>666</v>
      </c>
      <c r="L151" s="88" t="s">
        <v>637</v>
      </c>
    </row>
    <row r="152" spans="1:12" ht="54">
      <c r="A152" s="99">
        <v>148</v>
      </c>
      <c r="B152" s="84" t="s">
        <v>69</v>
      </c>
      <c r="C152" s="99">
        <v>29</v>
      </c>
      <c r="D152" s="83">
        <v>563</v>
      </c>
      <c r="E152" s="83">
        <v>2</v>
      </c>
      <c r="F152" s="83">
        <v>2814</v>
      </c>
      <c r="G152" s="85" t="s">
        <v>126</v>
      </c>
      <c r="H152" s="102" t="s">
        <v>272</v>
      </c>
      <c r="I152" s="97" t="s">
        <v>389</v>
      </c>
      <c r="J152" s="86">
        <v>43116</v>
      </c>
      <c r="K152" s="87" t="s">
        <v>666</v>
      </c>
      <c r="L152" s="88" t="s">
        <v>637</v>
      </c>
    </row>
    <row r="153" spans="1:12" ht="27">
      <c r="A153" s="99">
        <v>149</v>
      </c>
      <c r="B153" s="84" t="s">
        <v>69</v>
      </c>
      <c r="C153" s="99">
        <v>30</v>
      </c>
      <c r="D153" s="83">
        <v>563</v>
      </c>
      <c r="E153" s="83">
        <v>4</v>
      </c>
      <c r="F153" s="83">
        <v>310</v>
      </c>
      <c r="G153" s="85" t="s">
        <v>158</v>
      </c>
      <c r="H153" s="102" t="s">
        <v>272</v>
      </c>
      <c r="I153" s="103" t="s">
        <v>157</v>
      </c>
      <c r="J153" s="86">
        <v>43116</v>
      </c>
      <c r="K153" s="87" t="s">
        <v>666</v>
      </c>
      <c r="L153" s="88" t="s">
        <v>637</v>
      </c>
    </row>
    <row r="154" spans="1:12" ht="40.5">
      <c r="A154" s="99">
        <v>150</v>
      </c>
      <c r="B154" s="84" t="s">
        <v>69</v>
      </c>
      <c r="C154" s="99">
        <v>31</v>
      </c>
      <c r="D154" s="83">
        <v>563</v>
      </c>
      <c r="E154" s="83">
        <v>4</v>
      </c>
      <c r="F154" s="83">
        <v>488</v>
      </c>
      <c r="G154" s="85" t="s">
        <v>137</v>
      </c>
      <c r="H154" s="102" t="s">
        <v>272</v>
      </c>
      <c r="I154" s="103" t="s">
        <v>383</v>
      </c>
      <c r="J154" s="86">
        <v>43116</v>
      </c>
      <c r="K154" s="87" t="s">
        <v>666</v>
      </c>
      <c r="L154" s="88" t="s">
        <v>637</v>
      </c>
    </row>
    <row r="155" spans="1:12" ht="40.5">
      <c r="A155" s="99">
        <v>151</v>
      </c>
      <c r="B155" s="84" t="s">
        <v>69</v>
      </c>
      <c r="C155" s="99">
        <v>32</v>
      </c>
      <c r="D155" s="83">
        <v>563</v>
      </c>
      <c r="E155" s="83">
        <v>4</v>
      </c>
      <c r="F155" s="83">
        <v>488</v>
      </c>
      <c r="G155" s="85" t="s">
        <v>137</v>
      </c>
      <c r="H155" s="102" t="s">
        <v>272</v>
      </c>
      <c r="I155" s="103" t="s">
        <v>383</v>
      </c>
      <c r="J155" s="86">
        <v>43116</v>
      </c>
      <c r="K155" s="87" t="s">
        <v>666</v>
      </c>
      <c r="L155" s="88" t="s">
        <v>637</v>
      </c>
    </row>
    <row r="156" spans="1:12" ht="27">
      <c r="A156" s="99">
        <v>152</v>
      </c>
      <c r="B156" s="84" t="s">
        <v>69</v>
      </c>
      <c r="C156" s="99">
        <v>33</v>
      </c>
      <c r="D156" s="83">
        <v>573</v>
      </c>
      <c r="E156" s="83">
        <v>4</v>
      </c>
      <c r="F156" s="83">
        <v>310</v>
      </c>
      <c r="G156" s="85" t="s">
        <v>158</v>
      </c>
      <c r="H156" s="102" t="s">
        <v>272</v>
      </c>
      <c r="I156" s="103" t="s">
        <v>157</v>
      </c>
      <c r="J156" s="86">
        <v>43116</v>
      </c>
      <c r="K156" s="87" t="s">
        <v>666</v>
      </c>
      <c r="L156" s="88" t="s">
        <v>637</v>
      </c>
    </row>
    <row r="157" spans="1:12" ht="40.5">
      <c r="A157" s="99">
        <v>153</v>
      </c>
      <c r="B157" s="84" t="s">
        <v>69</v>
      </c>
      <c r="C157" s="99">
        <v>34</v>
      </c>
      <c r="D157" s="83">
        <v>573</v>
      </c>
      <c r="E157" s="83">
        <v>4</v>
      </c>
      <c r="F157" s="83">
        <v>488</v>
      </c>
      <c r="G157" s="85" t="s">
        <v>137</v>
      </c>
      <c r="H157" s="102" t="s">
        <v>272</v>
      </c>
      <c r="I157" s="103" t="s">
        <v>383</v>
      </c>
      <c r="J157" s="86">
        <v>43116</v>
      </c>
      <c r="K157" s="87" t="s">
        <v>666</v>
      </c>
      <c r="L157" s="88" t="s">
        <v>637</v>
      </c>
    </row>
    <row r="158" spans="1:12" ht="40.5">
      <c r="A158" s="99">
        <v>154</v>
      </c>
      <c r="B158" s="84" t="s">
        <v>69</v>
      </c>
      <c r="C158" s="99">
        <v>35</v>
      </c>
      <c r="D158" s="83">
        <v>573</v>
      </c>
      <c r="E158" s="83">
        <v>4</v>
      </c>
      <c r="F158" s="83">
        <v>488</v>
      </c>
      <c r="G158" s="85" t="s">
        <v>137</v>
      </c>
      <c r="H158" s="102" t="s">
        <v>272</v>
      </c>
      <c r="I158" s="103" t="s">
        <v>383</v>
      </c>
      <c r="J158" s="86">
        <v>43116</v>
      </c>
      <c r="K158" s="87" t="s">
        <v>666</v>
      </c>
      <c r="L158" s="88" t="s">
        <v>637</v>
      </c>
    </row>
    <row r="159" spans="1:12" ht="27">
      <c r="A159" s="99">
        <v>155</v>
      </c>
      <c r="B159" s="84" t="s">
        <v>69</v>
      </c>
      <c r="C159" s="99">
        <v>36</v>
      </c>
      <c r="D159" s="83">
        <v>583</v>
      </c>
      <c r="E159" s="83">
        <v>4</v>
      </c>
      <c r="F159" s="83">
        <v>310</v>
      </c>
      <c r="G159" s="85" t="s">
        <v>158</v>
      </c>
      <c r="H159" s="102" t="s">
        <v>272</v>
      </c>
      <c r="I159" s="103" t="s">
        <v>157</v>
      </c>
      <c r="J159" s="86">
        <v>43116</v>
      </c>
      <c r="K159" s="87" t="s">
        <v>666</v>
      </c>
      <c r="L159" s="88" t="s">
        <v>637</v>
      </c>
    </row>
    <row r="160" spans="1:12" ht="40.5">
      <c r="A160" s="99">
        <v>156</v>
      </c>
      <c r="B160" s="84" t="s">
        <v>69</v>
      </c>
      <c r="C160" s="99">
        <v>37</v>
      </c>
      <c r="D160" s="83">
        <v>583</v>
      </c>
      <c r="E160" s="83">
        <v>4</v>
      </c>
      <c r="F160" s="83">
        <v>488</v>
      </c>
      <c r="G160" s="85" t="s">
        <v>137</v>
      </c>
      <c r="H160" s="102" t="s">
        <v>272</v>
      </c>
      <c r="I160" s="103" t="s">
        <v>383</v>
      </c>
      <c r="J160" s="86">
        <v>43116</v>
      </c>
      <c r="K160" s="87" t="s">
        <v>666</v>
      </c>
      <c r="L160" s="88" t="s">
        <v>637</v>
      </c>
    </row>
    <row r="161" spans="1:12" ht="40.5">
      <c r="A161" s="99">
        <v>157</v>
      </c>
      <c r="B161" s="84" t="s">
        <v>69</v>
      </c>
      <c r="C161" s="99">
        <v>38</v>
      </c>
      <c r="D161" s="83">
        <v>583</v>
      </c>
      <c r="E161" s="83">
        <v>4</v>
      </c>
      <c r="F161" s="83">
        <v>488</v>
      </c>
      <c r="G161" s="85" t="s">
        <v>137</v>
      </c>
      <c r="H161" s="102" t="s">
        <v>272</v>
      </c>
      <c r="I161" s="103" t="s">
        <v>383</v>
      </c>
      <c r="J161" s="86">
        <v>43116</v>
      </c>
      <c r="K161" s="87" t="s">
        <v>666</v>
      </c>
      <c r="L161" s="88" t="s">
        <v>637</v>
      </c>
    </row>
    <row r="162" spans="1:12" ht="54">
      <c r="A162" s="99">
        <v>158</v>
      </c>
      <c r="B162" s="84" t="s">
        <v>69</v>
      </c>
      <c r="C162" s="99">
        <v>39</v>
      </c>
      <c r="D162" s="83">
        <v>588</v>
      </c>
      <c r="E162" s="83">
        <v>2</v>
      </c>
      <c r="F162" s="83">
        <v>2814</v>
      </c>
      <c r="G162" s="85" t="s">
        <v>126</v>
      </c>
      <c r="H162" s="102" t="s">
        <v>272</v>
      </c>
      <c r="I162" s="97" t="s">
        <v>389</v>
      </c>
      <c r="J162" s="86">
        <v>43116</v>
      </c>
      <c r="K162" s="87" t="s">
        <v>666</v>
      </c>
      <c r="L162" s="88" t="s">
        <v>637</v>
      </c>
    </row>
    <row r="163" spans="1:12" ht="54">
      <c r="A163" s="99">
        <v>159</v>
      </c>
      <c r="B163" s="84" t="s">
        <v>69</v>
      </c>
      <c r="C163" s="99">
        <v>40</v>
      </c>
      <c r="D163" s="83">
        <v>629</v>
      </c>
      <c r="E163" s="83">
        <v>2</v>
      </c>
      <c r="F163" s="83">
        <v>1532</v>
      </c>
      <c r="G163" s="85" t="s">
        <v>163</v>
      </c>
      <c r="H163" s="102" t="s">
        <v>272</v>
      </c>
      <c r="I163" s="97" t="s">
        <v>124</v>
      </c>
      <c r="J163" s="86">
        <v>43116</v>
      </c>
      <c r="K163" s="87" t="s">
        <v>666</v>
      </c>
      <c r="L163" s="88" t="s">
        <v>637</v>
      </c>
    </row>
    <row r="164" spans="1:12" ht="27">
      <c r="A164" s="99">
        <v>160</v>
      </c>
      <c r="B164" s="84" t="s">
        <v>69</v>
      </c>
      <c r="C164" s="99">
        <v>41</v>
      </c>
      <c r="D164" s="83">
        <v>642</v>
      </c>
      <c r="E164" s="83">
        <v>4</v>
      </c>
      <c r="F164" s="83">
        <v>491</v>
      </c>
      <c r="G164" s="85" t="s">
        <v>164</v>
      </c>
      <c r="H164" s="102" t="s">
        <v>272</v>
      </c>
      <c r="I164" s="103" t="s">
        <v>154</v>
      </c>
      <c r="J164" s="86">
        <v>43116</v>
      </c>
      <c r="K164" s="87" t="s">
        <v>666</v>
      </c>
      <c r="L164" s="88" t="s">
        <v>637</v>
      </c>
    </row>
    <row r="165" spans="1:12" ht="27">
      <c r="A165" s="99">
        <v>161</v>
      </c>
      <c r="B165" s="84" t="s">
        <v>69</v>
      </c>
      <c r="C165" s="99">
        <v>42</v>
      </c>
      <c r="D165" s="83">
        <v>642</v>
      </c>
      <c r="E165" s="83">
        <v>4</v>
      </c>
      <c r="F165" s="83">
        <v>491</v>
      </c>
      <c r="G165" s="85" t="s">
        <v>164</v>
      </c>
      <c r="H165" s="102" t="s">
        <v>272</v>
      </c>
      <c r="I165" s="103" t="s">
        <v>154</v>
      </c>
      <c r="J165" s="86">
        <v>43116</v>
      </c>
      <c r="K165" s="87" t="s">
        <v>666</v>
      </c>
      <c r="L165" s="88" t="s">
        <v>637</v>
      </c>
    </row>
    <row r="166" spans="1:12" ht="54">
      <c r="A166" s="99">
        <v>162</v>
      </c>
      <c r="B166" s="84" t="s">
        <v>69</v>
      </c>
      <c r="C166" s="99">
        <v>43</v>
      </c>
      <c r="D166" s="83">
        <v>695</v>
      </c>
      <c r="E166" s="83">
        <v>2</v>
      </c>
      <c r="F166" s="83">
        <v>1532</v>
      </c>
      <c r="G166" s="85" t="s">
        <v>165</v>
      </c>
      <c r="H166" s="102" t="s">
        <v>272</v>
      </c>
      <c r="I166" s="97" t="s">
        <v>124</v>
      </c>
      <c r="J166" s="86">
        <v>43116</v>
      </c>
      <c r="K166" s="87" t="s">
        <v>666</v>
      </c>
      <c r="L166" s="88" t="s">
        <v>637</v>
      </c>
    </row>
    <row r="167" spans="1:12" ht="27">
      <c r="A167" s="99">
        <v>163</v>
      </c>
      <c r="B167" s="84" t="s">
        <v>69</v>
      </c>
      <c r="C167" s="99">
        <v>44</v>
      </c>
      <c r="D167" s="83">
        <v>735</v>
      </c>
      <c r="E167" s="83">
        <v>4</v>
      </c>
      <c r="F167" s="83">
        <v>306</v>
      </c>
      <c r="G167" s="85" t="s">
        <v>125</v>
      </c>
      <c r="H167" s="102" t="s">
        <v>272</v>
      </c>
      <c r="I167" s="103" t="s">
        <v>157</v>
      </c>
      <c r="J167" s="86">
        <v>43116</v>
      </c>
      <c r="K167" s="87" t="s">
        <v>666</v>
      </c>
      <c r="L167" s="88" t="s">
        <v>637</v>
      </c>
    </row>
    <row r="168" spans="1:12" ht="54">
      <c r="A168" s="99">
        <v>164</v>
      </c>
      <c r="B168" s="84" t="s">
        <v>69</v>
      </c>
      <c r="C168" s="99">
        <v>45</v>
      </c>
      <c r="D168" s="83">
        <v>801</v>
      </c>
      <c r="E168" s="83">
        <v>2</v>
      </c>
      <c r="F168" s="83">
        <v>2814</v>
      </c>
      <c r="G168" s="85" t="s">
        <v>126</v>
      </c>
      <c r="H168" s="102" t="s">
        <v>272</v>
      </c>
      <c r="I168" s="97" t="s">
        <v>390</v>
      </c>
      <c r="J168" s="86">
        <v>43116</v>
      </c>
      <c r="K168" s="87" t="s">
        <v>666</v>
      </c>
      <c r="L168" s="88" t="s">
        <v>637</v>
      </c>
    </row>
    <row r="169" spans="1:12" ht="54">
      <c r="A169" s="99">
        <v>165</v>
      </c>
      <c r="B169" s="84" t="s">
        <v>69</v>
      </c>
      <c r="C169" s="99">
        <v>46</v>
      </c>
      <c r="D169" s="83">
        <v>806</v>
      </c>
      <c r="E169" s="83">
        <v>2</v>
      </c>
      <c r="F169" s="83">
        <v>2814</v>
      </c>
      <c r="G169" s="85" t="s">
        <v>126</v>
      </c>
      <c r="H169" s="102" t="s">
        <v>272</v>
      </c>
      <c r="I169" s="97" t="s">
        <v>390</v>
      </c>
      <c r="J169" s="86">
        <v>43116</v>
      </c>
      <c r="K169" s="87" t="s">
        <v>666</v>
      </c>
      <c r="L169" s="88" t="s">
        <v>637</v>
      </c>
    </row>
    <row r="170" spans="1:12" ht="40.5">
      <c r="A170" s="99">
        <v>166</v>
      </c>
      <c r="B170" s="84" t="s">
        <v>69</v>
      </c>
      <c r="C170" s="99">
        <v>47</v>
      </c>
      <c r="D170" s="83">
        <v>850</v>
      </c>
      <c r="E170" s="83">
        <v>2</v>
      </c>
      <c r="F170" s="83">
        <v>314</v>
      </c>
      <c r="G170" s="85" t="s">
        <v>133</v>
      </c>
      <c r="H170" s="102" t="s">
        <v>272</v>
      </c>
      <c r="I170" s="97" t="s">
        <v>166</v>
      </c>
      <c r="J170" s="86">
        <v>43116</v>
      </c>
      <c r="K170" s="87" t="s">
        <v>666</v>
      </c>
      <c r="L170" s="88" t="s">
        <v>637</v>
      </c>
    </row>
    <row r="171" spans="1:12" ht="54">
      <c r="A171" s="99">
        <v>167</v>
      </c>
      <c r="B171" s="84" t="s">
        <v>69</v>
      </c>
      <c r="C171" s="99">
        <v>48</v>
      </c>
      <c r="D171" s="83">
        <v>907</v>
      </c>
      <c r="E171" s="83">
        <v>2</v>
      </c>
      <c r="F171" s="83">
        <v>2814</v>
      </c>
      <c r="G171" s="85" t="s">
        <v>126</v>
      </c>
      <c r="H171" s="102" t="s">
        <v>272</v>
      </c>
      <c r="I171" s="97" t="s">
        <v>391</v>
      </c>
      <c r="J171" s="86">
        <v>43116</v>
      </c>
      <c r="K171" s="87" t="s">
        <v>666</v>
      </c>
      <c r="L171" s="88" t="s">
        <v>637</v>
      </c>
    </row>
    <row r="172" spans="1:12" ht="27">
      <c r="A172" s="99">
        <v>168</v>
      </c>
      <c r="B172" s="84" t="s">
        <v>69</v>
      </c>
      <c r="C172" s="99">
        <v>49</v>
      </c>
      <c r="D172" s="83">
        <v>924</v>
      </c>
      <c r="E172" s="83">
        <v>4</v>
      </c>
      <c r="F172" s="83">
        <v>310</v>
      </c>
      <c r="G172" s="85" t="s">
        <v>158</v>
      </c>
      <c r="H172" s="102" t="s">
        <v>272</v>
      </c>
      <c r="I172" s="103" t="s">
        <v>157</v>
      </c>
      <c r="J172" s="86">
        <v>43116</v>
      </c>
      <c r="K172" s="87" t="s">
        <v>666</v>
      </c>
      <c r="L172" s="88" t="s">
        <v>637</v>
      </c>
    </row>
    <row r="173" spans="1:12" ht="27">
      <c r="A173" s="99">
        <v>169</v>
      </c>
      <c r="B173" s="84" t="s">
        <v>69</v>
      </c>
      <c r="C173" s="99">
        <v>50</v>
      </c>
      <c r="D173" s="83">
        <v>924</v>
      </c>
      <c r="E173" s="83">
        <v>3</v>
      </c>
      <c r="F173" s="83">
        <v>3305</v>
      </c>
      <c r="G173" s="85" t="s">
        <v>159</v>
      </c>
      <c r="H173" s="102" t="s">
        <v>272</v>
      </c>
      <c r="I173" s="103" t="s">
        <v>157</v>
      </c>
      <c r="J173" s="86">
        <v>43116</v>
      </c>
      <c r="K173" s="87" t="s">
        <v>666</v>
      </c>
      <c r="L173" s="88" t="s">
        <v>637</v>
      </c>
    </row>
    <row r="174" spans="1:12" ht="54">
      <c r="A174" s="99">
        <v>170</v>
      </c>
      <c r="B174" s="84" t="s">
        <v>69</v>
      </c>
      <c r="C174" s="99">
        <v>51</v>
      </c>
      <c r="D174" s="83">
        <v>925</v>
      </c>
      <c r="E174" s="83">
        <v>2</v>
      </c>
      <c r="F174" s="83">
        <v>2814</v>
      </c>
      <c r="G174" s="85" t="s">
        <v>126</v>
      </c>
      <c r="H174" s="102" t="s">
        <v>272</v>
      </c>
      <c r="I174" s="97" t="s">
        <v>391</v>
      </c>
      <c r="J174" s="86">
        <v>43116</v>
      </c>
      <c r="K174" s="87" t="s">
        <v>666</v>
      </c>
      <c r="L174" s="88" t="s">
        <v>637</v>
      </c>
    </row>
    <row r="175" spans="1:12" ht="27">
      <c r="A175" s="99">
        <v>171</v>
      </c>
      <c r="B175" s="84" t="s">
        <v>69</v>
      </c>
      <c r="C175" s="99">
        <v>52</v>
      </c>
      <c r="D175" s="83">
        <v>925</v>
      </c>
      <c r="E175" s="83">
        <v>4</v>
      </c>
      <c r="F175" s="83">
        <v>310</v>
      </c>
      <c r="G175" s="85" t="s">
        <v>158</v>
      </c>
      <c r="H175" s="102" t="s">
        <v>272</v>
      </c>
      <c r="I175" s="103" t="s">
        <v>157</v>
      </c>
      <c r="J175" s="86">
        <v>43116</v>
      </c>
      <c r="K175" s="87" t="s">
        <v>666</v>
      </c>
      <c r="L175" s="88" t="s">
        <v>637</v>
      </c>
    </row>
    <row r="176" spans="1:12" ht="27">
      <c r="A176" s="99">
        <v>172</v>
      </c>
      <c r="B176" s="84" t="s">
        <v>69</v>
      </c>
      <c r="C176" s="99">
        <v>53</v>
      </c>
      <c r="D176" s="83">
        <v>925</v>
      </c>
      <c r="E176" s="83">
        <v>3</v>
      </c>
      <c r="F176" s="83">
        <v>3305</v>
      </c>
      <c r="G176" s="85" t="s">
        <v>159</v>
      </c>
      <c r="H176" s="102" t="s">
        <v>272</v>
      </c>
      <c r="I176" s="103" t="s">
        <v>157</v>
      </c>
      <c r="J176" s="86">
        <v>43116</v>
      </c>
      <c r="K176" s="87" t="s">
        <v>666</v>
      </c>
      <c r="L176" s="88" t="s">
        <v>637</v>
      </c>
    </row>
    <row r="177" spans="1:12" ht="40.5">
      <c r="A177" s="99">
        <v>173</v>
      </c>
      <c r="B177" s="84" t="s">
        <v>69</v>
      </c>
      <c r="C177" s="99">
        <v>54</v>
      </c>
      <c r="D177" s="83">
        <v>925</v>
      </c>
      <c r="E177" s="83">
        <v>4</v>
      </c>
      <c r="F177" s="83">
        <v>488</v>
      </c>
      <c r="G177" s="85" t="s">
        <v>137</v>
      </c>
      <c r="H177" s="102" t="s">
        <v>272</v>
      </c>
      <c r="I177" s="103" t="s">
        <v>383</v>
      </c>
      <c r="J177" s="86">
        <v>43116</v>
      </c>
      <c r="K177" s="87" t="s">
        <v>666</v>
      </c>
      <c r="L177" s="88" t="s">
        <v>637</v>
      </c>
    </row>
    <row r="178" spans="1:12" ht="54">
      <c r="A178" s="99">
        <v>174</v>
      </c>
      <c r="B178" s="84" t="s">
        <v>69</v>
      </c>
      <c r="C178" s="99">
        <v>55</v>
      </c>
      <c r="D178" s="83">
        <v>925</v>
      </c>
      <c r="E178" s="83">
        <v>2</v>
      </c>
      <c r="F178" s="83">
        <v>2824</v>
      </c>
      <c r="G178" s="85" t="s">
        <v>135</v>
      </c>
      <c r="H178" s="102" t="s">
        <v>272</v>
      </c>
      <c r="I178" s="97" t="s">
        <v>391</v>
      </c>
      <c r="J178" s="86">
        <v>43116</v>
      </c>
      <c r="K178" s="87" t="s">
        <v>666</v>
      </c>
      <c r="L178" s="88" t="s">
        <v>637</v>
      </c>
    </row>
    <row r="179" spans="1:12" ht="27">
      <c r="A179" s="99">
        <v>175</v>
      </c>
      <c r="B179" s="84" t="s">
        <v>69</v>
      </c>
      <c r="C179" s="99">
        <v>56</v>
      </c>
      <c r="D179" s="83">
        <v>938</v>
      </c>
      <c r="E179" s="83">
        <v>4</v>
      </c>
      <c r="F179" s="83">
        <v>310</v>
      </c>
      <c r="G179" s="85" t="s">
        <v>158</v>
      </c>
      <c r="H179" s="102" t="s">
        <v>272</v>
      </c>
      <c r="I179" s="103" t="s">
        <v>157</v>
      </c>
      <c r="J179" s="86">
        <v>43116</v>
      </c>
      <c r="K179" s="87" t="s">
        <v>666</v>
      </c>
      <c r="L179" s="88" t="s">
        <v>637</v>
      </c>
    </row>
    <row r="180" spans="1:12" ht="27">
      <c r="A180" s="99">
        <v>176</v>
      </c>
      <c r="B180" s="84" t="s">
        <v>69</v>
      </c>
      <c r="C180" s="99">
        <v>57</v>
      </c>
      <c r="D180" s="83">
        <v>938</v>
      </c>
      <c r="E180" s="83">
        <v>3</v>
      </c>
      <c r="F180" s="83">
        <v>3305</v>
      </c>
      <c r="G180" s="85" t="s">
        <v>159</v>
      </c>
      <c r="H180" s="102" t="s">
        <v>272</v>
      </c>
      <c r="I180" s="103" t="s">
        <v>157</v>
      </c>
      <c r="J180" s="86">
        <v>43116</v>
      </c>
      <c r="K180" s="87" t="s">
        <v>666</v>
      </c>
      <c r="L180" s="88" t="s">
        <v>637</v>
      </c>
    </row>
    <row r="181" spans="1:12" ht="27">
      <c r="A181" s="99">
        <v>177</v>
      </c>
      <c r="B181" s="84" t="s">
        <v>69</v>
      </c>
      <c r="C181" s="99">
        <v>58</v>
      </c>
      <c r="D181" s="83">
        <v>939</v>
      </c>
      <c r="E181" s="83">
        <v>4</v>
      </c>
      <c r="F181" s="83">
        <v>310</v>
      </c>
      <c r="G181" s="85" t="s">
        <v>158</v>
      </c>
      <c r="H181" s="102" t="s">
        <v>272</v>
      </c>
      <c r="I181" s="103" t="s">
        <v>157</v>
      </c>
      <c r="J181" s="86">
        <v>43116</v>
      </c>
      <c r="K181" s="87" t="s">
        <v>666</v>
      </c>
      <c r="L181" s="88" t="s">
        <v>637</v>
      </c>
    </row>
    <row r="182" spans="1:12" ht="27">
      <c r="A182" s="99">
        <v>178</v>
      </c>
      <c r="B182" s="84" t="s">
        <v>69</v>
      </c>
      <c r="C182" s="99">
        <v>59</v>
      </c>
      <c r="D182" s="83">
        <v>939</v>
      </c>
      <c r="E182" s="83">
        <v>3</v>
      </c>
      <c r="F182" s="83">
        <v>3305</v>
      </c>
      <c r="G182" s="85" t="s">
        <v>159</v>
      </c>
      <c r="H182" s="102" t="s">
        <v>272</v>
      </c>
      <c r="I182" s="103" t="s">
        <v>157</v>
      </c>
      <c r="J182" s="86">
        <v>43116</v>
      </c>
      <c r="K182" s="87" t="s">
        <v>666</v>
      </c>
      <c r="L182" s="88" t="s">
        <v>637</v>
      </c>
    </row>
    <row r="183" spans="1:12" ht="40.5">
      <c r="A183" s="99">
        <v>179</v>
      </c>
      <c r="B183" s="84" t="s">
        <v>69</v>
      </c>
      <c r="C183" s="99">
        <v>60</v>
      </c>
      <c r="D183" s="83">
        <v>939</v>
      </c>
      <c r="E183" s="83">
        <v>4</v>
      </c>
      <c r="F183" s="83">
        <v>488</v>
      </c>
      <c r="G183" s="85" t="s">
        <v>137</v>
      </c>
      <c r="H183" s="102" t="s">
        <v>272</v>
      </c>
      <c r="I183" s="103" t="s">
        <v>383</v>
      </c>
      <c r="J183" s="86">
        <v>43116</v>
      </c>
      <c r="K183" s="87" t="s">
        <v>666</v>
      </c>
      <c r="L183" s="88" t="s">
        <v>637</v>
      </c>
    </row>
    <row r="184" spans="1:12" ht="27">
      <c r="A184" s="99">
        <v>180</v>
      </c>
      <c r="B184" s="84" t="s">
        <v>69</v>
      </c>
      <c r="C184" s="99">
        <v>61</v>
      </c>
      <c r="D184" s="83">
        <v>940</v>
      </c>
      <c r="E184" s="83">
        <v>4</v>
      </c>
      <c r="F184" s="83">
        <v>310</v>
      </c>
      <c r="G184" s="85" t="s">
        <v>158</v>
      </c>
      <c r="H184" s="102" t="s">
        <v>272</v>
      </c>
      <c r="I184" s="103" t="s">
        <v>157</v>
      </c>
      <c r="J184" s="86">
        <v>43116</v>
      </c>
      <c r="K184" s="87" t="s">
        <v>666</v>
      </c>
      <c r="L184" s="88" t="s">
        <v>637</v>
      </c>
    </row>
    <row r="185" spans="1:12" ht="27">
      <c r="A185" s="99">
        <v>181</v>
      </c>
      <c r="B185" s="84" t="s">
        <v>69</v>
      </c>
      <c r="C185" s="99">
        <v>62</v>
      </c>
      <c r="D185" s="83">
        <v>940</v>
      </c>
      <c r="E185" s="83">
        <v>3</v>
      </c>
      <c r="F185" s="83">
        <v>3305</v>
      </c>
      <c r="G185" s="85" t="s">
        <v>159</v>
      </c>
      <c r="H185" s="102" t="s">
        <v>272</v>
      </c>
      <c r="I185" s="103" t="s">
        <v>157</v>
      </c>
      <c r="J185" s="86">
        <v>43116</v>
      </c>
      <c r="K185" s="87" t="s">
        <v>666</v>
      </c>
      <c r="L185" s="88" t="s">
        <v>637</v>
      </c>
    </row>
    <row r="186" spans="1:12" ht="40.5">
      <c r="A186" s="99">
        <v>182</v>
      </c>
      <c r="B186" s="84" t="s">
        <v>69</v>
      </c>
      <c r="C186" s="99">
        <v>63</v>
      </c>
      <c r="D186" s="83">
        <v>940</v>
      </c>
      <c r="E186" s="83">
        <v>4</v>
      </c>
      <c r="F186" s="83">
        <v>488</v>
      </c>
      <c r="G186" s="85" t="s">
        <v>137</v>
      </c>
      <c r="H186" s="102" t="s">
        <v>272</v>
      </c>
      <c r="I186" s="103" t="s">
        <v>383</v>
      </c>
      <c r="J186" s="86">
        <v>43116</v>
      </c>
      <c r="K186" s="87" t="s">
        <v>666</v>
      </c>
      <c r="L186" s="88" t="s">
        <v>637</v>
      </c>
    </row>
    <row r="187" spans="1:12" ht="40.5">
      <c r="A187" s="99">
        <v>183</v>
      </c>
      <c r="B187" s="84" t="s">
        <v>69</v>
      </c>
      <c r="C187" s="99">
        <v>64</v>
      </c>
      <c r="D187" s="83">
        <v>940</v>
      </c>
      <c r="E187" s="83">
        <v>4</v>
      </c>
      <c r="F187" s="83">
        <v>488</v>
      </c>
      <c r="G187" s="85" t="s">
        <v>137</v>
      </c>
      <c r="H187" s="102" t="s">
        <v>272</v>
      </c>
      <c r="I187" s="103" t="s">
        <v>383</v>
      </c>
      <c r="J187" s="86">
        <v>43116</v>
      </c>
      <c r="K187" s="87" t="s">
        <v>666</v>
      </c>
      <c r="L187" s="88" t="s">
        <v>637</v>
      </c>
    </row>
    <row r="188" spans="1:12" ht="54">
      <c r="A188" s="99">
        <v>184</v>
      </c>
      <c r="B188" s="84" t="s">
        <v>69</v>
      </c>
      <c r="C188" s="99">
        <v>65</v>
      </c>
      <c r="D188" s="83">
        <v>942</v>
      </c>
      <c r="E188" s="83">
        <v>2</v>
      </c>
      <c r="F188" s="83">
        <v>2814</v>
      </c>
      <c r="G188" s="85" t="s">
        <v>126</v>
      </c>
      <c r="H188" s="102" t="s">
        <v>272</v>
      </c>
      <c r="I188" s="97" t="s">
        <v>391</v>
      </c>
      <c r="J188" s="86">
        <v>43116</v>
      </c>
      <c r="K188" s="87" t="s">
        <v>666</v>
      </c>
      <c r="L188" s="88" t="s">
        <v>637</v>
      </c>
    </row>
    <row r="189" spans="1:12" ht="27">
      <c r="A189" s="99">
        <v>185</v>
      </c>
      <c r="B189" s="84" t="s">
        <v>69</v>
      </c>
      <c r="C189" s="99">
        <v>66</v>
      </c>
      <c r="D189" s="83">
        <v>942</v>
      </c>
      <c r="E189" s="83">
        <v>4</v>
      </c>
      <c r="F189" s="83">
        <v>310</v>
      </c>
      <c r="G189" s="85" t="s">
        <v>158</v>
      </c>
      <c r="H189" s="102" t="s">
        <v>272</v>
      </c>
      <c r="I189" s="103" t="s">
        <v>157</v>
      </c>
      <c r="J189" s="86">
        <v>43116</v>
      </c>
      <c r="K189" s="87" t="s">
        <v>666</v>
      </c>
      <c r="L189" s="88" t="s">
        <v>637</v>
      </c>
    </row>
    <row r="190" spans="1:12" ht="27">
      <c r="A190" s="99">
        <v>186</v>
      </c>
      <c r="B190" s="84" t="s">
        <v>69</v>
      </c>
      <c r="C190" s="99">
        <v>67</v>
      </c>
      <c r="D190" s="83">
        <v>942</v>
      </c>
      <c r="E190" s="83">
        <v>3</v>
      </c>
      <c r="F190" s="83">
        <v>3305</v>
      </c>
      <c r="G190" s="85" t="s">
        <v>159</v>
      </c>
      <c r="H190" s="102" t="s">
        <v>272</v>
      </c>
      <c r="I190" s="103" t="s">
        <v>157</v>
      </c>
      <c r="J190" s="86">
        <v>43116</v>
      </c>
      <c r="K190" s="87" t="s">
        <v>666</v>
      </c>
      <c r="L190" s="88" t="s">
        <v>637</v>
      </c>
    </row>
    <row r="191" spans="1:12" ht="40.5">
      <c r="A191" s="99">
        <v>187</v>
      </c>
      <c r="B191" s="84" t="s">
        <v>69</v>
      </c>
      <c r="C191" s="99">
        <v>68</v>
      </c>
      <c r="D191" s="83">
        <v>942</v>
      </c>
      <c r="E191" s="83">
        <v>4</v>
      </c>
      <c r="F191" s="83">
        <v>488</v>
      </c>
      <c r="G191" s="85" t="s">
        <v>137</v>
      </c>
      <c r="H191" s="102" t="s">
        <v>272</v>
      </c>
      <c r="I191" s="103" t="s">
        <v>383</v>
      </c>
      <c r="J191" s="86">
        <v>43116</v>
      </c>
      <c r="K191" s="87" t="s">
        <v>666</v>
      </c>
      <c r="L191" s="88" t="s">
        <v>637</v>
      </c>
    </row>
    <row r="192" spans="1:12" ht="27">
      <c r="A192" s="99">
        <v>188</v>
      </c>
      <c r="B192" s="84" t="s">
        <v>69</v>
      </c>
      <c r="C192" s="99">
        <v>69</v>
      </c>
      <c r="D192" s="83">
        <v>943</v>
      </c>
      <c r="E192" s="83">
        <v>4</v>
      </c>
      <c r="F192" s="83">
        <v>310</v>
      </c>
      <c r="G192" s="85" t="s">
        <v>158</v>
      </c>
      <c r="H192" s="102" t="s">
        <v>272</v>
      </c>
      <c r="I192" s="103" t="s">
        <v>157</v>
      </c>
      <c r="J192" s="86">
        <v>43116</v>
      </c>
      <c r="K192" s="87" t="s">
        <v>666</v>
      </c>
      <c r="L192" s="88" t="s">
        <v>637</v>
      </c>
    </row>
    <row r="193" spans="1:12" ht="27">
      <c r="A193" s="99">
        <v>189</v>
      </c>
      <c r="B193" s="84" t="s">
        <v>69</v>
      </c>
      <c r="C193" s="99">
        <v>70</v>
      </c>
      <c r="D193" s="83">
        <v>943</v>
      </c>
      <c r="E193" s="83">
        <v>3</v>
      </c>
      <c r="F193" s="83">
        <v>3305</v>
      </c>
      <c r="G193" s="85" t="s">
        <v>159</v>
      </c>
      <c r="H193" s="102" t="s">
        <v>272</v>
      </c>
      <c r="I193" s="103" t="s">
        <v>157</v>
      </c>
      <c r="J193" s="86">
        <v>43116</v>
      </c>
      <c r="K193" s="87" t="s">
        <v>666</v>
      </c>
      <c r="L193" s="88" t="s">
        <v>637</v>
      </c>
    </row>
    <row r="194" spans="1:12" ht="40.5">
      <c r="A194" s="99">
        <v>190</v>
      </c>
      <c r="B194" s="84" t="s">
        <v>69</v>
      </c>
      <c r="C194" s="99">
        <v>71</v>
      </c>
      <c r="D194" s="83">
        <v>943</v>
      </c>
      <c r="E194" s="83">
        <v>4</v>
      </c>
      <c r="F194" s="83">
        <v>488</v>
      </c>
      <c r="G194" s="85" t="s">
        <v>137</v>
      </c>
      <c r="H194" s="102" t="s">
        <v>272</v>
      </c>
      <c r="I194" s="103" t="s">
        <v>383</v>
      </c>
      <c r="J194" s="86">
        <v>43116</v>
      </c>
      <c r="K194" s="87" t="s">
        <v>666</v>
      </c>
      <c r="L194" s="88" t="s">
        <v>637</v>
      </c>
    </row>
    <row r="195" spans="1:12" ht="40.5">
      <c r="A195" s="99">
        <v>191</v>
      </c>
      <c r="B195" s="84" t="s">
        <v>69</v>
      </c>
      <c r="C195" s="99">
        <v>72</v>
      </c>
      <c r="D195" s="83">
        <v>943</v>
      </c>
      <c r="E195" s="83">
        <v>4</v>
      </c>
      <c r="F195" s="83">
        <v>488</v>
      </c>
      <c r="G195" s="85" t="s">
        <v>137</v>
      </c>
      <c r="H195" s="102" t="s">
        <v>272</v>
      </c>
      <c r="I195" s="103" t="s">
        <v>383</v>
      </c>
      <c r="J195" s="86">
        <v>43116</v>
      </c>
      <c r="K195" s="87" t="s">
        <v>666</v>
      </c>
      <c r="L195" s="88" t="s">
        <v>637</v>
      </c>
    </row>
    <row r="196" spans="1:12" ht="27">
      <c r="A196" s="99">
        <v>192</v>
      </c>
      <c r="B196" s="84" t="s">
        <v>69</v>
      </c>
      <c r="C196" s="99">
        <v>73</v>
      </c>
      <c r="D196" s="83">
        <v>944</v>
      </c>
      <c r="E196" s="83">
        <v>4</v>
      </c>
      <c r="F196" s="83">
        <v>310</v>
      </c>
      <c r="G196" s="85" t="s">
        <v>158</v>
      </c>
      <c r="H196" s="102" t="s">
        <v>272</v>
      </c>
      <c r="I196" s="103" t="s">
        <v>157</v>
      </c>
      <c r="J196" s="86">
        <v>43116</v>
      </c>
      <c r="K196" s="87" t="s">
        <v>666</v>
      </c>
      <c r="L196" s="88" t="s">
        <v>637</v>
      </c>
    </row>
    <row r="197" spans="1:12" ht="27">
      <c r="A197" s="99">
        <v>193</v>
      </c>
      <c r="B197" s="84" t="s">
        <v>69</v>
      </c>
      <c r="C197" s="99">
        <v>74</v>
      </c>
      <c r="D197" s="83">
        <v>944</v>
      </c>
      <c r="E197" s="83">
        <v>3</v>
      </c>
      <c r="F197" s="83">
        <v>3305</v>
      </c>
      <c r="G197" s="85" t="s">
        <v>159</v>
      </c>
      <c r="H197" s="102" t="s">
        <v>272</v>
      </c>
      <c r="I197" s="103" t="s">
        <v>157</v>
      </c>
      <c r="J197" s="86">
        <v>43116</v>
      </c>
      <c r="K197" s="87" t="s">
        <v>666</v>
      </c>
      <c r="L197" s="88" t="s">
        <v>637</v>
      </c>
    </row>
    <row r="198" spans="1:12" ht="40.5">
      <c r="A198" s="99">
        <v>194</v>
      </c>
      <c r="B198" s="84" t="s">
        <v>69</v>
      </c>
      <c r="C198" s="99">
        <v>75</v>
      </c>
      <c r="D198" s="83">
        <v>944</v>
      </c>
      <c r="E198" s="83">
        <v>4</v>
      </c>
      <c r="F198" s="83">
        <v>488</v>
      </c>
      <c r="G198" s="85" t="s">
        <v>137</v>
      </c>
      <c r="H198" s="102" t="s">
        <v>272</v>
      </c>
      <c r="I198" s="103" t="s">
        <v>383</v>
      </c>
      <c r="J198" s="86">
        <v>43116</v>
      </c>
      <c r="K198" s="87" t="s">
        <v>666</v>
      </c>
      <c r="L198" s="88" t="s">
        <v>637</v>
      </c>
    </row>
    <row r="199" spans="1:12" ht="40.5">
      <c r="A199" s="99">
        <v>195</v>
      </c>
      <c r="B199" s="84" t="s">
        <v>69</v>
      </c>
      <c r="C199" s="99">
        <v>76</v>
      </c>
      <c r="D199" s="83">
        <v>944</v>
      </c>
      <c r="E199" s="83">
        <v>4</v>
      </c>
      <c r="F199" s="83">
        <v>488</v>
      </c>
      <c r="G199" s="85" t="s">
        <v>137</v>
      </c>
      <c r="H199" s="102" t="s">
        <v>272</v>
      </c>
      <c r="I199" s="103" t="s">
        <v>383</v>
      </c>
      <c r="J199" s="86">
        <v>43116</v>
      </c>
      <c r="K199" s="87" t="s">
        <v>666</v>
      </c>
      <c r="L199" s="88" t="s">
        <v>637</v>
      </c>
    </row>
    <row r="200" spans="1:12" ht="40.5">
      <c r="A200" s="99">
        <v>196</v>
      </c>
      <c r="B200" s="84" t="s">
        <v>69</v>
      </c>
      <c r="C200" s="99">
        <v>77</v>
      </c>
      <c r="D200" s="83">
        <v>944</v>
      </c>
      <c r="E200" s="83">
        <v>4</v>
      </c>
      <c r="F200" s="83">
        <v>488</v>
      </c>
      <c r="G200" s="85" t="s">
        <v>137</v>
      </c>
      <c r="H200" s="102" t="s">
        <v>272</v>
      </c>
      <c r="I200" s="103" t="s">
        <v>383</v>
      </c>
      <c r="J200" s="86">
        <v>43116</v>
      </c>
      <c r="K200" s="87" t="s">
        <v>666</v>
      </c>
      <c r="L200" s="88" t="s">
        <v>637</v>
      </c>
    </row>
    <row r="201" spans="1:12" ht="54">
      <c r="A201" s="99">
        <v>197</v>
      </c>
      <c r="B201" s="84" t="s">
        <v>69</v>
      </c>
      <c r="C201" s="99">
        <v>78</v>
      </c>
      <c r="D201" s="83">
        <v>945</v>
      </c>
      <c r="E201" s="83">
        <v>2</v>
      </c>
      <c r="F201" s="83">
        <v>2814</v>
      </c>
      <c r="G201" s="85" t="s">
        <v>126</v>
      </c>
      <c r="H201" s="102" t="s">
        <v>272</v>
      </c>
      <c r="I201" s="97" t="s">
        <v>391</v>
      </c>
      <c r="J201" s="86">
        <v>43116</v>
      </c>
      <c r="K201" s="87" t="s">
        <v>666</v>
      </c>
      <c r="L201" s="88" t="s">
        <v>637</v>
      </c>
    </row>
    <row r="202" spans="1:12" ht="27">
      <c r="A202" s="99">
        <v>198</v>
      </c>
      <c r="B202" s="84" t="s">
        <v>69</v>
      </c>
      <c r="C202" s="99">
        <v>79</v>
      </c>
      <c r="D202" s="83">
        <v>945</v>
      </c>
      <c r="E202" s="83">
        <v>4</v>
      </c>
      <c r="F202" s="83">
        <v>310</v>
      </c>
      <c r="G202" s="85" t="s">
        <v>158</v>
      </c>
      <c r="H202" s="102" t="s">
        <v>272</v>
      </c>
      <c r="I202" s="103" t="s">
        <v>157</v>
      </c>
      <c r="J202" s="86">
        <v>43116</v>
      </c>
      <c r="K202" s="87" t="s">
        <v>666</v>
      </c>
      <c r="L202" s="88" t="s">
        <v>637</v>
      </c>
    </row>
    <row r="203" spans="1:12" ht="27">
      <c r="A203" s="99">
        <v>199</v>
      </c>
      <c r="B203" s="84" t="s">
        <v>69</v>
      </c>
      <c r="C203" s="99">
        <v>80</v>
      </c>
      <c r="D203" s="83">
        <v>945</v>
      </c>
      <c r="E203" s="83">
        <v>3</v>
      </c>
      <c r="F203" s="83">
        <v>3305</v>
      </c>
      <c r="G203" s="85" t="s">
        <v>159</v>
      </c>
      <c r="H203" s="102" t="s">
        <v>272</v>
      </c>
      <c r="I203" s="103" t="s">
        <v>157</v>
      </c>
      <c r="J203" s="86">
        <v>43116</v>
      </c>
      <c r="K203" s="87" t="s">
        <v>666</v>
      </c>
      <c r="L203" s="88" t="s">
        <v>637</v>
      </c>
    </row>
    <row r="204" spans="1:12" ht="40.5">
      <c r="A204" s="99">
        <v>200</v>
      </c>
      <c r="B204" s="84" t="s">
        <v>69</v>
      </c>
      <c r="C204" s="99">
        <v>81</v>
      </c>
      <c r="D204" s="83">
        <v>945</v>
      </c>
      <c r="E204" s="83">
        <v>4</v>
      </c>
      <c r="F204" s="83">
        <v>488</v>
      </c>
      <c r="G204" s="85" t="s">
        <v>137</v>
      </c>
      <c r="H204" s="102" t="s">
        <v>272</v>
      </c>
      <c r="I204" s="103" t="s">
        <v>383</v>
      </c>
      <c r="J204" s="86">
        <v>43116</v>
      </c>
      <c r="K204" s="87" t="s">
        <v>666</v>
      </c>
      <c r="L204" s="88" t="s">
        <v>637</v>
      </c>
    </row>
    <row r="205" spans="1:12" ht="40.5">
      <c r="A205" s="99">
        <v>201</v>
      </c>
      <c r="B205" s="84" t="s">
        <v>69</v>
      </c>
      <c r="C205" s="99">
        <v>82</v>
      </c>
      <c r="D205" s="83">
        <v>945</v>
      </c>
      <c r="E205" s="83">
        <v>4</v>
      </c>
      <c r="F205" s="83">
        <v>488</v>
      </c>
      <c r="G205" s="85" t="s">
        <v>137</v>
      </c>
      <c r="H205" s="102" t="s">
        <v>272</v>
      </c>
      <c r="I205" s="103" t="s">
        <v>383</v>
      </c>
      <c r="J205" s="86">
        <v>43116</v>
      </c>
      <c r="K205" s="87" t="s">
        <v>666</v>
      </c>
      <c r="L205" s="88" t="s">
        <v>637</v>
      </c>
    </row>
    <row r="206" spans="1:12" ht="40.5">
      <c r="A206" s="99">
        <v>202</v>
      </c>
      <c r="B206" s="84" t="s">
        <v>69</v>
      </c>
      <c r="C206" s="99">
        <v>83</v>
      </c>
      <c r="D206" s="83">
        <v>945</v>
      </c>
      <c r="E206" s="83">
        <v>4</v>
      </c>
      <c r="F206" s="83">
        <v>488</v>
      </c>
      <c r="G206" s="85" t="s">
        <v>137</v>
      </c>
      <c r="H206" s="102" t="s">
        <v>272</v>
      </c>
      <c r="I206" s="103" t="s">
        <v>383</v>
      </c>
      <c r="J206" s="86">
        <v>43116</v>
      </c>
      <c r="K206" s="87" t="s">
        <v>666</v>
      </c>
      <c r="L206" s="88" t="s">
        <v>637</v>
      </c>
    </row>
    <row r="207" spans="1:12" ht="40.5">
      <c r="A207" s="99">
        <v>203</v>
      </c>
      <c r="B207" s="84" t="s">
        <v>69</v>
      </c>
      <c r="C207" s="99">
        <v>84</v>
      </c>
      <c r="D207" s="83">
        <v>945</v>
      </c>
      <c r="E207" s="83">
        <v>4</v>
      </c>
      <c r="F207" s="83">
        <v>488</v>
      </c>
      <c r="G207" s="85" t="s">
        <v>137</v>
      </c>
      <c r="H207" s="102" t="s">
        <v>272</v>
      </c>
      <c r="I207" s="103" t="s">
        <v>383</v>
      </c>
      <c r="J207" s="86">
        <v>43116</v>
      </c>
      <c r="K207" s="87" t="s">
        <v>666</v>
      </c>
      <c r="L207" s="88" t="s">
        <v>637</v>
      </c>
    </row>
    <row r="208" spans="1:12" ht="27">
      <c r="A208" s="99">
        <v>204</v>
      </c>
      <c r="B208" s="84" t="s">
        <v>69</v>
      </c>
      <c r="C208" s="99">
        <v>85</v>
      </c>
      <c r="D208" s="83">
        <v>946</v>
      </c>
      <c r="E208" s="83">
        <v>4</v>
      </c>
      <c r="F208" s="83">
        <v>310</v>
      </c>
      <c r="G208" s="85" t="s">
        <v>158</v>
      </c>
      <c r="H208" s="102" t="s">
        <v>272</v>
      </c>
      <c r="I208" s="103" t="s">
        <v>157</v>
      </c>
      <c r="J208" s="86">
        <v>43116</v>
      </c>
      <c r="K208" s="87" t="s">
        <v>666</v>
      </c>
      <c r="L208" s="88" t="s">
        <v>637</v>
      </c>
    </row>
    <row r="209" spans="1:12" ht="27">
      <c r="A209" s="99">
        <v>205</v>
      </c>
      <c r="B209" s="84" t="s">
        <v>69</v>
      </c>
      <c r="C209" s="99">
        <v>86</v>
      </c>
      <c r="D209" s="83">
        <v>946</v>
      </c>
      <c r="E209" s="83">
        <v>3</v>
      </c>
      <c r="F209" s="83">
        <v>3305</v>
      </c>
      <c r="G209" s="85" t="s">
        <v>159</v>
      </c>
      <c r="H209" s="102" t="s">
        <v>272</v>
      </c>
      <c r="I209" s="103" t="s">
        <v>157</v>
      </c>
      <c r="J209" s="86">
        <v>43116</v>
      </c>
      <c r="K209" s="87" t="s">
        <v>666</v>
      </c>
      <c r="L209" s="88" t="s">
        <v>637</v>
      </c>
    </row>
    <row r="210" spans="1:12" ht="40.5">
      <c r="A210" s="99">
        <v>206</v>
      </c>
      <c r="B210" s="84" t="s">
        <v>69</v>
      </c>
      <c r="C210" s="99">
        <v>87</v>
      </c>
      <c r="D210" s="83">
        <v>946</v>
      </c>
      <c r="E210" s="83">
        <v>4</v>
      </c>
      <c r="F210" s="83">
        <v>488</v>
      </c>
      <c r="G210" s="85" t="s">
        <v>137</v>
      </c>
      <c r="H210" s="102" t="s">
        <v>272</v>
      </c>
      <c r="I210" s="103" t="s">
        <v>383</v>
      </c>
      <c r="J210" s="86">
        <v>43116</v>
      </c>
      <c r="K210" s="87" t="s">
        <v>666</v>
      </c>
      <c r="L210" s="88" t="s">
        <v>637</v>
      </c>
    </row>
    <row r="211" spans="1:12" ht="40.5">
      <c r="A211" s="99">
        <v>207</v>
      </c>
      <c r="B211" s="84" t="s">
        <v>69</v>
      </c>
      <c r="C211" s="99">
        <v>88</v>
      </c>
      <c r="D211" s="83">
        <v>946</v>
      </c>
      <c r="E211" s="83">
        <v>4</v>
      </c>
      <c r="F211" s="83">
        <v>488</v>
      </c>
      <c r="G211" s="85" t="s">
        <v>137</v>
      </c>
      <c r="H211" s="102" t="s">
        <v>272</v>
      </c>
      <c r="I211" s="103" t="s">
        <v>383</v>
      </c>
      <c r="J211" s="86">
        <v>43116</v>
      </c>
      <c r="K211" s="87" t="s">
        <v>666</v>
      </c>
      <c r="L211" s="88" t="s">
        <v>637</v>
      </c>
    </row>
    <row r="212" spans="1:12" ht="40.5">
      <c r="A212" s="99">
        <v>208</v>
      </c>
      <c r="B212" s="84" t="s">
        <v>69</v>
      </c>
      <c r="C212" s="99">
        <v>89</v>
      </c>
      <c r="D212" s="83">
        <v>946</v>
      </c>
      <c r="E212" s="83">
        <v>4</v>
      </c>
      <c r="F212" s="83">
        <v>488</v>
      </c>
      <c r="G212" s="85" t="s">
        <v>137</v>
      </c>
      <c r="H212" s="102" t="s">
        <v>272</v>
      </c>
      <c r="I212" s="103" t="s">
        <v>383</v>
      </c>
      <c r="J212" s="86">
        <v>43116</v>
      </c>
      <c r="K212" s="87" t="s">
        <v>666</v>
      </c>
      <c r="L212" s="88" t="s">
        <v>637</v>
      </c>
    </row>
    <row r="213" spans="1:12" ht="40.5">
      <c r="A213" s="99">
        <v>209</v>
      </c>
      <c r="B213" s="84" t="s">
        <v>69</v>
      </c>
      <c r="C213" s="99">
        <v>90</v>
      </c>
      <c r="D213" s="83">
        <v>946</v>
      </c>
      <c r="E213" s="83">
        <v>4</v>
      </c>
      <c r="F213" s="83">
        <v>488</v>
      </c>
      <c r="G213" s="85" t="s">
        <v>137</v>
      </c>
      <c r="H213" s="102" t="s">
        <v>272</v>
      </c>
      <c r="I213" s="103" t="s">
        <v>383</v>
      </c>
      <c r="J213" s="86">
        <v>43116</v>
      </c>
      <c r="K213" s="87" t="s">
        <v>666</v>
      </c>
      <c r="L213" s="88" t="s">
        <v>637</v>
      </c>
    </row>
    <row r="214" spans="1:12" ht="40.5">
      <c r="A214" s="99">
        <v>210</v>
      </c>
      <c r="B214" s="84" t="s">
        <v>69</v>
      </c>
      <c r="C214" s="99">
        <v>91</v>
      </c>
      <c r="D214" s="83">
        <v>946</v>
      </c>
      <c r="E214" s="83">
        <v>4</v>
      </c>
      <c r="F214" s="83">
        <v>488</v>
      </c>
      <c r="G214" s="85" t="s">
        <v>137</v>
      </c>
      <c r="H214" s="102" t="s">
        <v>272</v>
      </c>
      <c r="I214" s="103" t="s">
        <v>383</v>
      </c>
      <c r="J214" s="86">
        <v>43116</v>
      </c>
      <c r="K214" s="87" t="s">
        <v>666</v>
      </c>
      <c r="L214" s="88" t="s">
        <v>637</v>
      </c>
    </row>
    <row r="215" spans="1:12" ht="54">
      <c r="A215" s="99">
        <v>211</v>
      </c>
      <c r="B215" s="84" t="s">
        <v>69</v>
      </c>
      <c r="C215" s="99">
        <v>92</v>
      </c>
      <c r="D215" s="83">
        <v>992</v>
      </c>
      <c r="E215" s="83">
        <v>2</v>
      </c>
      <c r="F215" s="83">
        <v>2814</v>
      </c>
      <c r="G215" s="85" t="s">
        <v>126</v>
      </c>
      <c r="H215" s="102" t="s">
        <v>272</v>
      </c>
      <c r="I215" s="97" t="s">
        <v>392</v>
      </c>
      <c r="J215" s="86">
        <v>43116</v>
      </c>
      <c r="K215" s="87" t="s">
        <v>666</v>
      </c>
      <c r="L215" s="88" t="s">
        <v>637</v>
      </c>
    </row>
    <row r="216" spans="1:12" ht="54">
      <c r="A216" s="99">
        <v>212</v>
      </c>
      <c r="B216" s="84" t="s">
        <v>69</v>
      </c>
      <c r="C216" s="99">
        <v>93</v>
      </c>
      <c r="D216" s="83">
        <v>993</v>
      </c>
      <c r="E216" s="83">
        <v>2</v>
      </c>
      <c r="F216" s="83">
        <v>2814</v>
      </c>
      <c r="G216" s="85" t="s">
        <v>126</v>
      </c>
      <c r="H216" s="102" t="s">
        <v>272</v>
      </c>
      <c r="I216" s="97" t="s">
        <v>392</v>
      </c>
      <c r="J216" s="86">
        <v>43116</v>
      </c>
      <c r="K216" s="87" t="s">
        <v>666</v>
      </c>
      <c r="L216" s="88" t="s">
        <v>637</v>
      </c>
    </row>
    <row r="217" spans="1:12" ht="27">
      <c r="A217" s="99">
        <v>213</v>
      </c>
      <c r="B217" s="84" t="s">
        <v>69</v>
      </c>
      <c r="C217" s="99">
        <v>94</v>
      </c>
      <c r="D217" s="83">
        <v>1000</v>
      </c>
      <c r="E217" s="83">
        <v>4</v>
      </c>
      <c r="F217" s="83">
        <v>310</v>
      </c>
      <c r="G217" s="85" t="s">
        <v>158</v>
      </c>
      <c r="H217" s="102" t="s">
        <v>272</v>
      </c>
      <c r="I217" s="103" t="s">
        <v>157</v>
      </c>
      <c r="J217" s="86">
        <v>43116</v>
      </c>
      <c r="K217" s="87" t="s">
        <v>666</v>
      </c>
      <c r="L217" s="88" t="s">
        <v>637</v>
      </c>
    </row>
    <row r="218" spans="1:12" ht="27">
      <c r="A218" s="99">
        <v>214</v>
      </c>
      <c r="B218" s="84" t="s">
        <v>69</v>
      </c>
      <c r="C218" s="99">
        <v>95</v>
      </c>
      <c r="D218" s="83">
        <v>1000</v>
      </c>
      <c r="E218" s="83">
        <v>3</v>
      </c>
      <c r="F218" s="83">
        <v>3305</v>
      </c>
      <c r="G218" s="85" t="s">
        <v>159</v>
      </c>
      <c r="H218" s="102" t="s">
        <v>272</v>
      </c>
      <c r="I218" s="103" t="s">
        <v>157</v>
      </c>
      <c r="J218" s="86">
        <v>43116</v>
      </c>
      <c r="K218" s="87" t="s">
        <v>666</v>
      </c>
      <c r="L218" s="88" t="s">
        <v>637</v>
      </c>
    </row>
    <row r="219" spans="1:12" ht="27">
      <c r="A219" s="99">
        <v>215</v>
      </c>
      <c r="B219" s="84" t="s">
        <v>69</v>
      </c>
      <c r="C219" s="99">
        <v>96</v>
      </c>
      <c r="D219" s="83">
        <v>1005</v>
      </c>
      <c r="E219" s="83">
        <v>4</v>
      </c>
      <c r="F219" s="83">
        <v>310</v>
      </c>
      <c r="G219" s="85" t="s">
        <v>158</v>
      </c>
      <c r="H219" s="102" t="s">
        <v>272</v>
      </c>
      <c r="I219" s="103" t="s">
        <v>157</v>
      </c>
      <c r="J219" s="86">
        <v>43116</v>
      </c>
      <c r="K219" s="87" t="s">
        <v>666</v>
      </c>
      <c r="L219" s="88" t="s">
        <v>637</v>
      </c>
    </row>
    <row r="220" spans="1:12" ht="27">
      <c r="A220" s="99">
        <v>216</v>
      </c>
      <c r="B220" s="84" t="s">
        <v>69</v>
      </c>
      <c r="C220" s="99">
        <v>97</v>
      </c>
      <c r="D220" s="83">
        <v>1005</v>
      </c>
      <c r="E220" s="83">
        <v>3</v>
      </c>
      <c r="F220" s="83">
        <v>3305</v>
      </c>
      <c r="G220" s="85" t="s">
        <v>159</v>
      </c>
      <c r="H220" s="102" t="s">
        <v>272</v>
      </c>
      <c r="I220" s="103" t="s">
        <v>157</v>
      </c>
      <c r="J220" s="86">
        <v>43116</v>
      </c>
      <c r="K220" s="87" t="s">
        <v>666</v>
      </c>
      <c r="L220" s="88" t="s">
        <v>637</v>
      </c>
    </row>
    <row r="221" spans="1:12" ht="27">
      <c r="A221" s="99">
        <v>217</v>
      </c>
      <c r="B221" s="84" t="s">
        <v>69</v>
      </c>
      <c r="C221" s="99">
        <v>98</v>
      </c>
      <c r="D221" s="83">
        <v>1010</v>
      </c>
      <c r="E221" s="83">
        <v>4</v>
      </c>
      <c r="F221" s="83">
        <v>310</v>
      </c>
      <c r="G221" s="85" t="s">
        <v>158</v>
      </c>
      <c r="H221" s="102" t="s">
        <v>272</v>
      </c>
      <c r="I221" s="103" t="s">
        <v>157</v>
      </c>
      <c r="J221" s="86">
        <v>43116</v>
      </c>
      <c r="K221" s="87" t="s">
        <v>666</v>
      </c>
      <c r="L221" s="88" t="s">
        <v>637</v>
      </c>
    </row>
    <row r="222" spans="1:12" ht="27">
      <c r="A222" s="99">
        <v>218</v>
      </c>
      <c r="B222" s="84" t="s">
        <v>69</v>
      </c>
      <c r="C222" s="99">
        <v>99</v>
      </c>
      <c r="D222" s="83">
        <v>1010</v>
      </c>
      <c r="E222" s="83">
        <v>3</v>
      </c>
      <c r="F222" s="83">
        <v>3305</v>
      </c>
      <c r="G222" s="85" t="s">
        <v>159</v>
      </c>
      <c r="H222" s="102" t="s">
        <v>272</v>
      </c>
      <c r="I222" s="103" t="s">
        <v>157</v>
      </c>
      <c r="J222" s="86">
        <v>43116</v>
      </c>
      <c r="K222" s="87" t="s">
        <v>666</v>
      </c>
      <c r="L222" s="88" t="s">
        <v>637</v>
      </c>
    </row>
    <row r="223" spans="1:12" ht="27">
      <c r="A223" s="99">
        <v>219</v>
      </c>
      <c r="B223" s="84" t="s">
        <v>69</v>
      </c>
      <c r="C223" s="99">
        <v>100</v>
      </c>
      <c r="D223" s="83">
        <v>1061</v>
      </c>
      <c r="E223" s="83">
        <v>4</v>
      </c>
      <c r="F223" s="83">
        <v>306</v>
      </c>
      <c r="G223" s="85" t="s">
        <v>125</v>
      </c>
      <c r="H223" s="102" t="s">
        <v>272</v>
      </c>
      <c r="I223" s="103" t="s">
        <v>157</v>
      </c>
      <c r="J223" s="86">
        <v>43116</v>
      </c>
      <c r="K223" s="87" t="s">
        <v>666</v>
      </c>
      <c r="L223" s="88" t="s">
        <v>637</v>
      </c>
    </row>
    <row r="224" spans="1:12" ht="27">
      <c r="A224" s="99">
        <v>220</v>
      </c>
      <c r="B224" s="84" t="s">
        <v>69</v>
      </c>
      <c r="C224" s="99">
        <v>101</v>
      </c>
      <c r="D224" s="83">
        <v>1065</v>
      </c>
      <c r="E224" s="83">
        <v>4</v>
      </c>
      <c r="F224" s="83">
        <v>306</v>
      </c>
      <c r="G224" s="85" t="s">
        <v>125</v>
      </c>
      <c r="H224" s="102" t="s">
        <v>272</v>
      </c>
      <c r="I224" s="103" t="s">
        <v>157</v>
      </c>
      <c r="J224" s="86">
        <v>43116</v>
      </c>
      <c r="K224" s="87" t="s">
        <v>666</v>
      </c>
      <c r="L224" s="88" t="s">
        <v>637</v>
      </c>
    </row>
    <row r="225" spans="1:12" ht="40.5">
      <c r="A225" s="99">
        <v>221</v>
      </c>
      <c r="B225" s="84" t="s">
        <v>69</v>
      </c>
      <c r="C225" s="99">
        <v>102</v>
      </c>
      <c r="D225" s="83">
        <v>1070</v>
      </c>
      <c r="E225" s="83">
        <v>4</v>
      </c>
      <c r="F225" s="83">
        <v>488</v>
      </c>
      <c r="G225" s="85" t="s">
        <v>137</v>
      </c>
      <c r="H225" s="102" t="s">
        <v>272</v>
      </c>
      <c r="I225" s="103" t="s">
        <v>383</v>
      </c>
      <c r="J225" s="86">
        <v>43116</v>
      </c>
      <c r="K225" s="87" t="s">
        <v>666</v>
      </c>
      <c r="L225" s="88" t="s">
        <v>637</v>
      </c>
    </row>
    <row r="226" spans="1:12" ht="27">
      <c r="A226" s="99">
        <v>222</v>
      </c>
      <c r="B226" s="84" t="s">
        <v>69</v>
      </c>
      <c r="C226" s="99">
        <v>103</v>
      </c>
      <c r="D226" s="83">
        <v>1070</v>
      </c>
      <c r="E226" s="83">
        <v>2</v>
      </c>
      <c r="F226" s="83">
        <v>2824</v>
      </c>
      <c r="G226" s="85" t="s">
        <v>135</v>
      </c>
      <c r="H226" s="102" t="s">
        <v>272</v>
      </c>
      <c r="I226" s="97" t="s">
        <v>393</v>
      </c>
      <c r="J226" s="86">
        <v>43116</v>
      </c>
      <c r="K226" s="87" t="s">
        <v>666</v>
      </c>
      <c r="L226" s="88" t="s">
        <v>637</v>
      </c>
    </row>
    <row r="227" spans="1:12" ht="27">
      <c r="A227" s="99">
        <v>223</v>
      </c>
      <c r="B227" s="84" t="s">
        <v>69</v>
      </c>
      <c r="C227" s="99">
        <v>104</v>
      </c>
      <c r="D227" s="83">
        <v>1071</v>
      </c>
      <c r="E227" s="83">
        <v>4</v>
      </c>
      <c r="F227" s="83">
        <v>306</v>
      </c>
      <c r="G227" s="85" t="s">
        <v>125</v>
      </c>
      <c r="H227" s="102" t="s">
        <v>272</v>
      </c>
      <c r="I227" s="103" t="s">
        <v>157</v>
      </c>
      <c r="J227" s="86">
        <v>43116</v>
      </c>
      <c r="K227" s="87" t="s">
        <v>666</v>
      </c>
      <c r="L227" s="88" t="s">
        <v>637</v>
      </c>
    </row>
    <row r="228" spans="1:12" ht="54">
      <c r="A228" s="99">
        <v>224</v>
      </c>
      <c r="B228" s="84" t="s">
        <v>69</v>
      </c>
      <c r="C228" s="99">
        <v>105</v>
      </c>
      <c r="D228" s="83">
        <v>1128</v>
      </c>
      <c r="E228" s="83">
        <v>2</v>
      </c>
      <c r="F228" s="83">
        <v>2814</v>
      </c>
      <c r="G228" s="85" t="s">
        <v>126</v>
      </c>
      <c r="H228" s="102" t="s">
        <v>272</v>
      </c>
      <c r="I228" s="97" t="s">
        <v>394</v>
      </c>
      <c r="J228" s="86">
        <v>43116</v>
      </c>
      <c r="K228" s="87" t="s">
        <v>666</v>
      </c>
      <c r="L228" s="88" t="s">
        <v>637</v>
      </c>
    </row>
    <row r="229" spans="1:12" ht="54">
      <c r="A229" s="99">
        <v>225</v>
      </c>
      <c r="B229" s="84" t="s">
        <v>69</v>
      </c>
      <c r="C229" s="99">
        <v>106</v>
      </c>
      <c r="D229" s="83">
        <v>1129</v>
      </c>
      <c r="E229" s="83">
        <v>2</v>
      </c>
      <c r="F229" s="83">
        <v>2814</v>
      </c>
      <c r="G229" s="85" t="s">
        <v>126</v>
      </c>
      <c r="H229" s="102" t="s">
        <v>272</v>
      </c>
      <c r="I229" s="97" t="s">
        <v>394</v>
      </c>
      <c r="J229" s="86">
        <v>43116</v>
      </c>
      <c r="K229" s="87" t="s">
        <v>666</v>
      </c>
      <c r="L229" s="88" t="s">
        <v>637</v>
      </c>
    </row>
    <row r="230" spans="1:12" ht="54">
      <c r="A230" s="99">
        <v>226</v>
      </c>
      <c r="B230" s="84" t="s">
        <v>69</v>
      </c>
      <c r="C230" s="99">
        <v>107</v>
      </c>
      <c r="D230" s="83">
        <v>1129</v>
      </c>
      <c r="E230" s="83">
        <v>2</v>
      </c>
      <c r="F230" s="83">
        <v>3231</v>
      </c>
      <c r="G230" s="85" t="s">
        <v>161</v>
      </c>
      <c r="H230" s="102" t="s">
        <v>272</v>
      </c>
      <c r="I230" s="103" t="s">
        <v>162</v>
      </c>
      <c r="J230" s="86">
        <v>43116</v>
      </c>
      <c r="K230" s="87" t="s">
        <v>666</v>
      </c>
      <c r="L230" s="88" t="s">
        <v>637</v>
      </c>
    </row>
    <row r="231" spans="1:12" ht="27">
      <c r="A231" s="99">
        <v>227</v>
      </c>
      <c r="B231" s="84" t="s">
        <v>69</v>
      </c>
      <c r="C231" s="99">
        <v>108</v>
      </c>
      <c r="D231" s="83">
        <v>1132</v>
      </c>
      <c r="E231" s="83">
        <v>4</v>
      </c>
      <c r="F231" s="83">
        <v>306</v>
      </c>
      <c r="G231" s="85" t="s">
        <v>125</v>
      </c>
      <c r="H231" s="102" t="s">
        <v>272</v>
      </c>
      <c r="I231" s="103" t="s">
        <v>157</v>
      </c>
      <c r="J231" s="86">
        <v>43116</v>
      </c>
      <c r="K231" s="87" t="s">
        <v>666</v>
      </c>
      <c r="L231" s="88" t="s">
        <v>637</v>
      </c>
    </row>
    <row r="232" spans="1:12" ht="27">
      <c r="A232" s="99">
        <v>228</v>
      </c>
      <c r="B232" s="84" t="s">
        <v>69</v>
      </c>
      <c r="C232" s="99">
        <v>109</v>
      </c>
      <c r="D232" s="83">
        <v>1140</v>
      </c>
      <c r="E232" s="83">
        <v>4</v>
      </c>
      <c r="F232" s="83">
        <v>306</v>
      </c>
      <c r="G232" s="85" t="s">
        <v>125</v>
      </c>
      <c r="H232" s="102" t="s">
        <v>272</v>
      </c>
      <c r="I232" s="103" t="s">
        <v>157</v>
      </c>
      <c r="J232" s="86">
        <v>43116</v>
      </c>
      <c r="K232" s="87" t="s">
        <v>666</v>
      </c>
      <c r="L232" s="88" t="s">
        <v>637</v>
      </c>
    </row>
    <row r="233" spans="1:12" ht="40.5">
      <c r="A233" s="99">
        <v>229</v>
      </c>
      <c r="B233" s="84" t="s">
        <v>69</v>
      </c>
      <c r="C233" s="99">
        <v>110</v>
      </c>
      <c r="D233" s="83">
        <v>1181</v>
      </c>
      <c r="E233" s="83">
        <v>2</v>
      </c>
      <c r="F233" s="83">
        <v>314</v>
      </c>
      <c r="G233" s="85" t="s">
        <v>133</v>
      </c>
      <c r="H233" s="102" t="s">
        <v>272</v>
      </c>
      <c r="I233" s="97" t="s">
        <v>166</v>
      </c>
      <c r="J233" s="86">
        <v>43116</v>
      </c>
      <c r="K233" s="87" t="s">
        <v>666</v>
      </c>
      <c r="L233" s="88" t="s">
        <v>637</v>
      </c>
    </row>
    <row r="234" spans="1:12" ht="27">
      <c r="A234" s="99">
        <v>230</v>
      </c>
      <c r="B234" s="84" t="s">
        <v>69</v>
      </c>
      <c r="C234" s="99">
        <v>111</v>
      </c>
      <c r="D234" s="83">
        <v>1184</v>
      </c>
      <c r="E234" s="83">
        <v>4</v>
      </c>
      <c r="F234" s="83">
        <v>306</v>
      </c>
      <c r="G234" s="85" t="s">
        <v>125</v>
      </c>
      <c r="H234" s="102" t="s">
        <v>272</v>
      </c>
      <c r="I234" s="103" t="s">
        <v>157</v>
      </c>
      <c r="J234" s="86">
        <v>43116</v>
      </c>
      <c r="K234" s="87" t="s">
        <v>666</v>
      </c>
      <c r="L234" s="88" t="s">
        <v>637</v>
      </c>
    </row>
    <row r="235" spans="1:12" ht="40.5">
      <c r="A235" s="99">
        <v>231</v>
      </c>
      <c r="B235" s="84" t="s">
        <v>69</v>
      </c>
      <c r="C235" s="99">
        <v>112</v>
      </c>
      <c r="D235" s="83">
        <v>1252</v>
      </c>
      <c r="E235" s="83">
        <v>2</v>
      </c>
      <c r="F235" s="83">
        <v>314</v>
      </c>
      <c r="G235" s="85" t="s">
        <v>133</v>
      </c>
      <c r="H235" s="102" t="s">
        <v>272</v>
      </c>
      <c r="I235" s="97" t="s">
        <v>139</v>
      </c>
      <c r="J235" s="86">
        <v>43116</v>
      </c>
      <c r="K235" s="87" t="s">
        <v>666</v>
      </c>
      <c r="L235" s="88" t="s">
        <v>637</v>
      </c>
    </row>
    <row r="236" spans="1:12" ht="54">
      <c r="A236" s="99">
        <v>232</v>
      </c>
      <c r="B236" s="84" t="s">
        <v>69</v>
      </c>
      <c r="C236" s="99">
        <v>113</v>
      </c>
      <c r="D236" s="83">
        <v>1252</v>
      </c>
      <c r="E236" s="83">
        <v>2</v>
      </c>
      <c r="F236" s="83">
        <v>2814</v>
      </c>
      <c r="G236" s="85" t="s">
        <v>126</v>
      </c>
      <c r="H236" s="102" t="s">
        <v>272</v>
      </c>
      <c r="I236" s="97" t="s">
        <v>395</v>
      </c>
      <c r="J236" s="86">
        <v>43116</v>
      </c>
      <c r="K236" s="87" t="s">
        <v>666</v>
      </c>
      <c r="L236" s="88" t="s">
        <v>637</v>
      </c>
    </row>
    <row r="237" spans="1:12" ht="40.5">
      <c r="A237" s="99">
        <v>233</v>
      </c>
      <c r="B237" s="84" t="s">
        <v>69</v>
      </c>
      <c r="C237" s="99">
        <v>114</v>
      </c>
      <c r="D237" s="83">
        <v>1252</v>
      </c>
      <c r="E237" s="83">
        <v>2</v>
      </c>
      <c r="F237" s="83">
        <v>314</v>
      </c>
      <c r="G237" s="85" t="s">
        <v>133</v>
      </c>
      <c r="H237" s="102" t="s">
        <v>272</v>
      </c>
      <c r="I237" s="97" t="s">
        <v>140</v>
      </c>
      <c r="J237" s="86">
        <v>43116</v>
      </c>
      <c r="K237" s="87" t="s">
        <v>666</v>
      </c>
      <c r="L237" s="88" t="s">
        <v>637</v>
      </c>
    </row>
    <row r="238" spans="1:12" ht="27">
      <c r="A238" s="99">
        <v>234</v>
      </c>
      <c r="B238" s="84" t="s">
        <v>69</v>
      </c>
      <c r="C238" s="99">
        <v>115</v>
      </c>
      <c r="D238" s="83">
        <v>1252</v>
      </c>
      <c r="E238" s="83">
        <v>2</v>
      </c>
      <c r="F238" s="83">
        <v>2814</v>
      </c>
      <c r="G238" s="85" t="s">
        <v>126</v>
      </c>
      <c r="H238" s="102" t="s">
        <v>272</v>
      </c>
      <c r="I238" s="97" t="s">
        <v>167</v>
      </c>
      <c r="J238" s="86">
        <v>43116</v>
      </c>
      <c r="K238" s="87" t="s">
        <v>666</v>
      </c>
      <c r="L238" s="88" t="s">
        <v>637</v>
      </c>
    </row>
    <row r="239" spans="1:12" ht="27">
      <c r="A239" s="99">
        <v>235</v>
      </c>
      <c r="B239" s="84" t="s">
        <v>69</v>
      </c>
      <c r="C239" s="99">
        <v>116</v>
      </c>
      <c r="D239" s="83">
        <v>1255</v>
      </c>
      <c r="E239" s="83">
        <v>4</v>
      </c>
      <c r="F239" s="83">
        <v>306</v>
      </c>
      <c r="G239" s="85" t="s">
        <v>125</v>
      </c>
      <c r="H239" s="102" t="s">
        <v>272</v>
      </c>
      <c r="I239" s="103" t="s">
        <v>157</v>
      </c>
      <c r="J239" s="86">
        <v>43116</v>
      </c>
      <c r="K239" s="87" t="s">
        <v>666</v>
      </c>
      <c r="L239" s="88" t="s">
        <v>637</v>
      </c>
    </row>
    <row r="240" spans="1:12" ht="40.5">
      <c r="A240" s="99">
        <v>236</v>
      </c>
      <c r="B240" s="84" t="s">
        <v>69</v>
      </c>
      <c r="C240" s="99">
        <v>117</v>
      </c>
      <c r="D240" s="83">
        <v>1255</v>
      </c>
      <c r="E240" s="83">
        <v>4</v>
      </c>
      <c r="F240" s="83">
        <v>488</v>
      </c>
      <c r="G240" s="85" t="s">
        <v>137</v>
      </c>
      <c r="H240" s="102" t="s">
        <v>272</v>
      </c>
      <c r="I240" s="103" t="s">
        <v>383</v>
      </c>
      <c r="J240" s="86">
        <v>43116</v>
      </c>
      <c r="K240" s="87" t="s">
        <v>666</v>
      </c>
      <c r="L240" s="88" t="s">
        <v>637</v>
      </c>
    </row>
    <row r="241" spans="1:12" ht="40.5">
      <c r="A241" s="99">
        <v>237</v>
      </c>
      <c r="B241" s="84" t="s">
        <v>69</v>
      </c>
      <c r="C241" s="99">
        <v>118</v>
      </c>
      <c r="D241" s="83">
        <v>1255</v>
      </c>
      <c r="E241" s="83">
        <v>4</v>
      </c>
      <c r="F241" s="83">
        <v>488</v>
      </c>
      <c r="G241" s="85" t="s">
        <v>137</v>
      </c>
      <c r="H241" s="102" t="s">
        <v>272</v>
      </c>
      <c r="I241" s="103" t="s">
        <v>383</v>
      </c>
      <c r="J241" s="86">
        <v>43116</v>
      </c>
      <c r="K241" s="87" t="s">
        <v>666</v>
      </c>
      <c r="L241" s="88" t="s">
        <v>637</v>
      </c>
    </row>
    <row r="242" spans="1:12" ht="27">
      <c r="A242" s="99">
        <v>238</v>
      </c>
      <c r="B242" s="84" t="s">
        <v>69</v>
      </c>
      <c r="C242" s="99">
        <v>119</v>
      </c>
      <c r="D242" s="83">
        <v>1258</v>
      </c>
      <c r="E242" s="83">
        <v>2</v>
      </c>
      <c r="F242" s="83">
        <v>314</v>
      </c>
      <c r="G242" s="85" t="s">
        <v>133</v>
      </c>
      <c r="H242" s="102" t="s">
        <v>272</v>
      </c>
      <c r="I242" s="103" t="s">
        <v>157</v>
      </c>
      <c r="J242" s="86">
        <v>43116</v>
      </c>
      <c r="K242" s="87" t="s">
        <v>666</v>
      </c>
      <c r="L242" s="88" t="s">
        <v>637</v>
      </c>
    </row>
    <row r="243" spans="1:12" ht="40.5">
      <c r="A243" s="99">
        <v>239</v>
      </c>
      <c r="B243" s="84" t="s">
        <v>69</v>
      </c>
      <c r="C243" s="99">
        <v>120</v>
      </c>
      <c r="D243" s="83">
        <v>1261</v>
      </c>
      <c r="E243" s="83">
        <v>2</v>
      </c>
      <c r="F243" s="83">
        <v>314</v>
      </c>
      <c r="G243" s="85" t="s">
        <v>133</v>
      </c>
      <c r="H243" s="102" t="s">
        <v>272</v>
      </c>
      <c r="I243" s="97" t="s">
        <v>166</v>
      </c>
      <c r="J243" s="86">
        <v>43116</v>
      </c>
      <c r="K243" s="87" t="s">
        <v>666</v>
      </c>
      <c r="L243" s="88" t="s">
        <v>637</v>
      </c>
    </row>
    <row r="244" spans="1:12" ht="27">
      <c r="A244" s="99">
        <v>240</v>
      </c>
      <c r="B244" s="84" t="s">
        <v>69</v>
      </c>
      <c r="C244" s="99">
        <v>121</v>
      </c>
      <c r="D244" s="83">
        <v>1262</v>
      </c>
      <c r="E244" s="83">
        <v>4</v>
      </c>
      <c r="F244" s="83">
        <v>316</v>
      </c>
      <c r="G244" s="85" t="s">
        <v>168</v>
      </c>
      <c r="H244" s="102" t="s">
        <v>272</v>
      </c>
      <c r="I244" s="103" t="s">
        <v>157</v>
      </c>
      <c r="J244" s="86">
        <v>43116</v>
      </c>
      <c r="K244" s="87" t="s">
        <v>666</v>
      </c>
      <c r="L244" s="88" t="s">
        <v>637</v>
      </c>
    </row>
    <row r="245" spans="1:12" ht="40.5">
      <c r="A245" s="99">
        <v>241</v>
      </c>
      <c r="B245" s="84" t="s">
        <v>69</v>
      </c>
      <c r="C245" s="99">
        <v>122</v>
      </c>
      <c r="D245" s="83">
        <v>1270</v>
      </c>
      <c r="E245" s="83">
        <v>4</v>
      </c>
      <c r="F245" s="83">
        <v>488</v>
      </c>
      <c r="G245" s="85" t="s">
        <v>137</v>
      </c>
      <c r="H245" s="102" t="s">
        <v>272</v>
      </c>
      <c r="I245" s="103" t="s">
        <v>383</v>
      </c>
      <c r="J245" s="86">
        <v>43116</v>
      </c>
      <c r="K245" s="87" t="s">
        <v>666</v>
      </c>
      <c r="L245" s="88" t="s">
        <v>637</v>
      </c>
    </row>
    <row r="246" spans="1:12" ht="27">
      <c r="A246" s="99">
        <v>242</v>
      </c>
      <c r="B246" s="84" t="s">
        <v>69</v>
      </c>
      <c r="C246" s="99">
        <v>123</v>
      </c>
      <c r="D246" s="83">
        <v>1270</v>
      </c>
      <c r="E246" s="83">
        <v>2</v>
      </c>
      <c r="F246" s="83">
        <v>2824</v>
      </c>
      <c r="G246" s="85" t="s">
        <v>135</v>
      </c>
      <c r="H246" s="102" t="s">
        <v>272</v>
      </c>
      <c r="I246" s="103" t="s">
        <v>396</v>
      </c>
      <c r="J246" s="86">
        <v>43116</v>
      </c>
      <c r="K246" s="87" t="s">
        <v>666</v>
      </c>
      <c r="L246" s="88" t="s">
        <v>637</v>
      </c>
    </row>
    <row r="247" spans="1:12" ht="40.5">
      <c r="A247" s="99">
        <v>243</v>
      </c>
      <c r="B247" s="84" t="s">
        <v>69</v>
      </c>
      <c r="C247" s="99">
        <v>124</v>
      </c>
      <c r="D247" s="83">
        <v>1300</v>
      </c>
      <c r="E247" s="83">
        <v>2</v>
      </c>
      <c r="F247" s="83">
        <v>314</v>
      </c>
      <c r="G247" s="85" t="s">
        <v>133</v>
      </c>
      <c r="H247" s="102" t="s">
        <v>272</v>
      </c>
      <c r="I247" s="97" t="s">
        <v>166</v>
      </c>
      <c r="J247" s="86">
        <v>43116</v>
      </c>
      <c r="K247" s="87" t="s">
        <v>666</v>
      </c>
      <c r="L247" s="88" t="s">
        <v>637</v>
      </c>
    </row>
    <row r="248" spans="1:12" ht="27">
      <c r="A248" s="99">
        <v>244</v>
      </c>
      <c r="B248" s="84" t="s">
        <v>69</v>
      </c>
      <c r="C248" s="99">
        <v>125</v>
      </c>
      <c r="D248" s="83">
        <v>1301</v>
      </c>
      <c r="E248" s="83">
        <v>4</v>
      </c>
      <c r="F248" s="83">
        <v>310</v>
      </c>
      <c r="G248" s="85" t="s">
        <v>158</v>
      </c>
      <c r="H248" s="102" t="s">
        <v>272</v>
      </c>
      <c r="I248" s="103" t="s">
        <v>157</v>
      </c>
      <c r="J248" s="86">
        <v>43116</v>
      </c>
      <c r="K248" s="87" t="s">
        <v>666</v>
      </c>
      <c r="L248" s="88" t="s">
        <v>637</v>
      </c>
    </row>
    <row r="249" spans="1:12" ht="27">
      <c r="A249" s="99">
        <v>245</v>
      </c>
      <c r="B249" s="84" t="s">
        <v>69</v>
      </c>
      <c r="C249" s="99">
        <v>126</v>
      </c>
      <c r="D249" s="83">
        <v>1302</v>
      </c>
      <c r="E249" s="83">
        <v>4</v>
      </c>
      <c r="F249" s="83">
        <v>306</v>
      </c>
      <c r="G249" s="85" t="s">
        <v>125</v>
      </c>
      <c r="H249" s="102" t="s">
        <v>272</v>
      </c>
      <c r="I249" s="103" t="s">
        <v>157</v>
      </c>
      <c r="J249" s="86">
        <v>43116</v>
      </c>
      <c r="K249" s="87" t="s">
        <v>666</v>
      </c>
      <c r="L249" s="88" t="s">
        <v>637</v>
      </c>
    </row>
    <row r="250" spans="1:12" ht="40.5">
      <c r="A250" s="99">
        <v>246</v>
      </c>
      <c r="B250" s="84" t="s">
        <v>69</v>
      </c>
      <c r="C250" s="99">
        <v>127</v>
      </c>
      <c r="D250" s="83">
        <v>1302</v>
      </c>
      <c r="E250" s="83">
        <v>4</v>
      </c>
      <c r="F250" s="83">
        <v>488</v>
      </c>
      <c r="G250" s="85" t="s">
        <v>137</v>
      </c>
      <c r="H250" s="102" t="s">
        <v>272</v>
      </c>
      <c r="I250" s="103" t="s">
        <v>383</v>
      </c>
      <c r="J250" s="86">
        <v>43116</v>
      </c>
      <c r="K250" s="87" t="s">
        <v>666</v>
      </c>
      <c r="L250" s="88" t="s">
        <v>637</v>
      </c>
    </row>
    <row r="251" spans="1:12" ht="40.5">
      <c r="A251" s="99">
        <v>247</v>
      </c>
      <c r="B251" s="84" t="s">
        <v>69</v>
      </c>
      <c r="C251" s="99">
        <v>128</v>
      </c>
      <c r="D251" s="83">
        <v>1331</v>
      </c>
      <c r="E251" s="83">
        <v>2</v>
      </c>
      <c r="F251" s="83">
        <v>314</v>
      </c>
      <c r="G251" s="85" t="s">
        <v>133</v>
      </c>
      <c r="H251" s="102" t="s">
        <v>272</v>
      </c>
      <c r="I251" s="97" t="s">
        <v>166</v>
      </c>
      <c r="J251" s="86">
        <v>43116</v>
      </c>
      <c r="K251" s="87" t="s">
        <v>666</v>
      </c>
      <c r="L251" s="88" t="s">
        <v>637</v>
      </c>
    </row>
    <row r="252" spans="1:12" ht="27">
      <c r="A252" s="99">
        <v>248</v>
      </c>
      <c r="B252" s="84" t="s">
        <v>69</v>
      </c>
      <c r="C252" s="99">
        <v>129</v>
      </c>
      <c r="D252" s="83">
        <v>1333</v>
      </c>
      <c r="E252" s="83">
        <v>4</v>
      </c>
      <c r="F252" s="83">
        <v>306</v>
      </c>
      <c r="G252" s="85" t="s">
        <v>125</v>
      </c>
      <c r="H252" s="102" t="s">
        <v>272</v>
      </c>
      <c r="I252" s="103" t="s">
        <v>157</v>
      </c>
      <c r="J252" s="86">
        <v>43116</v>
      </c>
      <c r="K252" s="87" t="s">
        <v>666</v>
      </c>
      <c r="L252" s="88" t="s">
        <v>637</v>
      </c>
    </row>
    <row r="253" spans="1:12" ht="40.5">
      <c r="A253" s="99">
        <v>249</v>
      </c>
      <c r="B253" s="84" t="s">
        <v>69</v>
      </c>
      <c r="C253" s="99">
        <v>130</v>
      </c>
      <c r="D253" s="83">
        <v>1361</v>
      </c>
      <c r="E253" s="83">
        <v>2</v>
      </c>
      <c r="F253" s="83">
        <v>314</v>
      </c>
      <c r="G253" s="85" t="s">
        <v>133</v>
      </c>
      <c r="H253" s="102" t="s">
        <v>272</v>
      </c>
      <c r="I253" s="97" t="s">
        <v>166</v>
      </c>
      <c r="J253" s="86">
        <v>43116</v>
      </c>
      <c r="K253" s="87" t="s">
        <v>666</v>
      </c>
      <c r="L253" s="88" t="s">
        <v>637</v>
      </c>
    </row>
    <row r="254" spans="1:12" ht="54">
      <c r="A254" s="99">
        <v>250</v>
      </c>
      <c r="B254" s="84" t="s">
        <v>69</v>
      </c>
      <c r="C254" s="99">
        <v>131</v>
      </c>
      <c r="D254" s="83">
        <v>1372</v>
      </c>
      <c r="E254" s="83">
        <v>4</v>
      </c>
      <c r="F254" s="83">
        <v>2991</v>
      </c>
      <c r="G254" s="85" t="s">
        <v>397</v>
      </c>
      <c r="H254" s="102" t="s">
        <v>272</v>
      </c>
      <c r="I254" s="97" t="s">
        <v>169</v>
      </c>
      <c r="J254" s="86">
        <v>43116</v>
      </c>
      <c r="K254" s="87" t="s">
        <v>666</v>
      </c>
      <c r="L254" s="88" t="s">
        <v>637</v>
      </c>
    </row>
    <row r="255" spans="1:12" ht="54">
      <c r="A255" s="99">
        <v>251</v>
      </c>
      <c r="B255" s="84" t="s">
        <v>69</v>
      </c>
      <c r="C255" s="99">
        <v>132</v>
      </c>
      <c r="D255" s="83">
        <v>1372</v>
      </c>
      <c r="E255" s="83">
        <v>4</v>
      </c>
      <c r="F255" s="83">
        <v>2995</v>
      </c>
      <c r="G255" s="85" t="s">
        <v>170</v>
      </c>
      <c r="H255" s="102" t="s">
        <v>272</v>
      </c>
      <c r="I255" s="97" t="s">
        <v>169</v>
      </c>
      <c r="J255" s="86">
        <v>43116</v>
      </c>
      <c r="K255" s="87" t="s">
        <v>666</v>
      </c>
      <c r="L255" s="88" t="s">
        <v>637</v>
      </c>
    </row>
    <row r="256" spans="1:12" ht="67.5">
      <c r="A256" s="99">
        <v>252</v>
      </c>
      <c r="B256" s="84" t="s">
        <v>69</v>
      </c>
      <c r="C256" s="99">
        <v>133</v>
      </c>
      <c r="D256" s="83">
        <v>1377</v>
      </c>
      <c r="E256" s="83">
        <v>4</v>
      </c>
      <c r="F256" s="83">
        <v>2880</v>
      </c>
      <c r="G256" s="85" t="s">
        <v>171</v>
      </c>
      <c r="H256" s="102" t="s">
        <v>272</v>
      </c>
      <c r="I256" s="97" t="s">
        <v>172</v>
      </c>
      <c r="J256" s="86">
        <v>43116</v>
      </c>
      <c r="K256" s="87" t="s">
        <v>666</v>
      </c>
      <c r="L256" s="88" t="s">
        <v>637</v>
      </c>
    </row>
    <row r="257" spans="1:12" ht="27">
      <c r="A257" s="99">
        <v>253</v>
      </c>
      <c r="B257" s="84" t="s">
        <v>69</v>
      </c>
      <c r="C257" s="99">
        <v>134</v>
      </c>
      <c r="D257" s="83">
        <v>1407</v>
      </c>
      <c r="E257" s="83">
        <v>2</v>
      </c>
      <c r="F257" s="83">
        <v>2814</v>
      </c>
      <c r="G257" s="85" t="s">
        <v>126</v>
      </c>
      <c r="H257" s="102" t="s">
        <v>272</v>
      </c>
      <c r="I257" s="97" t="s">
        <v>167</v>
      </c>
      <c r="J257" s="86">
        <v>43116</v>
      </c>
      <c r="K257" s="87" t="s">
        <v>666</v>
      </c>
      <c r="L257" s="88" t="s">
        <v>637</v>
      </c>
    </row>
    <row r="258" spans="1:12" ht="54">
      <c r="A258" s="99">
        <v>254</v>
      </c>
      <c r="B258" s="84" t="s">
        <v>117</v>
      </c>
      <c r="C258" s="99">
        <v>1</v>
      </c>
      <c r="D258" s="83">
        <v>67</v>
      </c>
      <c r="E258" s="83">
        <v>2</v>
      </c>
      <c r="F258" s="83">
        <v>1532</v>
      </c>
      <c r="G258" s="85" t="s">
        <v>173</v>
      </c>
      <c r="H258" s="102" t="s">
        <v>272</v>
      </c>
      <c r="I258" s="97" t="s">
        <v>124</v>
      </c>
      <c r="J258" s="86">
        <v>43116</v>
      </c>
      <c r="K258" s="87" t="s">
        <v>666</v>
      </c>
      <c r="L258" s="88" t="s">
        <v>637</v>
      </c>
    </row>
    <row r="259" spans="1:12" ht="54">
      <c r="A259" s="99">
        <v>255</v>
      </c>
      <c r="B259" s="84" t="s">
        <v>117</v>
      </c>
      <c r="C259" s="99">
        <v>2</v>
      </c>
      <c r="D259" s="83">
        <v>91</v>
      </c>
      <c r="E259" s="83">
        <v>2</v>
      </c>
      <c r="F259" s="83">
        <v>1532</v>
      </c>
      <c r="G259" s="85" t="s">
        <v>174</v>
      </c>
      <c r="H259" s="102" t="s">
        <v>272</v>
      </c>
      <c r="I259" s="97" t="s">
        <v>124</v>
      </c>
      <c r="J259" s="86">
        <v>43116</v>
      </c>
      <c r="K259" s="87" t="s">
        <v>666</v>
      </c>
      <c r="L259" s="88" t="s">
        <v>637</v>
      </c>
    </row>
    <row r="260" spans="1:12" ht="27">
      <c r="A260" s="99">
        <v>256</v>
      </c>
      <c r="B260" s="84" t="s">
        <v>117</v>
      </c>
      <c r="C260" s="99">
        <v>3</v>
      </c>
      <c r="D260" s="83">
        <v>130</v>
      </c>
      <c r="E260" s="83">
        <v>4</v>
      </c>
      <c r="F260" s="83">
        <v>310</v>
      </c>
      <c r="G260" s="85" t="s">
        <v>158</v>
      </c>
      <c r="H260" s="102" t="s">
        <v>272</v>
      </c>
      <c r="I260" s="103" t="s">
        <v>157</v>
      </c>
      <c r="J260" s="86">
        <v>43116</v>
      </c>
      <c r="K260" s="87" t="s">
        <v>666</v>
      </c>
      <c r="L260" s="88" t="s">
        <v>637</v>
      </c>
    </row>
    <row r="261" spans="1:12" ht="27">
      <c r="A261" s="99">
        <v>257</v>
      </c>
      <c r="B261" s="84" t="s">
        <v>117</v>
      </c>
      <c r="C261" s="99">
        <v>4</v>
      </c>
      <c r="D261" s="83">
        <v>130</v>
      </c>
      <c r="E261" s="83">
        <v>3</v>
      </c>
      <c r="F261" s="83">
        <v>3305</v>
      </c>
      <c r="G261" s="85" t="s">
        <v>159</v>
      </c>
      <c r="H261" s="102" t="s">
        <v>272</v>
      </c>
      <c r="I261" s="103" t="s">
        <v>157</v>
      </c>
      <c r="J261" s="86">
        <v>43116</v>
      </c>
      <c r="K261" s="87" t="s">
        <v>666</v>
      </c>
      <c r="L261" s="88" t="s">
        <v>637</v>
      </c>
    </row>
    <row r="262" spans="1:12" ht="27">
      <c r="A262" s="99">
        <v>258</v>
      </c>
      <c r="B262" s="84" t="s">
        <v>117</v>
      </c>
      <c r="C262" s="99">
        <v>5</v>
      </c>
      <c r="D262" s="83">
        <v>130</v>
      </c>
      <c r="E262" s="83">
        <v>4</v>
      </c>
      <c r="F262" s="83">
        <v>310</v>
      </c>
      <c r="G262" s="85" t="s">
        <v>158</v>
      </c>
      <c r="H262" s="102" t="s">
        <v>272</v>
      </c>
      <c r="I262" s="103" t="s">
        <v>157</v>
      </c>
      <c r="J262" s="86">
        <v>43116</v>
      </c>
      <c r="K262" s="87" t="s">
        <v>666</v>
      </c>
      <c r="L262" s="88" t="s">
        <v>637</v>
      </c>
    </row>
    <row r="263" spans="1:12" ht="54">
      <c r="A263" s="99">
        <v>259</v>
      </c>
      <c r="B263" s="84" t="s">
        <v>117</v>
      </c>
      <c r="C263" s="99">
        <v>6</v>
      </c>
      <c r="D263" s="83">
        <v>130</v>
      </c>
      <c r="E263" s="83">
        <v>2</v>
      </c>
      <c r="F263" s="83">
        <v>2814</v>
      </c>
      <c r="G263" s="85" t="s">
        <v>126</v>
      </c>
      <c r="H263" s="102" t="s">
        <v>272</v>
      </c>
      <c r="I263" s="97" t="s">
        <v>398</v>
      </c>
      <c r="J263" s="86">
        <v>43116</v>
      </c>
      <c r="K263" s="87" t="s">
        <v>666</v>
      </c>
      <c r="L263" s="88" t="s">
        <v>637</v>
      </c>
    </row>
    <row r="264" spans="1:12" ht="40.5">
      <c r="A264" s="99">
        <v>260</v>
      </c>
      <c r="B264" s="84" t="s">
        <v>117</v>
      </c>
      <c r="C264" s="99">
        <v>7</v>
      </c>
      <c r="D264" s="83">
        <v>130</v>
      </c>
      <c r="E264" s="83">
        <v>4</v>
      </c>
      <c r="F264" s="83">
        <v>488</v>
      </c>
      <c r="G264" s="85" t="s">
        <v>137</v>
      </c>
      <c r="H264" s="102" t="s">
        <v>272</v>
      </c>
      <c r="I264" s="103" t="s">
        <v>383</v>
      </c>
      <c r="J264" s="86">
        <v>43116</v>
      </c>
      <c r="K264" s="87" t="s">
        <v>666</v>
      </c>
      <c r="L264" s="88" t="s">
        <v>637</v>
      </c>
    </row>
    <row r="265" spans="1:12" ht="67.5">
      <c r="A265" s="99">
        <v>261</v>
      </c>
      <c r="B265" s="84" t="s">
        <v>50</v>
      </c>
      <c r="C265" s="99">
        <v>1</v>
      </c>
      <c r="D265" s="83">
        <v>70</v>
      </c>
      <c r="E265" s="83">
        <v>4</v>
      </c>
      <c r="F265" s="83">
        <v>288</v>
      </c>
      <c r="G265" s="97" t="s">
        <v>741</v>
      </c>
      <c r="H265" s="102" t="s">
        <v>272</v>
      </c>
      <c r="I265" s="103" t="s">
        <v>273</v>
      </c>
      <c r="J265" s="86">
        <v>43116</v>
      </c>
      <c r="K265" s="87" t="s">
        <v>666</v>
      </c>
      <c r="L265" s="88" t="s">
        <v>637</v>
      </c>
    </row>
    <row r="266" spans="1:12" ht="54">
      <c r="A266" s="99">
        <v>262</v>
      </c>
      <c r="B266" s="84" t="s">
        <v>50</v>
      </c>
      <c r="C266" s="99">
        <v>2</v>
      </c>
      <c r="D266" s="83">
        <v>80</v>
      </c>
      <c r="E266" s="83">
        <v>4</v>
      </c>
      <c r="F266" s="83">
        <v>1514</v>
      </c>
      <c r="G266" s="85" t="s">
        <v>175</v>
      </c>
      <c r="H266" s="102" t="s">
        <v>272</v>
      </c>
      <c r="I266" s="97" t="s">
        <v>176</v>
      </c>
      <c r="J266" s="86">
        <v>43116</v>
      </c>
      <c r="K266" s="87" t="s">
        <v>666</v>
      </c>
      <c r="L266" s="88" t="s">
        <v>637</v>
      </c>
    </row>
    <row r="267" spans="1:12" ht="40.5">
      <c r="A267" s="99">
        <v>263</v>
      </c>
      <c r="B267" s="84" t="s">
        <v>50</v>
      </c>
      <c r="C267" s="99">
        <v>3</v>
      </c>
      <c r="D267" s="83">
        <v>80</v>
      </c>
      <c r="E267" s="83">
        <v>4</v>
      </c>
      <c r="F267" s="83">
        <v>3408</v>
      </c>
      <c r="G267" s="85" t="s">
        <v>177</v>
      </c>
      <c r="H267" s="102" t="s">
        <v>272</v>
      </c>
      <c r="I267" s="97" t="s">
        <v>176</v>
      </c>
      <c r="J267" s="86">
        <v>43116</v>
      </c>
      <c r="K267" s="87" t="s">
        <v>666</v>
      </c>
      <c r="L267" s="88" t="s">
        <v>637</v>
      </c>
    </row>
    <row r="268" spans="1:12" ht="54">
      <c r="A268" s="99">
        <v>264</v>
      </c>
      <c r="B268" s="84" t="s">
        <v>50</v>
      </c>
      <c r="C268" s="99">
        <v>4</v>
      </c>
      <c r="D268" s="83">
        <v>81</v>
      </c>
      <c r="E268" s="83">
        <v>4</v>
      </c>
      <c r="F268" s="83">
        <v>1514</v>
      </c>
      <c r="G268" s="85" t="s">
        <v>178</v>
      </c>
      <c r="H268" s="102" t="s">
        <v>272</v>
      </c>
      <c r="I268" s="97" t="s">
        <v>176</v>
      </c>
      <c r="J268" s="86">
        <v>43116</v>
      </c>
      <c r="K268" s="87" t="s">
        <v>666</v>
      </c>
      <c r="L268" s="88" t="s">
        <v>637</v>
      </c>
    </row>
    <row r="269" spans="1:12" ht="40.5">
      <c r="A269" s="99">
        <v>265</v>
      </c>
      <c r="B269" s="84" t="s">
        <v>50</v>
      </c>
      <c r="C269" s="99">
        <v>5</v>
      </c>
      <c r="D269" s="83">
        <v>81</v>
      </c>
      <c r="E269" s="83">
        <v>4</v>
      </c>
      <c r="F269" s="83">
        <v>3408</v>
      </c>
      <c r="G269" s="85" t="s">
        <v>179</v>
      </c>
      <c r="H269" s="102" t="s">
        <v>272</v>
      </c>
      <c r="I269" s="97" t="s">
        <v>176</v>
      </c>
      <c r="J269" s="86">
        <v>43116</v>
      </c>
      <c r="K269" s="87" t="s">
        <v>666</v>
      </c>
      <c r="L269" s="88" t="s">
        <v>637</v>
      </c>
    </row>
    <row r="270" spans="1:12" ht="54">
      <c r="A270" s="99">
        <v>266</v>
      </c>
      <c r="B270" s="84" t="s">
        <v>50</v>
      </c>
      <c r="C270" s="99">
        <v>6</v>
      </c>
      <c r="D270" s="83">
        <v>82</v>
      </c>
      <c r="E270" s="83">
        <v>4</v>
      </c>
      <c r="F270" s="83">
        <v>1514</v>
      </c>
      <c r="G270" s="85" t="s">
        <v>180</v>
      </c>
      <c r="H270" s="102" t="s">
        <v>272</v>
      </c>
      <c r="I270" s="97" t="s">
        <v>176</v>
      </c>
      <c r="J270" s="86">
        <v>43116</v>
      </c>
      <c r="K270" s="87" t="s">
        <v>666</v>
      </c>
      <c r="L270" s="88" t="s">
        <v>637</v>
      </c>
    </row>
    <row r="271" spans="1:12" ht="40.5">
      <c r="A271" s="99">
        <v>267</v>
      </c>
      <c r="B271" s="84" t="s">
        <v>50</v>
      </c>
      <c r="C271" s="99">
        <v>7</v>
      </c>
      <c r="D271" s="83">
        <v>82</v>
      </c>
      <c r="E271" s="83">
        <v>4</v>
      </c>
      <c r="F271" s="83">
        <v>3408</v>
      </c>
      <c r="G271" s="85" t="s">
        <v>181</v>
      </c>
      <c r="H271" s="102" t="s">
        <v>272</v>
      </c>
      <c r="I271" s="97" t="s">
        <v>176</v>
      </c>
      <c r="J271" s="86">
        <v>43116</v>
      </c>
      <c r="K271" s="87" t="s">
        <v>666</v>
      </c>
      <c r="L271" s="88" t="s">
        <v>637</v>
      </c>
    </row>
    <row r="272" spans="1:12" ht="54">
      <c r="A272" s="99">
        <v>268</v>
      </c>
      <c r="B272" s="84" t="s">
        <v>50</v>
      </c>
      <c r="C272" s="99">
        <v>8</v>
      </c>
      <c r="D272" s="83">
        <v>84</v>
      </c>
      <c r="E272" s="83">
        <v>4</v>
      </c>
      <c r="F272" s="83">
        <v>1514</v>
      </c>
      <c r="G272" s="85" t="s">
        <v>182</v>
      </c>
      <c r="H272" s="102" t="s">
        <v>272</v>
      </c>
      <c r="I272" s="97" t="s">
        <v>176</v>
      </c>
      <c r="J272" s="86">
        <v>43116</v>
      </c>
      <c r="K272" s="87" t="s">
        <v>666</v>
      </c>
      <c r="L272" s="88" t="s">
        <v>637</v>
      </c>
    </row>
    <row r="273" spans="1:12" ht="40.5">
      <c r="A273" s="99">
        <v>269</v>
      </c>
      <c r="B273" s="84" t="s">
        <v>50</v>
      </c>
      <c r="C273" s="99">
        <v>9</v>
      </c>
      <c r="D273" s="83">
        <v>84</v>
      </c>
      <c r="E273" s="83">
        <v>4</v>
      </c>
      <c r="F273" s="83">
        <v>3408</v>
      </c>
      <c r="G273" s="85" t="s">
        <v>183</v>
      </c>
      <c r="H273" s="102" t="s">
        <v>272</v>
      </c>
      <c r="I273" s="97" t="s">
        <v>176</v>
      </c>
      <c r="J273" s="86">
        <v>43116</v>
      </c>
      <c r="K273" s="87" t="s">
        <v>666</v>
      </c>
      <c r="L273" s="88" t="s">
        <v>637</v>
      </c>
    </row>
    <row r="274" spans="1:12" ht="54">
      <c r="A274" s="99">
        <v>270</v>
      </c>
      <c r="B274" s="84" t="s">
        <v>50</v>
      </c>
      <c r="C274" s="99">
        <v>10</v>
      </c>
      <c r="D274" s="83">
        <v>85</v>
      </c>
      <c r="E274" s="83">
        <v>4</v>
      </c>
      <c r="F274" s="83">
        <v>1514</v>
      </c>
      <c r="G274" s="85" t="s">
        <v>184</v>
      </c>
      <c r="H274" s="102" t="s">
        <v>272</v>
      </c>
      <c r="I274" s="97" t="s">
        <v>176</v>
      </c>
      <c r="J274" s="86">
        <v>43116</v>
      </c>
      <c r="K274" s="87" t="s">
        <v>666</v>
      </c>
      <c r="L274" s="88" t="s">
        <v>637</v>
      </c>
    </row>
    <row r="275" spans="1:12" ht="40.5">
      <c r="A275" s="99">
        <v>271</v>
      </c>
      <c r="B275" s="84" t="s">
        <v>50</v>
      </c>
      <c r="C275" s="99">
        <v>11</v>
      </c>
      <c r="D275" s="83">
        <v>85</v>
      </c>
      <c r="E275" s="83">
        <v>4</v>
      </c>
      <c r="F275" s="83">
        <v>3408</v>
      </c>
      <c r="G275" s="85" t="s">
        <v>185</v>
      </c>
      <c r="H275" s="102" t="s">
        <v>272</v>
      </c>
      <c r="I275" s="97" t="s">
        <v>176</v>
      </c>
      <c r="J275" s="86">
        <v>43116</v>
      </c>
      <c r="K275" s="87" t="s">
        <v>666</v>
      </c>
      <c r="L275" s="88" t="s">
        <v>637</v>
      </c>
    </row>
    <row r="276" spans="1:12" ht="54">
      <c r="A276" s="99">
        <v>272</v>
      </c>
      <c r="B276" s="84" t="s">
        <v>50</v>
      </c>
      <c r="C276" s="99">
        <v>12</v>
      </c>
      <c r="D276" s="83">
        <v>86</v>
      </c>
      <c r="E276" s="83">
        <v>4</v>
      </c>
      <c r="F276" s="83">
        <v>1514</v>
      </c>
      <c r="G276" s="85" t="s">
        <v>186</v>
      </c>
      <c r="H276" s="102" t="s">
        <v>272</v>
      </c>
      <c r="I276" s="97" t="s">
        <v>176</v>
      </c>
      <c r="J276" s="86">
        <v>43116</v>
      </c>
      <c r="K276" s="87" t="s">
        <v>666</v>
      </c>
      <c r="L276" s="88" t="s">
        <v>637</v>
      </c>
    </row>
    <row r="277" spans="1:12" ht="40.5">
      <c r="A277" s="99">
        <v>273</v>
      </c>
      <c r="B277" s="84" t="s">
        <v>50</v>
      </c>
      <c r="C277" s="99">
        <v>13</v>
      </c>
      <c r="D277" s="83">
        <v>86</v>
      </c>
      <c r="E277" s="83">
        <v>4</v>
      </c>
      <c r="F277" s="83">
        <v>3408</v>
      </c>
      <c r="G277" s="85" t="s">
        <v>187</v>
      </c>
      <c r="H277" s="102" t="s">
        <v>272</v>
      </c>
      <c r="I277" s="97" t="s">
        <v>176</v>
      </c>
      <c r="J277" s="86">
        <v>43116</v>
      </c>
      <c r="K277" s="87" t="s">
        <v>666</v>
      </c>
      <c r="L277" s="88" t="s">
        <v>637</v>
      </c>
    </row>
    <row r="278" spans="1:12" ht="54">
      <c r="A278" s="99">
        <v>274</v>
      </c>
      <c r="B278" s="84" t="s">
        <v>50</v>
      </c>
      <c r="C278" s="99">
        <v>14</v>
      </c>
      <c r="D278" s="83">
        <v>88</v>
      </c>
      <c r="E278" s="83">
        <v>4</v>
      </c>
      <c r="F278" s="83">
        <v>1514</v>
      </c>
      <c r="G278" s="85" t="s">
        <v>188</v>
      </c>
      <c r="H278" s="102" t="s">
        <v>272</v>
      </c>
      <c r="I278" s="97" t="s">
        <v>176</v>
      </c>
      <c r="J278" s="86">
        <v>43116</v>
      </c>
      <c r="K278" s="87" t="s">
        <v>666</v>
      </c>
      <c r="L278" s="88" t="s">
        <v>637</v>
      </c>
    </row>
    <row r="279" spans="1:12" ht="40.5">
      <c r="A279" s="99">
        <v>275</v>
      </c>
      <c r="B279" s="84" t="s">
        <v>50</v>
      </c>
      <c r="C279" s="99">
        <v>15</v>
      </c>
      <c r="D279" s="83">
        <v>88</v>
      </c>
      <c r="E279" s="83">
        <v>4</v>
      </c>
      <c r="F279" s="83">
        <v>3408</v>
      </c>
      <c r="G279" s="85" t="s">
        <v>189</v>
      </c>
      <c r="H279" s="102" t="s">
        <v>272</v>
      </c>
      <c r="I279" s="97" t="s">
        <v>176</v>
      </c>
      <c r="J279" s="86">
        <v>43116</v>
      </c>
      <c r="K279" s="87" t="s">
        <v>666</v>
      </c>
      <c r="L279" s="88" t="s">
        <v>637</v>
      </c>
    </row>
    <row r="280" spans="1:12" ht="54">
      <c r="A280" s="99">
        <v>276</v>
      </c>
      <c r="B280" s="84" t="s">
        <v>50</v>
      </c>
      <c r="C280" s="99">
        <v>16</v>
      </c>
      <c r="D280" s="83">
        <v>89</v>
      </c>
      <c r="E280" s="83">
        <v>4</v>
      </c>
      <c r="F280" s="83">
        <v>1514</v>
      </c>
      <c r="G280" s="85" t="s">
        <v>190</v>
      </c>
      <c r="H280" s="102" t="s">
        <v>272</v>
      </c>
      <c r="I280" s="97" t="s">
        <v>176</v>
      </c>
      <c r="J280" s="86">
        <v>43116</v>
      </c>
      <c r="K280" s="87" t="s">
        <v>666</v>
      </c>
      <c r="L280" s="88" t="s">
        <v>637</v>
      </c>
    </row>
    <row r="281" spans="1:12" ht="40.5">
      <c r="A281" s="99">
        <v>277</v>
      </c>
      <c r="B281" s="84" t="s">
        <v>50</v>
      </c>
      <c r="C281" s="99">
        <v>17</v>
      </c>
      <c r="D281" s="83">
        <v>89</v>
      </c>
      <c r="E281" s="83">
        <v>4</v>
      </c>
      <c r="F281" s="83">
        <v>3408</v>
      </c>
      <c r="G281" s="85" t="s">
        <v>191</v>
      </c>
      <c r="H281" s="102" t="s">
        <v>272</v>
      </c>
      <c r="I281" s="97" t="s">
        <v>176</v>
      </c>
      <c r="J281" s="86">
        <v>43116</v>
      </c>
      <c r="K281" s="87" t="s">
        <v>666</v>
      </c>
      <c r="L281" s="88" t="s">
        <v>637</v>
      </c>
    </row>
    <row r="282" spans="1:12" ht="54">
      <c r="A282" s="99">
        <v>278</v>
      </c>
      <c r="B282" s="84" t="s">
        <v>50</v>
      </c>
      <c r="C282" s="99">
        <v>18</v>
      </c>
      <c r="D282" s="83">
        <v>90</v>
      </c>
      <c r="E282" s="83">
        <v>4</v>
      </c>
      <c r="F282" s="83">
        <v>1514</v>
      </c>
      <c r="G282" s="85" t="s">
        <v>192</v>
      </c>
      <c r="H282" s="102" t="s">
        <v>272</v>
      </c>
      <c r="I282" s="97" t="s">
        <v>176</v>
      </c>
      <c r="J282" s="86">
        <v>43116</v>
      </c>
      <c r="K282" s="87" t="s">
        <v>666</v>
      </c>
      <c r="L282" s="88" t="s">
        <v>637</v>
      </c>
    </row>
    <row r="283" spans="1:12" ht="40.5">
      <c r="A283" s="99">
        <v>279</v>
      </c>
      <c r="B283" s="84" t="s">
        <v>50</v>
      </c>
      <c r="C283" s="99">
        <v>19</v>
      </c>
      <c r="D283" s="83">
        <v>90</v>
      </c>
      <c r="E283" s="83">
        <v>4</v>
      </c>
      <c r="F283" s="83">
        <v>3408</v>
      </c>
      <c r="G283" s="85" t="s">
        <v>193</v>
      </c>
      <c r="H283" s="102" t="s">
        <v>272</v>
      </c>
      <c r="I283" s="97" t="s">
        <v>176</v>
      </c>
      <c r="J283" s="86">
        <v>43116</v>
      </c>
      <c r="K283" s="87" t="s">
        <v>666</v>
      </c>
      <c r="L283" s="88" t="s">
        <v>637</v>
      </c>
    </row>
    <row r="284" spans="1:12" ht="54">
      <c r="A284" s="99">
        <v>280</v>
      </c>
      <c r="B284" s="84" t="s">
        <v>50</v>
      </c>
      <c r="C284" s="99">
        <v>20</v>
      </c>
      <c r="D284" s="83">
        <v>91</v>
      </c>
      <c r="E284" s="83">
        <v>4</v>
      </c>
      <c r="F284" s="83">
        <v>1514</v>
      </c>
      <c r="G284" s="85" t="s">
        <v>194</v>
      </c>
      <c r="H284" s="102" t="s">
        <v>272</v>
      </c>
      <c r="I284" s="97" t="s">
        <v>176</v>
      </c>
      <c r="J284" s="86">
        <v>43116</v>
      </c>
      <c r="K284" s="87" t="s">
        <v>666</v>
      </c>
      <c r="L284" s="88" t="s">
        <v>637</v>
      </c>
    </row>
    <row r="285" spans="1:12" ht="40.5">
      <c r="A285" s="99">
        <v>281</v>
      </c>
      <c r="B285" s="84" t="s">
        <v>50</v>
      </c>
      <c r="C285" s="99">
        <v>21</v>
      </c>
      <c r="D285" s="83">
        <v>91</v>
      </c>
      <c r="E285" s="83">
        <v>4</v>
      </c>
      <c r="F285" s="83">
        <v>3408</v>
      </c>
      <c r="G285" s="85" t="s">
        <v>195</v>
      </c>
      <c r="H285" s="102" t="s">
        <v>272</v>
      </c>
      <c r="I285" s="97" t="s">
        <v>176</v>
      </c>
      <c r="J285" s="86">
        <v>43116</v>
      </c>
      <c r="K285" s="87" t="s">
        <v>666</v>
      </c>
      <c r="L285" s="88" t="s">
        <v>637</v>
      </c>
    </row>
    <row r="286" spans="1:12" ht="54">
      <c r="A286" s="99">
        <v>282</v>
      </c>
      <c r="B286" s="84" t="s">
        <v>50</v>
      </c>
      <c r="C286" s="99">
        <v>22</v>
      </c>
      <c r="D286" s="83">
        <v>92</v>
      </c>
      <c r="E286" s="83">
        <v>4</v>
      </c>
      <c r="F286" s="83">
        <v>1514</v>
      </c>
      <c r="G286" s="85" t="s">
        <v>196</v>
      </c>
      <c r="H286" s="102" t="s">
        <v>272</v>
      </c>
      <c r="I286" s="97" t="s">
        <v>176</v>
      </c>
      <c r="J286" s="86">
        <v>43116</v>
      </c>
      <c r="K286" s="87" t="s">
        <v>666</v>
      </c>
      <c r="L286" s="88" t="s">
        <v>637</v>
      </c>
    </row>
    <row r="287" spans="1:12" ht="40.5">
      <c r="A287" s="99">
        <v>283</v>
      </c>
      <c r="B287" s="84" t="s">
        <v>50</v>
      </c>
      <c r="C287" s="99">
        <v>23</v>
      </c>
      <c r="D287" s="83">
        <v>92</v>
      </c>
      <c r="E287" s="83">
        <v>4</v>
      </c>
      <c r="F287" s="83">
        <v>3408</v>
      </c>
      <c r="G287" s="85" t="s">
        <v>197</v>
      </c>
      <c r="H287" s="102" t="s">
        <v>272</v>
      </c>
      <c r="I287" s="97" t="s">
        <v>176</v>
      </c>
      <c r="J287" s="86">
        <v>43116</v>
      </c>
      <c r="K287" s="87" t="s">
        <v>666</v>
      </c>
      <c r="L287" s="88" t="s">
        <v>637</v>
      </c>
    </row>
    <row r="288" spans="1:12" ht="54">
      <c r="A288" s="99">
        <v>284</v>
      </c>
      <c r="B288" s="84" t="s">
        <v>50</v>
      </c>
      <c r="C288" s="99">
        <v>24</v>
      </c>
      <c r="D288" s="83">
        <v>94</v>
      </c>
      <c r="E288" s="83">
        <v>4</v>
      </c>
      <c r="F288" s="83">
        <v>1514</v>
      </c>
      <c r="G288" s="85" t="s">
        <v>198</v>
      </c>
      <c r="H288" s="102" t="s">
        <v>272</v>
      </c>
      <c r="I288" s="97" t="s">
        <v>176</v>
      </c>
      <c r="J288" s="86">
        <v>43116</v>
      </c>
      <c r="K288" s="87" t="s">
        <v>666</v>
      </c>
      <c r="L288" s="88" t="s">
        <v>637</v>
      </c>
    </row>
    <row r="289" spans="1:12" ht="40.5">
      <c r="A289" s="99">
        <v>285</v>
      </c>
      <c r="B289" s="84" t="s">
        <v>50</v>
      </c>
      <c r="C289" s="99">
        <v>25</v>
      </c>
      <c r="D289" s="83">
        <v>94</v>
      </c>
      <c r="E289" s="83">
        <v>4</v>
      </c>
      <c r="F289" s="83">
        <v>3408</v>
      </c>
      <c r="G289" s="85" t="s">
        <v>199</v>
      </c>
      <c r="H289" s="102" t="s">
        <v>272</v>
      </c>
      <c r="I289" s="97" t="s">
        <v>176</v>
      </c>
      <c r="J289" s="86">
        <v>43116</v>
      </c>
      <c r="K289" s="87" t="s">
        <v>666</v>
      </c>
      <c r="L289" s="88" t="s">
        <v>637</v>
      </c>
    </row>
    <row r="290" spans="1:12" ht="54">
      <c r="A290" s="99">
        <v>286</v>
      </c>
      <c r="B290" s="84" t="s">
        <v>50</v>
      </c>
      <c r="C290" s="99">
        <v>26</v>
      </c>
      <c r="D290" s="83">
        <v>95</v>
      </c>
      <c r="E290" s="83">
        <v>4</v>
      </c>
      <c r="F290" s="83">
        <v>1514</v>
      </c>
      <c r="G290" s="85" t="s">
        <v>200</v>
      </c>
      <c r="H290" s="102" t="s">
        <v>272</v>
      </c>
      <c r="I290" s="97" t="s">
        <v>176</v>
      </c>
      <c r="J290" s="86">
        <v>43116</v>
      </c>
      <c r="K290" s="87" t="s">
        <v>666</v>
      </c>
      <c r="L290" s="88" t="s">
        <v>637</v>
      </c>
    </row>
    <row r="291" spans="1:12" ht="40.5">
      <c r="A291" s="99">
        <v>287</v>
      </c>
      <c r="B291" s="84" t="s">
        <v>50</v>
      </c>
      <c r="C291" s="99">
        <v>27</v>
      </c>
      <c r="D291" s="83">
        <v>95</v>
      </c>
      <c r="E291" s="83">
        <v>4</v>
      </c>
      <c r="F291" s="83">
        <v>3408</v>
      </c>
      <c r="G291" s="85" t="s">
        <v>201</v>
      </c>
      <c r="H291" s="102" t="s">
        <v>272</v>
      </c>
      <c r="I291" s="97" t="s">
        <v>176</v>
      </c>
      <c r="J291" s="86">
        <v>43116</v>
      </c>
      <c r="K291" s="87" t="s">
        <v>666</v>
      </c>
      <c r="L291" s="88" t="s">
        <v>637</v>
      </c>
    </row>
    <row r="292" spans="1:12" ht="67.5">
      <c r="A292" s="99">
        <v>288</v>
      </c>
      <c r="B292" s="84" t="s">
        <v>50</v>
      </c>
      <c r="C292" s="99">
        <v>28</v>
      </c>
      <c r="D292" s="83">
        <v>96</v>
      </c>
      <c r="E292" s="83">
        <v>4</v>
      </c>
      <c r="F292" s="83">
        <v>1514</v>
      </c>
      <c r="G292" s="85" t="s">
        <v>202</v>
      </c>
      <c r="H292" s="102" t="s">
        <v>272</v>
      </c>
      <c r="I292" s="97" t="s">
        <v>176</v>
      </c>
      <c r="J292" s="86">
        <v>43116</v>
      </c>
      <c r="K292" s="87" t="s">
        <v>666</v>
      </c>
      <c r="L292" s="88" t="s">
        <v>637</v>
      </c>
    </row>
    <row r="293" spans="1:12" ht="40.5">
      <c r="A293" s="99">
        <v>289</v>
      </c>
      <c r="B293" s="84" t="s">
        <v>50</v>
      </c>
      <c r="C293" s="99">
        <v>29</v>
      </c>
      <c r="D293" s="83">
        <v>96</v>
      </c>
      <c r="E293" s="83">
        <v>4</v>
      </c>
      <c r="F293" s="83">
        <v>3408</v>
      </c>
      <c r="G293" s="85" t="s">
        <v>203</v>
      </c>
      <c r="H293" s="102" t="s">
        <v>272</v>
      </c>
      <c r="I293" s="97" t="s">
        <v>176</v>
      </c>
      <c r="J293" s="86">
        <v>43116</v>
      </c>
      <c r="K293" s="87" t="s">
        <v>666</v>
      </c>
      <c r="L293" s="88" t="s">
        <v>637</v>
      </c>
    </row>
    <row r="294" spans="1:12" ht="40.5">
      <c r="A294" s="99">
        <v>290</v>
      </c>
      <c r="B294" s="84" t="s">
        <v>50</v>
      </c>
      <c r="C294" s="99">
        <v>30</v>
      </c>
      <c r="D294" s="83">
        <v>100</v>
      </c>
      <c r="E294" s="83">
        <v>4</v>
      </c>
      <c r="F294" s="83">
        <v>1514</v>
      </c>
      <c r="G294" s="85" t="s">
        <v>204</v>
      </c>
      <c r="H294" s="102" t="s">
        <v>272</v>
      </c>
      <c r="I294" s="97" t="s">
        <v>176</v>
      </c>
      <c r="J294" s="86">
        <v>43116</v>
      </c>
      <c r="K294" s="87" t="s">
        <v>666</v>
      </c>
      <c r="L294" s="88" t="s">
        <v>637</v>
      </c>
    </row>
    <row r="295" spans="1:12" ht="40.5">
      <c r="A295" s="99">
        <v>291</v>
      </c>
      <c r="B295" s="84" t="s">
        <v>50</v>
      </c>
      <c r="C295" s="99">
        <v>31</v>
      </c>
      <c r="D295" s="83">
        <v>100</v>
      </c>
      <c r="E295" s="83">
        <v>4</v>
      </c>
      <c r="F295" s="83">
        <v>3408</v>
      </c>
      <c r="G295" s="85" t="s">
        <v>205</v>
      </c>
      <c r="H295" s="102" t="s">
        <v>272</v>
      </c>
      <c r="I295" s="97" t="s">
        <v>176</v>
      </c>
      <c r="J295" s="86">
        <v>43116</v>
      </c>
      <c r="K295" s="87" t="s">
        <v>666</v>
      </c>
      <c r="L295" s="88" t="s">
        <v>637</v>
      </c>
    </row>
    <row r="296" spans="1:12" ht="40.5">
      <c r="A296" s="99">
        <v>292</v>
      </c>
      <c r="B296" s="84" t="s">
        <v>50</v>
      </c>
      <c r="C296" s="99">
        <v>32</v>
      </c>
      <c r="D296" s="83">
        <v>132</v>
      </c>
      <c r="E296" s="83">
        <v>2</v>
      </c>
      <c r="F296" s="83">
        <v>4544</v>
      </c>
      <c r="G296" s="85" t="s">
        <v>399</v>
      </c>
      <c r="H296" s="102" t="s">
        <v>272</v>
      </c>
      <c r="I296" s="104" t="s">
        <v>206</v>
      </c>
      <c r="J296" s="86">
        <v>43116</v>
      </c>
      <c r="K296" s="87" t="s">
        <v>666</v>
      </c>
      <c r="L296" s="88" t="s">
        <v>637</v>
      </c>
    </row>
    <row r="297" spans="1:12" ht="27">
      <c r="A297" s="99">
        <v>293</v>
      </c>
      <c r="B297" s="84" t="s">
        <v>50</v>
      </c>
      <c r="C297" s="99">
        <v>33</v>
      </c>
      <c r="D297" s="83">
        <v>132</v>
      </c>
      <c r="E297" s="83">
        <v>2</v>
      </c>
      <c r="F297" s="83">
        <v>4571</v>
      </c>
      <c r="G297" s="85" t="s">
        <v>207</v>
      </c>
      <c r="H297" s="102" t="s">
        <v>272</v>
      </c>
      <c r="I297" s="104" t="s">
        <v>206</v>
      </c>
      <c r="J297" s="86">
        <v>43116</v>
      </c>
      <c r="K297" s="87" t="s">
        <v>666</v>
      </c>
      <c r="L297" s="88" t="s">
        <v>637</v>
      </c>
    </row>
    <row r="298" spans="1:12" ht="27">
      <c r="A298" s="99">
        <v>294</v>
      </c>
      <c r="B298" s="84" t="s">
        <v>50</v>
      </c>
      <c r="C298" s="99">
        <v>34</v>
      </c>
      <c r="D298" s="83">
        <v>140</v>
      </c>
      <c r="E298" s="83">
        <v>2</v>
      </c>
      <c r="F298" s="83">
        <v>2870</v>
      </c>
      <c r="G298" s="85" t="s">
        <v>208</v>
      </c>
      <c r="H298" s="102" t="s">
        <v>272</v>
      </c>
      <c r="I298" s="103" t="s">
        <v>114</v>
      </c>
      <c r="J298" s="86">
        <v>43116</v>
      </c>
      <c r="K298" s="87" t="s">
        <v>666</v>
      </c>
      <c r="L298" s="88" t="s">
        <v>637</v>
      </c>
    </row>
    <row r="299" spans="1:12" ht="54">
      <c r="A299" s="99">
        <v>295</v>
      </c>
      <c r="B299" s="84" t="s">
        <v>50</v>
      </c>
      <c r="C299" s="99">
        <v>35</v>
      </c>
      <c r="D299" s="83">
        <v>179</v>
      </c>
      <c r="E299" s="83">
        <v>4</v>
      </c>
      <c r="F299" s="83">
        <v>1503</v>
      </c>
      <c r="G299" s="85" t="s">
        <v>209</v>
      </c>
      <c r="H299" s="102" t="s">
        <v>272</v>
      </c>
      <c r="I299" s="97" t="s">
        <v>124</v>
      </c>
      <c r="J299" s="86">
        <v>43116</v>
      </c>
      <c r="K299" s="87" t="s">
        <v>666</v>
      </c>
      <c r="L299" s="88" t="s">
        <v>637</v>
      </c>
    </row>
    <row r="300" spans="1:12" ht="27">
      <c r="A300" s="99">
        <v>296</v>
      </c>
      <c r="B300" s="84" t="s">
        <v>50</v>
      </c>
      <c r="C300" s="99">
        <v>36</v>
      </c>
      <c r="D300" s="83">
        <v>198</v>
      </c>
      <c r="E300" s="83">
        <v>2</v>
      </c>
      <c r="F300" s="83">
        <v>2870</v>
      </c>
      <c r="G300" s="85" t="s">
        <v>208</v>
      </c>
      <c r="H300" s="102" t="s">
        <v>272</v>
      </c>
      <c r="I300" s="103" t="s">
        <v>114</v>
      </c>
      <c r="J300" s="86">
        <v>43116</v>
      </c>
      <c r="K300" s="87" t="s">
        <v>666</v>
      </c>
      <c r="L300" s="88" t="s">
        <v>637</v>
      </c>
    </row>
    <row r="301" spans="1:12" ht="54">
      <c r="A301" s="99">
        <v>297</v>
      </c>
      <c r="B301" s="84" t="s">
        <v>50</v>
      </c>
      <c r="C301" s="99">
        <v>37</v>
      </c>
      <c r="D301" s="83">
        <v>352</v>
      </c>
      <c r="E301" s="83">
        <v>4</v>
      </c>
      <c r="F301" s="83">
        <v>1503</v>
      </c>
      <c r="G301" s="85" t="s">
        <v>210</v>
      </c>
      <c r="H301" s="102" t="s">
        <v>272</v>
      </c>
      <c r="I301" s="97" t="s">
        <v>124</v>
      </c>
      <c r="J301" s="86">
        <v>43116</v>
      </c>
      <c r="K301" s="87" t="s">
        <v>666</v>
      </c>
      <c r="L301" s="88" t="s">
        <v>637</v>
      </c>
    </row>
    <row r="302" spans="1:12" ht="27">
      <c r="A302" s="99">
        <v>298</v>
      </c>
      <c r="B302" s="84" t="s">
        <v>50</v>
      </c>
      <c r="C302" s="99">
        <v>38</v>
      </c>
      <c r="D302" s="83">
        <v>359</v>
      </c>
      <c r="E302" s="83">
        <v>2</v>
      </c>
      <c r="F302" s="83">
        <v>2870</v>
      </c>
      <c r="G302" s="85" t="s">
        <v>208</v>
      </c>
      <c r="H302" s="102" t="s">
        <v>272</v>
      </c>
      <c r="I302" s="103" t="s">
        <v>114</v>
      </c>
      <c r="J302" s="86">
        <v>43116</v>
      </c>
      <c r="K302" s="87" t="s">
        <v>666</v>
      </c>
      <c r="L302" s="88" t="s">
        <v>637</v>
      </c>
    </row>
    <row r="303" spans="1:12" ht="54">
      <c r="A303" s="99">
        <v>299</v>
      </c>
      <c r="B303" s="84" t="s">
        <v>50</v>
      </c>
      <c r="C303" s="99">
        <v>39</v>
      </c>
      <c r="D303" s="83">
        <v>408</v>
      </c>
      <c r="E303" s="83">
        <v>4</v>
      </c>
      <c r="F303" s="83">
        <v>1503</v>
      </c>
      <c r="G303" s="85" t="s">
        <v>211</v>
      </c>
      <c r="H303" s="102" t="s">
        <v>272</v>
      </c>
      <c r="I303" s="97" t="s">
        <v>124</v>
      </c>
      <c r="J303" s="86">
        <v>43116</v>
      </c>
      <c r="K303" s="87" t="s">
        <v>666</v>
      </c>
      <c r="L303" s="88" t="s">
        <v>637</v>
      </c>
    </row>
    <row r="304" spans="1:12" ht="27">
      <c r="A304" s="99">
        <v>300</v>
      </c>
      <c r="B304" s="84" t="s">
        <v>50</v>
      </c>
      <c r="C304" s="99">
        <v>40</v>
      </c>
      <c r="D304" s="83">
        <v>412</v>
      </c>
      <c r="E304" s="83">
        <v>2</v>
      </c>
      <c r="F304" s="83">
        <v>2870</v>
      </c>
      <c r="G304" s="85" t="s">
        <v>208</v>
      </c>
      <c r="H304" s="102" t="s">
        <v>272</v>
      </c>
      <c r="I304" s="103" t="s">
        <v>114</v>
      </c>
      <c r="J304" s="86">
        <v>43116</v>
      </c>
      <c r="K304" s="87" t="s">
        <v>666</v>
      </c>
      <c r="L304" s="88" t="s">
        <v>637</v>
      </c>
    </row>
    <row r="305" spans="1:12" ht="54">
      <c r="A305" s="99">
        <v>301</v>
      </c>
      <c r="B305" s="84" t="s">
        <v>50</v>
      </c>
      <c r="C305" s="99">
        <v>41</v>
      </c>
      <c r="D305" s="83">
        <v>440</v>
      </c>
      <c r="E305" s="83">
        <v>4</v>
      </c>
      <c r="F305" s="83">
        <v>1503</v>
      </c>
      <c r="G305" s="85" t="s">
        <v>212</v>
      </c>
      <c r="H305" s="102" t="s">
        <v>272</v>
      </c>
      <c r="I305" s="97" t="s">
        <v>124</v>
      </c>
      <c r="J305" s="86">
        <v>43116</v>
      </c>
      <c r="K305" s="87" t="s">
        <v>666</v>
      </c>
      <c r="L305" s="88" t="s">
        <v>637</v>
      </c>
    </row>
    <row r="306" spans="1:12" ht="27">
      <c r="A306" s="99">
        <v>302</v>
      </c>
      <c r="B306" s="84" t="s">
        <v>50</v>
      </c>
      <c r="C306" s="99">
        <v>42</v>
      </c>
      <c r="D306" s="83">
        <v>451</v>
      </c>
      <c r="E306" s="83">
        <v>2</v>
      </c>
      <c r="F306" s="83">
        <v>2870</v>
      </c>
      <c r="G306" s="85" t="s">
        <v>208</v>
      </c>
      <c r="H306" s="102" t="s">
        <v>272</v>
      </c>
      <c r="I306" s="103" t="s">
        <v>114</v>
      </c>
      <c r="J306" s="86">
        <v>43116</v>
      </c>
      <c r="K306" s="87" t="s">
        <v>666</v>
      </c>
      <c r="L306" s="88" t="s">
        <v>637</v>
      </c>
    </row>
    <row r="307" spans="1:12" ht="54">
      <c r="A307" s="99">
        <v>303</v>
      </c>
      <c r="B307" s="84" t="s">
        <v>50</v>
      </c>
      <c r="C307" s="99">
        <v>43</v>
      </c>
      <c r="D307" s="83">
        <v>476</v>
      </c>
      <c r="E307" s="83">
        <v>4</v>
      </c>
      <c r="F307" s="83">
        <v>1503</v>
      </c>
      <c r="G307" s="85" t="s">
        <v>213</v>
      </c>
      <c r="H307" s="102" t="s">
        <v>272</v>
      </c>
      <c r="I307" s="97" t="s">
        <v>124</v>
      </c>
      <c r="J307" s="86">
        <v>43116</v>
      </c>
      <c r="K307" s="87" t="s">
        <v>666</v>
      </c>
      <c r="L307" s="88" t="s">
        <v>637</v>
      </c>
    </row>
    <row r="308" spans="1:12" ht="54">
      <c r="A308" s="99">
        <v>304</v>
      </c>
      <c r="B308" s="84" t="s">
        <v>50</v>
      </c>
      <c r="C308" s="99">
        <v>44</v>
      </c>
      <c r="D308" s="83">
        <v>559</v>
      </c>
      <c r="E308" s="83">
        <v>2</v>
      </c>
      <c r="F308" s="83">
        <v>2814</v>
      </c>
      <c r="G308" s="85" t="s">
        <v>126</v>
      </c>
      <c r="H308" s="102" t="s">
        <v>272</v>
      </c>
      <c r="I308" s="97" t="s">
        <v>400</v>
      </c>
      <c r="J308" s="86">
        <v>43116</v>
      </c>
      <c r="K308" s="87" t="s">
        <v>666</v>
      </c>
      <c r="L308" s="88" t="s">
        <v>637</v>
      </c>
    </row>
    <row r="309" spans="1:12" ht="54">
      <c r="A309" s="99">
        <v>305</v>
      </c>
      <c r="B309" s="84" t="s">
        <v>50</v>
      </c>
      <c r="C309" s="99">
        <v>45</v>
      </c>
      <c r="D309" s="83">
        <v>602</v>
      </c>
      <c r="E309" s="83">
        <v>2</v>
      </c>
      <c r="F309" s="83">
        <v>2814</v>
      </c>
      <c r="G309" s="85" t="s">
        <v>126</v>
      </c>
      <c r="H309" s="102" t="s">
        <v>272</v>
      </c>
      <c r="I309" s="97" t="s">
        <v>401</v>
      </c>
      <c r="J309" s="86">
        <v>43116</v>
      </c>
      <c r="K309" s="87" t="s">
        <v>666</v>
      </c>
      <c r="L309" s="88" t="s">
        <v>637</v>
      </c>
    </row>
    <row r="310" spans="1:12" ht="54">
      <c r="A310" s="99">
        <v>306</v>
      </c>
      <c r="B310" s="84" t="s">
        <v>50</v>
      </c>
      <c r="C310" s="99">
        <v>46</v>
      </c>
      <c r="D310" s="83">
        <v>621</v>
      </c>
      <c r="E310" s="83">
        <v>4</v>
      </c>
      <c r="F310" s="83">
        <v>1503</v>
      </c>
      <c r="G310" s="85" t="s">
        <v>214</v>
      </c>
      <c r="H310" s="102" t="s">
        <v>272</v>
      </c>
      <c r="I310" s="97" t="s">
        <v>124</v>
      </c>
      <c r="J310" s="86">
        <v>43116</v>
      </c>
      <c r="K310" s="87" t="s">
        <v>666</v>
      </c>
      <c r="L310" s="88" t="s">
        <v>637</v>
      </c>
    </row>
    <row r="311" spans="1:12" ht="67.5">
      <c r="A311" s="99">
        <v>307</v>
      </c>
      <c r="B311" s="84" t="s">
        <v>59</v>
      </c>
      <c r="C311" s="99">
        <v>1</v>
      </c>
      <c r="D311" s="83">
        <v>64</v>
      </c>
      <c r="E311" s="83">
        <v>4</v>
      </c>
      <c r="F311" s="83">
        <v>288</v>
      </c>
      <c r="G311" s="97" t="s">
        <v>742</v>
      </c>
      <c r="H311" s="102" t="s">
        <v>272</v>
      </c>
      <c r="I311" s="103" t="s">
        <v>273</v>
      </c>
      <c r="J311" s="86">
        <v>43116</v>
      </c>
      <c r="K311" s="87" t="s">
        <v>666</v>
      </c>
      <c r="L311" s="88" t="s">
        <v>637</v>
      </c>
    </row>
    <row r="312" spans="1:12" ht="54">
      <c r="A312" s="99">
        <v>308</v>
      </c>
      <c r="B312" s="84" t="s">
        <v>59</v>
      </c>
      <c r="C312" s="99">
        <v>2</v>
      </c>
      <c r="D312" s="83">
        <v>87</v>
      </c>
      <c r="E312" s="83">
        <v>4</v>
      </c>
      <c r="F312" s="83">
        <v>1503</v>
      </c>
      <c r="G312" s="85" t="s">
        <v>215</v>
      </c>
      <c r="H312" s="102" t="s">
        <v>272</v>
      </c>
      <c r="I312" s="97" t="s">
        <v>124</v>
      </c>
      <c r="J312" s="86">
        <v>43116</v>
      </c>
      <c r="K312" s="87" t="s">
        <v>666</v>
      </c>
      <c r="L312" s="88" t="s">
        <v>637</v>
      </c>
    </row>
    <row r="313" spans="1:12" ht="54">
      <c r="A313" s="99">
        <v>309</v>
      </c>
      <c r="B313" s="84" t="s">
        <v>59</v>
      </c>
      <c r="C313" s="99">
        <v>3</v>
      </c>
      <c r="D313" s="83">
        <v>192</v>
      </c>
      <c r="E313" s="83">
        <v>4</v>
      </c>
      <c r="F313" s="83">
        <v>1503</v>
      </c>
      <c r="G313" s="85" t="s">
        <v>216</v>
      </c>
      <c r="H313" s="102" t="s">
        <v>272</v>
      </c>
      <c r="I313" s="97" t="s">
        <v>124</v>
      </c>
      <c r="J313" s="86">
        <v>43116</v>
      </c>
      <c r="K313" s="87" t="s">
        <v>666</v>
      </c>
      <c r="L313" s="88" t="s">
        <v>637</v>
      </c>
    </row>
    <row r="314" spans="1:12" ht="27">
      <c r="A314" s="99">
        <v>310</v>
      </c>
      <c r="B314" s="84" t="s">
        <v>59</v>
      </c>
      <c r="C314" s="99">
        <v>4</v>
      </c>
      <c r="D314" s="83">
        <v>215</v>
      </c>
      <c r="E314" s="83">
        <v>4</v>
      </c>
      <c r="F314" s="83">
        <v>491</v>
      </c>
      <c r="G314" s="85" t="s">
        <v>164</v>
      </c>
      <c r="H314" s="102" t="s">
        <v>272</v>
      </c>
      <c r="I314" s="103" t="s">
        <v>154</v>
      </c>
      <c r="J314" s="86">
        <v>43116</v>
      </c>
      <c r="K314" s="87" t="s">
        <v>666</v>
      </c>
      <c r="L314" s="88" t="s">
        <v>637</v>
      </c>
    </row>
    <row r="315" spans="1:12" ht="40.5">
      <c r="A315" s="99">
        <v>311</v>
      </c>
      <c r="B315" s="84" t="s">
        <v>59</v>
      </c>
      <c r="C315" s="99">
        <v>5</v>
      </c>
      <c r="D315" s="83">
        <v>215</v>
      </c>
      <c r="E315" s="83">
        <v>2</v>
      </c>
      <c r="F315" s="83">
        <v>2824</v>
      </c>
      <c r="G315" s="85" t="s">
        <v>135</v>
      </c>
      <c r="H315" s="102" t="s">
        <v>272</v>
      </c>
      <c r="I315" s="103" t="s">
        <v>238</v>
      </c>
      <c r="J315" s="86">
        <v>43116</v>
      </c>
      <c r="K315" s="87" t="s">
        <v>666</v>
      </c>
      <c r="L315" s="88" t="s">
        <v>637</v>
      </c>
    </row>
    <row r="316" spans="1:12" ht="54">
      <c r="A316" s="99">
        <v>312</v>
      </c>
      <c r="B316" s="84" t="s">
        <v>59</v>
      </c>
      <c r="C316" s="99">
        <v>6</v>
      </c>
      <c r="D316" s="83">
        <v>242</v>
      </c>
      <c r="E316" s="83">
        <v>2</v>
      </c>
      <c r="F316" s="83">
        <v>1532</v>
      </c>
      <c r="G316" s="85" t="s">
        <v>217</v>
      </c>
      <c r="H316" s="102" t="s">
        <v>272</v>
      </c>
      <c r="I316" s="97" t="s">
        <v>124</v>
      </c>
      <c r="J316" s="86">
        <v>43116</v>
      </c>
      <c r="K316" s="87" t="s">
        <v>666</v>
      </c>
      <c r="L316" s="88" t="s">
        <v>637</v>
      </c>
    </row>
    <row r="317" spans="1:12" ht="40.5">
      <c r="A317" s="99">
        <v>313</v>
      </c>
      <c r="B317" s="84" t="s">
        <v>59</v>
      </c>
      <c r="C317" s="99">
        <v>7</v>
      </c>
      <c r="D317" s="83">
        <v>244</v>
      </c>
      <c r="E317" s="83">
        <v>2</v>
      </c>
      <c r="F317" s="83">
        <v>314</v>
      </c>
      <c r="G317" s="85" t="s">
        <v>133</v>
      </c>
      <c r="H317" s="102" t="s">
        <v>272</v>
      </c>
      <c r="I317" s="97" t="s">
        <v>166</v>
      </c>
      <c r="J317" s="86">
        <v>43116</v>
      </c>
      <c r="K317" s="87" t="s">
        <v>666</v>
      </c>
      <c r="L317" s="88" t="s">
        <v>637</v>
      </c>
    </row>
    <row r="318" spans="1:12" ht="40.5">
      <c r="A318" s="99">
        <v>314</v>
      </c>
      <c r="B318" s="84" t="s">
        <v>59</v>
      </c>
      <c r="C318" s="99">
        <v>8</v>
      </c>
      <c r="D318" s="83">
        <v>245</v>
      </c>
      <c r="E318" s="83">
        <v>2</v>
      </c>
      <c r="F318" s="83">
        <v>314</v>
      </c>
      <c r="G318" s="85" t="s">
        <v>133</v>
      </c>
      <c r="H318" s="102" t="s">
        <v>272</v>
      </c>
      <c r="I318" s="97" t="s">
        <v>166</v>
      </c>
      <c r="J318" s="86">
        <v>43116</v>
      </c>
      <c r="K318" s="87" t="s">
        <v>666</v>
      </c>
      <c r="L318" s="88" t="s">
        <v>637</v>
      </c>
    </row>
    <row r="319" spans="1:12" ht="40.5">
      <c r="A319" s="99">
        <v>315</v>
      </c>
      <c r="B319" s="84" t="s">
        <v>59</v>
      </c>
      <c r="C319" s="99">
        <v>9</v>
      </c>
      <c r="D319" s="83">
        <v>302</v>
      </c>
      <c r="E319" s="83">
        <v>4</v>
      </c>
      <c r="F319" s="83">
        <v>286</v>
      </c>
      <c r="G319" s="85" t="s">
        <v>151</v>
      </c>
      <c r="H319" s="102" t="s">
        <v>272</v>
      </c>
      <c r="I319" s="103" t="s">
        <v>38</v>
      </c>
      <c r="J319" s="86">
        <v>43116</v>
      </c>
      <c r="K319" s="87" t="s">
        <v>666</v>
      </c>
      <c r="L319" s="88" t="s">
        <v>637</v>
      </c>
    </row>
    <row r="320" spans="1:12" ht="40.5">
      <c r="A320" s="99">
        <v>316</v>
      </c>
      <c r="B320" s="84" t="s">
        <v>59</v>
      </c>
      <c r="C320" s="99">
        <v>10</v>
      </c>
      <c r="D320" s="83">
        <v>303</v>
      </c>
      <c r="E320" s="83">
        <v>4</v>
      </c>
      <c r="F320" s="83">
        <v>286</v>
      </c>
      <c r="G320" s="85" t="s">
        <v>151</v>
      </c>
      <c r="H320" s="102" t="s">
        <v>272</v>
      </c>
      <c r="I320" s="103" t="s">
        <v>38</v>
      </c>
      <c r="J320" s="86">
        <v>43116</v>
      </c>
      <c r="K320" s="87" t="s">
        <v>666</v>
      </c>
      <c r="L320" s="88" t="s">
        <v>637</v>
      </c>
    </row>
    <row r="321" spans="1:12" ht="40.5">
      <c r="A321" s="99">
        <v>317</v>
      </c>
      <c r="B321" s="84" t="s">
        <v>59</v>
      </c>
      <c r="C321" s="99">
        <v>11</v>
      </c>
      <c r="D321" s="83">
        <v>304</v>
      </c>
      <c r="E321" s="83">
        <v>4</v>
      </c>
      <c r="F321" s="83">
        <v>286</v>
      </c>
      <c r="G321" s="85" t="s">
        <v>151</v>
      </c>
      <c r="H321" s="102" t="s">
        <v>272</v>
      </c>
      <c r="I321" s="103" t="s">
        <v>38</v>
      </c>
      <c r="J321" s="86">
        <v>43116</v>
      </c>
      <c r="K321" s="87" t="s">
        <v>666</v>
      </c>
      <c r="L321" s="88" t="s">
        <v>637</v>
      </c>
    </row>
    <row r="322" spans="1:12" ht="40.5">
      <c r="A322" s="99">
        <v>318</v>
      </c>
      <c r="B322" s="84" t="s">
        <v>59</v>
      </c>
      <c r="C322" s="99">
        <v>12</v>
      </c>
      <c r="D322" s="83">
        <v>315</v>
      </c>
      <c r="E322" s="83">
        <v>4</v>
      </c>
      <c r="F322" s="83">
        <v>286</v>
      </c>
      <c r="G322" s="85" t="s">
        <v>151</v>
      </c>
      <c r="H322" s="102" t="s">
        <v>272</v>
      </c>
      <c r="I322" s="103" t="s">
        <v>38</v>
      </c>
      <c r="J322" s="86">
        <v>43116</v>
      </c>
      <c r="K322" s="87" t="s">
        <v>666</v>
      </c>
      <c r="L322" s="88" t="s">
        <v>637</v>
      </c>
    </row>
    <row r="323" spans="1:12" ht="40.5">
      <c r="A323" s="99">
        <v>319</v>
      </c>
      <c r="B323" s="84" t="s">
        <v>59</v>
      </c>
      <c r="C323" s="99">
        <v>13</v>
      </c>
      <c r="D323" s="83">
        <v>316</v>
      </c>
      <c r="E323" s="83">
        <v>4</v>
      </c>
      <c r="F323" s="83">
        <v>286</v>
      </c>
      <c r="G323" s="85" t="s">
        <v>151</v>
      </c>
      <c r="H323" s="102" t="s">
        <v>272</v>
      </c>
      <c r="I323" s="103" t="s">
        <v>38</v>
      </c>
      <c r="J323" s="86">
        <v>43116</v>
      </c>
      <c r="K323" s="87" t="s">
        <v>666</v>
      </c>
      <c r="L323" s="88" t="s">
        <v>637</v>
      </c>
    </row>
    <row r="324" spans="1:12" ht="40.5">
      <c r="A324" s="99">
        <v>320</v>
      </c>
      <c r="B324" s="84" t="s">
        <v>59</v>
      </c>
      <c r="C324" s="99">
        <v>14</v>
      </c>
      <c r="D324" s="83">
        <v>317</v>
      </c>
      <c r="E324" s="83">
        <v>4</v>
      </c>
      <c r="F324" s="83">
        <v>286</v>
      </c>
      <c r="G324" s="85" t="s">
        <v>151</v>
      </c>
      <c r="H324" s="102" t="s">
        <v>272</v>
      </c>
      <c r="I324" s="103" t="s">
        <v>38</v>
      </c>
      <c r="J324" s="86">
        <v>43116</v>
      </c>
      <c r="K324" s="87" t="s">
        <v>666</v>
      </c>
      <c r="L324" s="88" t="s">
        <v>637</v>
      </c>
    </row>
    <row r="325" spans="1:12" ht="54">
      <c r="A325" s="99">
        <v>321</v>
      </c>
      <c r="B325" s="84" t="s">
        <v>59</v>
      </c>
      <c r="C325" s="99">
        <v>15</v>
      </c>
      <c r="D325" s="83">
        <v>483</v>
      </c>
      <c r="E325" s="83">
        <v>4</v>
      </c>
      <c r="F325" s="83">
        <v>2982</v>
      </c>
      <c r="G325" s="85" t="s">
        <v>152</v>
      </c>
      <c r="H325" s="102" t="s">
        <v>272</v>
      </c>
      <c r="I325" s="82" t="s">
        <v>740</v>
      </c>
      <c r="J325" s="86">
        <v>43116</v>
      </c>
      <c r="K325" s="87" t="s">
        <v>666</v>
      </c>
      <c r="L325" s="88" t="s">
        <v>637</v>
      </c>
    </row>
    <row r="326" spans="1:12" ht="54">
      <c r="A326" s="99">
        <v>322</v>
      </c>
      <c r="B326" s="84" t="s">
        <v>59</v>
      </c>
      <c r="C326" s="99">
        <v>16</v>
      </c>
      <c r="D326" s="83">
        <v>484</v>
      </c>
      <c r="E326" s="83">
        <v>4</v>
      </c>
      <c r="F326" s="83">
        <v>2982</v>
      </c>
      <c r="G326" s="85" t="s">
        <v>152</v>
      </c>
      <c r="H326" s="102" t="s">
        <v>272</v>
      </c>
      <c r="I326" s="82" t="s">
        <v>740</v>
      </c>
      <c r="J326" s="86">
        <v>43116</v>
      </c>
      <c r="K326" s="87" t="s">
        <v>666</v>
      </c>
      <c r="L326" s="88" t="s">
        <v>637</v>
      </c>
    </row>
    <row r="327" spans="1:12" ht="54">
      <c r="A327" s="99">
        <v>323</v>
      </c>
      <c r="B327" s="84" t="s">
        <v>59</v>
      </c>
      <c r="C327" s="99">
        <v>17</v>
      </c>
      <c r="D327" s="83">
        <v>487</v>
      </c>
      <c r="E327" s="83">
        <v>4</v>
      </c>
      <c r="F327" s="83">
        <v>2982</v>
      </c>
      <c r="G327" s="85" t="s">
        <v>152</v>
      </c>
      <c r="H327" s="102" t="s">
        <v>272</v>
      </c>
      <c r="I327" s="82" t="s">
        <v>740</v>
      </c>
      <c r="J327" s="86">
        <v>43116</v>
      </c>
      <c r="K327" s="87" t="s">
        <v>666</v>
      </c>
      <c r="L327" s="88" t="s">
        <v>637</v>
      </c>
    </row>
    <row r="328" spans="1:12" ht="54">
      <c r="A328" s="99">
        <v>324</v>
      </c>
      <c r="B328" s="84" t="s">
        <v>59</v>
      </c>
      <c r="C328" s="99">
        <v>18</v>
      </c>
      <c r="D328" s="83">
        <v>488</v>
      </c>
      <c r="E328" s="83">
        <v>4</v>
      </c>
      <c r="F328" s="83">
        <v>2982</v>
      </c>
      <c r="G328" s="85" t="s">
        <v>152</v>
      </c>
      <c r="H328" s="102" t="s">
        <v>272</v>
      </c>
      <c r="I328" s="82" t="s">
        <v>740</v>
      </c>
      <c r="J328" s="86">
        <v>43116</v>
      </c>
      <c r="K328" s="87" t="s">
        <v>666</v>
      </c>
      <c r="L328" s="88" t="s">
        <v>637</v>
      </c>
    </row>
    <row r="329" spans="1:12" ht="54">
      <c r="A329" s="99">
        <v>325</v>
      </c>
      <c r="B329" s="84" t="s">
        <v>59</v>
      </c>
      <c r="C329" s="99">
        <v>19</v>
      </c>
      <c r="D329" s="83">
        <v>489</v>
      </c>
      <c r="E329" s="83">
        <v>4</v>
      </c>
      <c r="F329" s="83">
        <v>2982</v>
      </c>
      <c r="G329" s="85" t="s">
        <v>152</v>
      </c>
      <c r="H329" s="102" t="s">
        <v>272</v>
      </c>
      <c r="I329" s="82" t="s">
        <v>740</v>
      </c>
      <c r="J329" s="86">
        <v>43116</v>
      </c>
      <c r="K329" s="87" t="s">
        <v>666</v>
      </c>
      <c r="L329" s="88" t="s">
        <v>637</v>
      </c>
    </row>
    <row r="330" spans="1:12" ht="54">
      <c r="A330" s="99">
        <v>326</v>
      </c>
      <c r="B330" s="84" t="s">
        <v>59</v>
      </c>
      <c r="C330" s="99">
        <v>20</v>
      </c>
      <c r="D330" s="83">
        <v>518</v>
      </c>
      <c r="E330" s="83">
        <v>2</v>
      </c>
      <c r="F330" s="83">
        <v>1532</v>
      </c>
      <c r="G330" s="85" t="s">
        <v>218</v>
      </c>
      <c r="H330" s="102" t="s">
        <v>272</v>
      </c>
      <c r="I330" s="97" t="s">
        <v>124</v>
      </c>
      <c r="J330" s="86">
        <v>43116</v>
      </c>
      <c r="K330" s="87" t="s">
        <v>666</v>
      </c>
      <c r="L330" s="88" t="s">
        <v>637</v>
      </c>
    </row>
    <row r="331" spans="1:12" ht="40.5">
      <c r="A331" s="99">
        <v>327</v>
      </c>
      <c r="B331" s="84" t="s">
        <v>59</v>
      </c>
      <c r="C331" s="99">
        <v>21</v>
      </c>
      <c r="D331" s="83">
        <v>523</v>
      </c>
      <c r="E331" s="83">
        <v>2</v>
      </c>
      <c r="F331" s="83">
        <v>314</v>
      </c>
      <c r="G331" s="85" t="s">
        <v>133</v>
      </c>
      <c r="H331" s="102" t="s">
        <v>272</v>
      </c>
      <c r="I331" s="97" t="s">
        <v>139</v>
      </c>
      <c r="J331" s="86">
        <v>43116</v>
      </c>
      <c r="K331" s="87" t="s">
        <v>666</v>
      </c>
      <c r="L331" s="88" t="s">
        <v>637</v>
      </c>
    </row>
    <row r="332" spans="1:12" ht="40.5">
      <c r="A332" s="99">
        <v>328</v>
      </c>
      <c r="B332" s="84" t="s">
        <v>59</v>
      </c>
      <c r="C332" s="99">
        <v>22</v>
      </c>
      <c r="D332" s="83">
        <v>523</v>
      </c>
      <c r="E332" s="83">
        <v>2</v>
      </c>
      <c r="F332" s="83">
        <v>314</v>
      </c>
      <c r="G332" s="85" t="s">
        <v>133</v>
      </c>
      <c r="H332" s="102" t="s">
        <v>272</v>
      </c>
      <c r="I332" s="97" t="s">
        <v>140</v>
      </c>
      <c r="J332" s="86">
        <v>43116</v>
      </c>
      <c r="K332" s="87" t="s">
        <v>666</v>
      </c>
      <c r="L332" s="88" t="s">
        <v>637</v>
      </c>
    </row>
    <row r="333" spans="1:12" ht="27">
      <c r="A333" s="99">
        <v>329</v>
      </c>
      <c r="B333" s="84" t="s">
        <v>59</v>
      </c>
      <c r="C333" s="99">
        <v>23</v>
      </c>
      <c r="D333" s="83">
        <v>541</v>
      </c>
      <c r="E333" s="83">
        <v>4</v>
      </c>
      <c r="F333" s="83">
        <v>491</v>
      </c>
      <c r="G333" s="85" t="s">
        <v>164</v>
      </c>
      <c r="H333" s="102" t="s">
        <v>272</v>
      </c>
      <c r="I333" s="103" t="s">
        <v>154</v>
      </c>
      <c r="J333" s="86">
        <v>43116</v>
      </c>
      <c r="K333" s="87" t="s">
        <v>666</v>
      </c>
      <c r="L333" s="88" t="s">
        <v>637</v>
      </c>
    </row>
    <row r="334" spans="1:12" ht="40.5">
      <c r="A334" s="99">
        <v>330</v>
      </c>
      <c r="B334" s="84" t="s">
        <v>59</v>
      </c>
      <c r="C334" s="99">
        <v>24</v>
      </c>
      <c r="D334" s="83">
        <v>541</v>
      </c>
      <c r="E334" s="83">
        <v>2</v>
      </c>
      <c r="F334" s="83">
        <v>2824</v>
      </c>
      <c r="G334" s="85" t="s">
        <v>135</v>
      </c>
      <c r="H334" s="102" t="s">
        <v>272</v>
      </c>
      <c r="I334" s="103" t="s">
        <v>238</v>
      </c>
      <c r="J334" s="86">
        <v>43116</v>
      </c>
      <c r="K334" s="87" t="s">
        <v>666</v>
      </c>
      <c r="L334" s="88" t="s">
        <v>637</v>
      </c>
    </row>
    <row r="335" spans="1:12" ht="54">
      <c r="A335" s="99">
        <v>331</v>
      </c>
      <c r="B335" s="84" t="s">
        <v>59</v>
      </c>
      <c r="C335" s="99">
        <v>25</v>
      </c>
      <c r="D335" s="83">
        <v>568</v>
      </c>
      <c r="E335" s="83">
        <v>2</v>
      </c>
      <c r="F335" s="83">
        <v>1532</v>
      </c>
      <c r="G335" s="85" t="s">
        <v>219</v>
      </c>
      <c r="H335" s="102" t="s">
        <v>272</v>
      </c>
      <c r="I335" s="97" t="s">
        <v>124</v>
      </c>
      <c r="J335" s="86">
        <v>43116</v>
      </c>
      <c r="K335" s="87" t="s">
        <v>666</v>
      </c>
      <c r="L335" s="88" t="s">
        <v>637</v>
      </c>
    </row>
    <row r="336" spans="1:12" ht="40.5">
      <c r="A336" s="99">
        <v>332</v>
      </c>
      <c r="B336" s="84" t="s">
        <v>59</v>
      </c>
      <c r="C336" s="99">
        <v>26</v>
      </c>
      <c r="D336" s="83">
        <v>571</v>
      </c>
      <c r="E336" s="83">
        <v>2</v>
      </c>
      <c r="F336" s="83">
        <v>314</v>
      </c>
      <c r="G336" s="85" t="s">
        <v>133</v>
      </c>
      <c r="H336" s="102" t="s">
        <v>272</v>
      </c>
      <c r="I336" s="97" t="s">
        <v>166</v>
      </c>
      <c r="J336" s="86">
        <v>43116</v>
      </c>
      <c r="K336" s="87" t="s">
        <v>666</v>
      </c>
      <c r="L336" s="88" t="s">
        <v>637</v>
      </c>
    </row>
    <row r="337" spans="1:12" ht="54">
      <c r="A337" s="99">
        <v>333</v>
      </c>
      <c r="B337" s="84" t="s">
        <v>59</v>
      </c>
      <c r="C337" s="99">
        <v>27</v>
      </c>
      <c r="D337" s="83">
        <v>589</v>
      </c>
      <c r="E337" s="83">
        <v>2</v>
      </c>
      <c r="F337" s="83">
        <v>1532</v>
      </c>
      <c r="G337" s="85" t="s">
        <v>220</v>
      </c>
      <c r="H337" s="102" t="s">
        <v>272</v>
      </c>
      <c r="I337" s="97" t="s">
        <v>124</v>
      </c>
      <c r="J337" s="86">
        <v>43116</v>
      </c>
      <c r="K337" s="87" t="s">
        <v>666</v>
      </c>
      <c r="L337" s="88" t="s">
        <v>637</v>
      </c>
    </row>
    <row r="338" spans="1:12" ht="27">
      <c r="A338" s="99">
        <v>334</v>
      </c>
      <c r="B338" s="84" t="s">
        <v>51</v>
      </c>
      <c r="C338" s="99">
        <v>1</v>
      </c>
      <c r="D338" s="99">
        <v>127</v>
      </c>
      <c r="E338" s="83">
        <v>4</v>
      </c>
      <c r="F338" s="83">
        <v>491</v>
      </c>
      <c r="G338" s="85" t="s">
        <v>164</v>
      </c>
      <c r="H338" s="102" t="s">
        <v>272</v>
      </c>
      <c r="I338" s="103" t="s">
        <v>154</v>
      </c>
      <c r="J338" s="86">
        <v>43116</v>
      </c>
      <c r="K338" s="87" t="s">
        <v>666</v>
      </c>
      <c r="L338" s="88" t="s">
        <v>637</v>
      </c>
    </row>
    <row r="339" spans="1:12" ht="27">
      <c r="A339" s="99">
        <v>335</v>
      </c>
      <c r="B339" s="84" t="s">
        <v>51</v>
      </c>
      <c r="C339" s="99">
        <v>2</v>
      </c>
      <c r="D339" s="99">
        <v>139</v>
      </c>
      <c r="E339" s="83">
        <v>4</v>
      </c>
      <c r="F339" s="83">
        <v>491</v>
      </c>
      <c r="G339" s="85" t="s">
        <v>164</v>
      </c>
      <c r="H339" s="102" t="s">
        <v>272</v>
      </c>
      <c r="I339" s="103" t="s">
        <v>154</v>
      </c>
      <c r="J339" s="86">
        <v>43116</v>
      </c>
      <c r="K339" s="87" t="s">
        <v>666</v>
      </c>
      <c r="L339" s="88" t="s">
        <v>637</v>
      </c>
    </row>
    <row r="340" spans="1:12" ht="27">
      <c r="A340" s="99">
        <v>336</v>
      </c>
      <c r="B340" s="84" t="s">
        <v>51</v>
      </c>
      <c r="C340" s="99">
        <v>3</v>
      </c>
      <c r="D340" s="99">
        <v>140</v>
      </c>
      <c r="E340" s="83">
        <v>4</v>
      </c>
      <c r="F340" s="83">
        <v>491</v>
      </c>
      <c r="G340" s="85" t="s">
        <v>164</v>
      </c>
      <c r="H340" s="102" t="s">
        <v>272</v>
      </c>
      <c r="I340" s="103" t="s">
        <v>154</v>
      </c>
      <c r="J340" s="86">
        <v>43116</v>
      </c>
      <c r="K340" s="87" t="s">
        <v>666</v>
      </c>
      <c r="L340" s="88" t="s">
        <v>637</v>
      </c>
    </row>
    <row r="341" spans="1:12" ht="27">
      <c r="A341" s="99">
        <v>337</v>
      </c>
      <c r="B341" s="84" t="s">
        <v>51</v>
      </c>
      <c r="C341" s="99">
        <v>4</v>
      </c>
      <c r="D341" s="99">
        <v>142</v>
      </c>
      <c r="E341" s="83">
        <v>4</v>
      </c>
      <c r="F341" s="83">
        <v>491</v>
      </c>
      <c r="G341" s="85" t="s">
        <v>164</v>
      </c>
      <c r="H341" s="102" t="s">
        <v>272</v>
      </c>
      <c r="I341" s="103" t="s">
        <v>154</v>
      </c>
      <c r="J341" s="86">
        <v>43116</v>
      </c>
      <c r="K341" s="87" t="s">
        <v>666</v>
      </c>
      <c r="L341" s="88" t="s">
        <v>637</v>
      </c>
    </row>
    <row r="342" spans="1:12" ht="27">
      <c r="A342" s="99">
        <v>338</v>
      </c>
      <c r="B342" s="84" t="s">
        <v>51</v>
      </c>
      <c r="C342" s="99">
        <v>5</v>
      </c>
      <c r="D342" s="99">
        <v>143</v>
      </c>
      <c r="E342" s="83">
        <v>4</v>
      </c>
      <c r="F342" s="83">
        <v>491</v>
      </c>
      <c r="G342" s="85" t="s">
        <v>164</v>
      </c>
      <c r="H342" s="102" t="s">
        <v>272</v>
      </c>
      <c r="I342" s="103" t="s">
        <v>154</v>
      </c>
      <c r="J342" s="86">
        <v>43116</v>
      </c>
      <c r="K342" s="87" t="s">
        <v>666</v>
      </c>
      <c r="L342" s="88" t="s">
        <v>637</v>
      </c>
    </row>
    <row r="343" spans="1:12" ht="27">
      <c r="A343" s="99">
        <v>339</v>
      </c>
      <c r="B343" s="84" t="s">
        <v>51</v>
      </c>
      <c r="C343" s="99">
        <v>6</v>
      </c>
      <c r="D343" s="99">
        <v>258</v>
      </c>
      <c r="E343" s="83">
        <v>4</v>
      </c>
      <c r="F343" s="83">
        <v>491</v>
      </c>
      <c r="G343" s="85" t="s">
        <v>164</v>
      </c>
      <c r="H343" s="102" t="s">
        <v>272</v>
      </c>
      <c r="I343" s="103" t="s">
        <v>154</v>
      </c>
      <c r="J343" s="86">
        <v>43116</v>
      </c>
      <c r="K343" s="87" t="s">
        <v>666</v>
      </c>
      <c r="L343" s="88" t="s">
        <v>637</v>
      </c>
    </row>
    <row r="344" spans="1:12" ht="27">
      <c r="A344" s="99">
        <v>340</v>
      </c>
      <c r="B344" s="84" t="s">
        <v>51</v>
      </c>
      <c r="C344" s="99">
        <v>7</v>
      </c>
      <c r="D344" s="99">
        <v>260</v>
      </c>
      <c r="E344" s="83">
        <v>4</v>
      </c>
      <c r="F344" s="83">
        <v>491</v>
      </c>
      <c r="G344" s="85" t="s">
        <v>164</v>
      </c>
      <c r="H344" s="102" t="s">
        <v>272</v>
      </c>
      <c r="I344" s="103" t="s">
        <v>154</v>
      </c>
      <c r="J344" s="86">
        <v>43116</v>
      </c>
      <c r="K344" s="87" t="s">
        <v>666</v>
      </c>
      <c r="L344" s="88" t="s">
        <v>637</v>
      </c>
    </row>
    <row r="345" spans="1:12" ht="27">
      <c r="A345" s="99">
        <v>341</v>
      </c>
      <c r="B345" s="84" t="s">
        <v>51</v>
      </c>
      <c r="C345" s="99">
        <v>8</v>
      </c>
      <c r="D345" s="99">
        <v>266</v>
      </c>
      <c r="E345" s="83">
        <v>4</v>
      </c>
      <c r="F345" s="83">
        <v>491</v>
      </c>
      <c r="G345" s="85" t="s">
        <v>164</v>
      </c>
      <c r="H345" s="102" t="s">
        <v>272</v>
      </c>
      <c r="I345" s="103" t="s">
        <v>154</v>
      </c>
      <c r="J345" s="86">
        <v>43116</v>
      </c>
      <c r="K345" s="87" t="s">
        <v>666</v>
      </c>
      <c r="L345" s="88" t="s">
        <v>637</v>
      </c>
    </row>
    <row r="346" spans="1:12" ht="27">
      <c r="A346" s="99">
        <v>342</v>
      </c>
      <c r="B346" s="84" t="s">
        <v>51</v>
      </c>
      <c r="C346" s="99">
        <v>9</v>
      </c>
      <c r="D346" s="99">
        <v>268</v>
      </c>
      <c r="E346" s="83">
        <v>4</v>
      </c>
      <c r="F346" s="83">
        <v>491</v>
      </c>
      <c r="G346" s="85" t="s">
        <v>164</v>
      </c>
      <c r="H346" s="102" t="s">
        <v>272</v>
      </c>
      <c r="I346" s="103" t="s">
        <v>154</v>
      </c>
      <c r="J346" s="86">
        <v>43116</v>
      </c>
      <c r="K346" s="87" t="s">
        <v>666</v>
      </c>
      <c r="L346" s="88" t="s">
        <v>637</v>
      </c>
    </row>
    <row r="347" spans="1:12" ht="54">
      <c r="A347" s="99">
        <v>343</v>
      </c>
      <c r="B347" s="84" t="s">
        <v>51</v>
      </c>
      <c r="C347" s="99">
        <v>10</v>
      </c>
      <c r="D347" s="99">
        <v>303</v>
      </c>
      <c r="E347" s="83">
        <v>2</v>
      </c>
      <c r="F347" s="83">
        <v>2814</v>
      </c>
      <c r="G347" s="85" t="s">
        <v>126</v>
      </c>
      <c r="H347" s="102" t="s">
        <v>272</v>
      </c>
      <c r="I347" s="97" t="s">
        <v>402</v>
      </c>
      <c r="J347" s="86">
        <v>43116</v>
      </c>
      <c r="K347" s="87" t="s">
        <v>666</v>
      </c>
      <c r="L347" s="88" t="s">
        <v>637</v>
      </c>
    </row>
    <row r="348" spans="1:12" ht="54">
      <c r="A348" s="99">
        <v>344</v>
      </c>
      <c r="B348" s="84" t="s">
        <v>51</v>
      </c>
      <c r="C348" s="99">
        <v>11</v>
      </c>
      <c r="D348" s="99">
        <v>310</v>
      </c>
      <c r="E348" s="83">
        <v>2</v>
      </c>
      <c r="F348" s="83">
        <v>2814</v>
      </c>
      <c r="G348" s="85" t="s">
        <v>126</v>
      </c>
      <c r="H348" s="102" t="s">
        <v>272</v>
      </c>
      <c r="I348" s="97" t="s">
        <v>402</v>
      </c>
      <c r="J348" s="86">
        <v>43116</v>
      </c>
      <c r="K348" s="87" t="s">
        <v>666</v>
      </c>
      <c r="L348" s="88" t="s">
        <v>637</v>
      </c>
    </row>
    <row r="349" spans="1:12" ht="54">
      <c r="A349" s="99">
        <v>345</v>
      </c>
      <c r="B349" s="84" t="s">
        <v>51</v>
      </c>
      <c r="C349" s="99">
        <v>12</v>
      </c>
      <c r="D349" s="99">
        <v>345</v>
      </c>
      <c r="E349" s="83">
        <v>2</v>
      </c>
      <c r="F349" s="83">
        <v>2814</v>
      </c>
      <c r="G349" s="85" t="s">
        <v>126</v>
      </c>
      <c r="H349" s="102" t="s">
        <v>272</v>
      </c>
      <c r="I349" s="97" t="s">
        <v>403</v>
      </c>
      <c r="J349" s="86">
        <v>43116</v>
      </c>
      <c r="K349" s="87" t="s">
        <v>666</v>
      </c>
      <c r="L349" s="88" t="s">
        <v>637</v>
      </c>
    </row>
    <row r="350" spans="1:12" ht="54">
      <c r="A350" s="99">
        <v>346</v>
      </c>
      <c r="B350" s="84" t="s">
        <v>51</v>
      </c>
      <c r="C350" s="99">
        <v>13</v>
      </c>
      <c r="D350" s="99">
        <v>345</v>
      </c>
      <c r="E350" s="83">
        <v>2</v>
      </c>
      <c r="F350" s="83">
        <v>2814</v>
      </c>
      <c r="G350" s="85" t="s">
        <v>126</v>
      </c>
      <c r="H350" s="102" t="s">
        <v>272</v>
      </c>
      <c r="I350" s="97" t="s">
        <v>403</v>
      </c>
      <c r="J350" s="86">
        <v>43116</v>
      </c>
      <c r="K350" s="87" t="s">
        <v>666</v>
      </c>
      <c r="L350" s="88" t="s">
        <v>637</v>
      </c>
    </row>
    <row r="351" spans="1:12" ht="54">
      <c r="A351" s="99">
        <v>347</v>
      </c>
      <c r="B351" s="84" t="s">
        <v>51</v>
      </c>
      <c r="C351" s="99">
        <v>14</v>
      </c>
      <c r="D351" s="99">
        <v>461</v>
      </c>
      <c r="E351" s="83">
        <v>2</v>
      </c>
      <c r="F351" s="83">
        <v>1532</v>
      </c>
      <c r="G351" s="85" t="s">
        <v>221</v>
      </c>
      <c r="H351" s="102" t="s">
        <v>272</v>
      </c>
      <c r="I351" s="97" t="s">
        <v>124</v>
      </c>
      <c r="J351" s="86">
        <v>43116</v>
      </c>
      <c r="K351" s="87" t="s">
        <v>666</v>
      </c>
      <c r="L351" s="88" t="s">
        <v>637</v>
      </c>
    </row>
    <row r="352" spans="1:12" ht="54">
      <c r="A352" s="99">
        <v>348</v>
      </c>
      <c r="B352" s="84" t="s">
        <v>51</v>
      </c>
      <c r="C352" s="99">
        <v>15</v>
      </c>
      <c r="D352" s="99">
        <v>576</v>
      </c>
      <c r="E352" s="83">
        <v>2</v>
      </c>
      <c r="F352" s="83">
        <v>1532</v>
      </c>
      <c r="G352" s="85" t="s">
        <v>24</v>
      </c>
      <c r="H352" s="102" t="s">
        <v>272</v>
      </c>
      <c r="I352" s="97" t="s">
        <v>124</v>
      </c>
      <c r="J352" s="86">
        <v>43116</v>
      </c>
      <c r="K352" s="87" t="s">
        <v>666</v>
      </c>
      <c r="L352" s="88" t="s">
        <v>637</v>
      </c>
    </row>
    <row r="353" spans="1:12" ht="54">
      <c r="A353" s="99">
        <v>349</v>
      </c>
      <c r="B353" s="84" t="s">
        <v>51</v>
      </c>
      <c r="C353" s="99">
        <v>16</v>
      </c>
      <c r="D353" s="99">
        <v>661</v>
      </c>
      <c r="E353" s="83">
        <v>4</v>
      </c>
      <c r="F353" s="83">
        <v>1503</v>
      </c>
      <c r="G353" s="85" t="s">
        <v>25</v>
      </c>
      <c r="H353" s="102" t="s">
        <v>272</v>
      </c>
      <c r="I353" s="97" t="s">
        <v>124</v>
      </c>
      <c r="J353" s="86">
        <v>43116</v>
      </c>
      <c r="K353" s="87" t="s">
        <v>666</v>
      </c>
      <c r="L353" s="88" t="s">
        <v>637</v>
      </c>
    </row>
    <row r="354" spans="1:12" ht="54">
      <c r="A354" s="99">
        <v>350</v>
      </c>
      <c r="B354" s="100" t="s">
        <v>51</v>
      </c>
      <c r="C354" s="99">
        <v>17</v>
      </c>
      <c r="D354" s="99">
        <v>678</v>
      </c>
      <c r="E354" s="99">
        <v>2</v>
      </c>
      <c r="F354" s="99">
        <v>1532</v>
      </c>
      <c r="G354" s="97" t="s">
        <v>573</v>
      </c>
      <c r="H354" s="102" t="s">
        <v>272</v>
      </c>
      <c r="I354" s="97" t="s">
        <v>124</v>
      </c>
      <c r="J354" s="86">
        <v>43116</v>
      </c>
      <c r="K354" s="87" t="s">
        <v>666</v>
      </c>
      <c r="L354" s="88" t="s">
        <v>637</v>
      </c>
    </row>
    <row r="355" spans="1:12" ht="54">
      <c r="A355" s="99">
        <v>351</v>
      </c>
      <c r="B355" s="84" t="s">
        <v>51</v>
      </c>
      <c r="C355" s="99">
        <v>18</v>
      </c>
      <c r="D355" s="99">
        <v>693</v>
      </c>
      <c r="E355" s="83">
        <v>4</v>
      </c>
      <c r="F355" s="83">
        <v>1505</v>
      </c>
      <c r="G355" s="85" t="s">
        <v>404</v>
      </c>
      <c r="H355" s="102" t="s">
        <v>272</v>
      </c>
      <c r="I355" s="97" t="s">
        <v>124</v>
      </c>
      <c r="J355" s="86">
        <v>43116</v>
      </c>
      <c r="K355" s="87" t="s">
        <v>666</v>
      </c>
      <c r="L355" s="88" t="s">
        <v>637</v>
      </c>
    </row>
    <row r="356" spans="1:12" ht="54">
      <c r="A356" s="99">
        <v>352</v>
      </c>
      <c r="B356" s="84" t="s">
        <v>51</v>
      </c>
      <c r="C356" s="99">
        <v>19</v>
      </c>
      <c r="D356" s="99">
        <v>707</v>
      </c>
      <c r="E356" s="83">
        <v>4</v>
      </c>
      <c r="F356" s="83">
        <v>1505</v>
      </c>
      <c r="G356" s="85" t="s">
        <v>26</v>
      </c>
      <c r="H356" s="102" t="s">
        <v>272</v>
      </c>
      <c r="I356" s="97" t="s">
        <v>124</v>
      </c>
      <c r="J356" s="86">
        <v>43116</v>
      </c>
      <c r="K356" s="87" t="s">
        <v>666</v>
      </c>
      <c r="L356" s="88" t="s">
        <v>637</v>
      </c>
    </row>
    <row r="357" spans="1:12" ht="27">
      <c r="A357" s="99">
        <v>353</v>
      </c>
      <c r="B357" s="84" t="s">
        <v>51</v>
      </c>
      <c r="C357" s="99">
        <v>20</v>
      </c>
      <c r="D357" s="99">
        <v>721</v>
      </c>
      <c r="E357" s="83">
        <v>2</v>
      </c>
      <c r="F357" s="83">
        <v>3206</v>
      </c>
      <c r="G357" s="85" t="s">
        <v>27</v>
      </c>
      <c r="H357" s="102" t="s">
        <v>272</v>
      </c>
      <c r="I357" s="103" t="s">
        <v>115</v>
      </c>
      <c r="J357" s="86">
        <v>43116</v>
      </c>
      <c r="K357" s="87" t="s">
        <v>666</v>
      </c>
      <c r="L357" s="88" t="s">
        <v>637</v>
      </c>
    </row>
    <row r="358" spans="1:12" ht="27">
      <c r="A358" s="99">
        <v>354</v>
      </c>
      <c r="B358" s="84" t="s">
        <v>51</v>
      </c>
      <c r="C358" s="99">
        <v>21</v>
      </c>
      <c r="D358" s="99">
        <v>721</v>
      </c>
      <c r="E358" s="83">
        <v>2</v>
      </c>
      <c r="F358" s="83">
        <v>3206</v>
      </c>
      <c r="G358" s="85" t="s">
        <v>28</v>
      </c>
      <c r="H358" s="102" t="s">
        <v>272</v>
      </c>
      <c r="I358" s="103" t="s">
        <v>115</v>
      </c>
      <c r="J358" s="86">
        <v>43116</v>
      </c>
      <c r="K358" s="87" t="s">
        <v>666</v>
      </c>
      <c r="L358" s="88" t="s">
        <v>637</v>
      </c>
    </row>
    <row r="359" spans="1:12" ht="40.5">
      <c r="A359" s="99">
        <v>355</v>
      </c>
      <c r="B359" s="84" t="s">
        <v>51</v>
      </c>
      <c r="C359" s="99">
        <v>22</v>
      </c>
      <c r="D359" s="99">
        <v>724</v>
      </c>
      <c r="E359" s="83">
        <v>4</v>
      </c>
      <c r="F359" s="83">
        <v>286</v>
      </c>
      <c r="G359" s="85" t="s">
        <v>151</v>
      </c>
      <c r="H359" s="102" t="s">
        <v>272</v>
      </c>
      <c r="I359" s="103" t="s">
        <v>38</v>
      </c>
      <c r="J359" s="86">
        <v>43116</v>
      </c>
      <c r="K359" s="87" t="s">
        <v>666</v>
      </c>
      <c r="L359" s="88" t="s">
        <v>637</v>
      </c>
    </row>
    <row r="360" spans="1:12" ht="40.5">
      <c r="A360" s="99">
        <v>356</v>
      </c>
      <c r="B360" s="84" t="s">
        <v>51</v>
      </c>
      <c r="C360" s="99">
        <v>23</v>
      </c>
      <c r="D360" s="99">
        <v>725</v>
      </c>
      <c r="E360" s="83">
        <v>4</v>
      </c>
      <c r="F360" s="83">
        <v>286</v>
      </c>
      <c r="G360" s="85" t="s">
        <v>151</v>
      </c>
      <c r="H360" s="102" t="s">
        <v>272</v>
      </c>
      <c r="I360" s="103" t="s">
        <v>38</v>
      </c>
      <c r="J360" s="86">
        <v>43116</v>
      </c>
      <c r="K360" s="87" t="s">
        <v>666</v>
      </c>
      <c r="L360" s="88" t="s">
        <v>637</v>
      </c>
    </row>
    <row r="361" spans="1:12" ht="27">
      <c r="A361" s="99">
        <v>357</v>
      </c>
      <c r="B361" s="84" t="s">
        <v>51</v>
      </c>
      <c r="C361" s="99">
        <v>24</v>
      </c>
      <c r="D361" s="99">
        <v>739</v>
      </c>
      <c r="E361" s="83">
        <v>2</v>
      </c>
      <c r="F361" s="83">
        <v>3206</v>
      </c>
      <c r="G361" s="85" t="s">
        <v>27</v>
      </c>
      <c r="H361" s="102" t="s">
        <v>272</v>
      </c>
      <c r="I361" s="103" t="s">
        <v>115</v>
      </c>
      <c r="J361" s="86">
        <v>43116</v>
      </c>
      <c r="K361" s="87" t="s">
        <v>666</v>
      </c>
      <c r="L361" s="88" t="s">
        <v>637</v>
      </c>
    </row>
    <row r="362" spans="1:12" ht="27">
      <c r="A362" s="99">
        <v>358</v>
      </c>
      <c r="B362" s="84" t="s">
        <v>51</v>
      </c>
      <c r="C362" s="99">
        <v>25</v>
      </c>
      <c r="D362" s="99">
        <v>739</v>
      </c>
      <c r="E362" s="83">
        <v>2</v>
      </c>
      <c r="F362" s="83">
        <v>3206</v>
      </c>
      <c r="G362" s="85" t="s">
        <v>28</v>
      </c>
      <c r="H362" s="102" t="s">
        <v>272</v>
      </c>
      <c r="I362" s="103" t="s">
        <v>115</v>
      </c>
      <c r="J362" s="86">
        <v>43116</v>
      </c>
      <c r="K362" s="87" t="s">
        <v>666</v>
      </c>
      <c r="L362" s="88" t="s">
        <v>637</v>
      </c>
    </row>
    <row r="363" spans="1:12" ht="40.5">
      <c r="A363" s="99">
        <v>359</v>
      </c>
      <c r="B363" s="84" t="s">
        <v>51</v>
      </c>
      <c r="C363" s="99">
        <v>26</v>
      </c>
      <c r="D363" s="99">
        <v>742</v>
      </c>
      <c r="E363" s="83">
        <v>4</v>
      </c>
      <c r="F363" s="83">
        <v>286</v>
      </c>
      <c r="G363" s="85" t="s">
        <v>151</v>
      </c>
      <c r="H363" s="102" t="s">
        <v>272</v>
      </c>
      <c r="I363" s="103" t="s">
        <v>38</v>
      </c>
      <c r="J363" s="86">
        <v>43116</v>
      </c>
      <c r="K363" s="87" t="s">
        <v>666</v>
      </c>
      <c r="L363" s="88" t="s">
        <v>637</v>
      </c>
    </row>
    <row r="364" spans="1:12" ht="40.5">
      <c r="A364" s="99">
        <v>360</v>
      </c>
      <c r="B364" s="84" t="s">
        <v>51</v>
      </c>
      <c r="C364" s="99">
        <v>27</v>
      </c>
      <c r="D364" s="99">
        <v>743</v>
      </c>
      <c r="E364" s="83">
        <v>4</v>
      </c>
      <c r="F364" s="83">
        <v>286</v>
      </c>
      <c r="G364" s="85" t="s">
        <v>151</v>
      </c>
      <c r="H364" s="102" t="s">
        <v>272</v>
      </c>
      <c r="I364" s="103" t="s">
        <v>38</v>
      </c>
      <c r="J364" s="86">
        <v>43116</v>
      </c>
      <c r="K364" s="87" t="s">
        <v>666</v>
      </c>
      <c r="L364" s="88" t="s">
        <v>637</v>
      </c>
    </row>
    <row r="365" spans="1:12" ht="27">
      <c r="A365" s="99">
        <v>361</v>
      </c>
      <c r="B365" s="84" t="s">
        <v>51</v>
      </c>
      <c r="C365" s="99">
        <v>28</v>
      </c>
      <c r="D365" s="99">
        <v>756</v>
      </c>
      <c r="E365" s="83">
        <v>2</v>
      </c>
      <c r="F365" s="83">
        <v>3206</v>
      </c>
      <c r="G365" s="85" t="s">
        <v>27</v>
      </c>
      <c r="H365" s="102" t="s">
        <v>272</v>
      </c>
      <c r="I365" s="103" t="s">
        <v>115</v>
      </c>
      <c r="J365" s="86">
        <v>43116</v>
      </c>
      <c r="K365" s="87" t="s">
        <v>666</v>
      </c>
      <c r="L365" s="88" t="s">
        <v>637</v>
      </c>
    </row>
    <row r="366" spans="1:12" ht="40.5">
      <c r="A366" s="99">
        <v>362</v>
      </c>
      <c r="B366" s="84" t="s">
        <v>51</v>
      </c>
      <c r="C366" s="99">
        <v>29</v>
      </c>
      <c r="D366" s="99">
        <v>761</v>
      </c>
      <c r="E366" s="83">
        <v>4</v>
      </c>
      <c r="F366" s="83">
        <v>286</v>
      </c>
      <c r="G366" s="85" t="s">
        <v>151</v>
      </c>
      <c r="H366" s="102" t="s">
        <v>272</v>
      </c>
      <c r="I366" s="103" t="s">
        <v>38</v>
      </c>
      <c r="J366" s="86">
        <v>43116</v>
      </c>
      <c r="K366" s="87" t="s">
        <v>666</v>
      </c>
      <c r="L366" s="88" t="s">
        <v>637</v>
      </c>
    </row>
    <row r="367" spans="1:12" ht="40.5">
      <c r="A367" s="99">
        <v>363</v>
      </c>
      <c r="B367" s="84" t="s">
        <v>51</v>
      </c>
      <c r="C367" s="99">
        <v>30</v>
      </c>
      <c r="D367" s="99">
        <v>762</v>
      </c>
      <c r="E367" s="83">
        <v>4</v>
      </c>
      <c r="F367" s="83">
        <v>286</v>
      </c>
      <c r="G367" s="85" t="s">
        <v>151</v>
      </c>
      <c r="H367" s="102" t="s">
        <v>272</v>
      </c>
      <c r="I367" s="103" t="s">
        <v>38</v>
      </c>
      <c r="J367" s="86">
        <v>43116</v>
      </c>
      <c r="K367" s="87" t="s">
        <v>666</v>
      </c>
      <c r="L367" s="88" t="s">
        <v>637</v>
      </c>
    </row>
    <row r="368" spans="1:12" ht="27">
      <c r="A368" s="99">
        <v>364</v>
      </c>
      <c r="B368" s="84" t="s">
        <v>51</v>
      </c>
      <c r="C368" s="99">
        <v>31</v>
      </c>
      <c r="D368" s="99">
        <v>775</v>
      </c>
      <c r="E368" s="83">
        <v>2</v>
      </c>
      <c r="F368" s="83">
        <v>3206</v>
      </c>
      <c r="G368" s="85" t="s">
        <v>27</v>
      </c>
      <c r="H368" s="102" t="s">
        <v>272</v>
      </c>
      <c r="I368" s="103" t="s">
        <v>115</v>
      </c>
      <c r="J368" s="86">
        <v>43116</v>
      </c>
      <c r="K368" s="87" t="s">
        <v>666</v>
      </c>
      <c r="L368" s="88" t="s">
        <v>637</v>
      </c>
    </row>
    <row r="369" spans="1:12" ht="40.5">
      <c r="A369" s="99">
        <v>365</v>
      </c>
      <c r="B369" s="84" t="s">
        <v>51</v>
      </c>
      <c r="C369" s="99">
        <v>32</v>
      </c>
      <c r="D369" s="99">
        <v>780</v>
      </c>
      <c r="E369" s="83">
        <v>4</v>
      </c>
      <c r="F369" s="83">
        <v>286</v>
      </c>
      <c r="G369" s="85" t="s">
        <v>151</v>
      </c>
      <c r="H369" s="102" t="s">
        <v>272</v>
      </c>
      <c r="I369" s="103" t="s">
        <v>38</v>
      </c>
      <c r="J369" s="86">
        <v>43116</v>
      </c>
      <c r="K369" s="87" t="s">
        <v>666</v>
      </c>
      <c r="L369" s="88" t="s">
        <v>637</v>
      </c>
    </row>
    <row r="370" spans="1:12" ht="40.5">
      <c r="A370" s="99">
        <v>366</v>
      </c>
      <c r="B370" s="84" t="s">
        <v>51</v>
      </c>
      <c r="C370" s="99">
        <v>33</v>
      </c>
      <c r="D370" s="99">
        <v>781</v>
      </c>
      <c r="E370" s="83">
        <v>4</v>
      </c>
      <c r="F370" s="83">
        <v>286</v>
      </c>
      <c r="G370" s="85" t="s">
        <v>151</v>
      </c>
      <c r="H370" s="102" t="s">
        <v>272</v>
      </c>
      <c r="I370" s="103" t="s">
        <v>38</v>
      </c>
      <c r="J370" s="86">
        <v>43116</v>
      </c>
      <c r="K370" s="87" t="s">
        <v>666</v>
      </c>
      <c r="L370" s="88" t="s">
        <v>637</v>
      </c>
    </row>
    <row r="371" spans="1:12" ht="54">
      <c r="A371" s="99">
        <v>367</v>
      </c>
      <c r="B371" s="84" t="s">
        <v>51</v>
      </c>
      <c r="C371" s="99">
        <v>34</v>
      </c>
      <c r="D371" s="99">
        <v>795</v>
      </c>
      <c r="E371" s="83">
        <v>4</v>
      </c>
      <c r="F371" s="83">
        <v>1503</v>
      </c>
      <c r="G371" s="85" t="s">
        <v>449</v>
      </c>
      <c r="H371" s="102" t="s">
        <v>272</v>
      </c>
      <c r="I371" s="97" t="s">
        <v>124</v>
      </c>
      <c r="J371" s="86">
        <v>43116</v>
      </c>
      <c r="K371" s="87" t="s">
        <v>666</v>
      </c>
      <c r="L371" s="88" t="s">
        <v>637</v>
      </c>
    </row>
    <row r="372" spans="1:12" ht="27">
      <c r="A372" s="99">
        <v>368</v>
      </c>
      <c r="B372" s="84" t="s">
        <v>51</v>
      </c>
      <c r="C372" s="99">
        <v>35</v>
      </c>
      <c r="D372" s="99">
        <v>795</v>
      </c>
      <c r="E372" s="83">
        <v>2</v>
      </c>
      <c r="F372" s="83">
        <v>3206</v>
      </c>
      <c r="G372" s="85" t="s">
        <v>27</v>
      </c>
      <c r="H372" s="102" t="s">
        <v>272</v>
      </c>
      <c r="I372" s="103" t="s">
        <v>115</v>
      </c>
      <c r="J372" s="86">
        <v>43116</v>
      </c>
      <c r="K372" s="87" t="s">
        <v>666</v>
      </c>
      <c r="L372" s="88" t="s">
        <v>637</v>
      </c>
    </row>
    <row r="373" spans="1:12" ht="27">
      <c r="A373" s="99">
        <v>369</v>
      </c>
      <c r="B373" s="84" t="s">
        <v>51</v>
      </c>
      <c r="C373" s="99">
        <v>36</v>
      </c>
      <c r="D373" s="99">
        <v>795</v>
      </c>
      <c r="E373" s="83">
        <v>2</v>
      </c>
      <c r="F373" s="83">
        <v>3206</v>
      </c>
      <c r="G373" s="85" t="s">
        <v>28</v>
      </c>
      <c r="H373" s="102" t="s">
        <v>272</v>
      </c>
      <c r="I373" s="103" t="s">
        <v>115</v>
      </c>
      <c r="J373" s="86">
        <v>43116</v>
      </c>
      <c r="K373" s="87" t="s">
        <v>666</v>
      </c>
      <c r="L373" s="88" t="s">
        <v>637</v>
      </c>
    </row>
    <row r="374" spans="1:12" ht="40.5">
      <c r="A374" s="99">
        <v>370</v>
      </c>
      <c r="B374" s="84" t="s">
        <v>51</v>
      </c>
      <c r="C374" s="99">
        <v>37</v>
      </c>
      <c r="D374" s="99">
        <v>798</v>
      </c>
      <c r="E374" s="83">
        <v>4</v>
      </c>
      <c r="F374" s="83">
        <v>286</v>
      </c>
      <c r="G374" s="85" t="s">
        <v>151</v>
      </c>
      <c r="H374" s="102" t="s">
        <v>272</v>
      </c>
      <c r="I374" s="103" t="s">
        <v>38</v>
      </c>
      <c r="J374" s="86">
        <v>43116</v>
      </c>
      <c r="K374" s="87" t="s">
        <v>666</v>
      </c>
      <c r="L374" s="88" t="s">
        <v>637</v>
      </c>
    </row>
    <row r="375" spans="1:12" ht="40.5">
      <c r="A375" s="99">
        <v>371</v>
      </c>
      <c r="B375" s="84" t="s">
        <v>51</v>
      </c>
      <c r="C375" s="99">
        <v>38</v>
      </c>
      <c r="D375" s="99">
        <v>799</v>
      </c>
      <c r="E375" s="83">
        <v>4</v>
      </c>
      <c r="F375" s="83">
        <v>286</v>
      </c>
      <c r="G375" s="85" t="s">
        <v>151</v>
      </c>
      <c r="H375" s="102" t="s">
        <v>272</v>
      </c>
      <c r="I375" s="103" t="s">
        <v>38</v>
      </c>
      <c r="J375" s="86">
        <v>43116</v>
      </c>
      <c r="K375" s="87" t="s">
        <v>666</v>
      </c>
      <c r="L375" s="88" t="s">
        <v>637</v>
      </c>
    </row>
    <row r="376" spans="1:12" ht="54">
      <c r="A376" s="99">
        <v>372</v>
      </c>
      <c r="B376" s="84" t="s">
        <v>51</v>
      </c>
      <c r="C376" s="99">
        <v>39</v>
      </c>
      <c r="D376" s="99">
        <v>813</v>
      </c>
      <c r="E376" s="83">
        <v>4</v>
      </c>
      <c r="F376" s="83">
        <v>1503</v>
      </c>
      <c r="G376" s="85" t="s">
        <v>29</v>
      </c>
      <c r="H376" s="102" t="s">
        <v>272</v>
      </c>
      <c r="I376" s="97" t="s">
        <v>124</v>
      </c>
      <c r="J376" s="86">
        <v>43116</v>
      </c>
      <c r="K376" s="87" t="s">
        <v>666</v>
      </c>
      <c r="L376" s="88" t="s">
        <v>637</v>
      </c>
    </row>
    <row r="377" spans="1:12" ht="27">
      <c r="A377" s="99">
        <v>373</v>
      </c>
      <c r="B377" s="84" t="s">
        <v>51</v>
      </c>
      <c r="C377" s="99">
        <v>40</v>
      </c>
      <c r="D377" s="99">
        <v>813</v>
      </c>
      <c r="E377" s="83">
        <v>2</v>
      </c>
      <c r="F377" s="83">
        <v>3206</v>
      </c>
      <c r="G377" s="85" t="s">
        <v>27</v>
      </c>
      <c r="H377" s="102" t="s">
        <v>272</v>
      </c>
      <c r="I377" s="103" t="s">
        <v>115</v>
      </c>
      <c r="J377" s="86">
        <v>43116</v>
      </c>
      <c r="K377" s="87" t="s">
        <v>666</v>
      </c>
      <c r="L377" s="88" t="s">
        <v>637</v>
      </c>
    </row>
    <row r="378" spans="1:12" ht="27">
      <c r="A378" s="99">
        <v>374</v>
      </c>
      <c r="B378" s="84" t="s">
        <v>51</v>
      </c>
      <c r="C378" s="99">
        <v>41</v>
      </c>
      <c r="D378" s="99">
        <v>813</v>
      </c>
      <c r="E378" s="83">
        <v>2</v>
      </c>
      <c r="F378" s="83">
        <v>3206</v>
      </c>
      <c r="G378" s="85" t="s">
        <v>28</v>
      </c>
      <c r="H378" s="102" t="s">
        <v>272</v>
      </c>
      <c r="I378" s="103" t="s">
        <v>115</v>
      </c>
      <c r="J378" s="86">
        <v>43116</v>
      </c>
      <c r="K378" s="87" t="s">
        <v>666</v>
      </c>
      <c r="L378" s="88" t="s">
        <v>637</v>
      </c>
    </row>
    <row r="379" spans="1:12" ht="40.5">
      <c r="A379" s="99">
        <v>375</v>
      </c>
      <c r="B379" s="84" t="s">
        <v>51</v>
      </c>
      <c r="C379" s="99">
        <v>42</v>
      </c>
      <c r="D379" s="99">
        <v>816</v>
      </c>
      <c r="E379" s="83">
        <v>4</v>
      </c>
      <c r="F379" s="83">
        <v>286</v>
      </c>
      <c r="G379" s="85" t="s">
        <v>151</v>
      </c>
      <c r="H379" s="102" t="s">
        <v>272</v>
      </c>
      <c r="I379" s="103" t="s">
        <v>38</v>
      </c>
      <c r="J379" s="86">
        <v>43116</v>
      </c>
      <c r="K379" s="87" t="s">
        <v>666</v>
      </c>
      <c r="L379" s="88" t="s">
        <v>637</v>
      </c>
    </row>
    <row r="380" spans="1:12" ht="40.5">
      <c r="A380" s="99">
        <v>376</v>
      </c>
      <c r="B380" s="84" t="s">
        <v>51</v>
      </c>
      <c r="C380" s="99">
        <v>43</v>
      </c>
      <c r="D380" s="99">
        <v>817</v>
      </c>
      <c r="E380" s="83">
        <v>4</v>
      </c>
      <c r="F380" s="83">
        <v>286</v>
      </c>
      <c r="G380" s="85" t="s">
        <v>151</v>
      </c>
      <c r="H380" s="102" t="s">
        <v>272</v>
      </c>
      <c r="I380" s="103" t="s">
        <v>38</v>
      </c>
      <c r="J380" s="86">
        <v>43116</v>
      </c>
      <c r="K380" s="87" t="s">
        <v>666</v>
      </c>
      <c r="L380" s="88" t="s">
        <v>637</v>
      </c>
    </row>
    <row r="381" spans="1:12" ht="54">
      <c r="A381" s="99">
        <v>377</v>
      </c>
      <c r="B381" s="84" t="s">
        <v>51</v>
      </c>
      <c r="C381" s="99">
        <v>44</v>
      </c>
      <c r="D381" s="99">
        <v>831</v>
      </c>
      <c r="E381" s="83">
        <v>4</v>
      </c>
      <c r="F381" s="83">
        <v>1503</v>
      </c>
      <c r="G381" s="85" t="s">
        <v>30</v>
      </c>
      <c r="H381" s="102" t="s">
        <v>272</v>
      </c>
      <c r="I381" s="97" t="s">
        <v>124</v>
      </c>
      <c r="J381" s="86">
        <v>43116</v>
      </c>
      <c r="K381" s="87" t="s">
        <v>666</v>
      </c>
      <c r="L381" s="88" t="s">
        <v>637</v>
      </c>
    </row>
    <row r="382" spans="1:12" ht="27">
      <c r="A382" s="99">
        <v>378</v>
      </c>
      <c r="B382" s="84" t="s">
        <v>51</v>
      </c>
      <c r="C382" s="99">
        <v>45</v>
      </c>
      <c r="D382" s="99">
        <v>831</v>
      </c>
      <c r="E382" s="83">
        <v>2</v>
      </c>
      <c r="F382" s="83">
        <v>3206</v>
      </c>
      <c r="G382" s="85" t="s">
        <v>27</v>
      </c>
      <c r="H382" s="102" t="s">
        <v>272</v>
      </c>
      <c r="I382" s="103" t="s">
        <v>115</v>
      </c>
      <c r="J382" s="86">
        <v>43116</v>
      </c>
      <c r="K382" s="87" t="s">
        <v>666</v>
      </c>
      <c r="L382" s="88" t="s">
        <v>637</v>
      </c>
    </row>
    <row r="383" spans="1:12" ht="27">
      <c r="A383" s="99">
        <v>379</v>
      </c>
      <c r="B383" s="84" t="s">
        <v>51</v>
      </c>
      <c r="C383" s="99">
        <v>46</v>
      </c>
      <c r="D383" s="99">
        <v>831</v>
      </c>
      <c r="E383" s="83">
        <v>2</v>
      </c>
      <c r="F383" s="83">
        <v>3206</v>
      </c>
      <c r="G383" s="85" t="s">
        <v>28</v>
      </c>
      <c r="H383" s="102" t="s">
        <v>272</v>
      </c>
      <c r="I383" s="103" t="s">
        <v>115</v>
      </c>
      <c r="J383" s="86">
        <v>43116</v>
      </c>
      <c r="K383" s="87" t="s">
        <v>666</v>
      </c>
      <c r="L383" s="88" t="s">
        <v>637</v>
      </c>
    </row>
    <row r="384" spans="1:12" ht="40.5">
      <c r="A384" s="99">
        <v>380</v>
      </c>
      <c r="B384" s="84" t="s">
        <v>51</v>
      </c>
      <c r="C384" s="99">
        <v>47</v>
      </c>
      <c r="D384" s="99">
        <v>834</v>
      </c>
      <c r="E384" s="83">
        <v>4</v>
      </c>
      <c r="F384" s="83">
        <v>286</v>
      </c>
      <c r="G384" s="85" t="s">
        <v>151</v>
      </c>
      <c r="H384" s="102" t="s">
        <v>272</v>
      </c>
      <c r="I384" s="103" t="s">
        <v>38</v>
      </c>
      <c r="J384" s="86">
        <v>43116</v>
      </c>
      <c r="K384" s="87" t="s">
        <v>666</v>
      </c>
      <c r="L384" s="88" t="s">
        <v>637</v>
      </c>
    </row>
    <row r="385" spans="1:12" ht="40.5">
      <c r="A385" s="99">
        <v>381</v>
      </c>
      <c r="B385" s="84" t="s">
        <v>51</v>
      </c>
      <c r="C385" s="99">
        <v>48</v>
      </c>
      <c r="D385" s="99">
        <v>835</v>
      </c>
      <c r="E385" s="83">
        <v>4</v>
      </c>
      <c r="F385" s="83">
        <v>286</v>
      </c>
      <c r="G385" s="85" t="s">
        <v>151</v>
      </c>
      <c r="H385" s="102" t="s">
        <v>272</v>
      </c>
      <c r="I385" s="103" t="s">
        <v>38</v>
      </c>
      <c r="J385" s="86">
        <v>43116</v>
      </c>
      <c r="K385" s="87" t="s">
        <v>666</v>
      </c>
      <c r="L385" s="88" t="s">
        <v>637</v>
      </c>
    </row>
    <row r="386" spans="1:12" ht="54">
      <c r="A386" s="99">
        <v>382</v>
      </c>
      <c r="B386" s="84" t="s">
        <v>51</v>
      </c>
      <c r="C386" s="99">
        <v>49</v>
      </c>
      <c r="D386" s="99">
        <v>849</v>
      </c>
      <c r="E386" s="83">
        <v>4</v>
      </c>
      <c r="F386" s="83">
        <v>1503</v>
      </c>
      <c r="G386" s="85" t="s">
        <v>31</v>
      </c>
      <c r="H386" s="102" t="s">
        <v>272</v>
      </c>
      <c r="I386" s="97" t="s">
        <v>124</v>
      </c>
      <c r="J386" s="86">
        <v>43116</v>
      </c>
      <c r="K386" s="87" t="s">
        <v>666</v>
      </c>
      <c r="L386" s="88" t="s">
        <v>637</v>
      </c>
    </row>
    <row r="387" spans="1:12" ht="27">
      <c r="A387" s="99">
        <v>383</v>
      </c>
      <c r="B387" s="84" t="s">
        <v>51</v>
      </c>
      <c r="C387" s="99">
        <v>50</v>
      </c>
      <c r="D387" s="99">
        <v>849</v>
      </c>
      <c r="E387" s="83">
        <v>2</v>
      </c>
      <c r="F387" s="83">
        <v>3206</v>
      </c>
      <c r="G387" s="85" t="s">
        <v>27</v>
      </c>
      <c r="H387" s="102" t="s">
        <v>272</v>
      </c>
      <c r="I387" s="103" t="s">
        <v>115</v>
      </c>
      <c r="J387" s="86">
        <v>43116</v>
      </c>
      <c r="K387" s="87" t="s">
        <v>666</v>
      </c>
      <c r="L387" s="88" t="s">
        <v>637</v>
      </c>
    </row>
    <row r="388" spans="1:12" ht="27">
      <c r="A388" s="99">
        <v>384</v>
      </c>
      <c r="B388" s="84" t="s">
        <v>51</v>
      </c>
      <c r="C388" s="99">
        <v>51</v>
      </c>
      <c r="D388" s="99">
        <v>849</v>
      </c>
      <c r="E388" s="83">
        <v>2</v>
      </c>
      <c r="F388" s="83">
        <v>3206</v>
      </c>
      <c r="G388" s="85" t="s">
        <v>28</v>
      </c>
      <c r="H388" s="102" t="s">
        <v>272</v>
      </c>
      <c r="I388" s="103" t="s">
        <v>115</v>
      </c>
      <c r="J388" s="86">
        <v>43116</v>
      </c>
      <c r="K388" s="87" t="s">
        <v>666</v>
      </c>
      <c r="L388" s="88" t="s">
        <v>637</v>
      </c>
    </row>
    <row r="389" spans="1:12" ht="40.5">
      <c r="A389" s="99">
        <v>385</v>
      </c>
      <c r="B389" s="84" t="s">
        <v>51</v>
      </c>
      <c r="C389" s="99">
        <v>52</v>
      </c>
      <c r="D389" s="99">
        <v>852</v>
      </c>
      <c r="E389" s="83">
        <v>4</v>
      </c>
      <c r="F389" s="83">
        <v>286</v>
      </c>
      <c r="G389" s="85" t="s">
        <v>151</v>
      </c>
      <c r="H389" s="102" t="s">
        <v>272</v>
      </c>
      <c r="I389" s="103" t="s">
        <v>38</v>
      </c>
      <c r="J389" s="86">
        <v>43116</v>
      </c>
      <c r="K389" s="87" t="s">
        <v>666</v>
      </c>
      <c r="L389" s="88" t="s">
        <v>637</v>
      </c>
    </row>
    <row r="390" spans="1:12" ht="40.5">
      <c r="A390" s="99">
        <v>386</v>
      </c>
      <c r="B390" s="84" t="s">
        <v>51</v>
      </c>
      <c r="C390" s="99">
        <v>53</v>
      </c>
      <c r="D390" s="99">
        <v>853</v>
      </c>
      <c r="E390" s="83">
        <v>4</v>
      </c>
      <c r="F390" s="83">
        <v>286</v>
      </c>
      <c r="G390" s="85" t="s">
        <v>151</v>
      </c>
      <c r="H390" s="102" t="s">
        <v>272</v>
      </c>
      <c r="I390" s="103" t="s">
        <v>38</v>
      </c>
      <c r="J390" s="86">
        <v>43116</v>
      </c>
      <c r="K390" s="87" t="s">
        <v>666</v>
      </c>
      <c r="L390" s="88" t="s">
        <v>637</v>
      </c>
    </row>
    <row r="391" spans="1:12" ht="54">
      <c r="A391" s="99">
        <v>387</v>
      </c>
      <c r="B391" s="84" t="s">
        <v>51</v>
      </c>
      <c r="C391" s="99">
        <v>54</v>
      </c>
      <c r="D391" s="99">
        <v>874</v>
      </c>
      <c r="E391" s="83">
        <v>2</v>
      </c>
      <c r="F391" s="83">
        <v>1532</v>
      </c>
      <c r="G391" s="85" t="s">
        <v>405</v>
      </c>
      <c r="H391" s="102" t="s">
        <v>272</v>
      </c>
      <c r="I391" s="97" t="s">
        <v>124</v>
      </c>
      <c r="J391" s="86">
        <v>43116</v>
      </c>
      <c r="K391" s="87" t="s">
        <v>666</v>
      </c>
      <c r="L391" s="88" t="s">
        <v>637</v>
      </c>
    </row>
    <row r="392" spans="1:12" ht="54">
      <c r="A392" s="99">
        <v>388</v>
      </c>
      <c r="B392" s="100" t="s">
        <v>52</v>
      </c>
      <c r="C392" s="99">
        <v>1</v>
      </c>
      <c r="D392" s="83">
        <v>42</v>
      </c>
      <c r="E392" s="101">
        <v>4</v>
      </c>
      <c r="F392" s="101">
        <v>288</v>
      </c>
      <c r="G392" s="97" t="s">
        <v>743</v>
      </c>
      <c r="H392" s="102" t="s">
        <v>272</v>
      </c>
      <c r="I392" s="103" t="s">
        <v>273</v>
      </c>
      <c r="J392" s="86">
        <v>43116</v>
      </c>
      <c r="K392" s="87" t="s">
        <v>666</v>
      </c>
      <c r="L392" s="88" t="s">
        <v>637</v>
      </c>
    </row>
    <row r="393" spans="1:12" ht="67.5">
      <c r="A393" s="99">
        <v>389</v>
      </c>
      <c r="B393" s="84" t="s">
        <v>54</v>
      </c>
      <c r="C393" s="99">
        <v>1</v>
      </c>
      <c r="D393" s="83">
        <v>40</v>
      </c>
      <c r="E393" s="83">
        <v>4</v>
      </c>
      <c r="F393" s="83">
        <v>288</v>
      </c>
      <c r="G393" s="97" t="s">
        <v>744</v>
      </c>
      <c r="H393" s="102" t="s">
        <v>272</v>
      </c>
      <c r="I393" s="103" t="s">
        <v>273</v>
      </c>
      <c r="J393" s="86">
        <v>43116</v>
      </c>
      <c r="K393" s="87" t="s">
        <v>666</v>
      </c>
      <c r="L393" s="88" t="s">
        <v>637</v>
      </c>
    </row>
    <row r="394" spans="1:12" ht="54">
      <c r="A394" s="99">
        <v>390</v>
      </c>
      <c r="B394" s="84" t="s">
        <v>54</v>
      </c>
      <c r="C394" s="99">
        <v>2</v>
      </c>
      <c r="D394" s="83">
        <v>73</v>
      </c>
      <c r="E394" s="83">
        <v>4</v>
      </c>
      <c r="F394" s="83">
        <v>1503</v>
      </c>
      <c r="G394" s="85" t="s">
        <v>32</v>
      </c>
      <c r="H394" s="102" t="s">
        <v>272</v>
      </c>
      <c r="I394" s="97" t="s">
        <v>124</v>
      </c>
      <c r="J394" s="86">
        <v>43116</v>
      </c>
      <c r="K394" s="87" t="s">
        <v>666</v>
      </c>
      <c r="L394" s="88" t="s">
        <v>637</v>
      </c>
    </row>
    <row r="395" spans="1:12" ht="54">
      <c r="A395" s="99">
        <v>391</v>
      </c>
      <c r="B395" s="84" t="s">
        <v>54</v>
      </c>
      <c r="C395" s="99">
        <v>3</v>
      </c>
      <c r="D395" s="83">
        <v>82</v>
      </c>
      <c r="E395" s="83">
        <v>4</v>
      </c>
      <c r="F395" s="83">
        <v>2982</v>
      </c>
      <c r="G395" s="85" t="s">
        <v>152</v>
      </c>
      <c r="H395" s="102" t="s">
        <v>272</v>
      </c>
      <c r="I395" s="82" t="s">
        <v>740</v>
      </c>
      <c r="J395" s="86">
        <v>43116</v>
      </c>
      <c r="K395" s="87" t="s">
        <v>666</v>
      </c>
      <c r="L395" s="88" t="s">
        <v>637</v>
      </c>
    </row>
    <row r="396" spans="1:12" ht="54">
      <c r="A396" s="99">
        <v>392</v>
      </c>
      <c r="B396" s="84" t="s">
        <v>54</v>
      </c>
      <c r="C396" s="99">
        <v>4</v>
      </c>
      <c r="D396" s="83">
        <v>99</v>
      </c>
      <c r="E396" s="83">
        <v>4</v>
      </c>
      <c r="F396" s="83">
        <v>2982</v>
      </c>
      <c r="G396" s="85" t="s">
        <v>152</v>
      </c>
      <c r="H396" s="102" t="s">
        <v>272</v>
      </c>
      <c r="I396" s="82" t="s">
        <v>740</v>
      </c>
      <c r="J396" s="86">
        <v>43116</v>
      </c>
      <c r="K396" s="87" t="s">
        <v>666</v>
      </c>
      <c r="L396" s="88" t="s">
        <v>637</v>
      </c>
    </row>
    <row r="397" spans="1:12" ht="54">
      <c r="A397" s="99">
        <v>393</v>
      </c>
      <c r="B397" s="84" t="s">
        <v>54</v>
      </c>
      <c r="C397" s="99">
        <v>5</v>
      </c>
      <c r="D397" s="83">
        <v>179</v>
      </c>
      <c r="E397" s="83">
        <v>4</v>
      </c>
      <c r="F397" s="83">
        <v>2982</v>
      </c>
      <c r="G397" s="85" t="s">
        <v>152</v>
      </c>
      <c r="H397" s="102" t="s">
        <v>272</v>
      </c>
      <c r="I397" s="82" t="s">
        <v>740</v>
      </c>
      <c r="J397" s="86">
        <v>43116</v>
      </c>
      <c r="K397" s="87" t="s">
        <v>666</v>
      </c>
      <c r="L397" s="88" t="s">
        <v>637</v>
      </c>
    </row>
    <row r="398" spans="1:12" ht="54">
      <c r="A398" s="99">
        <v>394</v>
      </c>
      <c r="B398" s="84" t="s">
        <v>54</v>
      </c>
      <c r="C398" s="99">
        <v>6</v>
      </c>
      <c r="D398" s="83">
        <v>208</v>
      </c>
      <c r="E398" s="83">
        <v>4</v>
      </c>
      <c r="F398" s="83">
        <v>1503</v>
      </c>
      <c r="G398" s="85" t="s">
        <v>33</v>
      </c>
      <c r="H398" s="102" t="s">
        <v>272</v>
      </c>
      <c r="I398" s="97" t="s">
        <v>124</v>
      </c>
      <c r="J398" s="86">
        <v>43116</v>
      </c>
      <c r="K398" s="87" t="s">
        <v>666</v>
      </c>
      <c r="L398" s="88" t="s">
        <v>637</v>
      </c>
    </row>
    <row r="399" spans="1:12" ht="54">
      <c r="A399" s="99">
        <v>395</v>
      </c>
      <c r="B399" s="84" t="s">
        <v>54</v>
      </c>
      <c r="C399" s="99">
        <v>7</v>
      </c>
      <c r="D399" s="83">
        <v>222</v>
      </c>
      <c r="E399" s="83">
        <v>2</v>
      </c>
      <c r="F399" s="83">
        <v>1532</v>
      </c>
      <c r="G399" s="85" t="s">
        <v>34</v>
      </c>
      <c r="H399" s="102" t="s">
        <v>272</v>
      </c>
      <c r="I399" s="97" t="s">
        <v>124</v>
      </c>
      <c r="J399" s="86">
        <v>43116</v>
      </c>
      <c r="K399" s="87" t="s">
        <v>666</v>
      </c>
      <c r="L399" s="88" t="s">
        <v>637</v>
      </c>
    </row>
    <row r="400" spans="1:12" ht="54">
      <c r="A400" s="99">
        <v>396</v>
      </c>
      <c r="B400" s="84" t="s">
        <v>54</v>
      </c>
      <c r="C400" s="99">
        <v>8</v>
      </c>
      <c r="D400" s="83">
        <v>228</v>
      </c>
      <c r="E400" s="83">
        <v>4</v>
      </c>
      <c r="F400" s="83">
        <v>2982</v>
      </c>
      <c r="G400" s="85" t="s">
        <v>152</v>
      </c>
      <c r="H400" s="102" t="s">
        <v>272</v>
      </c>
      <c r="I400" s="82" t="s">
        <v>740</v>
      </c>
      <c r="J400" s="86">
        <v>43116</v>
      </c>
      <c r="K400" s="87" t="s">
        <v>666</v>
      </c>
      <c r="L400" s="88" t="s">
        <v>637</v>
      </c>
    </row>
    <row r="401" spans="1:7">
      <c r="A401" s="27"/>
      <c r="B401" s="45"/>
      <c r="C401" s="27"/>
      <c r="D401" s="27"/>
      <c r="E401" s="45"/>
      <c r="F401" s="45"/>
      <c r="G401" s="46"/>
    </row>
    <row r="402" spans="1:7">
      <c r="A402" s="27"/>
      <c r="B402" s="45"/>
      <c r="C402" s="27"/>
      <c r="D402" s="27"/>
      <c r="E402" s="45"/>
      <c r="F402" s="45"/>
      <c r="G402" s="46"/>
    </row>
    <row r="403" spans="1:7">
      <c r="A403" s="27"/>
      <c r="B403" s="45"/>
      <c r="C403" s="27"/>
      <c r="D403" s="27"/>
      <c r="E403" s="45"/>
      <c r="F403" s="45"/>
      <c r="G403" s="46"/>
    </row>
    <row r="404" spans="1:7">
      <c r="A404" s="27"/>
      <c r="B404" s="45"/>
      <c r="C404" s="27"/>
      <c r="D404" s="27"/>
      <c r="E404" s="45"/>
      <c r="F404" s="45"/>
      <c r="G404" s="46"/>
    </row>
    <row r="405" spans="1:7">
      <c r="A405" s="27"/>
      <c r="B405" s="45"/>
      <c r="C405" s="27"/>
      <c r="D405" s="27"/>
      <c r="E405" s="45"/>
      <c r="F405" s="45"/>
      <c r="G405" s="46"/>
    </row>
    <row r="406" spans="1:7">
      <c r="A406" s="27"/>
      <c r="B406" s="45"/>
      <c r="C406" s="27"/>
      <c r="D406" s="27"/>
      <c r="E406" s="45"/>
      <c r="F406" s="45"/>
      <c r="G406" s="46"/>
    </row>
    <row r="407" spans="1:7">
      <c r="A407" s="27"/>
      <c r="B407" s="45"/>
      <c r="C407" s="27"/>
      <c r="D407" s="27"/>
      <c r="E407" s="45"/>
      <c r="F407" s="45"/>
      <c r="G407" s="46"/>
    </row>
    <row r="408" spans="1:7">
      <c r="A408" s="27"/>
      <c r="B408" s="45"/>
      <c r="C408" s="27"/>
      <c r="D408" s="27"/>
      <c r="E408" s="45"/>
      <c r="F408" s="45"/>
      <c r="G408" s="46"/>
    </row>
    <row r="409" spans="1:7">
      <c r="A409" s="27"/>
      <c r="B409" s="45"/>
      <c r="C409" s="27"/>
      <c r="D409" s="27"/>
      <c r="E409" s="45"/>
      <c r="F409" s="45"/>
      <c r="G409" s="46"/>
    </row>
    <row r="410" spans="1:7">
      <c r="A410" s="27"/>
      <c r="B410" s="45"/>
      <c r="C410" s="27"/>
      <c r="D410" s="27"/>
      <c r="E410" s="45"/>
      <c r="F410" s="45"/>
      <c r="G410" s="46"/>
    </row>
    <row r="411" spans="1:7">
      <c r="A411" s="27"/>
      <c r="B411" s="45"/>
      <c r="C411" s="27"/>
      <c r="D411" s="27"/>
      <c r="E411" s="45"/>
      <c r="F411" s="45"/>
      <c r="G411" s="46"/>
    </row>
    <row r="412" spans="1:7">
      <c r="A412" s="27"/>
      <c r="B412" s="45"/>
      <c r="C412" s="27"/>
      <c r="D412" s="27"/>
      <c r="E412" s="45"/>
      <c r="F412" s="45"/>
      <c r="G412" s="46"/>
    </row>
    <row r="413" spans="1:7">
      <c r="A413" s="27"/>
      <c r="B413" s="45"/>
      <c r="C413" s="27"/>
      <c r="D413" s="27"/>
      <c r="E413" s="45"/>
      <c r="F413" s="45"/>
      <c r="G413" s="46"/>
    </row>
    <row r="414" spans="1:7">
      <c r="A414" s="27"/>
      <c r="B414" s="45"/>
      <c r="C414" s="27"/>
      <c r="D414" s="27"/>
      <c r="E414" s="45"/>
      <c r="F414" s="45"/>
      <c r="G414" s="46"/>
    </row>
    <row r="415" spans="1:7">
      <c r="A415" s="27"/>
      <c r="B415" s="45"/>
      <c r="C415" s="27"/>
      <c r="D415" s="27"/>
      <c r="E415" s="45"/>
      <c r="F415" s="45"/>
      <c r="G415" s="46"/>
    </row>
    <row r="416" spans="1:7">
      <c r="A416" s="27"/>
      <c r="B416" s="45"/>
      <c r="C416" s="27"/>
      <c r="D416" s="27"/>
      <c r="E416" s="45"/>
      <c r="F416" s="45"/>
      <c r="G416" s="46"/>
    </row>
    <row r="417" spans="1:7">
      <c r="A417" s="27"/>
      <c r="B417" s="45"/>
      <c r="C417" s="27"/>
      <c r="D417" s="27"/>
      <c r="E417" s="45"/>
      <c r="F417" s="45"/>
      <c r="G417" s="46"/>
    </row>
    <row r="418" spans="1:7">
      <c r="A418" s="27"/>
      <c r="B418" s="45"/>
      <c r="C418" s="27"/>
      <c r="D418" s="27"/>
      <c r="E418" s="45"/>
      <c r="F418" s="45"/>
      <c r="G418" s="46"/>
    </row>
    <row r="419" spans="1:7">
      <c r="A419" s="27"/>
      <c r="B419" s="45"/>
      <c r="C419" s="27"/>
      <c r="D419" s="27"/>
      <c r="E419" s="45"/>
      <c r="F419" s="45"/>
      <c r="G419" s="46"/>
    </row>
    <row r="420" spans="1:7">
      <c r="A420" s="27"/>
      <c r="B420" s="45"/>
      <c r="C420" s="27"/>
      <c r="D420" s="27"/>
      <c r="E420" s="45"/>
      <c r="F420" s="45"/>
      <c r="G420" s="46"/>
    </row>
    <row r="421" spans="1:7">
      <c r="A421" s="27"/>
      <c r="B421" s="45"/>
      <c r="C421" s="27"/>
      <c r="D421" s="27"/>
      <c r="E421" s="45"/>
      <c r="F421" s="45"/>
      <c r="G421" s="46"/>
    </row>
    <row r="422" spans="1:7">
      <c r="A422" s="27"/>
      <c r="B422" s="45"/>
      <c r="C422" s="27"/>
      <c r="D422" s="27"/>
      <c r="E422" s="45"/>
      <c r="F422" s="45"/>
      <c r="G422" s="46"/>
    </row>
    <row r="423" spans="1:7">
      <c r="A423" s="27"/>
      <c r="B423" s="45"/>
      <c r="C423" s="27"/>
      <c r="D423" s="27"/>
      <c r="E423" s="45"/>
      <c r="F423" s="45"/>
      <c r="G423" s="46"/>
    </row>
    <row r="424" spans="1:7">
      <c r="A424" s="27"/>
      <c r="B424" s="45"/>
      <c r="C424" s="27"/>
      <c r="D424" s="27"/>
      <c r="E424" s="45"/>
      <c r="F424" s="45"/>
      <c r="G424" s="46"/>
    </row>
    <row r="425" spans="1:7">
      <c r="A425" s="27"/>
      <c r="B425" s="45"/>
      <c r="C425" s="27"/>
      <c r="D425" s="27"/>
      <c r="E425" s="45"/>
      <c r="F425" s="45"/>
      <c r="G425" s="46"/>
    </row>
    <row r="426" spans="1:7">
      <c r="A426" s="27"/>
      <c r="B426" s="45"/>
      <c r="C426" s="27"/>
      <c r="D426" s="27"/>
      <c r="E426" s="45"/>
      <c r="F426" s="45"/>
      <c r="G426" s="46"/>
    </row>
    <row r="427" spans="1:7">
      <c r="A427" s="27"/>
      <c r="B427" s="45"/>
      <c r="C427" s="27"/>
      <c r="D427" s="27"/>
      <c r="E427" s="45"/>
      <c r="F427" s="45"/>
      <c r="G427" s="46"/>
    </row>
    <row r="428" spans="1:7">
      <c r="A428" s="27"/>
      <c r="B428" s="45"/>
      <c r="C428" s="27"/>
      <c r="D428" s="27"/>
      <c r="E428" s="45"/>
      <c r="F428" s="45"/>
      <c r="G428" s="46"/>
    </row>
    <row r="429" spans="1:7">
      <c r="A429" s="27"/>
      <c r="B429" s="45"/>
      <c r="C429" s="27"/>
      <c r="D429" s="27"/>
      <c r="E429" s="45"/>
      <c r="F429" s="45"/>
      <c r="G429" s="46"/>
    </row>
    <row r="430" spans="1:7">
      <c r="A430" s="27"/>
      <c r="B430" s="45"/>
      <c r="C430" s="27"/>
      <c r="D430" s="27"/>
      <c r="E430" s="45"/>
      <c r="F430" s="45"/>
      <c r="G430" s="46"/>
    </row>
    <row r="431" spans="1:7">
      <c r="A431" s="27"/>
      <c r="B431" s="45"/>
      <c r="C431" s="27"/>
      <c r="D431" s="27"/>
      <c r="E431" s="45"/>
      <c r="F431" s="45"/>
      <c r="G431" s="46"/>
    </row>
    <row r="432" spans="1:7">
      <c r="A432" s="27"/>
      <c r="B432" s="45"/>
      <c r="C432" s="27"/>
      <c r="D432" s="27"/>
      <c r="E432" s="45"/>
      <c r="F432" s="45"/>
      <c r="G432" s="46"/>
    </row>
    <row r="433" spans="1:7">
      <c r="A433" s="27"/>
      <c r="B433" s="45"/>
      <c r="C433" s="27"/>
      <c r="D433" s="27"/>
      <c r="E433" s="45"/>
      <c r="F433" s="45"/>
      <c r="G433" s="46"/>
    </row>
    <row r="434" spans="1:7">
      <c r="A434" s="27"/>
      <c r="B434" s="45"/>
      <c r="C434" s="27"/>
      <c r="D434" s="27"/>
      <c r="E434" s="45"/>
      <c r="F434" s="45"/>
      <c r="G434" s="46"/>
    </row>
    <row r="435" spans="1:7">
      <c r="A435" s="27"/>
      <c r="B435" s="45"/>
      <c r="C435" s="27"/>
      <c r="D435" s="27"/>
      <c r="E435" s="45"/>
      <c r="F435" s="45"/>
      <c r="G435" s="46"/>
    </row>
    <row r="436" spans="1:7">
      <c r="A436" s="27"/>
      <c r="B436" s="45"/>
      <c r="C436" s="27"/>
      <c r="D436" s="27"/>
      <c r="E436" s="45"/>
      <c r="F436" s="45"/>
      <c r="G436" s="46"/>
    </row>
    <row r="437" spans="1:7">
      <c r="A437" s="27"/>
      <c r="B437" s="45"/>
      <c r="C437" s="27"/>
      <c r="D437" s="27"/>
      <c r="E437" s="45"/>
      <c r="F437" s="45"/>
      <c r="G437" s="46"/>
    </row>
    <row r="438" spans="1:7">
      <c r="A438" s="27"/>
      <c r="B438" s="45"/>
      <c r="C438" s="27"/>
      <c r="D438" s="27"/>
      <c r="E438" s="45"/>
      <c r="F438" s="45"/>
      <c r="G438" s="46"/>
    </row>
    <row r="439" spans="1:7">
      <c r="A439" s="27"/>
      <c r="B439" s="45"/>
      <c r="C439" s="27"/>
      <c r="D439" s="27"/>
      <c r="E439" s="45"/>
      <c r="F439" s="45"/>
      <c r="G439" s="46"/>
    </row>
    <row r="440" spans="1:7">
      <c r="A440" s="27"/>
      <c r="B440" s="45"/>
      <c r="C440" s="27"/>
      <c r="D440" s="27"/>
      <c r="E440" s="45"/>
      <c r="F440" s="45"/>
      <c r="G440" s="46"/>
    </row>
    <row r="441" spans="1:7">
      <c r="A441" s="27"/>
      <c r="B441" s="45"/>
      <c r="C441" s="27"/>
      <c r="D441" s="27"/>
      <c r="E441" s="45"/>
      <c r="F441" s="45"/>
      <c r="G441" s="46"/>
    </row>
    <row r="442" spans="1:7">
      <c r="A442" s="27"/>
      <c r="B442" s="45"/>
      <c r="C442" s="27"/>
      <c r="D442" s="27"/>
      <c r="E442" s="45"/>
      <c r="F442" s="45"/>
      <c r="G442" s="46"/>
    </row>
    <row r="443" spans="1:7">
      <c r="A443" s="27"/>
      <c r="B443" s="45"/>
      <c r="C443" s="27"/>
      <c r="D443" s="27"/>
      <c r="E443" s="45"/>
      <c r="F443" s="45"/>
      <c r="G443" s="46"/>
    </row>
    <row r="444" spans="1:7">
      <c r="A444" s="27"/>
      <c r="B444" s="45"/>
      <c r="C444" s="27"/>
      <c r="D444" s="27"/>
      <c r="E444" s="45"/>
      <c r="F444" s="45"/>
      <c r="G444" s="46"/>
    </row>
    <row r="445" spans="1:7">
      <c r="A445" s="27"/>
      <c r="B445" s="45"/>
      <c r="C445" s="27"/>
      <c r="D445" s="27"/>
      <c r="E445" s="45"/>
      <c r="F445" s="45"/>
      <c r="G445" s="46"/>
    </row>
    <row r="446" spans="1:7">
      <c r="A446" s="27"/>
      <c r="B446" s="45"/>
      <c r="C446" s="27"/>
      <c r="D446" s="27"/>
      <c r="E446" s="45"/>
      <c r="F446" s="45"/>
      <c r="G446" s="46"/>
    </row>
    <row r="447" spans="1:7">
      <c r="A447" s="27"/>
      <c r="B447" s="45"/>
      <c r="C447" s="27"/>
      <c r="D447" s="27"/>
      <c r="E447" s="45"/>
      <c r="F447" s="45"/>
      <c r="G447" s="46"/>
    </row>
    <row r="448" spans="1:7">
      <c r="A448" s="27"/>
      <c r="B448" s="45"/>
      <c r="C448" s="27"/>
      <c r="D448" s="27"/>
      <c r="E448" s="45"/>
      <c r="F448" s="45"/>
      <c r="G448" s="46"/>
    </row>
    <row r="449" spans="1:7">
      <c r="A449" s="27"/>
      <c r="B449" s="45"/>
      <c r="C449" s="27"/>
      <c r="D449" s="27"/>
      <c r="E449" s="45"/>
      <c r="F449" s="45"/>
      <c r="G449" s="46"/>
    </row>
    <row r="450" spans="1:7">
      <c r="A450" s="27"/>
      <c r="B450" s="45"/>
      <c r="C450" s="27"/>
      <c r="D450" s="27"/>
      <c r="E450" s="45"/>
      <c r="F450" s="45"/>
      <c r="G450" s="46"/>
    </row>
    <row r="451" spans="1:7">
      <c r="A451" s="27"/>
      <c r="B451" s="45"/>
      <c r="C451" s="27"/>
      <c r="D451" s="27"/>
      <c r="E451" s="45"/>
      <c r="F451" s="45"/>
      <c r="G451" s="46"/>
    </row>
    <row r="452" spans="1:7">
      <c r="A452" s="27"/>
      <c r="B452" s="45"/>
      <c r="C452" s="27"/>
      <c r="D452" s="27"/>
      <c r="E452" s="45"/>
      <c r="F452" s="45"/>
      <c r="G452" s="46"/>
    </row>
    <row r="453" spans="1:7">
      <c r="A453" s="27"/>
      <c r="B453" s="45"/>
      <c r="C453" s="27"/>
      <c r="D453" s="27"/>
      <c r="E453" s="45"/>
      <c r="F453" s="45"/>
      <c r="G453" s="46"/>
    </row>
    <row r="454" spans="1:7">
      <c r="A454" s="27"/>
      <c r="B454" s="45"/>
      <c r="C454" s="27"/>
      <c r="D454" s="27"/>
      <c r="E454" s="45"/>
      <c r="F454" s="45"/>
      <c r="G454" s="46"/>
    </row>
    <row r="455" spans="1:7">
      <c r="A455" s="27"/>
      <c r="B455" s="45"/>
      <c r="C455" s="27"/>
      <c r="D455" s="27"/>
      <c r="E455" s="45"/>
      <c r="F455" s="45"/>
      <c r="G455" s="46"/>
    </row>
    <row r="456" spans="1:7">
      <c r="A456" s="27"/>
      <c r="B456" s="45"/>
      <c r="C456" s="27"/>
      <c r="D456" s="27"/>
      <c r="E456" s="45"/>
      <c r="F456" s="45"/>
      <c r="G456" s="46"/>
    </row>
    <row r="457" spans="1:7">
      <c r="A457" s="27"/>
      <c r="B457" s="45"/>
      <c r="C457" s="27"/>
      <c r="D457" s="27"/>
      <c r="E457" s="45"/>
      <c r="F457" s="45"/>
      <c r="G457" s="46"/>
    </row>
    <row r="458" spans="1:7">
      <c r="A458" s="27"/>
      <c r="B458" s="45"/>
      <c r="C458" s="27"/>
      <c r="D458" s="27"/>
      <c r="E458" s="45"/>
      <c r="F458" s="45"/>
      <c r="G458" s="46"/>
    </row>
    <row r="459" spans="1:7">
      <c r="A459" s="27"/>
      <c r="B459" s="45"/>
      <c r="C459" s="27"/>
      <c r="D459" s="27"/>
      <c r="E459" s="45"/>
      <c r="F459" s="45"/>
      <c r="G459" s="46"/>
    </row>
    <row r="460" spans="1:7">
      <c r="A460" s="27"/>
      <c r="B460" s="45"/>
      <c r="C460" s="27"/>
      <c r="D460" s="27"/>
      <c r="E460" s="45"/>
      <c r="F460" s="45"/>
      <c r="G460" s="46"/>
    </row>
    <row r="461" spans="1:7">
      <c r="A461" s="27"/>
      <c r="B461" s="45"/>
      <c r="C461" s="27"/>
      <c r="D461" s="27"/>
      <c r="E461" s="45"/>
      <c r="F461" s="45"/>
      <c r="G461" s="46"/>
    </row>
    <row r="462" spans="1:7">
      <c r="A462" s="27"/>
      <c r="B462" s="45"/>
      <c r="C462" s="27"/>
      <c r="D462" s="27"/>
      <c r="E462" s="45"/>
      <c r="F462" s="45"/>
      <c r="G462" s="46"/>
    </row>
    <row r="463" spans="1:7">
      <c r="A463" s="27"/>
      <c r="B463" s="45"/>
      <c r="C463" s="27"/>
      <c r="D463" s="27"/>
      <c r="E463" s="45"/>
      <c r="F463" s="45"/>
      <c r="G463" s="46"/>
    </row>
    <row r="464" spans="1:7">
      <c r="A464" s="27"/>
      <c r="B464" s="45"/>
      <c r="C464" s="27"/>
      <c r="D464" s="27"/>
      <c r="E464" s="45"/>
      <c r="F464" s="45"/>
      <c r="G464" s="46"/>
    </row>
    <row r="465" spans="1:7">
      <c r="A465" s="27"/>
      <c r="B465" s="45"/>
      <c r="C465" s="27"/>
      <c r="D465" s="27"/>
      <c r="E465" s="45"/>
      <c r="F465" s="45"/>
      <c r="G465" s="46"/>
    </row>
    <row r="466" spans="1:7">
      <c r="A466" s="27"/>
      <c r="B466" s="45"/>
      <c r="C466" s="27"/>
      <c r="D466" s="27"/>
      <c r="E466" s="45"/>
      <c r="F466" s="45"/>
      <c r="G466" s="46"/>
    </row>
    <row r="467" spans="1:7">
      <c r="A467" s="27"/>
      <c r="B467" s="45"/>
      <c r="C467" s="27"/>
      <c r="D467" s="27"/>
      <c r="E467" s="45"/>
      <c r="F467" s="45"/>
      <c r="G467" s="46"/>
    </row>
    <row r="468" spans="1:7">
      <c r="A468" s="27"/>
      <c r="B468" s="45"/>
      <c r="C468" s="27"/>
      <c r="D468" s="27"/>
      <c r="E468" s="45"/>
      <c r="F468" s="45"/>
      <c r="G468" s="46"/>
    </row>
    <row r="469" spans="1:7">
      <c r="A469" s="27"/>
      <c r="B469" s="45"/>
      <c r="C469" s="27"/>
      <c r="D469" s="27"/>
      <c r="E469" s="45"/>
      <c r="F469" s="45"/>
      <c r="G469" s="46"/>
    </row>
    <row r="470" spans="1:7">
      <c r="A470" s="27"/>
      <c r="B470" s="45"/>
      <c r="C470" s="27"/>
      <c r="D470" s="27"/>
      <c r="E470" s="45"/>
      <c r="F470" s="45"/>
      <c r="G470" s="46"/>
    </row>
    <row r="471" spans="1:7">
      <c r="A471" s="27"/>
      <c r="B471" s="45"/>
      <c r="C471" s="27"/>
      <c r="D471" s="27"/>
      <c r="E471" s="45"/>
      <c r="F471" s="45"/>
      <c r="G471" s="46"/>
    </row>
    <row r="472" spans="1:7">
      <c r="A472" s="27"/>
      <c r="B472" s="45"/>
      <c r="C472" s="27"/>
      <c r="D472" s="27"/>
      <c r="E472" s="45"/>
      <c r="F472" s="45"/>
      <c r="G472" s="46"/>
    </row>
    <row r="473" spans="1:7">
      <c r="A473" s="27"/>
      <c r="B473" s="45"/>
      <c r="C473" s="27"/>
      <c r="D473" s="27"/>
      <c r="E473" s="45"/>
      <c r="F473" s="45"/>
      <c r="G473" s="46"/>
    </row>
    <row r="474" spans="1:7">
      <c r="A474" s="27"/>
      <c r="B474" s="45"/>
      <c r="C474" s="27"/>
      <c r="D474" s="27"/>
      <c r="E474" s="45"/>
      <c r="F474" s="45"/>
      <c r="G474" s="46"/>
    </row>
    <row r="475" spans="1:7">
      <c r="A475" s="27"/>
      <c r="B475" s="45"/>
      <c r="C475" s="27"/>
      <c r="D475" s="27"/>
      <c r="E475" s="45"/>
      <c r="F475" s="45"/>
      <c r="G475" s="46"/>
    </row>
    <row r="476" spans="1:7">
      <c r="A476" s="27"/>
      <c r="B476" s="45"/>
      <c r="C476" s="27"/>
      <c r="D476" s="27"/>
      <c r="E476" s="45"/>
      <c r="F476" s="45"/>
      <c r="G476" s="46"/>
    </row>
    <row r="477" spans="1:7">
      <c r="A477" s="27"/>
      <c r="B477" s="45"/>
      <c r="C477" s="27"/>
      <c r="D477" s="27"/>
      <c r="E477" s="45"/>
      <c r="F477" s="45"/>
      <c r="G477" s="46"/>
    </row>
    <row r="478" spans="1:7">
      <c r="A478" s="27"/>
      <c r="B478" s="45"/>
      <c r="C478" s="27"/>
      <c r="D478" s="27"/>
      <c r="E478" s="45"/>
      <c r="F478" s="45"/>
      <c r="G478" s="46"/>
    </row>
    <row r="479" spans="1:7">
      <c r="A479" s="27"/>
      <c r="B479" s="45"/>
      <c r="C479" s="27"/>
      <c r="D479" s="27"/>
      <c r="E479" s="45"/>
      <c r="F479" s="45"/>
      <c r="G479" s="46"/>
    </row>
    <row r="480" spans="1:7">
      <c r="A480" s="27"/>
      <c r="B480" s="45"/>
      <c r="C480" s="27"/>
      <c r="D480" s="27"/>
      <c r="E480" s="45"/>
      <c r="F480" s="45"/>
      <c r="G480" s="46"/>
    </row>
    <row r="481" spans="1:7">
      <c r="A481" s="27"/>
      <c r="B481" s="45"/>
      <c r="C481" s="27"/>
      <c r="D481" s="27"/>
      <c r="E481" s="45"/>
      <c r="F481" s="45"/>
      <c r="G481" s="46"/>
    </row>
    <row r="482" spans="1:7">
      <c r="A482" s="27"/>
      <c r="B482" s="45"/>
      <c r="C482" s="27"/>
      <c r="D482" s="27"/>
      <c r="E482" s="45"/>
      <c r="F482" s="45"/>
      <c r="G482" s="46"/>
    </row>
    <row r="483" spans="1:7">
      <c r="A483" s="27"/>
      <c r="B483" s="45"/>
      <c r="C483" s="27"/>
      <c r="D483" s="27"/>
      <c r="E483" s="45"/>
      <c r="F483" s="45"/>
      <c r="G483" s="46"/>
    </row>
    <row r="484" spans="1:7">
      <c r="A484" s="27"/>
      <c r="B484" s="45"/>
      <c r="C484" s="27"/>
      <c r="D484" s="27"/>
      <c r="E484" s="45"/>
      <c r="F484" s="45"/>
      <c r="G484" s="46"/>
    </row>
    <row r="485" spans="1:7">
      <c r="A485" s="27"/>
      <c r="B485" s="45"/>
      <c r="C485" s="27"/>
      <c r="D485" s="27"/>
      <c r="E485" s="45"/>
      <c r="F485" s="45"/>
      <c r="G485" s="46"/>
    </row>
    <row r="486" spans="1:7">
      <c r="A486" s="27"/>
      <c r="B486" s="45"/>
      <c r="C486" s="27"/>
      <c r="D486" s="27"/>
      <c r="E486" s="45"/>
      <c r="F486" s="45"/>
      <c r="G486" s="46"/>
    </row>
  </sheetData>
  <autoFilter ref="A4:L400"/>
  <mergeCells count="10">
    <mergeCell ref="I3:I4"/>
    <mergeCell ref="J3:J4"/>
    <mergeCell ref="K3:K4"/>
    <mergeCell ref="L3:L4"/>
    <mergeCell ref="A3:A4"/>
    <mergeCell ref="B3:B4"/>
    <mergeCell ref="C3:C4"/>
    <mergeCell ref="D3:D4"/>
    <mergeCell ref="E3:G3"/>
    <mergeCell ref="H3:H4"/>
  </mergeCells>
  <phoneticPr fontId="1"/>
  <pageMargins left="0.75" right="0.75" top="1" bottom="1" header="0.51200000000000001" footer="0.51200000000000001"/>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目次</vt:lpstr>
      <vt:lpstr>0.ﾌﾟﾛｼﾞｪｸﾄ警告ｻﾏﾘ</vt:lpstr>
      <vt:lpstr>1.QAC警告リスト</vt:lpstr>
      <vt:lpstr>2.チェック結果</vt:lpstr>
      <vt:lpstr>3.チェック結果 (Optimus)</vt:lpstr>
      <vt:lpstr>'1.QAC警告リスト'!Print_Area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本川 敏光</dc:creator>
  <cp:lastModifiedBy>tdk</cp:lastModifiedBy>
  <dcterms:created xsi:type="dcterms:W3CDTF">1997-01-08T22:48:59Z</dcterms:created>
  <dcterms:modified xsi:type="dcterms:W3CDTF">2018-01-16T06:52:41Z</dcterms:modified>
</cp:coreProperties>
</file>