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Pos Hujan" sheetId="1" state="visible" r:id="rId2"/>
    <sheet name="Nilai Ver" sheetId="2" state="visible" r:id="rId3"/>
    <sheet name="JAN" sheetId="3" state="visible" r:id="rId4"/>
    <sheet name="FEB" sheetId="4" state="visible" r:id="rId5"/>
    <sheet name="MAR" sheetId="5" state="visible" r:id="rId6"/>
    <sheet name="APR" sheetId="6" state="visible" r:id="rId7"/>
    <sheet name="MEI" sheetId="7" state="visible" r:id="rId8"/>
    <sheet name="JUN" sheetId="8" state="visible" r:id="rId9"/>
    <sheet name="JUL" sheetId="9" state="visible" r:id="rId10"/>
    <sheet name="AUG" sheetId="10" state="visible" r:id="rId11"/>
    <sheet name="SEP" sheetId="11" state="visible" r:id="rId12"/>
    <sheet name="OKT" sheetId="12" state="visible" r:id="rId13"/>
    <sheet name="NOV" sheetId="13" state="visible" r:id="rId14"/>
    <sheet name="DES" sheetId="14" state="visible" r:id="rId15"/>
  </sheets>
  <definedNames>
    <definedName function="false" hidden="false" localSheetId="2" name="Excel_BuiltIn__FilterDatabase" vbProcedure="false">JAN!$B$3:$C$38</definedName>
    <definedName function="false" hidden="false" localSheetId="3" name="Excel_BuiltIn__FilterDatabase" vbProcedure="false">FEB!$B$3:$C$38</definedName>
    <definedName function="false" hidden="false" localSheetId="4" name="Excel_BuiltIn__FilterDatabase" vbProcedure="false">MAR!$B$3:$C$38</definedName>
    <definedName function="false" hidden="false" localSheetId="5" name="Excel_BuiltIn__FilterDatabase" vbProcedure="false">APR!$A$2:$L$38</definedName>
    <definedName function="false" hidden="false" localSheetId="6" name="Excel_BuiltIn__FilterDatabase" vbProcedure="false">MEI!$H$40:$I$71</definedName>
    <definedName function="false" hidden="false" localSheetId="7" name="Excel_BuiltIn__FilterDatabase" vbProcedure="false">JUN!$B$3:$C$38</definedName>
    <definedName function="false" hidden="false" localSheetId="8" name="Excel_BuiltIn__FilterDatabase" vbProcedure="false">JUL!$H$39:$I$74</definedName>
    <definedName function="false" hidden="false" localSheetId="9" name="Excel_BuiltIn__FilterDatabase" vbProcedure="false">AUG!$G$40:$H$75</definedName>
    <definedName function="false" hidden="false" localSheetId="10" name="Excel_BuiltIn__FilterDatabase" vbProcedure="false">SEP!$H$40:$I$75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<sst xmlns="http://schemas.openxmlformats.org/spreadsheetml/2006/main" count="1338" uniqueCount="96">
  <si>
    <t xml:space="preserve">Titik</t>
  </si>
  <si>
    <t xml:space="preserve">Pos Hujan</t>
  </si>
  <si>
    <t xml:space="preserve">BMKG Kemayoran</t>
  </si>
  <si>
    <t xml:space="preserve">Pondok Betung (BMKG) </t>
  </si>
  <si>
    <t xml:space="preserve">Tanjung Priok (BMKG)</t>
  </si>
  <si>
    <t xml:space="preserve">Cengkareng (BMKG)</t>
  </si>
  <si>
    <t xml:space="preserve">Halim</t>
  </si>
  <si>
    <t xml:space="preserve">Pakubuwono</t>
  </si>
  <si>
    <t xml:space="preserve">Kedoya Selatan</t>
  </si>
  <si>
    <t xml:space="preserve">Curug (BMKG)</t>
  </si>
  <si>
    <t xml:space="preserve">Stageof Tangerang</t>
  </si>
  <si>
    <t xml:space="preserve">Mauk</t>
  </si>
  <si>
    <t xml:space="preserve">Kresek</t>
  </si>
  <si>
    <t xml:space="preserve">Balaraja</t>
  </si>
  <si>
    <t xml:space="preserve">Serang (BMKG)</t>
  </si>
  <si>
    <t xml:space="preserve">C i o m a s</t>
  </si>
  <si>
    <t xml:space="preserve">Cinangka</t>
  </si>
  <si>
    <t xml:space="preserve">Ciruas (Singamerta)</t>
  </si>
  <si>
    <t xml:space="preserve">Kramat Watu</t>
  </si>
  <si>
    <t xml:space="preserve">Pamarayan</t>
  </si>
  <si>
    <t xml:space="preserve">Kasemen</t>
  </si>
  <si>
    <t xml:space="preserve">Mancak</t>
  </si>
  <si>
    <t xml:space="preserve">Carenang</t>
  </si>
  <si>
    <t xml:space="preserve">Padarincang</t>
  </si>
  <si>
    <t xml:space="preserve">Pandeglang</t>
  </si>
  <si>
    <t xml:space="preserve">Labuan</t>
  </si>
  <si>
    <t xml:space="preserve">Menes</t>
  </si>
  <si>
    <t xml:space="preserve">Cibaliung</t>
  </si>
  <si>
    <t xml:space="preserve">Munjul</t>
  </si>
  <si>
    <t xml:space="preserve">Cikeusik</t>
  </si>
  <si>
    <t xml:space="preserve">Banjarsari (Bd. Cilemer)</t>
  </si>
  <si>
    <t xml:space="preserve">Rangkasbitung</t>
  </si>
  <si>
    <t xml:space="preserve">Banjar Irigasi-Cipanas</t>
  </si>
  <si>
    <t xml:space="preserve">Bayah</t>
  </si>
  <si>
    <t xml:space="preserve">Lebak Parahiang-Leuwidamar</t>
  </si>
  <si>
    <t xml:space="preserve">Malingping </t>
  </si>
  <si>
    <t xml:space="preserve">BPP Sajira</t>
  </si>
  <si>
    <t xml:space="preserve">Panyaungan Panggarangan</t>
  </si>
  <si>
    <t xml:space="preserve">Nilai</t>
  </si>
  <si>
    <t xml:space="preserve">Jan</t>
  </si>
  <si>
    <t xml:space="preserve">Feb</t>
  </si>
  <si>
    <t xml:space="preserve">Mar</t>
  </si>
  <si>
    <t xml:space="preserve">Apr</t>
  </si>
  <si>
    <t xml:space="preserve">Mei</t>
  </si>
  <si>
    <t xml:space="preserve">Jun</t>
  </si>
  <si>
    <t xml:space="preserve">Jul</t>
  </si>
  <si>
    <t xml:space="preserve">Aug</t>
  </si>
  <si>
    <t xml:space="preserve">Sep</t>
  </si>
  <si>
    <t xml:space="preserve">Okt</t>
  </si>
  <si>
    <t xml:space="preserve">Nov</t>
  </si>
  <si>
    <t xml:space="preserve">Des</t>
  </si>
  <si>
    <t xml:space="preserve">HSS</t>
  </si>
  <si>
    <t xml:space="preserve">PSS</t>
  </si>
  <si>
    <t xml:space="preserve">PC</t>
  </si>
  <si>
    <t xml:space="preserve">Persentase</t>
  </si>
  <si>
    <t xml:space="preserve">PRAK</t>
  </si>
  <si>
    <t xml:space="preserve">ANAL</t>
  </si>
  <si>
    <t xml:space="preserve">B</t>
  </si>
  <si>
    <t xml:space="preserve">N</t>
  </si>
  <si>
    <t xml:space="preserve">KETERANGAN :</t>
  </si>
  <si>
    <t xml:space="preserve">A</t>
  </si>
  <si>
    <t xml:space="preserve">ATAS NORMAL</t>
  </si>
  <si>
    <t xml:space="preserve">NORMAL</t>
  </si>
  <si>
    <t xml:space="preserve">BAWAH NORMAL</t>
  </si>
  <si>
    <t xml:space="preserve">a</t>
  </si>
  <si>
    <t xml:space="preserve">p(yi,oi)</t>
  </si>
  <si>
    <t xml:space="preserve">b</t>
  </si>
  <si>
    <t xml:space="preserve">p(yi).p(oi)</t>
  </si>
  <si>
    <t xml:space="preserve">c</t>
  </si>
  <si>
    <t xml:space="preserve">p(oi)^2</t>
  </si>
  <si>
    <t xml:space="preserve">d</t>
  </si>
  <si>
    <t xml:space="preserve">n</t>
  </si>
  <si>
    <t xml:space="preserve">(a+c)/n</t>
  </si>
  <si>
    <t xml:space="preserve">s</t>
  </si>
  <si>
    <t xml:space="preserve">(a+b)/n</t>
  </si>
  <si>
    <t xml:space="preserve">r</t>
  </si>
  <si>
    <t xml:space="preserve">(a+b)/(a+c)</t>
  </si>
  <si>
    <t xml:space="preserve">bias</t>
  </si>
  <si>
    <t xml:space="preserve">Bias</t>
  </si>
  <si>
    <t xml:space="preserve">a/(a+c)</t>
  </si>
  <si>
    <t xml:space="preserve">H</t>
  </si>
  <si>
    <t xml:space="preserve">Hit Rate</t>
  </si>
  <si>
    <t xml:space="preserve">b/(b+d)</t>
  </si>
  <si>
    <t xml:space="preserve">F</t>
  </si>
  <si>
    <t xml:space="preserve">False Alarm Rate</t>
  </si>
  <si>
    <t xml:space="preserve">b/(a+b)</t>
  </si>
  <si>
    <t xml:space="preserve">FAR</t>
  </si>
  <si>
    <t xml:space="preserve">(a+d)/n</t>
  </si>
  <si>
    <t xml:space="preserve">a/(a+b)</t>
  </si>
  <si>
    <t xml:space="preserve">SR</t>
  </si>
  <si>
    <t xml:space="preserve">a/(a+b+c)</t>
  </si>
  <si>
    <t xml:space="preserve">TS</t>
  </si>
  <si>
    <t xml:space="preserve">POD-F</t>
  </si>
  <si>
    <t xml:space="preserve">KSS</t>
  </si>
  <si>
    <t xml:space="preserve">ad/bc</t>
  </si>
  <si>
    <t xml:space="preserve">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</si>
</sst>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"/>
    <numFmt numFmtId="168" formatCode="0.00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b val="true"/>
      <sz val="12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sz val="9"/>
      <color rgb="FF000000"/>
      <name val="Arial"/>
      <family val="2"/>
    </font>
    <font>
      <b val="true"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99CC00"/>
        <bgColor rgb="FFFF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 Sifat Hujan</a:t>
            </a:r>
          </a:p>
        </c:rich>
      </c:tx>
      <c:layout>
        <c:manualLayout>
          <c:xMode val="edge"/>
          <c:yMode val="edge"/>
          <c:x val="0.230148595309961"/>
          <c:y val="0.051802796173657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16600882284653"/>
          <c:y val="0.208682855040471"/>
          <c:w val="0.933074065474808"/>
          <c:h val="0.679470198675497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'Nilai Ver'!$B$4:$M$4</c:f>
              <c:numCache>
                <c:formatCode>General</c:formatCode>
                <c:ptCount val="12"/>
                <c:pt idx="0">
                  <c:v>0.371428571428571</c:v>
                </c:pt>
                <c:pt idx="1">
                  <c:v>0.342857142857143</c:v>
                </c:pt>
                <c:pt idx="2">
                  <c:v>0.542857142857143</c:v>
                </c:pt>
                <c:pt idx="3">
                  <c:v>0.571428571428571</c:v>
                </c:pt>
                <c:pt idx="4">
                  <c:v>0.257142857142857</c:v>
                </c:pt>
                <c:pt idx="5">
                  <c:v>0.676470588235294</c:v>
                </c:pt>
                <c:pt idx="6">
                  <c:v>0.970588235294118</c:v>
                </c:pt>
                <c:pt idx="7">
                  <c:v>0.823529411764706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300577"/>
        <c:axId val="83151863"/>
      </c:lineChart>
      <c:catAx>
        <c:axId val="333005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33027629440446"/>
              <c:y val="0.872994849153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151863"/>
        <c:crossesAt val="0"/>
        <c:auto val="1"/>
        <c:lblAlgn val="ctr"/>
        <c:lblOffset val="100"/>
      </c:catAx>
      <c:valAx>
        <c:axId val="8315186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5693057812863"/>
              <c:y val="0.400588668138337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300577"/>
        <c:crossesAt val="1"/>
        <c:crossBetween val="midCat"/>
        <c:majorUnit val="0.2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Akurasi Prakiraan Sifat Hujan bulanan 
Tahun 2019</a:t>
            </a:r>
          </a:p>
        </c:rich>
      </c:tx>
      <c:layout>
        <c:manualLayout>
          <c:xMode val="edge"/>
          <c:yMode val="edge"/>
          <c:x val="0.241495413909207"/>
          <c:y val="0.051802796173657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59468245675142"/>
          <c:y val="0.235467255334805"/>
          <c:w val="0.918727504934402"/>
          <c:h val="0.639146431199411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'Nilai Ver'!$B$6:$M$6</c:f>
              <c:numCache>
                <c:formatCode>General</c:formatCode>
                <c:ptCount val="12"/>
                <c:pt idx="0">
                  <c:v>85.7142857142857</c:v>
                </c:pt>
                <c:pt idx="1">
                  <c:v>91.4285714285714</c:v>
                </c:pt>
                <c:pt idx="2">
                  <c:v>77.1428571428572</c:v>
                </c:pt>
                <c:pt idx="3">
                  <c:v>82.8571428571429</c:v>
                </c:pt>
                <c:pt idx="4">
                  <c:v>65.7142857142857</c:v>
                </c:pt>
                <c:pt idx="5">
                  <c:v>97.0588235294118</c:v>
                </c:pt>
                <c:pt idx="6">
                  <c:v>100</c:v>
                </c:pt>
                <c:pt idx="7">
                  <c:v>88.2352941176471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487680"/>
        <c:axId val="89394356"/>
      </c:lineChart>
      <c:catAx>
        <c:axId val="614876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42656449553"/>
              <c:y val="0.872994849153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394356"/>
        <c:crossesAt val="0"/>
        <c:auto val="1"/>
        <c:lblAlgn val="ctr"/>
        <c:lblOffset val="100"/>
      </c:catAx>
      <c:valAx>
        <c:axId val="8939435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</a:t>
                </a:r>
              </a:p>
            </c:rich>
          </c:tx>
          <c:layout>
            <c:manualLayout>
              <c:xMode val="edge"/>
              <c:yMode val="edge"/>
              <c:x val="0.014570997329618"/>
              <c:y val="0.4064753495217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487680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Akurasi Prakiraan Sifat Hujan bulanan 
Bulan Januari-Mei Tahun 2019</a:t>
            </a:r>
          </a:p>
        </c:rich>
      </c:tx>
      <c:layout>
        <c:manualLayout>
          <c:xMode val="edge"/>
          <c:yMode val="edge"/>
          <c:x val="0.241495413909207"/>
          <c:y val="0.04901092412164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370834784628"/>
          <c:y val="0.23531148509005"/>
          <c:w val="0.918495297805643"/>
          <c:h val="0.640094478889873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Ver'!$B$6:$F$6</c:f>
              <c:numCache>
                <c:formatCode>General</c:formatCode>
                <c:ptCount val="5"/>
                <c:pt idx="0">
                  <c:v>85.7142857142857</c:v>
                </c:pt>
                <c:pt idx="1">
                  <c:v>91.4285714285714</c:v>
                </c:pt>
                <c:pt idx="2">
                  <c:v>77.1428571428572</c:v>
                </c:pt>
                <c:pt idx="3">
                  <c:v>82.8571428571429</c:v>
                </c:pt>
                <c:pt idx="4">
                  <c:v>65.7142857142857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525952"/>
        <c:axId val="58811923"/>
      </c:lineChart>
      <c:catAx>
        <c:axId val="79525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42656449553"/>
              <c:y val="0.8727487452022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811923"/>
        <c:crossesAt val="0"/>
        <c:auto val="1"/>
        <c:lblAlgn val="ctr"/>
        <c:lblOffset val="100"/>
      </c:catAx>
      <c:valAx>
        <c:axId val="5881192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</a:t>
                </a:r>
              </a:p>
            </c:rich>
          </c:tx>
          <c:layout>
            <c:manualLayout>
              <c:xMode val="edge"/>
              <c:yMode val="edge"/>
              <c:x val="0.014570997329618"/>
              <c:y val="0.40788308237378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525952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 Sifat Hujan</a:t>
            </a:r>
          </a:p>
        </c:rich>
      </c:tx>
      <c:layout>
        <c:manualLayout>
          <c:xMode val="edge"/>
          <c:yMode val="edge"/>
          <c:x val="0.230117264600023"/>
          <c:y val="0.04901092412164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9337048647394"/>
          <c:y val="0.203424859757898"/>
          <c:w val="0.917740624637176"/>
          <c:h val="0.669323885444346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Ver'!$B$4:$F$4</c:f>
              <c:numCache>
                <c:formatCode>General</c:formatCode>
                <c:ptCount val="5"/>
                <c:pt idx="0">
                  <c:v>0.371428571428571</c:v>
                </c:pt>
                <c:pt idx="1">
                  <c:v>0.342857142857143</c:v>
                </c:pt>
                <c:pt idx="2">
                  <c:v>0.542857142857143</c:v>
                </c:pt>
                <c:pt idx="3">
                  <c:v>0.571428571428571</c:v>
                </c:pt>
                <c:pt idx="4">
                  <c:v>0.257142857142857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823358"/>
        <c:axId val="22668488"/>
      </c:lineChart>
      <c:catAx>
        <c:axId val="4082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31812376639963"/>
              <c:y val="0.8727487452022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668488"/>
        <c:crossesAt val="0"/>
        <c:auto val="1"/>
        <c:lblAlgn val="ctr"/>
        <c:lblOffset val="100"/>
      </c:catAx>
      <c:valAx>
        <c:axId val="2266848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570997329618"/>
              <c:y val="0.395777974608798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823358"/>
        <c:crossesAt val="1"/>
        <c:crossBetween val="midCat"/>
        <c:majorUnit val="0.2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7560</xdr:colOff>
      <xdr:row>8</xdr:row>
      <xdr:rowOff>99360</xdr:rowOff>
    </xdr:from>
    <xdr:to>
      <xdr:col>22</xdr:col>
      <xdr:colOff>431640</xdr:colOff>
      <xdr:row>21</xdr:row>
      <xdr:rowOff>167760</xdr:rowOff>
    </xdr:to>
    <xdr:graphicFrame>
      <xdr:nvGraphicFramePr>
        <xdr:cNvPr id="0" name="Chart 1"/>
        <xdr:cNvGraphicFramePr/>
      </xdr:nvGraphicFramePr>
      <xdr:xfrm>
        <a:off x="8478360" y="1562400"/>
        <a:ext cx="6201720" cy="244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31320</xdr:colOff>
      <xdr:row>8</xdr:row>
      <xdr:rowOff>99360</xdr:rowOff>
    </xdr:from>
    <xdr:to>
      <xdr:col>11</xdr:col>
      <xdr:colOff>454680</xdr:colOff>
      <xdr:row>21</xdr:row>
      <xdr:rowOff>167760</xdr:rowOff>
    </xdr:to>
    <xdr:graphicFrame>
      <xdr:nvGraphicFramePr>
        <xdr:cNvPr id="1" name="Chart 16"/>
        <xdr:cNvGraphicFramePr/>
      </xdr:nvGraphicFramePr>
      <xdr:xfrm>
        <a:off x="1440360" y="1562400"/>
        <a:ext cx="6201000" cy="244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24</xdr:row>
      <xdr:rowOff>0</xdr:rowOff>
    </xdr:from>
    <xdr:to>
      <xdr:col>11</xdr:col>
      <xdr:colOff>423360</xdr:colOff>
      <xdr:row>37</xdr:row>
      <xdr:rowOff>60840</xdr:rowOff>
    </xdr:to>
    <xdr:graphicFrame>
      <xdr:nvGraphicFramePr>
        <xdr:cNvPr id="2" name="Chart 16"/>
        <xdr:cNvGraphicFramePr/>
      </xdr:nvGraphicFramePr>
      <xdr:xfrm>
        <a:off x="1409040" y="4389120"/>
        <a:ext cx="6201000" cy="243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24</xdr:row>
      <xdr:rowOff>0</xdr:rowOff>
    </xdr:from>
    <xdr:to>
      <xdr:col>22</xdr:col>
      <xdr:colOff>423360</xdr:colOff>
      <xdr:row>37</xdr:row>
      <xdr:rowOff>60840</xdr:rowOff>
    </xdr:to>
    <xdr:graphicFrame>
      <xdr:nvGraphicFramePr>
        <xdr:cNvPr id="3" name="Chart 1"/>
        <xdr:cNvGraphicFramePr/>
      </xdr:nvGraphicFramePr>
      <xdr:xfrm>
        <a:off x="8470800" y="4389120"/>
        <a:ext cx="6201000" cy="243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4.87755102040816"/>
    <col collapsed="false" hidden="false" max="2" min="2" style="0" width="25.3061224489796"/>
  </cols>
  <sheetData>
    <row r="1" customFormat="false" ht="14.4" hidden="false" customHeight="false" outlineLevel="0" collapsed="false">
      <c r="A1" s="1" t="s">
        <v>0</v>
      </c>
      <c r="B1" s="0" t="s">
        <v>1</v>
      </c>
    </row>
    <row r="2" customFormat="false" ht="14.4" hidden="false" customHeight="false" outlineLevel="0" collapsed="false">
      <c r="A2" s="1" t="n">
        <v>1</v>
      </c>
      <c r="B2" s="2" t="s">
        <v>2</v>
      </c>
    </row>
    <row r="3" customFormat="false" ht="14.4" hidden="false" customHeight="false" outlineLevel="0" collapsed="false">
      <c r="A3" s="1" t="n">
        <v>2</v>
      </c>
      <c r="B3" s="2" t="s">
        <v>3</v>
      </c>
    </row>
    <row r="4" customFormat="false" ht="14.4" hidden="false" customHeight="false" outlineLevel="0" collapsed="false">
      <c r="A4" s="1" t="n">
        <v>3</v>
      </c>
      <c r="B4" s="2" t="s">
        <v>4</v>
      </c>
    </row>
    <row r="5" customFormat="false" ht="14.4" hidden="false" customHeight="false" outlineLevel="0" collapsed="false">
      <c r="A5" s="1" t="n">
        <v>4</v>
      </c>
      <c r="B5" s="2" t="s">
        <v>5</v>
      </c>
    </row>
    <row r="6" customFormat="false" ht="14.4" hidden="false" customHeight="false" outlineLevel="0" collapsed="false">
      <c r="A6" s="1" t="n">
        <v>5</v>
      </c>
      <c r="B6" s="2" t="s">
        <v>6</v>
      </c>
    </row>
    <row r="7" customFormat="false" ht="14.4" hidden="false" customHeight="false" outlineLevel="0" collapsed="false">
      <c r="A7" s="1" t="n">
        <v>6</v>
      </c>
      <c r="B7" s="2" t="s">
        <v>7</v>
      </c>
    </row>
    <row r="8" customFormat="false" ht="14.4" hidden="false" customHeight="false" outlineLevel="0" collapsed="false">
      <c r="A8" s="1" t="n">
        <v>7</v>
      </c>
      <c r="B8" s="2" t="s">
        <v>8</v>
      </c>
    </row>
    <row r="9" customFormat="false" ht="14.4" hidden="false" customHeight="false" outlineLevel="0" collapsed="false">
      <c r="A9" s="1" t="n">
        <v>8</v>
      </c>
      <c r="B9" s="2" t="s">
        <v>9</v>
      </c>
    </row>
    <row r="10" customFormat="false" ht="14.4" hidden="false" customHeight="false" outlineLevel="0" collapsed="false">
      <c r="A10" s="1" t="n">
        <v>9</v>
      </c>
      <c r="B10" s="2" t="s">
        <v>10</v>
      </c>
    </row>
    <row r="11" customFormat="false" ht="14.4" hidden="false" customHeight="false" outlineLevel="0" collapsed="false">
      <c r="A11" s="1" t="n">
        <v>10</v>
      </c>
      <c r="B11" s="2" t="s">
        <v>11</v>
      </c>
    </row>
    <row r="12" customFormat="false" ht="14.4" hidden="false" customHeight="false" outlineLevel="0" collapsed="false">
      <c r="A12" s="1" t="n">
        <v>11</v>
      </c>
      <c r="B12" s="2" t="s">
        <v>12</v>
      </c>
    </row>
    <row r="13" customFormat="false" ht="14.4" hidden="false" customHeight="false" outlineLevel="0" collapsed="false">
      <c r="A13" s="1" t="n">
        <v>12</v>
      </c>
      <c r="B13" s="2" t="s">
        <v>13</v>
      </c>
    </row>
    <row r="14" customFormat="false" ht="14.4" hidden="false" customHeight="false" outlineLevel="0" collapsed="false">
      <c r="A14" s="1" t="n">
        <v>13</v>
      </c>
      <c r="B14" s="2" t="s">
        <v>14</v>
      </c>
    </row>
    <row r="15" customFormat="false" ht="14.4" hidden="false" customHeight="false" outlineLevel="0" collapsed="false">
      <c r="A15" s="1" t="n">
        <v>14</v>
      </c>
      <c r="B15" s="2" t="s">
        <v>15</v>
      </c>
    </row>
    <row r="16" customFormat="false" ht="14.4" hidden="false" customHeight="false" outlineLevel="0" collapsed="false">
      <c r="A16" s="1" t="n">
        <v>15</v>
      </c>
      <c r="B16" s="2" t="s">
        <v>16</v>
      </c>
    </row>
    <row r="17" customFormat="false" ht="14.4" hidden="false" customHeight="false" outlineLevel="0" collapsed="false">
      <c r="A17" s="1" t="n">
        <v>16</v>
      </c>
      <c r="B17" s="2" t="s">
        <v>17</v>
      </c>
    </row>
    <row r="18" customFormat="false" ht="14.4" hidden="false" customHeight="false" outlineLevel="0" collapsed="false">
      <c r="A18" s="1" t="n">
        <v>17</v>
      </c>
      <c r="B18" s="2" t="s">
        <v>18</v>
      </c>
    </row>
    <row r="19" customFormat="false" ht="14.4" hidden="false" customHeight="false" outlineLevel="0" collapsed="false">
      <c r="A19" s="1" t="n">
        <v>18</v>
      </c>
      <c r="B19" s="2" t="s">
        <v>19</v>
      </c>
    </row>
    <row r="20" customFormat="false" ht="14.4" hidden="false" customHeight="false" outlineLevel="0" collapsed="false">
      <c r="A20" s="1" t="n">
        <v>19</v>
      </c>
      <c r="B20" s="2" t="s">
        <v>20</v>
      </c>
    </row>
    <row r="21" customFormat="false" ht="14.4" hidden="false" customHeight="false" outlineLevel="0" collapsed="false">
      <c r="A21" s="1" t="n">
        <v>20</v>
      </c>
      <c r="B21" s="2" t="s">
        <v>21</v>
      </c>
    </row>
    <row r="22" customFormat="false" ht="14.4" hidden="false" customHeight="false" outlineLevel="0" collapsed="false">
      <c r="A22" s="1" t="n">
        <v>21</v>
      </c>
      <c r="B22" s="2" t="s">
        <v>22</v>
      </c>
    </row>
    <row r="23" customFormat="false" ht="14.4" hidden="false" customHeight="false" outlineLevel="0" collapsed="false">
      <c r="A23" s="1" t="n">
        <v>22</v>
      </c>
      <c r="B23" s="2" t="s">
        <v>23</v>
      </c>
    </row>
    <row r="24" customFormat="false" ht="14.4" hidden="false" customHeight="false" outlineLevel="0" collapsed="false">
      <c r="A24" s="1" t="n">
        <v>23</v>
      </c>
      <c r="B24" s="2" t="s">
        <v>24</v>
      </c>
    </row>
    <row r="25" customFormat="false" ht="14.4" hidden="false" customHeight="false" outlineLevel="0" collapsed="false">
      <c r="A25" s="1" t="n">
        <v>24</v>
      </c>
      <c r="B25" s="2" t="s">
        <v>25</v>
      </c>
    </row>
    <row r="26" customFormat="false" ht="14.4" hidden="false" customHeight="false" outlineLevel="0" collapsed="false">
      <c r="A26" s="1" t="n">
        <v>25</v>
      </c>
      <c r="B26" s="2" t="s">
        <v>26</v>
      </c>
    </row>
    <row r="27" customFormat="false" ht="14.4" hidden="false" customHeight="false" outlineLevel="0" collapsed="false">
      <c r="A27" s="1" t="n">
        <v>26</v>
      </c>
      <c r="B27" s="2" t="s">
        <v>27</v>
      </c>
    </row>
    <row r="28" customFormat="false" ht="14.4" hidden="false" customHeight="false" outlineLevel="0" collapsed="false">
      <c r="A28" s="1" t="n">
        <v>27</v>
      </c>
      <c r="B28" s="2" t="s">
        <v>28</v>
      </c>
    </row>
    <row r="29" customFormat="false" ht="14.4" hidden="false" customHeight="false" outlineLevel="0" collapsed="false">
      <c r="A29" s="1" t="n">
        <v>28</v>
      </c>
      <c r="B29" s="2" t="s">
        <v>29</v>
      </c>
    </row>
    <row r="30" customFormat="false" ht="14.4" hidden="false" customHeight="false" outlineLevel="0" collapsed="false">
      <c r="A30" s="1" t="n">
        <v>29</v>
      </c>
      <c r="B30" s="2" t="s">
        <v>30</v>
      </c>
    </row>
    <row r="31" customFormat="false" ht="14.4" hidden="false" customHeight="false" outlineLevel="0" collapsed="false">
      <c r="A31" s="1" t="n">
        <v>30</v>
      </c>
      <c r="B31" s="2" t="s">
        <v>31</v>
      </c>
    </row>
    <row r="32" customFormat="false" ht="14.4" hidden="false" customHeight="false" outlineLevel="0" collapsed="false">
      <c r="A32" s="1" t="n">
        <v>31</v>
      </c>
      <c r="B32" s="2" t="s">
        <v>32</v>
      </c>
    </row>
    <row r="33" customFormat="false" ht="14.4" hidden="false" customHeight="false" outlineLevel="0" collapsed="false">
      <c r="A33" s="1" t="n">
        <v>32</v>
      </c>
      <c r="B33" s="2" t="s">
        <v>33</v>
      </c>
    </row>
    <row r="34" customFormat="false" ht="14.4" hidden="false" customHeight="false" outlineLevel="0" collapsed="false">
      <c r="A34" s="1" t="n">
        <v>33</v>
      </c>
      <c r="B34" s="2" t="s">
        <v>34</v>
      </c>
    </row>
    <row r="35" customFormat="false" ht="14.4" hidden="false" customHeight="false" outlineLevel="0" collapsed="false">
      <c r="A35" s="1" t="n">
        <v>34</v>
      </c>
      <c r="B35" s="2" t="s">
        <v>35</v>
      </c>
    </row>
    <row r="36" customFormat="false" ht="14.4" hidden="false" customHeight="false" outlineLevel="0" collapsed="false">
      <c r="A36" s="1" t="n">
        <v>35</v>
      </c>
      <c r="B36" s="2" t="s">
        <v>36</v>
      </c>
    </row>
    <row r="37" customFormat="false" ht="14.4" hidden="false" customHeight="false" outlineLevel="0" collapsed="false">
      <c r="A37" s="1" t="n">
        <v>36</v>
      </c>
      <c r="B37" s="2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3214285714286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33" t="s">
        <v>57</v>
      </c>
      <c r="C3" s="37" t="s">
        <v>57</v>
      </c>
      <c r="D3" s="9" t="str">
        <f aca="false">CONCATENATE(B3,C3)</f>
        <v>BB</v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33" t="s">
        <v>57</v>
      </c>
      <c r="C4" s="37" t="s">
        <v>57</v>
      </c>
      <c r="D4" s="9" t="str">
        <f aca="false">CONCATENATE(B4,C4)</f>
        <v>BB</v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28</v>
      </c>
      <c r="J4" s="1" t="n">
        <f aca="false">COUNTIF($D$3:$D$38,"BN")</f>
        <v>2</v>
      </c>
      <c r="K4" s="1" t="n">
        <f aca="false">COUNTIF($D$3:$D$38,"BA")</f>
        <v>4</v>
      </c>
      <c r="L4" s="14" t="n">
        <f aca="false">SUM(I4:K4)</f>
        <v>34</v>
      </c>
      <c r="N4" s="12" t="s">
        <v>57</v>
      </c>
      <c r="O4" s="15" t="n">
        <f aca="false">I4/$L$7</f>
        <v>0.823529411764706</v>
      </c>
      <c r="P4" s="16" t="n">
        <f aca="false">J4/$L$7</f>
        <v>0.0588235294117647</v>
      </c>
      <c r="Q4" s="16" t="n">
        <f aca="false">K4/$L$7</f>
        <v>0.117647058823529</v>
      </c>
      <c r="R4" s="17" t="n">
        <f aca="false">L4/$L$7</f>
        <v>1</v>
      </c>
    </row>
    <row r="5" customFormat="false" ht="14.4" hidden="false" customHeight="false" outlineLevel="0" collapsed="false">
      <c r="A5" s="1" t="n">
        <v>3</v>
      </c>
      <c r="B5" s="33" t="s">
        <v>57</v>
      </c>
      <c r="C5" s="37" t="s">
        <v>57</v>
      </c>
      <c r="D5" s="9" t="str">
        <f aca="false">CONCATENATE(B5,C5)</f>
        <v>BB</v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0</v>
      </c>
      <c r="J5" s="13" t="n">
        <f aca="false">COUNTIF($D$3:$D$38,"NN")</f>
        <v>0</v>
      </c>
      <c r="K5" s="1" t="n">
        <f aca="false">COUNTIF($D$3:$D$38,"NA")</f>
        <v>0</v>
      </c>
      <c r="L5" s="14" t="n">
        <f aca="false">SUM(I5:K5)</f>
        <v>0</v>
      </c>
      <c r="N5" s="12" t="s">
        <v>58</v>
      </c>
      <c r="O5" s="16" t="n">
        <f aca="false">I5/$L$7</f>
        <v>0</v>
      </c>
      <c r="P5" s="15" t="n">
        <f aca="false">J5/$L$7</f>
        <v>0</v>
      </c>
      <c r="Q5" s="16" t="n">
        <f aca="false">K5/$L$7</f>
        <v>0</v>
      </c>
      <c r="R5" s="17" t="n">
        <f aca="false">L5/$L$7</f>
        <v>0</v>
      </c>
    </row>
    <row r="6" customFormat="false" ht="14.4" hidden="false" customHeight="false" outlineLevel="0" collapsed="false">
      <c r="A6" s="1" t="n">
        <v>4</v>
      </c>
      <c r="B6" s="33" t="s">
        <v>57</v>
      </c>
      <c r="C6" s="37" t="s">
        <v>57</v>
      </c>
      <c r="D6" s="9" t="str">
        <f aca="false">CONCATENATE(B6,C6)</f>
        <v>BB</v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n">
        <f aca="false">I6/$L$7</f>
        <v>0</v>
      </c>
      <c r="P6" s="16" t="n">
        <f aca="false">J6/$L$7</f>
        <v>0</v>
      </c>
      <c r="Q6" s="15" t="n">
        <f aca="false">K6/$L$7</f>
        <v>0</v>
      </c>
      <c r="R6" s="17" t="n">
        <f aca="false">L6/$L$7</f>
        <v>0</v>
      </c>
    </row>
    <row r="7" customFormat="false" ht="14.4" hidden="false" customHeight="false" outlineLevel="0" collapsed="false">
      <c r="A7" s="1" t="n">
        <v>5</v>
      </c>
      <c r="B7" s="33" t="s">
        <v>57</v>
      </c>
      <c r="C7" s="37" t="s">
        <v>57</v>
      </c>
      <c r="D7" s="9" t="str">
        <f aca="false">CONCATENATE(B7,C7)</f>
        <v>BB</v>
      </c>
      <c r="E7" s="10"/>
      <c r="I7" s="14" t="n">
        <f aca="false">SUM(I4:I6)</f>
        <v>28</v>
      </c>
      <c r="J7" s="14" t="n">
        <f aca="false">SUM(J4:J6)</f>
        <v>2</v>
      </c>
      <c r="K7" s="14" t="n">
        <f aca="false">SUM(K4:K6)</f>
        <v>4</v>
      </c>
      <c r="L7" s="18" t="n">
        <f aca="false">SUM(I4:K6)</f>
        <v>34</v>
      </c>
      <c r="N7" s="1"/>
      <c r="O7" s="17" t="n">
        <f aca="false">I7/$L$7</f>
        <v>0.823529411764706</v>
      </c>
      <c r="P7" s="17" t="n">
        <f aca="false">J7/$L$7</f>
        <v>0.0588235294117647</v>
      </c>
      <c r="Q7" s="17" t="n">
        <f aca="false">K7/$L$7</f>
        <v>0.117647058823529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33" t="s">
        <v>57</v>
      </c>
      <c r="C8" s="37" t="s">
        <v>57</v>
      </c>
      <c r="D8" s="9" t="str">
        <f aca="false">CONCATENATE(B8,C8)</f>
        <v>BB</v>
      </c>
      <c r="E8" s="10"/>
      <c r="H8" s="19" t="s">
        <v>54</v>
      </c>
      <c r="I8" s="19" t="n">
        <f aca="false">H27</f>
        <v>30</v>
      </c>
      <c r="J8" s="19" t="n">
        <f aca="false">I27</f>
        <v>88.2352941176471</v>
      </c>
    </row>
    <row r="9" customFormat="false" ht="14.4" hidden="false" customHeight="false" outlineLevel="0" collapsed="false">
      <c r="A9" s="1" t="n">
        <v>7</v>
      </c>
      <c r="B9" s="33" t="s">
        <v>57</v>
      </c>
      <c r="C9" s="37" t="s">
        <v>57</v>
      </c>
      <c r="D9" s="9" t="str">
        <f aca="false">CONCATENATE(B9,C9)</f>
        <v>BB</v>
      </c>
      <c r="E9" s="10"/>
      <c r="G9" s="20"/>
      <c r="H9" s="1" t="s">
        <v>64</v>
      </c>
      <c r="I9" s="1" t="n">
        <f aca="false">I4</f>
        <v>28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n">
        <f aca="false">O4+P5+Q6</f>
        <v>0.823529411764706</v>
      </c>
    </row>
    <row r="10" customFormat="false" ht="14.4" hidden="false" customHeight="false" outlineLevel="0" collapsed="false">
      <c r="A10" s="1" t="n">
        <v>8</v>
      </c>
      <c r="B10" s="33" t="s">
        <v>57</v>
      </c>
      <c r="C10" s="37" t="s">
        <v>57</v>
      </c>
      <c r="D10" s="9" t="str">
        <f aca="false">CONCATENATE(B10,C10)</f>
        <v>BB</v>
      </c>
      <c r="E10" s="10"/>
      <c r="G10" s="20"/>
      <c r="H10" s="1" t="s">
        <v>66</v>
      </c>
      <c r="I10" s="1" t="n">
        <f aca="false">L4-I9</f>
        <v>6</v>
      </c>
      <c r="J10" s="1" t="n">
        <f aca="false">L5-J9</f>
        <v>0</v>
      </c>
      <c r="K10" s="1" t="n">
        <f aca="false">L6-K9</f>
        <v>0</v>
      </c>
      <c r="M10" s="1"/>
      <c r="N10" s="0" t="s">
        <v>67</v>
      </c>
      <c r="O10" s="21" t="n">
        <f aca="false">(R4*O7)+(R5*P7)+(R6*Q7)</f>
        <v>0.823529411764706</v>
      </c>
    </row>
    <row r="11" customFormat="false" ht="14.4" hidden="false" customHeight="false" outlineLevel="0" collapsed="false">
      <c r="A11" s="1" t="n">
        <v>9</v>
      </c>
      <c r="B11" s="33" t="s">
        <v>57</v>
      </c>
      <c r="C11" s="37" t="s">
        <v>57</v>
      </c>
      <c r="D11" s="9" t="str">
        <f aca="false">CONCATENATE(B11,C11)</f>
        <v>BB</v>
      </c>
      <c r="E11" s="10"/>
      <c r="G11" s="20"/>
      <c r="H11" s="1" t="s">
        <v>68</v>
      </c>
      <c r="I11" s="1" t="n">
        <f aca="false">I7-I9</f>
        <v>0</v>
      </c>
      <c r="J11" s="1" t="n">
        <f aca="false">J7-J9</f>
        <v>2</v>
      </c>
      <c r="K11" s="1" t="n">
        <f aca="false">K7-K9</f>
        <v>4</v>
      </c>
      <c r="M11" s="1"/>
      <c r="N11" s="0" t="s">
        <v>69</v>
      </c>
      <c r="O11" s="21" t="n">
        <f aca="false">(O7^2)+(P7^2)+(Q7^2)</f>
        <v>0.695501730103806</v>
      </c>
    </row>
    <row r="12" customFormat="false" ht="14.4" hidden="false" customHeight="false" outlineLevel="0" collapsed="false">
      <c r="A12" s="1" t="n">
        <v>10</v>
      </c>
      <c r="B12" s="33" t="s">
        <v>57</v>
      </c>
      <c r="C12" s="37" t="s">
        <v>57</v>
      </c>
      <c r="D12" s="9" t="str">
        <f aca="false">CONCATENATE(B12,C12)</f>
        <v>BB</v>
      </c>
      <c r="E12" s="10"/>
      <c r="G12" s="20"/>
      <c r="H12" s="1" t="s">
        <v>70</v>
      </c>
      <c r="I12" s="1" t="n">
        <f aca="false">$L$7-L4-I7+I9</f>
        <v>0</v>
      </c>
      <c r="J12" s="1" t="n">
        <f aca="false">$L$7-L5-J7+J9</f>
        <v>32</v>
      </c>
      <c r="K12" s="1" t="n">
        <f aca="false">$L$7-L6-K7+K9</f>
        <v>30</v>
      </c>
      <c r="M12" s="1"/>
    </row>
    <row r="13" customFormat="false" ht="14.4" hidden="false" customHeight="false" outlineLevel="0" collapsed="false">
      <c r="A13" s="1" t="n">
        <v>11</v>
      </c>
      <c r="B13" s="33" t="s">
        <v>57</v>
      </c>
      <c r="C13" s="37" t="s">
        <v>60</v>
      </c>
      <c r="D13" s="9" t="str">
        <f aca="false">CONCATENATE(B13,C13)</f>
        <v>BA</v>
      </c>
      <c r="E13" s="10"/>
      <c r="G13" s="20"/>
      <c r="H13" s="1" t="s">
        <v>71</v>
      </c>
      <c r="I13" s="1" t="n">
        <f aca="false">SUM(I9:I12)</f>
        <v>34</v>
      </c>
      <c r="J13" s="1" t="n">
        <f aca="false">SUM(J9:J12)</f>
        <v>34</v>
      </c>
      <c r="K13" s="1" t="n">
        <f aca="false">SUM(K9:K12)</f>
        <v>34</v>
      </c>
      <c r="M13" s="1"/>
      <c r="N13" s="0" t="s">
        <v>51</v>
      </c>
      <c r="O13" s="21" t="n">
        <f aca="false">(O9-O10)/(1-O10)</f>
        <v>0</v>
      </c>
    </row>
    <row r="14" customFormat="false" ht="14.4" hidden="false" customHeight="false" outlineLevel="0" collapsed="false">
      <c r="A14" s="1" t="n">
        <v>12</v>
      </c>
      <c r="B14" s="33" t="s">
        <v>57</v>
      </c>
      <c r="C14" s="37" t="s">
        <v>57</v>
      </c>
      <c r="D14" s="9" t="str">
        <f aca="false">CONCATENATE(B14,C14)</f>
        <v>BB</v>
      </c>
      <c r="E14" s="10"/>
      <c r="G14" s="20"/>
      <c r="M14" s="1"/>
      <c r="N14" s="0" t="s">
        <v>52</v>
      </c>
      <c r="O14" s="21" t="n">
        <f aca="false">(O9-O10)/(1-O11)</f>
        <v>0</v>
      </c>
    </row>
    <row r="15" customFormat="false" ht="14.4" hidden="false" customHeight="false" outlineLevel="0" collapsed="false">
      <c r="A15" s="1" t="n">
        <v>13</v>
      </c>
      <c r="B15" s="33" t="s">
        <v>57</v>
      </c>
      <c r="C15" s="37" t="s">
        <v>57</v>
      </c>
      <c r="D15" s="9" t="str">
        <f aca="false">CONCATENATE(B15,C15)</f>
        <v>BB</v>
      </c>
      <c r="E15" s="10"/>
      <c r="G15" s="20" t="s">
        <v>72</v>
      </c>
      <c r="H15" s="1" t="s">
        <v>73</v>
      </c>
      <c r="I15" s="22" t="n">
        <f aca="false">(I9+I11)/I13</f>
        <v>0.823529411764706</v>
      </c>
      <c r="J15" s="22" t="n">
        <f aca="false">(J9+J11)/J13</f>
        <v>0.0588235294117647</v>
      </c>
      <c r="K15" s="22" t="n">
        <f aca="false">(K9+K11)/K13</f>
        <v>0.117647058823529</v>
      </c>
      <c r="L15" s="22"/>
      <c r="M15" s="22"/>
      <c r="N15" s="0" t="s">
        <v>53</v>
      </c>
      <c r="O15" s="21" t="n">
        <f aca="false">(I4+J5+K6)/L7</f>
        <v>0.823529411764706</v>
      </c>
    </row>
    <row r="16" customFormat="false" ht="14.4" hidden="false" customHeight="false" outlineLevel="0" collapsed="false">
      <c r="A16" s="1" t="n">
        <v>14</v>
      </c>
      <c r="B16" s="33" t="s">
        <v>57</v>
      </c>
      <c r="C16" s="37" t="s">
        <v>57</v>
      </c>
      <c r="D16" s="9" t="str">
        <f aca="false">CONCATENATE(B16,C16)</f>
        <v>BB</v>
      </c>
      <c r="E16" s="10"/>
      <c r="G16" s="20" t="s">
        <v>74</v>
      </c>
      <c r="H16" s="1" t="s">
        <v>75</v>
      </c>
      <c r="I16" s="22" t="n">
        <f aca="false">(I9+I10)/I13</f>
        <v>1</v>
      </c>
      <c r="J16" s="22" t="n">
        <f aca="false">(J9+J10)/J13</f>
        <v>0</v>
      </c>
      <c r="K16" s="22" t="n">
        <f aca="false">(K9+K10)/K13</f>
        <v>0</v>
      </c>
      <c r="L16" s="22"/>
      <c r="M16" s="22"/>
    </row>
    <row r="17" customFormat="false" ht="14.4" hidden="false" customHeight="false" outlineLevel="0" collapsed="false">
      <c r="A17" s="1" t="n">
        <v>15</v>
      </c>
      <c r="B17" s="33" t="s">
        <v>57</v>
      </c>
      <c r="C17" s="37" t="s">
        <v>57</v>
      </c>
      <c r="D17" s="9" t="str">
        <f aca="false">CONCATENATE(B17,C17)</f>
        <v>BB</v>
      </c>
      <c r="E17" s="10"/>
      <c r="G17" s="20" t="s">
        <v>76</v>
      </c>
      <c r="H17" s="1" t="s">
        <v>77</v>
      </c>
      <c r="I17" s="22" t="n">
        <f aca="false">(I9+I10)/(I9+I11)</f>
        <v>1.21428571428571</v>
      </c>
      <c r="J17" s="22" t="n">
        <f aca="false">(J9+J10)/(J9+J11)</f>
        <v>0</v>
      </c>
      <c r="K17" s="22" t="n">
        <f aca="false">(K9+K10)/(K9+K11)</f>
        <v>0</v>
      </c>
      <c r="L17" s="22"/>
      <c r="M17" s="22"/>
    </row>
    <row r="18" customFormat="false" ht="14.4" hidden="false" customHeight="false" outlineLevel="0" collapsed="false">
      <c r="A18" s="1" t="n">
        <v>16</v>
      </c>
      <c r="B18" s="33" t="s">
        <v>57</v>
      </c>
      <c r="C18" s="37" t="s">
        <v>58</v>
      </c>
      <c r="D18" s="9" t="str">
        <f aca="false">CONCATENATE(B18,C18)</f>
        <v>BN</v>
      </c>
      <c r="E18" s="10"/>
      <c r="G18" s="20" t="s">
        <v>79</v>
      </c>
      <c r="H18" s="1" t="s">
        <v>80</v>
      </c>
      <c r="I18" s="22" t="n">
        <f aca="false">I9/(I9+I11)</f>
        <v>1</v>
      </c>
      <c r="J18" s="22" t="n">
        <f aca="false">J9/(J9+J11)</f>
        <v>0</v>
      </c>
      <c r="K18" s="22" t="n">
        <f aca="false">K9/(K9+K11)</f>
        <v>0</v>
      </c>
      <c r="L18" s="22"/>
      <c r="M18" s="22"/>
    </row>
    <row r="19" customFormat="false" ht="14.4" hidden="false" customHeight="false" outlineLevel="0" collapsed="false">
      <c r="A19" s="1" t="n">
        <v>17</v>
      </c>
      <c r="B19" s="33" t="s">
        <v>57</v>
      </c>
      <c r="C19" s="37" t="s">
        <v>57</v>
      </c>
      <c r="D19" s="9" t="str">
        <f aca="false">CONCATENATE(B19,C19)</f>
        <v>BB</v>
      </c>
      <c r="E19" s="10"/>
      <c r="G19" s="1" t="s">
        <v>82</v>
      </c>
      <c r="H19" s="1" t="s">
        <v>83</v>
      </c>
      <c r="I19" s="22" t="n">
        <f aca="false">I10/(I10+I12)</f>
        <v>1</v>
      </c>
      <c r="J19" s="22" t="n">
        <f aca="false">J10/(J10+J12)</f>
        <v>0</v>
      </c>
      <c r="K19" s="22" t="n">
        <f aca="false">K10/(K10+K12)</f>
        <v>0</v>
      </c>
      <c r="L19" s="22"/>
      <c r="M19" s="22"/>
    </row>
    <row r="20" customFormat="false" ht="14.4" hidden="false" customHeight="false" outlineLevel="0" collapsed="false">
      <c r="A20" s="1" t="n">
        <v>18</v>
      </c>
      <c r="B20" s="33" t="s">
        <v>57</v>
      </c>
      <c r="C20" s="37" t="s">
        <v>58</v>
      </c>
      <c r="D20" s="9" t="str">
        <f aca="false">CONCATENATE(B20,C20)</f>
        <v>BN</v>
      </c>
      <c r="E20" s="10"/>
      <c r="G20" s="20" t="s">
        <v>85</v>
      </c>
      <c r="H20" s="1" t="s">
        <v>86</v>
      </c>
      <c r="I20" s="22" t="n">
        <f aca="false">I10/(I9+I10)</f>
        <v>0.176470588235294</v>
      </c>
      <c r="J20" s="22" t="e">
        <f aca="false">J10/(J9+J10)</f>
        <v>#DIV/0!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33" t="s">
        <v>57</v>
      </c>
      <c r="C21" s="37" t="s">
        <v>60</v>
      </c>
      <c r="D21" s="9" t="str">
        <f aca="false">CONCATENATE(B21,C21)</f>
        <v>BA</v>
      </c>
      <c r="E21" s="10"/>
      <c r="G21" s="20" t="s">
        <v>87</v>
      </c>
      <c r="H21" s="1" t="s">
        <v>53</v>
      </c>
      <c r="I21" s="22" t="n">
        <f aca="false">(I9+I12)/I13</f>
        <v>0.823529411764706</v>
      </c>
      <c r="J21" s="22" t="n">
        <f aca="false">(J9+J12)/J13</f>
        <v>0.941176470588235</v>
      </c>
      <c r="K21" s="22" t="n">
        <f aca="false">(K9+K12)/K13</f>
        <v>0.882352941176471</v>
      </c>
      <c r="L21" s="22"/>
      <c r="M21" s="22"/>
    </row>
    <row r="22" customFormat="false" ht="14.4" hidden="false" customHeight="false" outlineLevel="0" collapsed="false">
      <c r="A22" s="1" t="n">
        <v>20</v>
      </c>
      <c r="B22" s="33" t="s">
        <v>57</v>
      </c>
      <c r="C22" s="37" t="s">
        <v>57</v>
      </c>
      <c r="D22" s="9" t="str">
        <f aca="false">CONCATENATE(B22,C22)</f>
        <v>BB</v>
      </c>
      <c r="E22" s="10"/>
      <c r="G22" s="20" t="s">
        <v>88</v>
      </c>
      <c r="H22" s="1" t="s">
        <v>89</v>
      </c>
      <c r="I22" s="22" t="n">
        <f aca="false">I9/(I9+I10)</f>
        <v>0.823529411764706</v>
      </c>
      <c r="J22" s="22" t="e">
        <f aca="false">J9/(J9+J10)</f>
        <v>#DIV/0!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33" t="s">
        <v>57</v>
      </c>
      <c r="C23" s="37" t="s">
        <v>57</v>
      </c>
      <c r="D23" s="9" t="str">
        <f aca="false">CONCATENATE(B23,C23)</f>
        <v>BB</v>
      </c>
      <c r="E23" s="10"/>
      <c r="G23" s="20" t="s">
        <v>90</v>
      </c>
      <c r="H23" s="1" t="s">
        <v>91</v>
      </c>
      <c r="I23" s="22" t="n">
        <f aca="false">I9/(I9+I10+I11)</f>
        <v>0.823529411764706</v>
      </c>
      <c r="J23" s="22" t="n">
        <f aca="false">J9/(J9+J10+J11)</f>
        <v>0</v>
      </c>
      <c r="K23" s="22" t="n">
        <f aca="false">K9/(K9+K10+K11)</f>
        <v>0</v>
      </c>
      <c r="L23" s="22"/>
      <c r="M23" s="22"/>
    </row>
    <row r="24" customFormat="false" ht="14.4" hidden="false" customHeight="false" outlineLevel="0" collapsed="false">
      <c r="A24" s="1" t="n">
        <v>22</v>
      </c>
      <c r="B24" s="33" t="s">
        <v>57</v>
      </c>
      <c r="C24" s="37" t="s">
        <v>57</v>
      </c>
      <c r="D24" s="9" t="str">
        <f aca="false">CONCATENATE(B24,C24)</f>
        <v>BB</v>
      </c>
      <c r="E24" s="10"/>
      <c r="G24" s="20" t="s">
        <v>92</v>
      </c>
      <c r="H24" s="1" t="s">
        <v>93</v>
      </c>
      <c r="I24" s="22" t="n">
        <f aca="false">I18-I19</f>
        <v>0</v>
      </c>
      <c r="J24" s="22" t="n">
        <f aca="false">J18-J19</f>
        <v>0</v>
      </c>
      <c r="K24" s="22" t="n">
        <f aca="false">K18-K19</f>
        <v>0</v>
      </c>
      <c r="L24" s="22"/>
      <c r="M24" s="22"/>
    </row>
    <row r="25" customFormat="false" ht="14.4" hidden="false" customHeight="false" outlineLevel="0" collapsed="false">
      <c r="A25" s="1" t="n">
        <v>23</v>
      </c>
      <c r="B25" s="33" t="s">
        <v>57</v>
      </c>
      <c r="C25" s="37"/>
      <c r="D25" s="9"/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e">
        <f aca="false">(J9*J12)/(J10*J11)</f>
        <v>#DIV/0!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33" t="s">
        <v>57</v>
      </c>
      <c r="C26" s="37" t="s">
        <v>57</v>
      </c>
      <c r="D26" s="9" t="str">
        <f aca="false">CONCATENATE(B26,C26)</f>
        <v>BB</v>
      </c>
      <c r="E26" s="10"/>
    </row>
    <row r="27" customFormat="false" ht="14.4" hidden="false" customHeight="false" outlineLevel="0" collapsed="false">
      <c r="A27" s="1" t="n">
        <v>25</v>
      </c>
      <c r="B27" s="33" t="s">
        <v>57</v>
      </c>
      <c r="C27" s="37" t="s">
        <v>57</v>
      </c>
      <c r="D27" s="9" t="str">
        <f aca="false">CONCATENATE(B27,C27)</f>
        <v>BB</v>
      </c>
      <c r="E27" s="10"/>
      <c r="G27" s="24" t="s">
        <v>54</v>
      </c>
      <c r="H27" s="25" t="n">
        <f aca="false">(SUM(I4:J4)+SUM(I5:K5)+SUM(J6:K6))</f>
        <v>30</v>
      </c>
      <c r="I27" s="25" t="n">
        <f aca="false">H27/L7*100</f>
        <v>88.2352941176471</v>
      </c>
      <c r="N27" s="1"/>
    </row>
    <row r="28" customFormat="false" ht="14.4" hidden="false" customHeight="false" outlineLevel="0" collapsed="false">
      <c r="A28" s="1" t="n">
        <v>26</v>
      </c>
      <c r="B28" s="33" t="s">
        <v>57</v>
      </c>
      <c r="C28" s="37" t="s">
        <v>57</v>
      </c>
      <c r="D28" s="9" t="str">
        <f aca="false">CONCATENATE(B28,C28)</f>
        <v>BB</v>
      </c>
      <c r="E28" s="10"/>
      <c r="N28" s="1"/>
    </row>
    <row r="29" customFormat="false" ht="14.4" hidden="false" customHeight="false" outlineLevel="0" collapsed="false">
      <c r="A29" s="1" t="n">
        <v>27</v>
      </c>
      <c r="B29" s="33" t="s">
        <v>57</v>
      </c>
      <c r="C29" s="37" t="s">
        <v>57</v>
      </c>
      <c r="D29" s="9" t="str">
        <f aca="false">CONCATENATE(B29,C29)</f>
        <v>BB</v>
      </c>
      <c r="E29" s="10"/>
      <c r="N29" s="26"/>
    </row>
    <row r="30" customFormat="false" ht="14.4" hidden="false" customHeight="false" outlineLevel="0" collapsed="false">
      <c r="A30" s="1" t="n">
        <v>28</v>
      </c>
      <c r="B30" s="33" t="s">
        <v>57</v>
      </c>
      <c r="C30" s="37"/>
      <c r="D30" s="9"/>
      <c r="E30" s="10"/>
    </row>
    <row r="31" customFormat="false" ht="14.4" hidden="false" customHeight="false" outlineLevel="0" collapsed="false">
      <c r="A31" s="1" t="n">
        <v>29</v>
      </c>
      <c r="B31" s="33" t="s">
        <v>57</v>
      </c>
      <c r="C31" s="37" t="s">
        <v>57</v>
      </c>
      <c r="D31" s="9" t="str">
        <f aca="false">CONCATENATE(B31,C31)</f>
        <v>BB</v>
      </c>
      <c r="E31" s="10"/>
    </row>
    <row r="32" customFormat="false" ht="14.4" hidden="false" customHeight="false" outlineLevel="0" collapsed="false">
      <c r="A32" s="1" t="n">
        <v>30</v>
      </c>
      <c r="B32" s="33" t="s">
        <v>57</v>
      </c>
      <c r="C32" s="37" t="s">
        <v>57</v>
      </c>
      <c r="D32" s="9" t="str">
        <f aca="false">CONCATENATE(B32,C32)</f>
        <v>BB</v>
      </c>
      <c r="E32" s="10"/>
    </row>
    <row r="33" customFormat="false" ht="14.4" hidden="false" customHeight="false" outlineLevel="0" collapsed="false">
      <c r="A33" s="1" t="n">
        <v>31</v>
      </c>
      <c r="B33" s="33" t="s">
        <v>57</v>
      </c>
      <c r="C33" s="37" t="s">
        <v>60</v>
      </c>
      <c r="D33" s="9" t="str">
        <f aca="false">CONCATENATE(B33,C33)</f>
        <v>BA</v>
      </c>
      <c r="E33" s="10"/>
    </row>
    <row r="34" customFormat="false" ht="14.4" hidden="false" customHeight="false" outlineLevel="0" collapsed="false">
      <c r="A34" s="1" t="n">
        <v>32</v>
      </c>
      <c r="B34" s="33" t="s">
        <v>57</v>
      </c>
      <c r="C34" s="37" t="s">
        <v>57</v>
      </c>
      <c r="D34" s="9" t="str">
        <f aca="false">CONCATENATE(B34,C34)</f>
        <v>BB</v>
      </c>
      <c r="E34" s="10"/>
    </row>
    <row r="35" customFormat="false" ht="14.4" hidden="false" customHeight="false" outlineLevel="0" collapsed="false">
      <c r="A35" s="1" t="n">
        <v>33</v>
      </c>
      <c r="B35" s="33" t="s">
        <v>57</v>
      </c>
      <c r="C35" s="37" t="s">
        <v>57</v>
      </c>
      <c r="D35" s="9" t="str">
        <f aca="false">CONCATENATE(B35,C35)</f>
        <v>BB</v>
      </c>
      <c r="E35" s="10"/>
    </row>
    <row r="36" customFormat="false" ht="14.4" hidden="false" customHeight="false" outlineLevel="0" collapsed="false">
      <c r="A36" s="1" t="n">
        <v>34</v>
      </c>
      <c r="B36" s="33" t="s">
        <v>57</v>
      </c>
      <c r="C36" s="37" t="s">
        <v>57</v>
      </c>
      <c r="D36" s="9" t="str">
        <f aca="false">CONCATENATE(B36,C36)</f>
        <v>BB</v>
      </c>
      <c r="E36" s="10"/>
    </row>
    <row r="37" customFormat="false" ht="14.4" hidden="false" customHeight="false" outlineLevel="0" collapsed="false">
      <c r="A37" s="1" t="n">
        <v>35</v>
      </c>
      <c r="B37" s="33" t="s">
        <v>57</v>
      </c>
      <c r="C37" s="37" t="s">
        <v>60</v>
      </c>
      <c r="D37" s="9" t="str">
        <f aca="false">CONCATENATE(B37,C37)</f>
        <v>BA</v>
      </c>
      <c r="E37" s="10"/>
    </row>
    <row r="38" customFormat="false" ht="14.4" hidden="false" customHeight="false" outlineLevel="0" collapsed="false">
      <c r="A38" s="1" t="n">
        <v>36</v>
      </c>
      <c r="B38" s="33" t="s">
        <v>57</v>
      </c>
      <c r="C38" s="37" t="s">
        <v>57</v>
      </c>
      <c r="D38" s="9" t="str">
        <f aca="false">CONCATENATE(B38,C38)</f>
        <v>BB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6530612244898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33" t="s">
        <v>57</v>
      </c>
      <c r="C3" s="37"/>
      <c r="D3" s="9" t="str">
        <f aca="false">CONCATENATE(B3,C3)</f>
        <v>B</v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33" t="s">
        <v>57</v>
      </c>
      <c r="C4" s="37"/>
      <c r="D4" s="9" t="str">
        <f aca="false">CONCATENATE(B4,C4)</f>
        <v>B</v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0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0</v>
      </c>
      <c r="N4" s="12" t="s">
        <v>57</v>
      </c>
      <c r="O4" s="15" t="e">
        <f aca="false">I4/$L$7</f>
        <v>#DIV/0!</v>
      </c>
      <c r="P4" s="16" t="e">
        <f aca="false">J4/$L$7</f>
        <v>#DIV/0!</v>
      </c>
      <c r="Q4" s="16" t="e">
        <f aca="false">K4/$L$7</f>
        <v>#DIV/0!</v>
      </c>
      <c r="R4" s="17" t="e">
        <f aca="false">L4/$L$7</f>
        <v>#DIV/0!</v>
      </c>
    </row>
    <row r="5" customFormat="false" ht="14.4" hidden="false" customHeight="false" outlineLevel="0" collapsed="false">
      <c r="A5" s="1" t="n">
        <v>3</v>
      </c>
      <c r="B5" s="33" t="s">
        <v>57</v>
      </c>
      <c r="C5" s="37"/>
      <c r="D5" s="9" t="str">
        <f aca="false">CONCATENATE(B5,C5)</f>
        <v>B</v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0</v>
      </c>
      <c r="J5" s="13" t="n">
        <f aca="false">COUNTIF($D$3:$D$38,"NN")</f>
        <v>0</v>
      </c>
      <c r="K5" s="1" t="n">
        <f aca="false">COUNTIF($D$3:$D$38,"NA")</f>
        <v>0</v>
      </c>
      <c r="L5" s="14" t="n">
        <f aca="false">SUM(I5:K5)</f>
        <v>0</v>
      </c>
      <c r="N5" s="12" t="s">
        <v>58</v>
      </c>
      <c r="O5" s="16" t="e">
        <f aca="false">I5/$L$7</f>
        <v>#DIV/0!</v>
      </c>
      <c r="P5" s="15" t="e">
        <f aca="false">J5/$L$7</f>
        <v>#DIV/0!</v>
      </c>
      <c r="Q5" s="16" t="e">
        <f aca="false">K5/$L$7</f>
        <v>#DIV/0!</v>
      </c>
      <c r="R5" s="17" t="e">
        <f aca="false">L5/$L$7</f>
        <v>#DIV/0!</v>
      </c>
    </row>
    <row r="6" customFormat="false" ht="14.4" hidden="false" customHeight="false" outlineLevel="0" collapsed="false">
      <c r="A6" s="1" t="n">
        <v>4</v>
      </c>
      <c r="B6" s="33" t="s">
        <v>57</v>
      </c>
      <c r="C6" s="37"/>
      <c r="D6" s="9" t="str">
        <f aca="false">CONCATENATE(B6,C6)</f>
        <v>B</v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e">
        <f aca="false">I6/$L$7</f>
        <v>#DIV/0!</v>
      </c>
      <c r="P6" s="16" t="e">
        <f aca="false">J6/$L$7</f>
        <v>#DIV/0!</v>
      </c>
      <c r="Q6" s="15" t="e">
        <f aca="false">K6/$L$7</f>
        <v>#DIV/0!</v>
      </c>
      <c r="R6" s="17" t="e">
        <f aca="false">L6/$L$7</f>
        <v>#DIV/0!</v>
      </c>
    </row>
    <row r="7" customFormat="false" ht="14.4" hidden="false" customHeight="false" outlineLevel="0" collapsed="false">
      <c r="A7" s="1" t="n">
        <v>5</v>
      </c>
      <c r="B7" s="33" t="s">
        <v>57</v>
      </c>
      <c r="C7" s="37"/>
      <c r="D7" s="9" t="str">
        <f aca="false">CONCATENATE(B7,C7)</f>
        <v>B</v>
      </c>
      <c r="E7" s="10"/>
      <c r="I7" s="14" t="n">
        <f aca="false">SUM(I4:I6)</f>
        <v>0</v>
      </c>
      <c r="J7" s="14" t="n">
        <f aca="false">SUM(J4:J6)</f>
        <v>0</v>
      </c>
      <c r="K7" s="14" t="n">
        <f aca="false">SUM(K4:K6)</f>
        <v>0</v>
      </c>
      <c r="L7" s="18" t="n">
        <f aca="false">SUM(I4:K6)</f>
        <v>0</v>
      </c>
      <c r="N7" s="1"/>
      <c r="O7" s="17" t="e">
        <f aca="false">I7/$L$7</f>
        <v>#DIV/0!</v>
      </c>
      <c r="P7" s="17" t="e">
        <f aca="false">J7/$L$7</f>
        <v>#DIV/0!</v>
      </c>
      <c r="Q7" s="17" t="e">
        <f aca="false">K7/$L$7</f>
        <v>#DIV/0!</v>
      </c>
      <c r="R7" s="18" t="e">
        <f aca="false">SUM(O4:Q6)</f>
        <v>#DIV/0!</v>
      </c>
    </row>
    <row r="8" customFormat="false" ht="14.4" hidden="false" customHeight="false" outlineLevel="0" collapsed="false">
      <c r="A8" s="1" t="n">
        <v>6</v>
      </c>
      <c r="B8" s="33" t="s">
        <v>57</v>
      </c>
      <c r="C8" s="37"/>
      <c r="D8" s="9" t="str">
        <f aca="false">CONCATENATE(B8,C8)</f>
        <v>B</v>
      </c>
      <c r="E8" s="10"/>
      <c r="H8" s="19" t="s">
        <v>54</v>
      </c>
      <c r="I8" s="19" t="n">
        <f aca="false">H27</f>
        <v>0</v>
      </c>
      <c r="J8" s="19" t="e">
        <f aca="false">I27</f>
        <v>#DIV/0!</v>
      </c>
    </row>
    <row r="9" customFormat="false" ht="14.4" hidden="false" customHeight="false" outlineLevel="0" collapsed="false">
      <c r="A9" s="1" t="n">
        <v>7</v>
      </c>
      <c r="B9" s="33" t="s">
        <v>57</v>
      </c>
      <c r="C9" s="37"/>
      <c r="D9" s="9" t="str">
        <f aca="false">CONCATENATE(B9,C9)</f>
        <v>B</v>
      </c>
      <c r="E9" s="10"/>
      <c r="G9" s="20"/>
      <c r="H9" s="1" t="s">
        <v>64</v>
      </c>
      <c r="I9" s="1" t="n">
        <f aca="false">I4</f>
        <v>0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e">
        <f aca="false">O4+P5+Q6</f>
        <v>#DIV/0!</v>
      </c>
    </row>
    <row r="10" customFormat="false" ht="14.4" hidden="false" customHeight="false" outlineLevel="0" collapsed="false">
      <c r="A10" s="1" t="n">
        <v>8</v>
      </c>
      <c r="B10" s="33" t="s">
        <v>57</v>
      </c>
      <c r="C10" s="37"/>
      <c r="D10" s="9" t="str">
        <f aca="false">CONCATENATE(B10,C10)</f>
        <v>B</v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0</v>
      </c>
      <c r="K10" s="1" t="n">
        <f aca="false">L6-K9</f>
        <v>0</v>
      </c>
      <c r="M10" s="1"/>
      <c r="N10" s="0" t="s">
        <v>67</v>
      </c>
      <c r="O10" s="21" t="e">
        <f aca="false">(R4*O7)+(R5*P7)+(R6*Q7)</f>
        <v>#DIV/0!</v>
      </c>
    </row>
    <row r="11" customFormat="false" ht="14.4" hidden="false" customHeight="false" outlineLevel="0" collapsed="false">
      <c r="A11" s="1" t="n">
        <v>9</v>
      </c>
      <c r="B11" s="33" t="s">
        <v>57</v>
      </c>
      <c r="C11" s="37"/>
      <c r="D11" s="9" t="str">
        <f aca="false">CONCATENATE(B11,C11)</f>
        <v>B</v>
      </c>
      <c r="E11" s="10"/>
      <c r="G11" s="20"/>
      <c r="H11" s="1" t="s">
        <v>68</v>
      </c>
      <c r="I11" s="1" t="n">
        <f aca="false">I7-I9</f>
        <v>0</v>
      </c>
      <c r="J11" s="1" t="n">
        <f aca="false">J7-J9</f>
        <v>0</v>
      </c>
      <c r="K11" s="1" t="n">
        <f aca="false">K7-K9</f>
        <v>0</v>
      </c>
      <c r="M11" s="1"/>
      <c r="N11" s="0" t="s">
        <v>69</v>
      </c>
      <c r="O11" s="21" t="e">
        <f aca="false">(O7^2)+(P7^2)+(Q7^2)</f>
        <v>#DIV/0!</v>
      </c>
    </row>
    <row r="12" customFormat="false" ht="14.4" hidden="false" customHeight="false" outlineLevel="0" collapsed="false">
      <c r="A12" s="1" t="n">
        <v>10</v>
      </c>
      <c r="B12" s="33" t="s">
        <v>57</v>
      </c>
      <c r="C12" s="37"/>
      <c r="D12" s="9" t="str">
        <f aca="false">CONCATENATE(B12,C12)</f>
        <v>B</v>
      </c>
      <c r="E12" s="10"/>
      <c r="G12" s="20"/>
      <c r="H12" s="1" t="s">
        <v>70</v>
      </c>
      <c r="I12" s="1" t="n">
        <f aca="false">$L$7-L4-I7+I9</f>
        <v>0</v>
      </c>
      <c r="J12" s="1" t="n">
        <f aca="false">$L$7-L5-J7+J9</f>
        <v>0</v>
      </c>
      <c r="K12" s="1" t="n">
        <f aca="false">$L$7-L6-K7+K9</f>
        <v>0</v>
      </c>
      <c r="M12" s="1"/>
    </row>
    <row r="13" customFormat="false" ht="14.4" hidden="false" customHeight="false" outlineLevel="0" collapsed="false">
      <c r="A13" s="1" t="n">
        <v>11</v>
      </c>
      <c r="B13" s="33" t="s">
        <v>57</v>
      </c>
      <c r="C13" s="37"/>
      <c r="D13" s="9" t="str">
        <f aca="false">CONCATENATE(B13,C13)</f>
        <v>B</v>
      </c>
      <c r="E13" s="10"/>
      <c r="G13" s="20"/>
      <c r="H13" s="1" t="s">
        <v>71</v>
      </c>
      <c r="I13" s="1" t="n">
        <f aca="false">SUM(I9:I12)</f>
        <v>0</v>
      </c>
      <c r="J13" s="1" t="n">
        <f aca="false">SUM(J9:J12)</f>
        <v>0</v>
      </c>
      <c r="K13" s="1" t="n">
        <f aca="false">SUM(K9:K12)</f>
        <v>0</v>
      </c>
      <c r="M13" s="1"/>
      <c r="N13" s="0" t="s">
        <v>51</v>
      </c>
      <c r="O13" s="21" t="e">
        <f aca="false">(O9-O10)/(1-O10)</f>
        <v>#DIV/0!</v>
      </c>
    </row>
    <row r="14" customFormat="false" ht="14.4" hidden="false" customHeight="false" outlineLevel="0" collapsed="false">
      <c r="A14" s="1" t="n">
        <v>12</v>
      </c>
      <c r="B14" s="33" t="s">
        <v>57</v>
      </c>
      <c r="C14" s="37"/>
      <c r="D14" s="9" t="str">
        <f aca="false">CONCATENATE(B14,C14)</f>
        <v>B</v>
      </c>
      <c r="E14" s="10"/>
      <c r="G14" s="20"/>
      <c r="M14" s="1"/>
      <c r="N14" s="0" t="s">
        <v>52</v>
      </c>
      <c r="O14" s="21" t="e">
        <f aca="false">(O9-O10)/(1-O11)</f>
        <v>#DIV/0!</v>
      </c>
    </row>
    <row r="15" customFormat="false" ht="14.4" hidden="false" customHeight="false" outlineLevel="0" collapsed="false">
      <c r="A15" s="1" t="n">
        <v>13</v>
      </c>
      <c r="B15" s="33" t="s">
        <v>57</v>
      </c>
      <c r="C15" s="37"/>
      <c r="D15" s="9" t="str">
        <f aca="false">CONCATENATE(B15,C15)</f>
        <v>B</v>
      </c>
      <c r="E15" s="10"/>
      <c r="G15" s="20" t="s">
        <v>72</v>
      </c>
      <c r="H15" s="1" t="s">
        <v>73</v>
      </c>
      <c r="I15" s="22" t="e">
        <f aca="false">(I9+I11)/I13</f>
        <v>#DIV/0!</v>
      </c>
      <c r="J15" s="22" t="e">
        <f aca="false">(J9+J11)/J13</f>
        <v>#DIV/0!</v>
      </c>
      <c r="K15" s="22" t="e">
        <f aca="false">(K9+K11)/K13</f>
        <v>#DIV/0!</v>
      </c>
      <c r="L15" s="22"/>
      <c r="M15" s="22"/>
      <c r="N15" s="0" t="s">
        <v>53</v>
      </c>
      <c r="O15" s="21" t="e">
        <f aca="false">(I4+J5+K6)/L7</f>
        <v>#DIV/0!</v>
      </c>
    </row>
    <row r="16" customFormat="false" ht="14.4" hidden="false" customHeight="false" outlineLevel="0" collapsed="false">
      <c r="A16" s="1" t="n">
        <v>14</v>
      </c>
      <c r="B16" s="33" t="s">
        <v>57</v>
      </c>
      <c r="C16" s="37"/>
      <c r="D16" s="9" t="str">
        <f aca="false">CONCATENATE(B16,C16)</f>
        <v>B</v>
      </c>
      <c r="E16" s="10"/>
      <c r="G16" s="20" t="s">
        <v>74</v>
      </c>
      <c r="H16" s="1" t="s">
        <v>75</v>
      </c>
      <c r="I16" s="22" t="e">
        <f aca="false">(I9+I10)/I13</f>
        <v>#DIV/0!</v>
      </c>
      <c r="J16" s="22" t="e">
        <f aca="false">(J9+J10)/J13</f>
        <v>#DIV/0!</v>
      </c>
      <c r="K16" s="22" t="e">
        <f aca="false">(K9+K10)/K13</f>
        <v>#DIV/0!</v>
      </c>
      <c r="L16" s="22"/>
      <c r="M16" s="22"/>
    </row>
    <row r="17" customFormat="false" ht="14.4" hidden="false" customHeight="false" outlineLevel="0" collapsed="false">
      <c r="A17" s="1" t="n">
        <v>15</v>
      </c>
      <c r="B17" s="33" t="s">
        <v>57</v>
      </c>
      <c r="C17" s="37"/>
      <c r="D17" s="9" t="str">
        <f aca="false">CONCATENATE(B17,C17)</f>
        <v>B</v>
      </c>
      <c r="E17" s="10"/>
      <c r="G17" s="20" t="s">
        <v>76</v>
      </c>
      <c r="H17" s="1" t="s">
        <v>77</v>
      </c>
      <c r="I17" s="22" t="e">
        <f aca="false">(I9+I10)/(I9+I11)</f>
        <v>#DIV/0!</v>
      </c>
      <c r="J17" s="22" t="e">
        <f aca="false">(J9+J10)/(J9+J11)</f>
        <v>#DIV/0!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33" t="s">
        <v>57</v>
      </c>
      <c r="C18" s="37"/>
      <c r="D18" s="9" t="str">
        <f aca="false">CONCATENATE(B18,C18)</f>
        <v>B</v>
      </c>
      <c r="E18" s="10"/>
      <c r="G18" s="20" t="s">
        <v>79</v>
      </c>
      <c r="H18" s="1" t="s">
        <v>80</v>
      </c>
      <c r="I18" s="22" t="e">
        <f aca="false">I9/(I9+I11)</f>
        <v>#DIV/0!</v>
      </c>
      <c r="J18" s="22" t="e">
        <f aca="false">J9/(J9+J11)</f>
        <v>#DIV/0!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33" t="s">
        <v>57</v>
      </c>
      <c r="C19" s="37"/>
      <c r="D19" s="9" t="str">
        <f aca="false">CONCATENATE(B19,C19)</f>
        <v>B</v>
      </c>
      <c r="E19" s="10"/>
      <c r="G19" s="1" t="s">
        <v>82</v>
      </c>
      <c r="H19" s="1" t="s">
        <v>83</v>
      </c>
      <c r="I19" s="22" t="e">
        <f aca="false">I10/(I10+I12)</f>
        <v>#DIV/0!</v>
      </c>
      <c r="J19" s="22" t="e">
        <f aca="false">J10/(J10+J12)</f>
        <v>#DIV/0!</v>
      </c>
      <c r="K19" s="22" t="e">
        <f aca="false">K10/(K10+K12)</f>
        <v>#DIV/0!</v>
      </c>
      <c r="L19" s="22"/>
      <c r="M19" s="22"/>
    </row>
    <row r="20" customFormat="false" ht="14.4" hidden="false" customHeight="false" outlineLevel="0" collapsed="false">
      <c r="A20" s="1" t="n">
        <v>18</v>
      </c>
      <c r="B20" s="33" t="s">
        <v>57</v>
      </c>
      <c r="C20" s="37"/>
      <c r="D20" s="9" t="str">
        <f aca="false">CONCATENATE(B20,C20)</f>
        <v>B</v>
      </c>
      <c r="E20" s="10"/>
      <c r="G20" s="20" t="s">
        <v>85</v>
      </c>
      <c r="H20" s="1" t="s">
        <v>86</v>
      </c>
      <c r="I20" s="22" t="e">
        <f aca="false">I10/(I9+I10)</f>
        <v>#DIV/0!</v>
      </c>
      <c r="J20" s="22" t="e">
        <f aca="false">J10/(J9+J10)</f>
        <v>#DIV/0!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33" t="s">
        <v>57</v>
      </c>
      <c r="C21" s="37"/>
      <c r="D21" s="9" t="str">
        <f aca="false">CONCATENATE(B21,C21)</f>
        <v>B</v>
      </c>
      <c r="E21" s="10"/>
      <c r="G21" s="20" t="s">
        <v>87</v>
      </c>
      <c r="H21" s="1" t="s">
        <v>53</v>
      </c>
      <c r="I21" s="22" t="e">
        <f aca="false">(I9+I12)/I13</f>
        <v>#DIV/0!</v>
      </c>
      <c r="J21" s="22" t="e">
        <f aca="false">(J9+J12)/J13</f>
        <v>#DIV/0!</v>
      </c>
      <c r="K21" s="22" t="e">
        <f aca="false">(K9+K12)/K13</f>
        <v>#DIV/0!</v>
      </c>
      <c r="L21" s="22"/>
      <c r="M21" s="22"/>
    </row>
    <row r="22" customFormat="false" ht="14.4" hidden="false" customHeight="false" outlineLevel="0" collapsed="false">
      <c r="A22" s="1" t="n">
        <v>20</v>
      </c>
      <c r="B22" s="33" t="s">
        <v>57</v>
      </c>
      <c r="C22" s="37"/>
      <c r="D22" s="9" t="str">
        <f aca="false">CONCATENATE(B22,C22)</f>
        <v>B</v>
      </c>
      <c r="E22" s="10"/>
      <c r="G22" s="20" t="s">
        <v>88</v>
      </c>
      <c r="H22" s="1" t="s">
        <v>89</v>
      </c>
      <c r="I22" s="22" t="e">
        <f aca="false">I9/(I9+I10)</f>
        <v>#DIV/0!</v>
      </c>
      <c r="J22" s="22" t="e">
        <f aca="false">J9/(J9+J10)</f>
        <v>#DIV/0!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33" t="s">
        <v>57</v>
      </c>
      <c r="C23" s="37"/>
      <c r="D23" s="9" t="str">
        <f aca="false">CONCATENATE(B23,C23)</f>
        <v>B</v>
      </c>
      <c r="E23" s="10"/>
      <c r="G23" s="20" t="s">
        <v>90</v>
      </c>
      <c r="H23" s="1" t="s">
        <v>91</v>
      </c>
      <c r="I23" s="22" t="e">
        <f aca="false">I9/(I9+I10+I11)</f>
        <v>#DIV/0!</v>
      </c>
      <c r="J23" s="22" t="e">
        <f aca="false">J9/(J9+J10+J11)</f>
        <v>#DIV/0!</v>
      </c>
      <c r="K23" s="22" t="e">
        <f aca="false">K9/(K9+K10+K11)</f>
        <v>#DIV/0!</v>
      </c>
      <c r="L23" s="22"/>
      <c r="M23" s="22"/>
    </row>
    <row r="24" customFormat="false" ht="14.4" hidden="false" customHeight="false" outlineLevel="0" collapsed="false">
      <c r="A24" s="1" t="n">
        <v>22</v>
      </c>
      <c r="B24" s="33" t="s">
        <v>57</v>
      </c>
      <c r="C24" s="37"/>
      <c r="D24" s="9" t="str">
        <f aca="false">CONCATENATE(B24,C24)</f>
        <v>B</v>
      </c>
      <c r="E24" s="10"/>
      <c r="G24" s="20" t="s">
        <v>92</v>
      </c>
      <c r="H24" s="1" t="s">
        <v>93</v>
      </c>
      <c r="I24" s="22" t="e">
        <f aca="false">I18-I19</f>
        <v>#DIV/0!</v>
      </c>
      <c r="J24" s="22" t="e">
        <f aca="false">J18-J19</f>
        <v>#DIV/0!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33" t="s">
        <v>57</v>
      </c>
      <c r="C25" s="37"/>
      <c r="D25" s="9" t="str">
        <f aca="false">CONCATENATE(B25,C25)</f>
        <v>B</v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e">
        <f aca="false">(J9*J12)/(J10*J11)</f>
        <v>#DIV/0!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33" t="s">
        <v>57</v>
      </c>
      <c r="C26" s="37"/>
      <c r="D26" s="9" t="str">
        <f aca="false">CONCATENATE(B26,C26)</f>
        <v>B</v>
      </c>
      <c r="E26" s="10"/>
    </row>
    <row r="27" customFormat="false" ht="14.4" hidden="false" customHeight="false" outlineLevel="0" collapsed="false">
      <c r="A27" s="1" t="n">
        <v>25</v>
      </c>
      <c r="B27" s="33" t="s">
        <v>57</v>
      </c>
      <c r="C27" s="37"/>
      <c r="D27" s="9" t="str">
        <f aca="false">CONCATENATE(B27,C27)</f>
        <v>B</v>
      </c>
      <c r="E27" s="10"/>
      <c r="G27" s="24" t="s">
        <v>54</v>
      </c>
      <c r="H27" s="25" t="n">
        <f aca="false">(SUM(I4:J4)+SUM(I5:K5)+SUM(J6:K6))</f>
        <v>0</v>
      </c>
      <c r="I27" s="25" t="e">
        <f aca="false">H27/L7*100</f>
        <v>#DIV/0!</v>
      </c>
      <c r="N27" s="1"/>
    </row>
    <row r="28" customFormat="false" ht="14.4" hidden="false" customHeight="false" outlineLevel="0" collapsed="false">
      <c r="A28" s="1" t="n">
        <v>26</v>
      </c>
      <c r="B28" s="33" t="s">
        <v>57</v>
      </c>
      <c r="C28" s="37"/>
      <c r="D28" s="9" t="str">
        <f aca="false">CONCATENATE(B28,C28)</f>
        <v>B</v>
      </c>
      <c r="E28" s="10"/>
      <c r="N28" s="1"/>
    </row>
    <row r="29" customFormat="false" ht="14.4" hidden="false" customHeight="false" outlineLevel="0" collapsed="false">
      <c r="A29" s="1" t="n">
        <v>27</v>
      </c>
      <c r="B29" s="33" t="s">
        <v>57</v>
      </c>
      <c r="C29" s="37"/>
      <c r="D29" s="9" t="str">
        <f aca="false">CONCATENATE(B29,C29)</f>
        <v>B</v>
      </c>
      <c r="E29" s="10"/>
      <c r="N29" s="26"/>
    </row>
    <row r="30" customFormat="false" ht="14.4" hidden="false" customHeight="false" outlineLevel="0" collapsed="false">
      <c r="A30" s="1" t="n">
        <v>28</v>
      </c>
      <c r="B30" s="33" t="s">
        <v>57</v>
      </c>
      <c r="C30" s="37"/>
      <c r="D30" s="9" t="str">
        <f aca="false">CONCATENATE(B30,C30)</f>
        <v>B</v>
      </c>
      <c r="E30" s="10"/>
    </row>
    <row r="31" customFormat="false" ht="14.4" hidden="false" customHeight="false" outlineLevel="0" collapsed="false">
      <c r="A31" s="1" t="n">
        <v>29</v>
      </c>
      <c r="B31" s="33" t="s">
        <v>57</v>
      </c>
      <c r="C31" s="37"/>
      <c r="D31" s="9" t="str">
        <f aca="false">CONCATENATE(B31,C31)</f>
        <v>B</v>
      </c>
      <c r="E31" s="10"/>
    </row>
    <row r="32" customFormat="false" ht="14.4" hidden="false" customHeight="false" outlineLevel="0" collapsed="false">
      <c r="A32" s="1" t="n">
        <v>30</v>
      </c>
      <c r="B32" s="33" t="s">
        <v>57</v>
      </c>
      <c r="C32" s="37"/>
      <c r="D32" s="9" t="str">
        <f aca="false">CONCATENATE(B32,C32)</f>
        <v>B</v>
      </c>
      <c r="E32" s="10"/>
    </row>
    <row r="33" customFormat="false" ht="14.4" hidden="false" customHeight="false" outlineLevel="0" collapsed="false">
      <c r="A33" s="1" t="n">
        <v>31</v>
      </c>
      <c r="B33" s="33" t="s">
        <v>57</v>
      </c>
      <c r="C33" s="37"/>
      <c r="D33" s="9" t="str">
        <f aca="false">CONCATENATE(B33,C33)</f>
        <v>B</v>
      </c>
      <c r="E33" s="10"/>
    </row>
    <row r="34" customFormat="false" ht="14.4" hidden="false" customHeight="false" outlineLevel="0" collapsed="false">
      <c r="A34" s="1" t="n">
        <v>32</v>
      </c>
      <c r="B34" s="33" t="s">
        <v>57</v>
      </c>
      <c r="C34" s="37"/>
      <c r="D34" s="9" t="str">
        <f aca="false">CONCATENATE(B34,C34)</f>
        <v>B</v>
      </c>
      <c r="E34" s="10"/>
    </row>
    <row r="35" customFormat="false" ht="14.4" hidden="false" customHeight="false" outlineLevel="0" collapsed="false">
      <c r="A35" s="1" t="n">
        <v>33</v>
      </c>
      <c r="B35" s="33" t="s">
        <v>57</v>
      </c>
      <c r="C35" s="37"/>
      <c r="D35" s="9" t="str">
        <f aca="false">CONCATENATE(B35,C35)</f>
        <v>B</v>
      </c>
      <c r="E35" s="10"/>
    </row>
    <row r="36" customFormat="false" ht="14.4" hidden="false" customHeight="false" outlineLevel="0" collapsed="false">
      <c r="A36" s="1" t="n">
        <v>34</v>
      </c>
      <c r="B36" s="33" t="s">
        <v>57</v>
      </c>
      <c r="C36" s="37"/>
      <c r="D36" s="9" t="str">
        <f aca="false">CONCATENATE(B36,C36)</f>
        <v>B</v>
      </c>
      <c r="E36" s="10"/>
    </row>
    <row r="37" customFormat="false" ht="14.4" hidden="false" customHeight="false" outlineLevel="0" collapsed="false">
      <c r="A37" s="1" t="n">
        <v>35</v>
      </c>
      <c r="B37" s="33" t="s">
        <v>57</v>
      </c>
      <c r="C37" s="37"/>
      <c r="D37" s="9" t="str">
        <f aca="false">CONCATENATE(B37,C37)</f>
        <v>B</v>
      </c>
      <c r="E37" s="10"/>
    </row>
    <row r="38" customFormat="false" ht="14.4" hidden="false" customHeight="false" outlineLevel="0" collapsed="false">
      <c r="A38" s="1" t="n">
        <v>36</v>
      </c>
      <c r="B38" s="33" t="s">
        <v>57</v>
      </c>
      <c r="C38" s="37"/>
      <c r="D38" s="9" t="str">
        <f aca="false">CONCATENATE(B38,C38)</f>
        <v>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C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0.9897959183673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38"/>
      <c r="D3" s="9" t="str">
        <f aca="false">CONCATENATE(B3,C3)</f>
        <v/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38"/>
      <c r="C4" s="38"/>
      <c r="D4" s="9" t="str">
        <f aca="false">CONCATENATE(B4,C4)</f>
        <v/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0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0</v>
      </c>
      <c r="N4" s="12" t="s">
        <v>57</v>
      </c>
      <c r="O4" s="15" t="e">
        <f aca="false">I4/$L$7</f>
        <v>#DIV/0!</v>
      </c>
      <c r="P4" s="16" t="e">
        <f aca="false">J4/$L$7</f>
        <v>#DIV/0!</v>
      </c>
      <c r="Q4" s="16" t="e">
        <f aca="false">K4/$L$7</f>
        <v>#DIV/0!</v>
      </c>
      <c r="R4" s="17" t="e">
        <f aca="false">L4/$L$7</f>
        <v>#DIV/0!</v>
      </c>
    </row>
    <row r="5" customFormat="false" ht="14.4" hidden="false" customHeight="false" outlineLevel="0" collapsed="false">
      <c r="A5" s="1" t="n">
        <v>3</v>
      </c>
      <c r="B5" s="38"/>
      <c r="C5" s="38"/>
      <c r="D5" s="9" t="str">
        <f aca="false">CONCATENATE(B5,C5)</f>
        <v/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0</v>
      </c>
      <c r="J5" s="13" t="n">
        <f aca="false">COUNTIF($D$3:$D$38,"NN")</f>
        <v>0</v>
      </c>
      <c r="K5" s="1" t="n">
        <f aca="false">COUNTIF($D$3:$D$38,"NA")</f>
        <v>0</v>
      </c>
      <c r="L5" s="14" t="n">
        <f aca="false">SUM(I5:K5)</f>
        <v>0</v>
      </c>
      <c r="N5" s="12" t="s">
        <v>58</v>
      </c>
      <c r="O5" s="16" t="e">
        <f aca="false">I5/$L$7</f>
        <v>#DIV/0!</v>
      </c>
      <c r="P5" s="15" t="e">
        <f aca="false">J5/$L$7</f>
        <v>#DIV/0!</v>
      </c>
      <c r="Q5" s="16" t="e">
        <f aca="false">K5/$L$7</f>
        <v>#DIV/0!</v>
      </c>
      <c r="R5" s="17" t="e">
        <f aca="false">L5/$L$7</f>
        <v>#DIV/0!</v>
      </c>
    </row>
    <row r="6" customFormat="false" ht="14.4" hidden="false" customHeight="false" outlineLevel="0" collapsed="false">
      <c r="A6" s="1" t="n">
        <v>4</v>
      </c>
      <c r="B6" s="38"/>
      <c r="C6" s="38"/>
      <c r="D6" s="9" t="str">
        <f aca="false">CONCATENATE(B6,C6)</f>
        <v/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e">
        <f aca="false">I6/$L$7</f>
        <v>#DIV/0!</v>
      </c>
      <c r="P6" s="16" t="e">
        <f aca="false">J6/$L$7</f>
        <v>#DIV/0!</v>
      </c>
      <c r="Q6" s="15" t="e">
        <f aca="false">K6/$L$7</f>
        <v>#DIV/0!</v>
      </c>
      <c r="R6" s="17" t="e">
        <f aca="false">L6/$L$7</f>
        <v>#DIV/0!</v>
      </c>
    </row>
    <row r="7" customFormat="false" ht="14.4" hidden="false" customHeight="false" outlineLevel="0" collapsed="false">
      <c r="A7" s="1" t="n">
        <v>5</v>
      </c>
      <c r="B7" s="38"/>
      <c r="D7" s="9" t="str">
        <f aca="false">CONCATENATE(B7,C7)</f>
        <v/>
      </c>
      <c r="E7" s="10"/>
      <c r="I7" s="14" t="n">
        <f aca="false">SUM(I4:I6)</f>
        <v>0</v>
      </c>
      <c r="J7" s="14" t="n">
        <f aca="false">SUM(J4:J6)</f>
        <v>0</v>
      </c>
      <c r="K7" s="14" t="n">
        <f aca="false">SUM(K4:K6)</f>
        <v>0</v>
      </c>
      <c r="L7" s="18" t="n">
        <f aca="false">SUM(I4:K6)</f>
        <v>0</v>
      </c>
      <c r="N7" s="1"/>
      <c r="O7" s="17" t="e">
        <f aca="false">I7/$L$7</f>
        <v>#DIV/0!</v>
      </c>
      <c r="P7" s="17" t="e">
        <f aca="false">J7/$L$7</f>
        <v>#DIV/0!</v>
      </c>
      <c r="Q7" s="17" t="e">
        <f aca="false">K7/$L$7</f>
        <v>#DIV/0!</v>
      </c>
      <c r="R7" s="18" t="e">
        <f aca="false">SUM(O4:Q6)</f>
        <v>#DIV/0!</v>
      </c>
    </row>
    <row r="8" customFormat="false" ht="14.4" hidden="false" customHeight="false" outlineLevel="0" collapsed="false">
      <c r="A8" s="1" t="n">
        <v>6</v>
      </c>
      <c r="B8" s="38"/>
      <c r="C8" s="38"/>
      <c r="D8" s="9" t="str">
        <f aca="false">CONCATENATE(B8,C8)</f>
        <v/>
      </c>
      <c r="E8" s="10"/>
      <c r="H8" s="19" t="s">
        <v>54</v>
      </c>
      <c r="I8" s="19" t="n">
        <f aca="false">H27</f>
        <v>0</v>
      </c>
      <c r="J8" s="19" t="e">
        <f aca="false">I27</f>
        <v>#DIV/0!</v>
      </c>
    </row>
    <row r="9" customFormat="false" ht="14.4" hidden="false" customHeight="false" outlineLevel="0" collapsed="false">
      <c r="A9" s="1" t="n">
        <v>7</v>
      </c>
      <c r="B9" s="38"/>
      <c r="C9" s="38"/>
      <c r="D9" s="9" t="str">
        <f aca="false">CONCATENATE(B9,C9)</f>
        <v/>
      </c>
      <c r="E9" s="10"/>
      <c r="G9" s="20"/>
      <c r="H9" s="1" t="s">
        <v>64</v>
      </c>
      <c r="I9" s="1" t="n">
        <f aca="false">I4</f>
        <v>0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e">
        <f aca="false">O4+P5+Q6</f>
        <v>#DIV/0!</v>
      </c>
    </row>
    <row r="10" customFormat="false" ht="14.4" hidden="false" customHeight="false" outlineLevel="0" collapsed="false">
      <c r="A10" s="1" t="n">
        <v>8</v>
      </c>
      <c r="B10" s="38"/>
      <c r="C10" s="38"/>
      <c r="D10" s="9" t="str">
        <f aca="false">CONCATENATE(B10,C10)</f>
        <v/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0</v>
      </c>
      <c r="K10" s="1" t="n">
        <f aca="false">L6-K9</f>
        <v>0</v>
      </c>
      <c r="M10" s="1"/>
      <c r="N10" s="0" t="s">
        <v>67</v>
      </c>
      <c r="O10" s="21" t="e">
        <f aca="false">(R4*O7)+(R5*P7)+(R6*Q7)</f>
        <v>#DIV/0!</v>
      </c>
    </row>
    <row r="11" customFormat="false" ht="14.4" hidden="false" customHeight="false" outlineLevel="0" collapsed="false">
      <c r="A11" s="1" t="n">
        <v>9</v>
      </c>
      <c r="B11" s="38"/>
      <c r="C11" s="38"/>
      <c r="D11" s="9" t="str">
        <f aca="false">CONCATENATE(B11,C11)</f>
        <v/>
      </c>
      <c r="E11" s="10"/>
      <c r="G11" s="20"/>
      <c r="H11" s="1" t="s">
        <v>68</v>
      </c>
      <c r="I11" s="1" t="n">
        <f aca="false">I7-I9</f>
        <v>0</v>
      </c>
      <c r="J11" s="1" t="n">
        <f aca="false">J7-J9</f>
        <v>0</v>
      </c>
      <c r="K11" s="1" t="n">
        <f aca="false">K7-K9</f>
        <v>0</v>
      </c>
      <c r="M11" s="1"/>
      <c r="N11" s="0" t="s">
        <v>69</v>
      </c>
      <c r="O11" s="21" t="e">
        <f aca="false">(O7^2)+(P7^2)+(Q7^2)</f>
        <v>#DIV/0!</v>
      </c>
    </row>
    <row r="12" customFormat="false" ht="14.4" hidden="false" customHeight="false" outlineLevel="0" collapsed="false">
      <c r="A12" s="1" t="n">
        <v>10</v>
      </c>
      <c r="B12" s="38"/>
      <c r="C12" s="38"/>
      <c r="D12" s="9" t="str">
        <f aca="false">CONCATENATE(B12,C12)</f>
        <v/>
      </c>
      <c r="E12" s="10"/>
      <c r="G12" s="20"/>
      <c r="H12" s="1" t="s">
        <v>70</v>
      </c>
      <c r="I12" s="1" t="n">
        <f aca="false">$L$7-L4-I7+I9</f>
        <v>0</v>
      </c>
      <c r="J12" s="1" t="n">
        <f aca="false">$L$7-L5-J7+J9</f>
        <v>0</v>
      </c>
      <c r="K12" s="1" t="n">
        <f aca="false">$L$7-L6-K7+K9</f>
        <v>0</v>
      </c>
      <c r="M12" s="1"/>
    </row>
    <row r="13" customFormat="false" ht="14.4" hidden="false" customHeight="false" outlineLevel="0" collapsed="false">
      <c r="A13" s="1" t="n">
        <v>11</v>
      </c>
      <c r="B13" s="38"/>
      <c r="D13" s="9" t="str">
        <f aca="false">CONCATENATE(B13,C13)</f>
        <v/>
      </c>
      <c r="E13" s="10"/>
      <c r="G13" s="20"/>
      <c r="H13" s="1" t="s">
        <v>71</v>
      </c>
      <c r="I13" s="1" t="n">
        <f aca="false">SUM(I9:I12)</f>
        <v>0</v>
      </c>
      <c r="J13" s="1" t="n">
        <f aca="false">SUM(J9:J12)</f>
        <v>0</v>
      </c>
      <c r="K13" s="1" t="n">
        <f aca="false">SUM(K9:K12)</f>
        <v>0</v>
      </c>
      <c r="M13" s="1"/>
      <c r="N13" s="0" t="s">
        <v>51</v>
      </c>
      <c r="O13" s="21" t="e">
        <f aca="false">(O9-O10)/(1-O10)</f>
        <v>#DIV/0!</v>
      </c>
    </row>
    <row r="14" customFormat="false" ht="14.4" hidden="false" customHeight="false" outlineLevel="0" collapsed="false">
      <c r="A14" s="1" t="n">
        <v>12</v>
      </c>
      <c r="B14" s="38"/>
      <c r="C14" s="38"/>
      <c r="D14" s="9" t="str">
        <f aca="false">CONCATENATE(B14,C14)</f>
        <v/>
      </c>
      <c r="E14" s="10"/>
      <c r="G14" s="20"/>
      <c r="M14" s="1"/>
      <c r="N14" s="0" t="s">
        <v>52</v>
      </c>
      <c r="O14" s="21" t="e">
        <f aca="false">(O9-O10)/(1-O11)</f>
        <v>#DIV/0!</v>
      </c>
    </row>
    <row r="15" customFormat="false" ht="14.4" hidden="false" customHeight="false" outlineLevel="0" collapsed="false">
      <c r="A15" s="1" t="n">
        <v>13</v>
      </c>
      <c r="B15" s="38"/>
      <c r="D15" s="9" t="str">
        <f aca="false">CONCATENATE(B15,C15)</f>
        <v/>
      </c>
      <c r="E15" s="10"/>
      <c r="G15" s="20" t="s">
        <v>72</v>
      </c>
      <c r="H15" s="1" t="s">
        <v>73</v>
      </c>
      <c r="I15" s="22" t="e">
        <f aca="false">(I9+I11)/I13</f>
        <v>#DIV/0!</v>
      </c>
      <c r="J15" s="22" t="e">
        <f aca="false">(J9+J11)/J13</f>
        <v>#DIV/0!</v>
      </c>
      <c r="K15" s="22" t="e">
        <f aca="false">(K9+K11)/K13</f>
        <v>#DIV/0!</v>
      </c>
      <c r="L15" s="22"/>
      <c r="M15" s="22"/>
      <c r="N15" s="0" t="s">
        <v>53</v>
      </c>
      <c r="O15" s="21" t="e">
        <f aca="false">(I4+J5+K6)/L7</f>
        <v>#DIV/0!</v>
      </c>
    </row>
    <row r="16" customFormat="false" ht="14.4" hidden="false" customHeight="false" outlineLevel="0" collapsed="false">
      <c r="A16" s="1" t="n">
        <v>14</v>
      </c>
      <c r="B16" s="38"/>
      <c r="D16" s="9" t="str">
        <f aca="false">CONCATENATE(B16,C16)</f>
        <v/>
      </c>
      <c r="E16" s="10"/>
      <c r="G16" s="20" t="s">
        <v>74</v>
      </c>
      <c r="H16" s="1" t="s">
        <v>75</v>
      </c>
      <c r="I16" s="22" t="e">
        <f aca="false">(I9+I10)/I13</f>
        <v>#DIV/0!</v>
      </c>
      <c r="J16" s="22" t="e">
        <f aca="false">(J9+J10)/J13</f>
        <v>#DIV/0!</v>
      </c>
      <c r="K16" s="22" t="e">
        <f aca="false">(K9+K10)/K13</f>
        <v>#DIV/0!</v>
      </c>
      <c r="L16" s="22"/>
      <c r="M16" s="22"/>
    </row>
    <row r="17" customFormat="false" ht="14.4" hidden="false" customHeight="false" outlineLevel="0" collapsed="false">
      <c r="A17" s="1" t="n">
        <v>15</v>
      </c>
      <c r="B17" s="38"/>
      <c r="C17" s="38"/>
      <c r="D17" s="9" t="str">
        <f aca="false">CONCATENATE(B17,C17)</f>
        <v/>
      </c>
      <c r="E17" s="10"/>
      <c r="G17" s="20" t="s">
        <v>76</v>
      </c>
      <c r="H17" s="1" t="s">
        <v>77</v>
      </c>
      <c r="I17" s="22" t="e">
        <f aca="false">(I9+I10)/(I9+I11)</f>
        <v>#DIV/0!</v>
      </c>
      <c r="J17" s="22" t="e">
        <f aca="false">(J9+J10)/(J9+J11)</f>
        <v>#DIV/0!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38"/>
      <c r="D18" s="9" t="str">
        <f aca="false">CONCATENATE(B18,C18)</f>
        <v/>
      </c>
      <c r="E18" s="10"/>
      <c r="G18" s="20" t="s">
        <v>79</v>
      </c>
      <c r="H18" s="1" t="s">
        <v>80</v>
      </c>
      <c r="I18" s="22" t="e">
        <f aca="false">I9/(I9+I11)</f>
        <v>#DIV/0!</v>
      </c>
      <c r="J18" s="22" t="e">
        <f aca="false">J9/(J9+J11)</f>
        <v>#DIV/0!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38"/>
      <c r="C19" s="38"/>
      <c r="D19" s="9" t="str">
        <f aca="false">CONCATENATE(B19,C19)</f>
        <v/>
      </c>
      <c r="E19" s="10"/>
      <c r="G19" s="1" t="s">
        <v>82</v>
      </c>
      <c r="H19" s="1" t="s">
        <v>83</v>
      </c>
      <c r="I19" s="22" t="e">
        <f aca="false">I10/(I10+I12)</f>
        <v>#DIV/0!</v>
      </c>
      <c r="J19" s="22" t="e">
        <f aca="false">J10/(J10+J12)</f>
        <v>#DIV/0!</v>
      </c>
      <c r="K19" s="22" t="e">
        <f aca="false">K10/(K10+K12)</f>
        <v>#DIV/0!</v>
      </c>
      <c r="L19" s="22"/>
      <c r="M19" s="22"/>
    </row>
    <row r="20" customFormat="false" ht="14.4" hidden="false" customHeight="false" outlineLevel="0" collapsed="false">
      <c r="A20" s="1" t="n">
        <v>18</v>
      </c>
      <c r="B20" s="38"/>
      <c r="C20" s="38"/>
      <c r="D20" s="9" t="str">
        <f aca="false">CONCATENATE(B20,C20)</f>
        <v/>
      </c>
      <c r="E20" s="10"/>
      <c r="G20" s="20" t="s">
        <v>85</v>
      </c>
      <c r="H20" s="1" t="s">
        <v>86</v>
      </c>
      <c r="I20" s="22" t="e">
        <f aca="false">I10/(I9+I10)</f>
        <v>#DIV/0!</v>
      </c>
      <c r="J20" s="22" t="e">
        <f aca="false">J10/(J9+J10)</f>
        <v>#DIV/0!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38"/>
      <c r="D21" s="9" t="str">
        <f aca="false">CONCATENATE(B21,C21)</f>
        <v/>
      </c>
      <c r="E21" s="10"/>
      <c r="G21" s="20" t="s">
        <v>87</v>
      </c>
      <c r="H21" s="1" t="s">
        <v>53</v>
      </c>
      <c r="I21" s="22" t="e">
        <f aca="false">(I9+I12)/I13</f>
        <v>#DIV/0!</v>
      </c>
      <c r="J21" s="22" t="e">
        <f aca="false">(J9+J12)/J13</f>
        <v>#DIV/0!</v>
      </c>
      <c r="K21" s="22" t="e">
        <f aca="false">(K9+K12)/K13</f>
        <v>#DIV/0!</v>
      </c>
      <c r="L21" s="22"/>
      <c r="M21" s="22"/>
    </row>
    <row r="22" customFormat="false" ht="14.4" hidden="false" customHeight="false" outlineLevel="0" collapsed="false">
      <c r="A22" s="1" t="n">
        <v>20</v>
      </c>
      <c r="B22" s="38"/>
      <c r="C22" s="38"/>
      <c r="D22" s="9" t="str">
        <f aca="false">CONCATENATE(B22,C22)</f>
        <v/>
      </c>
      <c r="E22" s="10"/>
      <c r="G22" s="20" t="s">
        <v>88</v>
      </c>
      <c r="H22" s="1" t="s">
        <v>89</v>
      </c>
      <c r="I22" s="22" t="e">
        <f aca="false">I9/(I9+I10)</f>
        <v>#DIV/0!</v>
      </c>
      <c r="J22" s="22" t="e">
        <f aca="false">J9/(J9+J10)</f>
        <v>#DIV/0!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38"/>
      <c r="C23" s="38"/>
      <c r="D23" s="9" t="str">
        <f aca="false">CONCATENATE(B23,C23)</f>
        <v/>
      </c>
      <c r="E23" s="10"/>
      <c r="G23" s="20" t="s">
        <v>90</v>
      </c>
      <c r="H23" s="1" t="s">
        <v>91</v>
      </c>
      <c r="I23" s="22" t="e">
        <f aca="false">I9/(I9+I10+I11)</f>
        <v>#DIV/0!</v>
      </c>
      <c r="J23" s="22" t="e">
        <f aca="false">J9/(J9+J10+J11)</f>
        <v>#DIV/0!</v>
      </c>
      <c r="K23" s="22" t="e">
        <f aca="false">K9/(K9+K10+K11)</f>
        <v>#DIV/0!</v>
      </c>
      <c r="L23" s="22"/>
      <c r="M23" s="22"/>
    </row>
    <row r="24" customFormat="false" ht="14.4" hidden="false" customHeight="false" outlineLevel="0" collapsed="false">
      <c r="A24" s="1" t="n">
        <v>22</v>
      </c>
      <c r="B24" s="38"/>
      <c r="C24" s="38"/>
      <c r="D24" s="9" t="str">
        <f aca="false">CONCATENATE(B24,C24)</f>
        <v/>
      </c>
      <c r="E24" s="10"/>
      <c r="G24" s="20" t="s">
        <v>92</v>
      </c>
      <c r="H24" s="1" t="s">
        <v>93</v>
      </c>
      <c r="I24" s="22" t="e">
        <f aca="false">I18-I19</f>
        <v>#DIV/0!</v>
      </c>
      <c r="J24" s="22" t="e">
        <f aca="false">J18-J19</f>
        <v>#DIV/0!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38"/>
      <c r="C25" s="38"/>
      <c r="D25" s="9" t="str">
        <f aca="false">CONCATENATE(B25,C25)</f>
        <v/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e">
        <f aca="false">(J9*J12)/(J10*J11)</f>
        <v>#DIV/0!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38"/>
      <c r="C26" s="38"/>
      <c r="D26" s="9" t="str">
        <f aca="false">CONCATENATE(B26,C26)</f>
        <v/>
      </c>
      <c r="E26" s="10"/>
    </row>
    <row r="27" customFormat="false" ht="14.4" hidden="false" customHeight="false" outlineLevel="0" collapsed="false">
      <c r="A27" s="1" t="n">
        <v>25</v>
      </c>
      <c r="B27" s="38"/>
      <c r="D27" s="9" t="str">
        <f aca="false">CONCATENATE(B27,C27)</f>
        <v/>
      </c>
      <c r="E27" s="10"/>
      <c r="G27" s="24" t="s">
        <v>54</v>
      </c>
      <c r="H27" s="25" t="n">
        <f aca="false">(SUM(I4:J4)+SUM(I5:K5)+SUM(J6:K6))</f>
        <v>0</v>
      </c>
      <c r="I27" s="25" t="e">
        <f aca="false">H27/L7*100</f>
        <v>#DIV/0!</v>
      </c>
      <c r="N27" s="1"/>
    </row>
    <row r="28" customFormat="false" ht="14.4" hidden="false" customHeight="false" outlineLevel="0" collapsed="false">
      <c r="A28" s="1" t="n">
        <v>26</v>
      </c>
      <c r="B28" s="38"/>
      <c r="C28" s="38"/>
      <c r="D28" s="9" t="str">
        <f aca="false">CONCATENATE(B28,C28)</f>
        <v/>
      </c>
      <c r="E28" s="10"/>
      <c r="N28" s="1"/>
    </row>
    <row r="29" customFormat="false" ht="14.4" hidden="false" customHeight="false" outlineLevel="0" collapsed="false">
      <c r="A29" s="1" t="n">
        <v>27</v>
      </c>
      <c r="B29" s="38"/>
      <c r="C29" s="38"/>
      <c r="D29" s="9" t="str">
        <f aca="false">CONCATENATE(B29,C29)</f>
        <v/>
      </c>
      <c r="E29" s="10"/>
      <c r="N29" s="26"/>
    </row>
    <row r="30" customFormat="false" ht="14.4" hidden="false" customHeight="false" outlineLevel="0" collapsed="false">
      <c r="A30" s="1" t="n">
        <v>28</v>
      </c>
      <c r="B30" s="38"/>
      <c r="C30" s="38"/>
      <c r="D30" s="9" t="str">
        <f aca="false">CONCATENATE(B30,C30)</f>
        <v/>
      </c>
      <c r="E30" s="10"/>
    </row>
    <row r="31" customFormat="false" ht="14.4" hidden="false" customHeight="false" outlineLevel="0" collapsed="false">
      <c r="A31" s="1" t="n">
        <v>29</v>
      </c>
      <c r="B31" s="38"/>
      <c r="D31" s="9" t="str">
        <f aca="false">CONCATENATE(B31,C31)</f>
        <v/>
      </c>
      <c r="E31" s="10"/>
    </row>
    <row r="32" customFormat="false" ht="14.4" hidden="false" customHeight="false" outlineLevel="0" collapsed="false">
      <c r="A32" s="1" t="n">
        <v>30</v>
      </c>
      <c r="B32" s="38"/>
      <c r="C32" s="38"/>
      <c r="D32" s="9" t="str">
        <f aca="false">CONCATENATE(B32,C32)</f>
        <v/>
      </c>
      <c r="E32" s="10"/>
    </row>
    <row r="33" customFormat="false" ht="14.4" hidden="false" customHeight="false" outlineLevel="0" collapsed="false">
      <c r="A33" s="1" t="n">
        <v>31</v>
      </c>
      <c r="B33" s="38"/>
      <c r="D33" s="9" t="str">
        <f aca="false">CONCATENATE(B33,C33)</f>
        <v/>
      </c>
      <c r="E33" s="10"/>
    </row>
    <row r="34" customFormat="false" ht="14.4" hidden="false" customHeight="false" outlineLevel="0" collapsed="false">
      <c r="A34" s="1" t="n">
        <v>32</v>
      </c>
      <c r="B34" s="38"/>
      <c r="C34" s="38"/>
      <c r="D34" s="9" t="str">
        <f aca="false">CONCATENATE(B34,C34)</f>
        <v/>
      </c>
      <c r="E34" s="10"/>
    </row>
    <row r="35" customFormat="false" ht="14.4" hidden="false" customHeight="false" outlineLevel="0" collapsed="false">
      <c r="A35" s="1" t="n">
        <v>33</v>
      </c>
      <c r="B35" s="38"/>
      <c r="D35" s="9" t="str">
        <f aca="false">CONCATENATE(B35,C35)</f>
        <v/>
      </c>
      <c r="E35" s="10"/>
    </row>
    <row r="36" customFormat="false" ht="14.4" hidden="false" customHeight="false" outlineLevel="0" collapsed="false">
      <c r="A36" s="1" t="n">
        <v>34</v>
      </c>
      <c r="B36" s="38"/>
      <c r="C36" s="38"/>
      <c r="D36" s="9" t="str">
        <f aca="false">CONCATENATE(B36,C36)</f>
        <v/>
      </c>
      <c r="E36" s="10"/>
    </row>
    <row r="37" customFormat="false" ht="14.4" hidden="false" customHeight="false" outlineLevel="0" collapsed="false">
      <c r="A37" s="1" t="n">
        <v>35</v>
      </c>
      <c r="B37" s="38"/>
      <c r="C37" s="38"/>
      <c r="D37" s="9" t="str">
        <f aca="false">CONCATENATE(B37,C37)</f>
        <v/>
      </c>
      <c r="E37" s="10"/>
    </row>
    <row r="38" customFormat="false" ht="14.4" hidden="false" customHeight="false" outlineLevel="0" collapsed="false">
      <c r="A38" s="1" t="n">
        <v>36</v>
      </c>
      <c r="B38" s="38"/>
      <c r="C38" s="38"/>
      <c r="D38" s="9" t="str">
        <f aca="false">CONCATENATE(B38,C38)</f>
        <v/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C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0.6530612244898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37"/>
      <c r="C3" s="37"/>
      <c r="D3" s="9" t="str">
        <f aca="false">CONCATENATE(B3,C3)</f>
        <v/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37"/>
      <c r="C4" s="37"/>
      <c r="D4" s="9" t="str">
        <f aca="false">CONCATENATE(B4,C4)</f>
        <v/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0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0</v>
      </c>
      <c r="N4" s="12" t="s">
        <v>57</v>
      </c>
      <c r="O4" s="15" t="e">
        <f aca="false">I4/$L$7</f>
        <v>#DIV/0!</v>
      </c>
      <c r="P4" s="16" t="e">
        <f aca="false">J4/$L$7</f>
        <v>#DIV/0!</v>
      </c>
      <c r="Q4" s="16" t="e">
        <f aca="false">K4/$L$7</f>
        <v>#DIV/0!</v>
      </c>
      <c r="R4" s="17" t="e">
        <f aca="false">L4/$L$7</f>
        <v>#DIV/0!</v>
      </c>
    </row>
    <row r="5" customFormat="false" ht="14.4" hidden="false" customHeight="false" outlineLevel="0" collapsed="false">
      <c r="A5" s="1" t="n">
        <v>3</v>
      </c>
      <c r="B5" s="37"/>
      <c r="C5" s="37"/>
      <c r="D5" s="9" t="str">
        <f aca="false">CONCATENATE(B5,C5)</f>
        <v/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0</v>
      </c>
      <c r="J5" s="13" t="n">
        <f aca="false">COUNTIF($D$3:$D$38,"NN")</f>
        <v>0</v>
      </c>
      <c r="K5" s="1" t="n">
        <f aca="false">COUNTIF($D$3:$D$38,"NA")</f>
        <v>0</v>
      </c>
      <c r="L5" s="14" t="n">
        <f aca="false">SUM(I5:K5)</f>
        <v>0</v>
      </c>
      <c r="N5" s="12" t="s">
        <v>58</v>
      </c>
      <c r="O5" s="16" t="e">
        <f aca="false">I5/$L$7</f>
        <v>#DIV/0!</v>
      </c>
      <c r="P5" s="15" t="e">
        <f aca="false">J5/$L$7</f>
        <v>#DIV/0!</v>
      </c>
      <c r="Q5" s="16" t="e">
        <f aca="false">K5/$L$7</f>
        <v>#DIV/0!</v>
      </c>
      <c r="R5" s="17" t="e">
        <f aca="false">L5/$L$7</f>
        <v>#DIV/0!</v>
      </c>
    </row>
    <row r="6" customFormat="false" ht="14.4" hidden="false" customHeight="false" outlineLevel="0" collapsed="false">
      <c r="A6" s="1" t="n">
        <v>4</v>
      </c>
      <c r="B6" s="37"/>
      <c r="C6" s="37"/>
      <c r="D6" s="9" t="str">
        <f aca="false">CONCATENATE(B6,C6)</f>
        <v/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e">
        <f aca="false">I6/$L$7</f>
        <v>#DIV/0!</v>
      </c>
      <c r="P6" s="16" t="e">
        <f aca="false">J6/$L$7</f>
        <v>#DIV/0!</v>
      </c>
      <c r="Q6" s="15" t="e">
        <f aca="false">K6/$L$7</f>
        <v>#DIV/0!</v>
      </c>
      <c r="R6" s="17" t="e">
        <f aca="false">L6/$L$7</f>
        <v>#DIV/0!</v>
      </c>
    </row>
    <row r="7" customFormat="false" ht="14.4" hidden="false" customHeight="false" outlineLevel="0" collapsed="false">
      <c r="A7" s="1" t="n">
        <v>5</v>
      </c>
      <c r="B7" s="37"/>
      <c r="C7" s="37"/>
      <c r="D7" s="9" t="str">
        <f aca="false">CONCATENATE(B7,C7)</f>
        <v/>
      </c>
      <c r="E7" s="10"/>
      <c r="I7" s="14" t="n">
        <f aca="false">SUM(I4:I6)</f>
        <v>0</v>
      </c>
      <c r="J7" s="14" t="n">
        <f aca="false">SUM(J4:J6)</f>
        <v>0</v>
      </c>
      <c r="K7" s="14" t="n">
        <f aca="false">SUM(K4:K6)</f>
        <v>0</v>
      </c>
      <c r="L7" s="18" t="n">
        <f aca="false">SUM(I4:K6)</f>
        <v>0</v>
      </c>
      <c r="N7" s="1"/>
      <c r="O7" s="17" t="e">
        <f aca="false">I7/$L$7</f>
        <v>#DIV/0!</v>
      </c>
      <c r="P7" s="17" t="e">
        <f aca="false">J7/$L$7</f>
        <v>#DIV/0!</v>
      </c>
      <c r="Q7" s="17" t="e">
        <f aca="false">K7/$L$7</f>
        <v>#DIV/0!</v>
      </c>
      <c r="R7" s="18" t="e">
        <f aca="false">SUM(O4:Q6)</f>
        <v>#DIV/0!</v>
      </c>
    </row>
    <row r="8" customFormat="false" ht="14.4" hidden="false" customHeight="false" outlineLevel="0" collapsed="false">
      <c r="A8" s="1" t="n">
        <v>6</v>
      </c>
      <c r="B8" s="37"/>
      <c r="C8" s="37"/>
      <c r="D8" s="9" t="str">
        <f aca="false">CONCATENATE(B8,C8)</f>
        <v/>
      </c>
      <c r="E8" s="10"/>
      <c r="H8" s="19" t="s">
        <v>54</v>
      </c>
      <c r="I8" s="19" t="n">
        <f aca="false">H27</f>
        <v>0</v>
      </c>
      <c r="J8" s="19" t="e">
        <f aca="false">I27</f>
        <v>#DIV/0!</v>
      </c>
    </row>
    <row r="9" customFormat="false" ht="14.4" hidden="false" customHeight="false" outlineLevel="0" collapsed="false">
      <c r="A9" s="1" t="n">
        <v>7</v>
      </c>
      <c r="B9" s="37"/>
      <c r="C9" s="37"/>
      <c r="D9" s="9" t="str">
        <f aca="false">CONCATENATE(B9,C9)</f>
        <v/>
      </c>
      <c r="E9" s="10"/>
      <c r="G9" s="20"/>
      <c r="H9" s="1" t="s">
        <v>64</v>
      </c>
      <c r="I9" s="1" t="n">
        <f aca="false">I4</f>
        <v>0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e">
        <f aca="false">O4+P5+Q6</f>
        <v>#DIV/0!</v>
      </c>
    </row>
    <row r="10" customFormat="false" ht="14.4" hidden="false" customHeight="false" outlineLevel="0" collapsed="false">
      <c r="A10" s="1" t="n">
        <v>8</v>
      </c>
      <c r="B10" s="37"/>
      <c r="C10" s="37"/>
      <c r="D10" s="9" t="str">
        <f aca="false">CONCATENATE(B10,C10)</f>
        <v/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0</v>
      </c>
      <c r="K10" s="1" t="n">
        <f aca="false">L6-K9</f>
        <v>0</v>
      </c>
      <c r="M10" s="1"/>
      <c r="N10" s="0" t="s">
        <v>67</v>
      </c>
      <c r="O10" s="21" t="e">
        <f aca="false">(R4*O7)+(R5*P7)+(R6*Q7)</f>
        <v>#DIV/0!</v>
      </c>
    </row>
    <row r="11" customFormat="false" ht="14.4" hidden="false" customHeight="false" outlineLevel="0" collapsed="false">
      <c r="A11" s="1" t="n">
        <v>9</v>
      </c>
      <c r="B11" s="37"/>
      <c r="C11" s="37"/>
      <c r="D11" s="9" t="str">
        <f aca="false">CONCATENATE(B11,C11)</f>
        <v/>
      </c>
      <c r="E11" s="10"/>
      <c r="G11" s="20"/>
      <c r="H11" s="1" t="s">
        <v>68</v>
      </c>
      <c r="I11" s="1" t="n">
        <f aca="false">I7-I9</f>
        <v>0</v>
      </c>
      <c r="J11" s="1" t="n">
        <f aca="false">J7-J9</f>
        <v>0</v>
      </c>
      <c r="K11" s="1" t="n">
        <f aca="false">K7-K9</f>
        <v>0</v>
      </c>
      <c r="M11" s="1"/>
      <c r="N11" s="0" t="s">
        <v>69</v>
      </c>
      <c r="O11" s="21" t="e">
        <f aca="false">(O7^2)+(P7^2)+(Q7^2)</f>
        <v>#DIV/0!</v>
      </c>
    </row>
    <row r="12" customFormat="false" ht="14.4" hidden="false" customHeight="false" outlineLevel="0" collapsed="false">
      <c r="A12" s="1" t="n">
        <v>10</v>
      </c>
      <c r="B12" s="37"/>
      <c r="C12" s="37"/>
      <c r="D12" s="9" t="str">
        <f aca="false">CONCATENATE(B12,C12)</f>
        <v/>
      </c>
      <c r="E12" s="10"/>
      <c r="G12" s="20"/>
      <c r="H12" s="1" t="s">
        <v>70</v>
      </c>
      <c r="I12" s="1" t="n">
        <f aca="false">$L$7-L4-I7+I9</f>
        <v>0</v>
      </c>
      <c r="J12" s="1" t="n">
        <f aca="false">$L$7-L5-J7+J9</f>
        <v>0</v>
      </c>
      <c r="K12" s="1" t="n">
        <f aca="false">$L$7-L6-K7+K9</f>
        <v>0</v>
      </c>
      <c r="M12" s="1"/>
    </row>
    <row r="13" customFormat="false" ht="14.4" hidden="false" customHeight="false" outlineLevel="0" collapsed="false">
      <c r="A13" s="1" t="n">
        <v>11</v>
      </c>
      <c r="B13" s="37"/>
      <c r="C13" s="37"/>
      <c r="D13" s="9" t="str">
        <f aca="false">CONCATENATE(B13,C13)</f>
        <v/>
      </c>
      <c r="E13" s="10"/>
      <c r="G13" s="20"/>
      <c r="H13" s="1" t="s">
        <v>71</v>
      </c>
      <c r="I13" s="1" t="n">
        <f aca="false">SUM(I9:I12)</f>
        <v>0</v>
      </c>
      <c r="J13" s="1" t="n">
        <f aca="false">SUM(J9:J12)</f>
        <v>0</v>
      </c>
      <c r="K13" s="1" t="n">
        <f aca="false">SUM(K9:K12)</f>
        <v>0</v>
      </c>
      <c r="M13" s="1"/>
      <c r="N13" s="0" t="s">
        <v>51</v>
      </c>
      <c r="O13" s="21" t="e">
        <f aca="false">(O9-O10)/(1-O10)</f>
        <v>#DIV/0!</v>
      </c>
    </row>
    <row r="14" customFormat="false" ht="14.4" hidden="false" customHeight="false" outlineLevel="0" collapsed="false">
      <c r="A14" s="1" t="n">
        <v>12</v>
      </c>
      <c r="B14" s="37"/>
      <c r="C14" s="37"/>
      <c r="D14" s="9" t="str">
        <f aca="false">CONCATENATE(B14,C14)</f>
        <v/>
      </c>
      <c r="E14" s="10"/>
      <c r="G14" s="20"/>
      <c r="M14" s="1"/>
      <c r="N14" s="0" t="s">
        <v>52</v>
      </c>
      <c r="O14" s="21" t="e">
        <f aca="false">(O9-O10)/(1-O11)</f>
        <v>#DIV/0!</v>
      </c>
    </row>
    <row r="15" customFormat="false" ht="14.4" hidden="false" customHeight="false" outlineLevel="0" collapsed="false">
      <c r="A15" s="1" t="n">
        <v>13</v>
      </c>
      <c r="B15" s="37"/>
      <c r="C15" s="37"/>
      <c r="D15" s="9" t="str">
        <f aca="false">CONCATENATE(B15,C15)</f>
        <v/>
      </c>
      <c r="E15" s="10"/>
      <c r="G15" s="20" t="s">
        <v>72</v>
      </c>
      <c r="H15" s="1" t="s">
        <v>73</v>
      </c>
      <c r="I15" s="22" t="e">
        <f aca="false">(I9+I11)/I13</f>
        <v>#DIV/0!</v>
      </c>
      <c r="J15" s="22" t="e">
        <f aca="false">(J9+J11)/J13</f>
        <v>#DIV/0!</v>
      </c>
      <c r="K15" s="22" t="e">
        <f aca="false">(K9+K11)/K13</f>
        <v>#DIV/0!</v>
      </c>
      <c r="L15" s="22"/>
      <c r="M15" s="22"/>
      <c r="N15" s="0" t="s">
        <v>53</v>
      </c>
      <c r="O15" s="21" t="e">
        <f aca="false">(I4+J5+K6)/L7</f>
        <v>#DIV/0!</v>
      </c>
    </row>
    <row r="16" customFormat="false" ht="14.4" hidden="false" customHeight="false" outlineLevel="0" collapsed="false">
      <c r="A16" s="1" t="n">
        <v>14</v>
      </c>
      <c r="B16" s="37"/>
      <c r="C16" s="37"/>
      <c r="D16" s="9" t="str">
        <f aca="false">CONCATENATE(B16,C16)</f>
        <v/>
      </c>
      <c r="E16" s="10"/>
      <c r="G16" s="20" t="s">
        <v>74</v>
      </c>
      <c r="H16" s="1" t="s">
        <v>75</v>
      </c>
      <c r="I16" s="22" t="e">
        <f aca="false">(I9+I10)/I13</f>
        <v>#DIV/0!</v>
      </c>
      <c r="J16" s="22" t="e">
        <f aca="false">(J9+J10)/J13</f>
        <v>#DIV/0!</v>
      </c>
      <c r="K16" s="22" t="e">
        <f aca="false">(K9+K10)/K13</f>
        <v>#DIV/0!</v>
      </c>
      <c r="L16" s="22"/>
      <c r="M16" s="22"/>
    </row>
    <row r="17" customFormat="false" ht="14.4" hidden="false" customHeight="false" outlineLevel="0" collapsed="false">
      <c r="A17" s="1" t="n">
        <v>15</v>
      </c>
      <c r="B17" s="37"/>
      <c r="C17" s="37"/>
      <c r="D17" s="9" t="str">
        <f aca="false">CONCATENATE(B17,C17)</f>
        <v/>
      </c>
      <c r="E17" s="10"/>
      <c r="G17" s="20" t="s">
        <v>76</v>
      </c>
      <c r="H17" s="1" t="s">
        <v>77</v>
      </c>
      <c r="I17" s="22" t="e">
        <f aca="false">(I9+I10)/(I9+I11)</f>
        <v>#DIV/0!</v>
      </c>
      <c r="J17" s="22" t="e">
        <f aca="false">(J9+J10)/(J9+J11)</f>
        <v>#DIV/0!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37"/>
      <c r="C18" s="37"/>
      <c r="D18" s="9" t="str">
        <f aca="false">CONCATENATE(B18,C18)</f>
        <v/>
      </c>
      <c r="E18" s="10"/>
      <c r="G18" s="20" t="s">
        <v>79</v>
      </c>
      <c r="H18" s="1" t="s">
        <v>80</v>
      </c>
      <c r="I18" s="22" t="e">
        <f aca="false">I9/(I9+I11)</f>
        <v>#DIV/0!</v>
      </c>
      <c r="J18" s="22" t="e">
        <f aca="false">J9/(J9+J11)</f>
        <v>#DIV/0!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37"/>
      <c r="C19" s="37"/>
      <c r="D19" s="9" t="str">
        <f aca="false">CONCATENATE(B19,C19)</f>
        <v/>
      </c>
      <c r="E19" s="10"/>
      <c r="G19" s="1" t="s">
        <v>82</v>
      </c>
      <c r="H19" s="1" t="s">
        <v>83</v>
      </c>
      <c r="I19" s="22" t="e">
        <f aca="false">I10/(I10+I12)</f>
        <v>#DIV/0!</v>
      </c>
      <c r="J19" s="22" t="e">
        <f aca="false">J10/(J10+J12)</f>
        <v>#DIV/0!</v>
      </c>
      <c r="K19" s="22" t="e">
        <f aca="false">K10/(K10+K12)</f>
        <v>#DIV/0!</v>
      </c>
      <c r="L19" s="22"/>
      <c r="M19" s="22"/>
    </row>
    <row r="20" customFormat="false" ht="14.4" hidden="false" customHeight="false" outlineLevel="0" collapsed="false">
      <c r="A20" s="1" t="n">
        <v>18</v>
      </c>
      <c r="B20" s="37"/>
      <c r="C20" s="37"/>
      <c r="D20" s="9" t="str">
        <f aca="false">CONCATENATE(B20,C20)</f>
        <v/>
      </c>
      <c r="E20" s="10"/>
      <c r="G20" s="20" t="s">
        <v>85</v>
      </c>
      <c r="H20" s="1" t="s">
        <v>86</v>
      </c>
      <c r="I20" s="22" t="e">
        <f aca="false">I10/(I9+I10)</f>
        <v>#DIV/0!</v>
      </c>
      <c r="J20" s="22" t="e">
        <f aca="false">J10/(J9+J10)</f>
        <v>#DIV/0!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37"/>
      <c r="C21" s="37"/>
      <c r="D21" s="9" t="str">
        <f aca="false">CONCATENATE(B21,C21)</f>
        <v/>
      </c>
      <c r="E21" s="10"/>
      <c r="G21" s="20" t="s">
        <v>87</v>
      </c>
      <c r="H21" s="1" t="s">
        <v>53</v>
      </c>
      <c r="I21" s="22" t="e">
        <f aca="false">(I9+I12)/I13</f>
        <v>#DIV/0!</v>
      </c>
      <c r="J21" s="22" t="e">
        <f aca="false">(J9+J12)/J13</f>
        <v>#DIV/0!</v>
      </c>
      <c r="K21" s="22" t="e">
        <f aca="false">(K9+K12)/K13</f>
        <v>#DIV/0!</v>
      </c>
      <c r="L21" s="22"/>
      <c r="M21" s="22"/>
    </row>
    <row r="22" customFormat="false" ht="14.4" hidden="false" customHeight="false" outlineLevel="0" collapsed="false">
      <c r="A22" s="1" t="n">
        <v>20</v>
      </c>
      <c r="B22" s="37"/>
      <c r="C22" s="37"/>
      <c r="D22" s="9" t="str">
        <f aca="false">CONCATENATE(B22,C22)</f>
        <v/>
      </c>
      <c r="E22" s="10"/>
      <c r="G22" s="20" t="s">
        <v>88</v>
      </c>
      <c r="H22" s="1" t="s">
        <v>89</v>
      </c>
      <c r="I22" s="22" t="e">
        <f aca="false">I9/(I9+I10)</f>
        <v>#DIV/0!</v>
      </c>
      <c r="J22" s="22" t="e">
        <f aca="false">J9/(J9+J10)</f>
        <v>#DIV/0!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37"/>
      <c r="C23" s="37"/>
      <c r="D23" s="9" t="str">
        <f aca="false">CONCATENATE(B23,C23)</f>
        <v/>
      </c>
      <c r="E23" s="10"/>
      <c r="G23" s="20" t="s">
        <v>90</v>
      </c>
      <c r="H23" s="1" t="s">
        <v>91</v>
      </c>
      <c r="I23" s="22" t="e">
        <f aca="false">I9/(I9+I10+I11)</f>
        <v>#DIV/0!</v>
      </c>
      <c r="J23" s="22" t="e">
        <f aca="false">J9/(J9+J10+J11)</f>
        <v>#DIV/0!</v>
      </c>
      <c r="K23" s="22" t="e">
        <f aca="false">K9/(K9+K10+K11)</f>
        <v>#DIV/0!</v>
      </c>
      <c r="L23" s="22"/>
      <c r="M23" s="22"/>
    </row>
    <row r="24" customFormat="false" ht="14.4" hidden="false" customHeight="false" outlineLevel="0" collapsed="false">
      <c r="A24" s="1" t="n">
        <v>22</v>
      </c>
      <c r="B24" s="37"/>
      <c r="C24" s="37"/>
      <c r="D24" s="9" t="str">
        <f aca="false">CONCATENATE(B24,C24)</f>
        <v/>
      </c>
      <c r="E24" s="10"/>
      <c r="G24" s="20" t="s">
        <v>92</v>
      </c>
      <c r="H24" s="1" t="s">
        <v>93</v>
      </c>
      <c r="I24" s="22" t="e">
        <f aca="false">I18-I19</f>
        <v>#DIV/0!</v>
      </c>
      <c r="J24" s="22" t="e">
        <f aca="false">J18-J19</f>
        <v>#DIV/0!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37"/>
      <c r="C25" s="37"/>
      <c r="D25" s="9" t="str">
        <f aca="false">CONCATENATE(B25,C25)</f>
        <v/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e">
        <f aca="false">(J9*J12)/(J10*J11)</f>
        <v>#DIV/0!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37"/>
      <c r="C26" s="37"/>
      <c r="D26" s="9" t="str">
        <f aca="false">CONCATENATE(B26,C26)</f>
        <v/>
      </c>
      <c r="E26" s="10"/>
    </row>
    <row r="27" customFormat="false" ht="14.4" hidden="false" customHeight="false" outlineLevel="0" collapsed="false">
      <c r="A27" s="1" t="n">
        <v>25</v>
      </c>
      <c r="B27" s="37"/>
      <c r="C27" s="37"/>
      <c r="D27" s="9" t="str">
        <f aca="false">CONCATENATE(B27,C27)</f>
        <v/>
      </c>
      <c r="E27" s="10"/>
      <c r="G27" s="24" t="s">
        <v>54</v>
      </c>
      <c r="H27" s="25" t="n">
        <f aca="false">(SUM(I4:J4)+SUM(I5:K5)+SUM(J6:K6))</f>
        <v>0</v>
      </c>
      <c r="I27" s="25" t="e">
        <f aca="false">H27/L7*100</f>
        <v>#DIV/0!</v>
      </c>
      <c r="N27" s="1"/>
    </row>
    <row r="28" customFormat="false" ht="14.4" hidden="false" customHeight="false" outlineLevel="0" collapsed="false">
      <c r="A28" s="1" t="n">
        <v>26</v>
      </c>
      <c r="B28" s="37"/>
      <c r="C28" s="37"/>
      <c r="D28" s="9" t="str">
        <f aca="false">CONCATENATE(B28,C28)</f>
        <v/>
      </c>
      <c r="E28" s="10"/>
      <c r="N28" s="1"/>
    </row>
    <row r="29" customFormat="false" ht="14.4" hidden="false" customHeight="false" outlineLevel="0" collapsed="false">
      <c r="A29" s="1" t="n">
        <v>27</v>
      </c>
      <c r="B29" s="37"/>
      <c r="C29" s="37"/>
      <c r="D29" s="9" t="str">
        <f aca="false">CONCATENATE(B29,C29)</f>
        <v/>
      </c>
      <c r="E29" s="10"/>
      <c r="N29" s="26"/>
    </row>
    <row r="30" customFormat="false" ht="14.4" hidden="false" customHeight="false" outlineLevel="0" collapsed="false">
      <c r="A30" s="1" t="n">
        <v>28</v>
      </c>
      <c r="B30" s="37"/>
      <c r="C30" s="37"/>
      <c r="D30" s="9" t="str">
        <f aca="false">CONCATENATE(B30,C30)</f>
        <v/>
      </c>
      <c r="E30" s="10"/>
    </row>
    <row r="31" customFormat="false" ht="14.4" hidden="false" customHeight="false" outlineLevel="0" collapsed="false">
      <c r="A31" s="1" t="n">
        <v>29</v>
      </c>
      <c r="B31" s="37"/>
      <c r="C31" s="37"/>
      <c r="D31" s="9" t="str">
        <f aca="false">CONCATENATE(B31,C31)</f>
        <v/>
      </c>
      <c r="E31" s="10"/>
    </row>
    <row r="32" customFormat="false" ht="14.4" hidden="false" customHeight="false" outlineLevel="0" collapsed="false">
      <c r="A32" s="1" t="n">
        <v>30</v>
      </c>
      <c r="B32" s="37"/>
      <c r="C32" s="37"/>
      <c r="D32" s="9" t="str">
        <f aca="false">CONCATENATE(B32,C32)</f>
        <v/>
      </c>
      <c r="E32" s="10"/>
    </row>
    <row r="33" customFormat="false" ht="14.4" hidden="false" customHeight="false" outlineLevel="0" collapsed="false">
      <c r="A33" s="1" t="n">
        <v>31</v>
      </c>
      <c r="B33" s="37"/>
      <c r="C33" s="37"/>
      <c r="D33" s="9" t="str">
        <f aca="false">CONCATENATE(B33,C33)</f>
        <v/>
      </c>
      <c r="E33" s="10"/>
    </row>
    <row r="34" customFormat="false" ht="14.4" hidden="false" customHeight="false" outlineLevel="0" collapsed="false">
      <c r="A34" s="1" t="n">
        <v>32</v>
      </c>
      <c r="B34" s="37"/>
      <c r="C34" s="37"/>
      <c r="D34" s="9" t="str">
        <f aca="false">CONCATENATE(B34,C34)</f>
        <v/>
      </c>
      <c r="E34" s="10"/>
    </row>
    <row r="35" customFormat="false" ht="14.4" hidden="false" customHeight="false" outlineLevel="0" collapsed="false">
      <c r="A35" s="1" t="n">
        <v>33</v>
      </c>
      <c r="B35" s="37"/>
      <c r="C35" s="37"/>
      <c r="D35" s="9" t="str">
        <f aca="false">CONCATENATE(B35,C35)</f>
        <v/>
      </c>
      <c r="E35" s="10"/>
    </row>
    <row r="36" customFormat="false" ht="14.4" hidden="false" customHeight="false" outlineLevel="0" collapsed="false">
      <c r="A36" s="1" t="n">
        <v>34</v>
      </c>
      <c r="B36" s="37"/>
      <c r="C36" s="37"/>
      <c r="D36" s="9" t="str">
        <f aca="false">CONCATENATE(B36,C36)</f>
        <v/>
      </c>
      <c r="E36" s="10"/>
    </row>
    <row r="37" customFormat="false" ht="14.4" hidden="false" customHeight="false" outlineLevel="0" collapsed="false">
      <c r="A37" s="1" t="n">
        <v>35</v>
      </c>
      <c r="B37" s="37"/>
      <c r="C37" s="37"/>
      <c r="D37" s="9" t="str">
        <f aca="false">CONCATENATE(B37,C37)</f>
        <v/>
      </c>
      <c r="E37" s="10"/>
    </row>
    <row r="38" customFormat="false" ht="14.4" hidden="false" customHeight="false" outlineLevel="0" collapsed="false">
      <c r="A38" s="1" t="n">
        <v>36</v>
      </c>
      <c r="B38" s="37"/>
      <c r="C38" s="37"/>
      <c r="D38" s="9" t="str">
        <f aca="false">CONCATENATE(B38,C38)</f>
        <v/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C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3214285714286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37"/>
      <c r="C3" s="37"/>
      <c r="D3" s="9" t="str">
        <f aca="false">CONCATENATE(B3,C3)</f>
        <v/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37"/>
      <c r="C4" s="37"/>
      <c r="D4" s="9" t="str">
        <f aca="false">CONCATENATE(B4,C4)</f>
        <v/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0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0</v>
      </c>
      <c r="N4" s="12" t="s">
        <v>57</v>
      </c>
      <c r="O4" s="15" t="e">
        <f aca="false">I4/$L$7</f>
        <v>#DIV/0!</v>
      </c>
      <c r="P4" s="16" t="e">
        <f aca="false">J4/$L$7</f>
        <v>#DIV/0!</v>
      </c>
      <c r="Q4" s="16" t="e">
        <f aca="false">K4/$L$7</f>
        <v>#DIV/0!</v>
      </c>
      <c r="R4" s="17" t="e">
        <f aca="false">L4/$L$7</f>
        <v>#DIV/0!</v>
      </c>
    </row>
    <row r="5" customFormat="false" ht="14.4" hidden="false" customHeight="false" outlineLevel="0" collapsed="false">
      <c r="A5" s="1" t="n">
        <v>3</v>
      </c>
      <c r="B5" s="37"/>
      <c r="C5" s="37"/>
      <c r="D5" s="9" t="str">
        <f aca="false">CONCATENATE(B5,C5)</f>
        <v/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0</v>
      </c>
      <c r="J5" s="13" t="n">
        <f aca="false">COUNTIF($D$3:$D$38,"NN")</f>
        <v>0</v>
      </c>
      <c r="K5" s="1" t="n">
        <f aca="false">COUNTIF($D$3:$D$38,"NA")</f>
        <v>0</v>
      </c>
      <c r="L5" s="14" t="n">
        <f aca="false">SUM(I5:K5)</f>
        <v>0</v>
      </c>
      <c r="N5" s="12" t="s">
        <v>58</v>
      </c>
      <c r="O5" s="16" t="e">
        <f aca="false">I5/$L$7</f>
        <v>#DIV/0!</v>
      </c>
      <c r="P5" s="15" t="e">
        <f aca="false">J5/$L$7</f>
        <v>#DIV/0!</v>
      </c>
      <c r="Q5" s="16" t="e">
        <f aca="false">K5/$L$7</f>
        <v>#DIV/0!</v>
      </c>
      <c r="R5" s="17" t="e">
        <f aca="false">L5/$L$7</f>
        <v>#DIV/0!</v>
      </c>
    </row>
    <row r="6" customFormat="false" ht="14.4" hidden="false" customHeight="false" outlineLevel="0" collapsed="false">
      <c r="A6" s="1" t="n">
        <v>4</v>
      </c>
      <c r="B6" s="37"/>
      <c r="C6" s="37"/>
      <c r="D6" s="9" t="str">
        <f aca="false">CONCATENATE(B6,C6)</f>
        <v/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e">
        <f aca="false">I6/$L$7</f>
        <v>#DIV/0!</v>
      </c>
      <c r="P6" s="16" t="e">
        <f aca="false">J6/$L$7</f>
        <v>#DIV/0!</v>
      </c>
      <c r="Q6" s="15" t="e">
        <f aca="false">K6/$L$7</f>
        <v>#DIV/0!</v>
      </c>
      <c r="R6" s="17" t="e">
        <f aca="false">L6/$L$7</f>
        <v>#DIV/0!</v>
      </c>
    </row>
    <row r="7" customFormat="false" ht="14.4" hidden="false" customHeight="false" outlineLevel="0" collapsed="false">
      <c r="A7" s="1" t="n">
        <v>5</v>
      </c>
      <c r="B7" s="37"/>
      <c r="C7" s="37"/>
      <c r="D7" s="9" t="str">
        <f aca="false">CONCATENATE(B7,C7)</f>
        <v/>
      </c>
      <c r="E7" s="10"/>
      <c r="I7" s="14" t="n">
        <f aca="false">SUM(I4:I6)</f>
        <v>0</v>
      </c>
      <c r="J7" s="14" t="n">
        <f aca="false">SUM(J4:J6)</f>
        <v>0</v>
      </c>
      <c r="K7" s="14" t="n">
        <f aca="false">SUM(K4:K6)</f>
        <v>0</v>
      </c>
      <c r="L7" s="18" t="n">
        <f aca="false">SUM(I4:K6)</f>
        <v>0</v>
      </c>
      <c r="N7" s="1"/>
      <c r="O7" s="17" t="e">
        <f aca="false">I7/$L$7</f>
        <v>#DIV/0!</v>
      </c>
      <c r="P7" s="17" t="e">
        <f aca="false">J7/$L$7</f>
        <v>#DIV/0!</v>
      </c>
      <c r="Q7" s="17" t="e">
        <f aca="false">K7/$L$7</f>
        <v>#DIV/0!</v>
      </c>
      <c r="R7" s="18" t="e">
        <f aca="false">SUM(O4:Q6)</f>
        <v>#DIV/0!</v>
      </c>
    </row>
    <row r="8" customFormat="false" ht="14.4" hidden="false" customHeight="false" outlineLevel="0" collapsed="false">
      <c r="A8" s="1" t="n">
        <v>6</v>
      </c>
      <c r="B8" s="37"/>
      <c r="C8" s="37"/>
      <c r="D8" s="9" t="str">
        <f aca="false">CONCATENATE(B8,C8)</f>
        <v/>
      </c>
      <c r="E8" s="10"/>
      <c r="H8" s="19" t="s">
        <v>54</v>
      </c>
      <c r="I8" s="19" t="n">
        <f aca="false">H27</f>
        <v>0</v>
      </c>
      <c r="J8" s="19" t="e">
        <f aca="false">I27</f>
        <v>#DIV/0!</v>
      </c>
    </row>
    <row r="9" customFormat="false" ht="14.4" hidden="false" customHeight="false" outlineLevel="0" collapsed="false">
      <c r="A9" s="1" t="n">
        <v>7</v>
      </c>
      <c r="B9" s="37"/>
      <c r="C9" s="37"/>
      <c r="D9" s="9" t="str">
        <f aca="false">CONCATENATE(B9,C9)</f>
        <v/>
      </c>
      <c r="E9" s="10"/>
      <c r="G9" s="20"/>
      <c r="H9" s="1" t="s">
        <v>64</v>
      </c>
      <c r="I9" s="1" t="n">
        <f aca="false">I4</f>
        <v>0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e">
        <f aca="false">O4+P5+Q6</f>
        <v>#DIV/0!</v>
      </c>
    </row>
    <row r="10" customFormat="false" ht="14.4" hidden="false" customHeight="false" outlineLevel="0" collapsed="false">
      <c r="A10" s="1" t="n">
        <v>8</v>
      </c>
      <c r="B10" s="37"/>
      <c r="C10" s="37"/>
      <c r="D10" s="9" t="str">
        <f aca="false">CONCATENATE(B10,C10)</f>
        <v/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0</v>
      </c>
      <c r="K10" s="1" t="n">
        <f aca="false">L6-K9</f>
        <v>0</v>
      </c>
      <c r="M10" s="1"/>
      <c r="N10" s="0" t="s">
        <v>67</v>
      </c>
      <c r="O10" s="21" t="e">
        <f aca="false">(R4*O7)+(R5*P7)+(R6*Q7)</f>
        <v>#DIV/0!</v>
      </c>
    </row>
    <row r="11" customFormat="false" ht="14.4" hidden="false" customHeight="false" outlineLevel="0" collapsed="false">
      <c r="A11" s="1" t="n">
        <v>9</v>
      </c>
      <c r="B11" s="37"/>
      <c r="C11" s="37"/>
      <c r="D11" s="9" t="str">
        <f aca="false">CONCATENATE(B11,C11)</f>
        <v/>
      </c>
      <c r="E11" s="10"/>
      <c r="G11" s="20"/>
      <c r="H11" s="1" t="s">
        <v>68</v>
      </c>
      <c r="I11" s="1" t="n">
        <f aca="false">I7-I9</f>
        <v>0</v>
      </c>
      <c r="J11" s="1" t="n">
        <f aca="false">J7-J9</f>
        <v>0</v>
      </c>
      <c r="K11" s="1" t="n">
        <f aca="false">K7-K9</f>
        <v>0</v>
      </c>
      <c r="M11" s="1"/>
      <c r="N11" s="0" t="s">
        <v>69</v>
      </c>
      <c r="O11" s="21" t="e">
        <f aca="false">(O7^2)+(P7^2)+(Q7^2)</f>
        <v>#DIV/0!</v>
      </c>
    </row>
    <row r="12" customFormat="false" ht="14.4" hidden="false" customHeight="false" outlineLevel="0" collapsed="false">
      <c r="A12" s="1" t="n">
        <v>10</v>
      </c>
      <c r="B12" s="37"/>
      <c r="C12" s="37"/>
      <c r="D12" s="9" t="str">
        <f aca="false">CONCATENATE(B12,C12)</f>
        <v/>
      </c>
      <c r="E12" s="10"/>
      <c r="G12" s="20"/>
      <c r="H12" s="1" t="s">
        <v>70</v>
      </c>
      <c r="I12" s="1" t="n">
        <f aca="false">$L$7-L4-I7+I9</f>
        <v>0</v>
      </c>
      <c r="J12" s="1" t="n">
        <f aca="false">$L$7-L5-J7+J9</f>
        <v>0</v>
      </c>
      <c r="K12" s="1" t="n">
        <f aca="false">$L$7-L6-K7+K9</f>
        <v>0</v>
      </c>
      <c r="M12" s="1"/>
    </row>
    <row r="13" customFormat="false" ht="14.4" hidden="false" customHeight="false" outlineLevel="0" collapsed="false">
      <c r="A13" s="1" t="n">
        <v>11</v>
      </c>
      <c r="B13" s="37"/>
      <c r="C13" s="37"/>
      <c r="D13" s="9" t="str">
        <f aca="false">CONCATENATE(B13,C13)</f>
        <v/>
      </c>
      <c r="E13" s="10"/>
      <c r="G13" s="20"/>
      <c r="H13" s="1" t="s">
        <v>71</v>
      </c>
      <c r="I13" s="1" t="n">
        <f aca="false">SUM(I9:I12)</f>
        <v>0</v>
      </c>
      <c r="J13" s="1" t="n">
        <f aca="false">SUM(J9:J12)</f>
        <v>0</v>
      </c>
      <c r="K13" s="1" t="n">
        <f aca="false">SUM(K9:K12)</f>
        <v>0</v>
      </c>
      <c r="M13" s="1"/>
      <c r="N13" s="0" t="s">
        <v>51</v>
      </c>
      <c r="O13" s="21" t="e">
        <f aca="false">(O9-O10)/(1-O10)</f>
        <v>#DIV/0!</v>
      </c>
    </row>
    <row r="14" customFormat="false" ht="14.4" hidden="false" customHeight="false" outlineLevel="0" collapsed="false">
      <c r="A14" s="1" t="n">
        <v>12</v>
      </c>
      <c r="B14" s="37"/>
      <c r="C14" s="37"/>
      <c r="D14" s="9" t="str">
        <f aca="false">CONCATENATE(B14,C14)</f>
        <v/>
      </c>
      <c r="E14" s="10"/>
      <c r="G14" s="20"/>
      <c r="M14" s="1"/>
      <c r="N14" s="0" t="s">
        <v>52</v>
      </c>
      <c r="O14" s="21" t="e">
        <f aca="false">(O9-O10)/(1-O11)</f>
        <v>#DIV/0!</v>
      </c>
    </row>
    <row r="15" customFormat="false" ht="14.4" hidden="false" customHeight="false" outlineLevel="0" collapsed="false">
      <c r="A15" s="1" t="n">
        <v>13</v>
      </c>
      <c r="B15" s="37"/>
      <c r="C15" s="37"/>
      <c r="D15" s="9" t="str">
        <f aca="false">CONCATENATE(B15,C15)</f>
        <v/>
      </c>
      <c r="E15" s="10"/>
      <c r="G15" s="20" t="s">
        <v>72</v>
      </c>
      <c r="H15" s="1" t="s">
        <v>73</v>
      </c>
      <c r="I15" s="22" t="e">
        <f aca="false">(I9+I11)/I13</f>
        <v>#DIV/0!</v>
      </c>
      <c r="J15" s="22" t="e">
        <f aca="false">(J9+J11)/J13</f>
        <v>#DIV/0!</v>
      </c>
      <c r="K15" s="22" t="e">
        <f aca="false">(K9+K11)/K13</f>
        <v>#DIV/0!</v>
      </c>
      <c r="L15" s="22"/>
      <c r="M15" s="22"/>
      <c r="N15" s="0" t="s">
        <v>53</v>
      </c>
      <c r="O15" s="21" t="e">
        <f aca="false">(I4+J5+K6)/L7</f>
        <v>#DIV/0!</v>
      </c>
    </row>
    <row r="16" customFormat="false" ht="14.4" hidden="false" customHeight="false" outlineLevel="0" collapsed="false">
      <c r="A16" s="1" t="n">
        <v>14</v>
      </c>
      <c r="B16" s="37"/>
      <c r="C16" s="37"/>
      <c r="D16" s="9" t="str">
        <f aca="false">CONCATENATE(B16,C16)</f>
        <v/>
      </c>
      <c r="E16" s="10"/>
      <c r="G16" s="20" t="s">
        <v>74</v>
      </c>
      <c r="H16" s="1" t="s">
        <v>75</v>
      </c>
      <c r="I16" s="22" t="e">
        <f aca="false">(I9+I10)/I13</f>
        <v>#DIV/0!</v>
      </c>
      <c r="J16" s="22" t="e">
        <f aca="false">(J9+J10)/J13</f>
        <v>#DIV/0!</v>
      </c>
      <c r="K16" s="22" t="e">
        <f aca="false">(K9+K10)/K13</f>
        <v>#DIV/0!</v>
      </c>
      <c r="L16" s="22"/>
      <c r="M16" s="22"/>
    </row>
    <row r="17" customFormat="false" ht="14.4" hidden="false" customHeight="false" outlineLevel="0" collapsed="false">
      <c r="A17" s="1" t="n">
        <v>15</v>
      </c>
      <c r="B17" s="37"/>
      <c r="C17" s="37"/>
      <c r="D17" s="9" t="str">
        <f aca="false">CONCATENATE(B17,C17)</f>
        <v/>
      </c>
      <c r="E17" s="10"/>
      <c r="G17" s="20" t="s">
        <v>76</v>
      </c>
      <c r="H17" s="1" t="s">
        <v>77</v>
      </c>
      <c r="I17" s="22" t="e">
        <f aca="false">(I9+I10)/(I9+I11)</f>
        <v>#DIV/0!</v>
      </c>
      <c r="J17" s="22" t="e">
        <f aca="false">(J9+J10)/(J9+J11)</f>
        <v>#DIV/0!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37"/>
      <c r="C18" s="37"/>
      <c r="D18" s="9" t="str">
        <f aca="false">CONCATENATE(B18,C18)</f>
        <v/>
      </c>
      <c r="E18" s="10"/>
      <c r="G18" s="20" t="s">
        <v>79</v>
      </c>
      <c r="H18" s="1" t="s">
        <v>80</v>
      </c>
      <c r="I18" s="22" t="e">
        <f aca="false">I9/(I9+I11)</f>
        <v>#DIV/0!</v>
      </c>
      <c r="J18" s="22" t="e">
        <f aca="false">J9/(J9+J11)</f>
        <v>#DIV/0!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37"/>
      <c r="C19" s="37"/>
      <c r="D19" s="9" t="str">
        <f aca="false">CONCATENATE(B19,C19)</f>
        <v/>
      </c>
      <c r="E19" s="10"/>
      <c r="G19" s="1" t="s">
        <v>82</v>
      </c>
      <c r="H19" s="1" t="s">
        <v>83</v>
      </c>
      <c r="I19" s="22" t="e">
        <f aca="false">I10/(I10+I12)</f>
        <v>#DIV/0!</v>
      </c>
      <c r="J19" s="22" t="e">
        <f aca="false">J10/(J10+J12)</f>
        <v>#DIV/0!</v>
      </c>
      <c r="K19" s="22" t="e">
        <f aca="false">K10/(K10+K12)</f>
        <v>#DIV/0!</v>
      </c>
      <c r="L19" s="22"/>
      <c r="M19" s="22"/>
    </row>
    <row r="20" customFormat="false" ht="14.4" hidden="false" customHeight="false" outlineLevel="0" collapsed="false">
      <c r="A20" s="1" t="n">
        <v>18</v>
      </c>
      <c r="B20" s="37"/>
      <c r="C20" s="37"/>
      <c r="D20" s="9" t="str">
        <f aca="false">CONCATENATE(B20,C20)</f>
        <v/>
      </c>
      <c r="E20" s="10"/>
      <c r="G20" s="20" t="s">
        <v>85</v>
      </c>
      <c r="H20" s="1" t="s">
        <v>86</v>
      </c>
      <c r="I20" s="22" t="e">
        <f aca="false">I10/(I9+I10)</f>
        <v>#DIV/0!</v>
      </c>
      <c r="J20" s="22" t="e">
        <f aca="false">J10/(J9+J10)</f>
        <v>#DIV/0!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37"/>
      <c r="C21" s="37"/>
      <c r="D21" s="9" t="str">
        <f aca="false">CONCATENATE(B21,C21)</f>
        <v/>
      </c>
      <c r="E21" s="10"/>
      <c r="G21" s="20" t="s">
        <v>87</v>
      </c>
      <c r="H21" s="1" t="s">
        <v>53</v>
      </c>
      <c r="I21" s="22" t="e">
        <f aca="false">(I9+I12)/I13</f>
        <v>#DIV/0!</v>
      </c>
      <c r="J21" s="22" t="e">
        <f aca="false">(J9+J12)/J13</f>
        <v>#DIV/0!</v>
      </c>
      <c r="K21" s="22" t="e">
        <f aca="false">(K9+K12)/K13</f>
        <v>#DIV/0!</v>
      </c>
      <c r="L21" s="22"/>
      <c r="M21" s="22"/>
    </row>
    <row r="22" customFormat="false" ht="14.4" hidden="false" customHeight="false" outlineLevel="0" collapsed="false">
      <c r="A22" s="1" t="n">
        <v>20</v>
      </c>
      <c r="B22" s="37"/>
      <c r="C22" s="37"/>
      <c r="D22" s="9" t="str">
        <f aca="false">CONCATENATE(B22,C22)</f>
        <v/>
      </c>
      <c r="E22" s="10"/>
      <c r="G22" s="20" t="s">
        <v>88</v>
      </c>
      <c r="H22" s="1" t="s">
        <v>89</v>
      </c>
      <c r="I22" s="22" t="e">
        <f aca="false">I9/(I9+I10)</f>
        <v>#DIV/0!</v>
      </c>
      <c r="J22" s="22" t="e">
        <f aca="false">J9/(J9+J10)</f>
        <v>#DIV/0!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37"/>
      <c r="C23" s="37"/>
      <c r="D23" s="9" t="str">
        <f aca="false">CONCATENATE(B23,C23)</f>
        <v/>
      </c>
      <c r="E23" s="10"/>
      <c r="G23" s="20" t="s">
        <v>90</v>
      </c>
      <c r="H23" s="1" t="s">
        <v>91</v>
      </c>
      <c r="I23" s="22" t="e">
        <f aca="false">I9/(I9+I10+I11)</f>
        <v>#DIV/0!</v>
      </c>
      <c r="J23" s="22" t="e">
        <f aca="false">J9/(J9+J10+J11)</f>
        <v>#DIV/0!</v>
      </c>
      <c r="K23" s="22" t="e">
        <f aca="false">K9/(K9+K10+K11)</f>
        <v>#DIV/0!</v>
      </c>
      <c r="L23" s="22"/>
      <c r="M23" s="22"/>
    </row>
    <row r="24" customFormat="false" ht="14.4" hidden="false" customHeight="false" outlineLevel="0" collapsed="false">
      <c r="A24" s="1" t="n">
        <v>22</v>
      </c>
      <c r="B24" s="37"/>
      <c r="C24" s="37"/>
      <c r="D24" s="9" t="str">
        <f aca="false">CONCATENATE(B24,C24)</f>
        <v/>
      </c>
      <c r="E24" s="10"/>
      <c r="G24" s="20" t="s">
        <v>92</v>
      </c>
      <c r="H24" s="1" t="s">
        <v>93</v>
      </c>
      <c r="I24" s="22" t="e">
        <f aca="false">I18-I19</f>
        <v>#DIV/0!</v>
      </c>
      <c r="J24" s="22" t="e">
        <f aca="false">J18-J19</f>
        <v>#DIV/0!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37"/>
      <c r="C25" s="37"/>
      <c r="D25" s="9" t="str">
        <f aca="false">CONCATENATE(B25,C25)</f>
        <v/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e">
        <f aca="false">(J9*J12)/(J10*J11)</f>
        <v>#DIV/0!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37"/>
      <c r="C26" s="37"/>
      <c r="D26" s="9" t="str">
        <f aca="false">CONCATENATE(B26,C26)</f>
        <v/>
      </c>
      <c r="E26" s="10"/>
    </row>
    <row r="27" customFormat="false" ht="14.4" hidden="false" customHeight="false" outlineLevel="0" collapsed="false">
      <c r="A27" s="1" t="n">
        <v>25</v>
      </c>
      <c r="B27" s="37"/>
      <c r="C27" s="37"/>
      <c r="D27" s="9" t="str">
        <f aca="false">CONCATENATE(B27,C27)</f>
        <v/>
      </c>
      <c r="E27" s="10"/>
      <c r="G27" s="24" t="s">
        <v>54</v>
      </c>
      <c r="H27" s="25" t="n">
        <f aca="false">(SUM(I4:J4)+SUM(I5:K5)+SUM(J6:K6))</f>
        <v>0</v>
      </c>
      <c r="I27" s="25" t="e">
        <f aca="false">H27/L7*100</f>
        <v>#DIV/0!</v>
      </c>
      <c r="N27" s="1"/>
    </row>
    <row r="28" customFormat="false" ht="14.4" hidden="false" customHeight="false" outlineLevel="0" collapsed="false">
      <c r="A28" s="1" t="n">
        <v>26</v>
      </c>
      <c r="B28" s="37"/>
      <c r="C28" s="37"/>
      <c r="D28" s="9" t="str">
        <f aca="false">CONCATENATE(B28,C28)</f>
        <v/>
      </c>
      <c r="E28" s="10"/>
      <c r="N28" s="1"/>
    </row>
    <row r="29" customFormat="false" ht="14.4" hidden="false" customHeight="false" outlineLevel="0" collapsed="false">
      <c r="A29" s="1" t="n">
        <v>27</v>
      </c>
      <c r="B29" s="37"/>
      <c r="C29" s="37"/>
      <c r="D29" s="9" t="str">
        <f aca="false">CONCATENATE(B29,C29)</f>
        <v/>
      </c>
      <c r="E29" s="10"/>
      <c r="N29" s="26"/>
    </row>
    <row r="30" customFormat="false" ht="14.4" hidden="false" customHeight="false" outlineLevel="0" collapsed="false">
      <c r="A30" s="1" t="n">
        <v>28</v>
      </c>
      <c r="B30" s="37"/>
      <c r="C30" s="37"/>
      <c r="D30" s="9" t="str">
        <f aca="false">CONCATENATE(B30,C30)</f>
        <v/>
      </c>
      <c r="E30" s="10"/>
    </row>
    <row r="31" customFormat="false" ht="14.4" hidden="false" customHeight="false" outlineLevel="0" collapsed="false">
      <c r="A31" s="1" t="n">
        <v>29</v>
      </c>
      <c r="B31" s="37"/>
      <c r="C31" s="37"/>
      <c r="D31" s="9" t="str">
        <f aca="false">CONCATENATE(B31,C31)</f>
        <v/>
      </c>
      <c r="E31" s="10"/>
    </row>
    <row r="32" customFormat="false" ht="14.4" hidden="false" customHeight="false" outlineLevel="0" collapsed="false">
      <c r="A32" s="1" t="n">
        <v>30</v>
      </c>
      <c r="B32" s="37"/>
      <c r="C32" s="37"/>
      <c r="D32" s="9" t="str">
        <f aca="false">CONCATENATE(B32,C32)</f>
        <v/>
      </c>
      <c r="E32" s="10"/>
    </row>
    <row r="33" customFormat="false" ht="14.4" hidden="false" customHeight="false" outlineLevel="0" collapsed="false">
      <c r="A33" s="1" t="n">
        <v>31</v>
      </c>
      <c r="B33" s="37"/>
      <c r="C33" s="37"/>
      <c r="D33" s="9" t="str">
        <f aca="false">CONCATENATE(B33,C33)</f>
        <v/>
      </c>
      <c r="E33" s="10"/>
    </row>
    <row r="34" customFormat="false" ht="14.4" hidden="false" customHeight="false" outlineLevel="0" collapsed="false">
      <c r="A34" s="1" t="n">
        <v>32</v>
      </c>
      <c r="B34" s="37"/>
      <c r="C34" s="37"/>
      <c r="D34" s="9" t="str">
        <f aca="false">CONCATENATE(B34,C34)</f>
        <v/>
      </c>
      <c r="E34" s="10"/>
    </row>
    <row r="35" customFormat="false" ht="14.4" hidden="false" customHeight="false" outlineLevel="0" collapsed="false">
      <c r="A35" s="1" t="n">
        <v>33</v>
      </c>
      <c r="B35" s="37"/>
      <c r="C35" s="37"/>
      <c r="D35" s="9" t="str">
        <f aca="false">CONCATENATE(B35,C35)</f>
        <v/>
      </c>
      <c r="E35" s="10"/>
    </row>
    <row r="36" customFormat="false" ht="14.4" hidden="false" customHeight="false" outlineLevel="0" collapsed="false">
      <c r="A36" s="1" t="n">
        <v>34</v>
      </c>
      <c r="B36" s="37"/>
      <c r="C36" s="37"/>
      <c r="D36" s="9" t="str">
        <f aca="false">CONCATENATE(B36,C36)</f>
        <v/>
      </c>
      <c r="E36" s="10"/>
    </row>
    <row r="37" customFormat="false" ht="14.4" hidden="false" customHeight="false" outlineLevel="0" collapsed="false">
      <c r="A37" s="1" t="n">
        <v>35</v>
      </c>
      <c r="B37" s="37"/>
      <c r="C37" s="37"/>
      <c r="D37" s="9" t="str">
        <f aca="false">CONCATENATE(B37,C37)</f>
        <v/>
      </c>
      <c r="E37" s="10"/>
    </row>
    <row r="38" customFormat="false" ht="14.4" hidden="false" customHeight="false" outlineLevel="0" collapsed="false">
      <c r="A38" s="1" t="n">
        <v>36</v>
      </c>
      <c r="B38" s="37"/>
      <c r="C38" s="37"/>
      <c r="D38" s="9" t="str">
        <f aca="false">CONCATENATE(B38,C38)</f>
        <v/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:E6"/>
    </sheetView>
  </sheetViews>
  <sheetFormatPr defaultRowHeight="14.4"/>
  <cols>
    <col collapsed="false" hidden="false" max="1" min="1" style="3" width="10.8724489795918"/>
    <col collapsed="false" hidden="false" max="257" min="2" style="3" width="9.0969387755102"/>
    <col collapsed="false" hidden="false" max="1025" min="258" style="0" width="9.0969387755102"/>
  </cols>
  <sheetData>
    <row r="1" customFormat="false" ht="14.4" hidden="false" customHeight="false" outlineLevel="0" collapsed="false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4" t="s">
        <v>50</v>
      </c>
      <c r="N1" s="4"/>
    </row>
    <row r="2" customFormat="false" ht="14.4" hidden="false" customHeight="false" outlineLevel="0" collapsed="false">
      <c r="A2" s="4" t="s">
        <v>51</v>
      </c>
      <c r="B2" s="5" t="n">
        <v>-0.153318077803204</v>
      </c>
      <c r="C2" s="5" t="n">
        <v>-0.0285714285714286</v>
      </c>
      <c r="D2" s="5" t="n">
        <v>-0.183098591549296</v>
      </c>
      <c r="E2" s="5" t="n">
        <v>0.183673469387755</v>
      </c>
      <c r="F2" s="5" t="n">
        <v>0.131034482758621</v>
      </c>
      <c r="G2" s="5" t="n">
        <v>0.310104529616725</v>
      </c>
      <c r="H2" s="5" t="n">
        <v>0.020979020979021</v>
      </c>
      <c r="I2" s="5" t="n">
        <v>0</v>
      </c>
      <c r="J2" s="5" t="n">
        <v>0.00268096514745306</v>
      </c>
      <c r="K2" s="4" t="n">
        <v>0.136690647482014</v>
      </c>
      <c r="L2" s="4" t="n">
        <v>-0.0453720508166969</v>
      </c>
      <c r="M2" s="4" t="n">
        <v>0.0235081374321881</v>
      </c>
      <c r="N2" s="4"/>
    </row>
    <row r="3" customFormat="false" ht="14.4" hidden="false" customHeight="false" outlineLevel="0" collapsed="false">
      <c r="A3" s="4" t="s">
        <v>52</v>
      </c>
      <c r="B3" s="5" t="n">
        <v>-0.157647058823529</v>
      </c>
      <c r="C3" s="5" t="n">
        <v>-0.0356037151702787</v>
      </c>
      <c r="D3" s="5" t="n">
        <v>-0.196969696969697</v>
      </c>
      <c r="E3" s="5" t="n">
        <v>0.204545454545454</v>
      </c>
      <c r="F3" s="5" t="n">
        <v>0.156164383561644</v>
      </c>
      <c r="G3" s="5" t="n">
        <v>0.473404255319149</v>
      </c>
      <c r="H3" s="5" t="n">
        <v>0.385714285714285</v>
      </c>
      <c r="I3" s="5" t="n">
        <v>0</v>
      </c>
      <c r="J3" s="5" t="n">
        <v>0.0428571428571424</v>
      </c>
      <c r="K3" s="4" t="n">
        <v>0.153638814016172</v>
      </c>
      <c r="L3" s="4" t="n">
        <v>-0.0652741514360313</v>
      </c>
      <c r="M3" s="4" t="n">
        <v>0.0329113924050633</v>
      </c>
      <c r="N3" s="4"/>
    </row>
    <row r="4" customFormat="false" ht="14.4" hidden="false" customHeight="false" outlineLevel="0" collapsed="false">
      <c r="A4" s="4" t="s">
        <v>53</v>
      </c>
      <c r="B4" s="5" t="n">
        <f aca="false">JAN!O15</f>
        <v>0.371428571428571</v>
      </c>
      <c r="C4" s="5" t="n">
        <f aca="false">FEB!O15</f>
        <v>0.342857142857143</v>
      </c>
      <c r="D4" s="5" t="n">
        <f aca="false">MAR!O15</f>
        <v>0.542857142857143</v>
      </c>
      <c r="E4" s="5" t="n">
        <f aca="false">APR!O15</f>
        <v>0.571428571428571</v>
      </c>
      <c r="F4" s="5" t="n">
        <f aca="false">MEI!O15</f>
        <v>0.257142857142857</v>
      </c>
      <c r="G4" s="5" t="n">
        <f aca="false">JUN!O15</f>
        <v>0.676470588235294</v>
      </c>
      <c r="H4" s="5" t="n">
        <f aca="false">JUL!O15</f>
        <v>0.970588235294118</v>
      </c>
      <c r="I4" s="5" t="n">
        <f aca="false">AUG!O15</f>
        <v>0.823529411764706</v>
      </c>
      <c r="J4" s="5" t="e">
        <f aca="false">SEP!O15</f>
        <v>#DIV/0!</v>
      </c>
      <c r="K4" s="5" t="e">
        <f aca="false">OKT!O15</f>
        <v>#DIV/0!</v>
      </c>
      <c r="L4" s="5" t="e">
        <f aca="false">NOV!O15</f>
        <v>#DIV/0!</v>
      </c>
      <c r="M4" s="5" t="e">
        <f aca="false">DES!O15</f>
        <v>#DIV/0!</v>
      </c>
      <c r="N4" s="4"/>
    </row>
    <row r="5" customFormat="false" ht="14.4" hidden="false" customHeight="false" outlineLevel="0" collapsed="false">
      <c r="A5" s="4"/>
      <c r="B5" s="6" t="n">
        <f aca="false">B4*100</f>
        <v>37.1428571428571</v>
      </c>
      <c r="C5" s="6" t="n">
        <f aca="false">C4*100</f>
        <v>34.2857142857143</v>
      </c>
      <c r="D5" s="6" t="n">
        <f aca="false">D4*100</f>
        <v>54.2857142857143</v>
      </c>
      <c r="E5" s="6" t="n">
        <f aca="false">E4*100</f>
        <v>57.1428571428571</v>
      </c>
      <c r="F5" s="6" t="n">
        <f aca="false">F4*100</f>
        <v>25.7142857142857</v>
      </c>
      <c r="G5" s="6" t="n">
        <f aca="false">G4*100</f>
        <v>67.6470588235294</v>
      </c>
      <c r="H5" s="6" t="n">
        <f aca="false">H4*100</f>
        <v>97.0588235294118</v>
      </c>
      <c r="I5" s="6" t="n">
        <f aca="false">I4*100</f>
        <v>82.3529411764706</v>
      </c>
      <c r="J5" s="6" t="e">
        <f aca="false">J4*100</f>
        <v>#DIV/0!</v>
      </c>
      <c r="K5" s="6" t="e">
        <f aca="false">K4*100</f>
        <v>#DIV/0!</v>
      </c>
      <c r="L5" s="6" t="e">
        <f aca="false">L4*100</f>
        <v>#DIV/0!</v>
      </c>
      <c r="M5" s="6" t="e">
        <f aca="false">M4*100</f>
        <v>#DIV/0!</v>
      </c>
      <c r="N5" s="4"/>
    </row>
    <row r="6" customFormat="false" ht="14.4" hidden="false" customHeight="false" outlineLevel="0" collapsed="false">
      <c r="A6" s="4" t="s">
        <v>54</v>
      </c>
      <c r="B6" s="7" t="n">
        <f aca="false">JAN!I27</f>
        <v>85.7142857142857</v>
      </c>
      <c r="C6" s="7" t="n">
        <f aca="false">FEB!I27</f>
        <v>91.4285714285714</v>
      </c>
      <c r="D6" s="7" t="n">
        <f aca="false">MAR!I27</f>
        <v>77.1428571428572</v>
      </c>
      <c r="E6" s="7" t="n">
        <f aca="false">APR!I27</f>
        <v>82.8571428571429</v>
      </c>
      <c r="F6" s="7" t="n">
        <f aca="false">MEI!I27</f>
        <v>65.7142857142857</v>
      </c>
      <c r="G6" s="7" t="n">
        <f aca="false">JUN!I27</f>
        <v>97.0588235294118</v>
      </c>
      <c r="H6" s="7" t="n">
        <f aca="false">JUL!I27</f>
        <v>100</v>
      </c>
      <c r="I6" s="7" t="n">
        <f aca="false">AUG!I27</f>
        <v>88.2352941176471</v>
      </c>
      <c r="J6" s="7" t="e">
        <f aca="false">SEP!I27</f>
        <v>#DIV/0!</v>
      </c>
      <c r="K6" s="7" t="e">
        <f aca="false">OKT!I27</f>
        <v>#DIV/0!</v>
      </c>
      <c r="L6" s="7" t="e">
        <f aca="false">NOV!I27</f>
        <v>#DIV/0!</v>
      </c>
      <c r="M6" s="7" t="e">
        <f aca="false">DES!I27</f>
        <v>#DIV/0!</v>
      </c>
      <c r="N6" s="7" t="e">
        <f aca="false">AVERAGE(B6:J6)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B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6.5408163265306"/>
    <col collapsed="false" hidden="false" max="8" min="8" style="1" width="11.6530612244898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57</v>
      </c>
      <c r="C3" s="11" t="s">
        <v>58</v>
      </c>
      <c r="D3" s="9" t="str">
        <f aca="false">CONCATENATE(B3,C3)</f>
        <v>BN</v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57</v>
      </c>
      <c r="C4" s="11" t="s">
        <v>58</v>
      </c>
      <c r="D4" s="9" t="str">
        <f aca="false">CONCATENATE(B4,C4)</f>
        <v>BN</v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8</v>
      </c>
      <c r="J4" s="1" t="n">
        <f aca="false">COUNTIF($D$3:$D$38,"BN")</f>
        <v>13</v>
      </c>
      <c r="K4" s="1" t="n">
        <f aca="false">COUNTIF($D$3:$D$38,"BA")</f>
        <v>5</v>
      </c>
      <c r="L4" s="14" t="n">
        <f aca="false">SUM(I4:K4)</f>
        <v>26</v>
      </c>
      <c r="N4" s="12" t="s">
        <v>57</v>
      </c>
      <c r="O4" s="15" t="n">
        <f aca="false">I4/$L$7</f>
        <v>0.228571428571429</v>
      </c>
      <c r="P4" s="16" t="n">
        <f aca="false">J4/$L$7</f>
        <v>0.371428571428571</v>
      </c>
      <c r="Q4" s="16" t="n">
        <f aca="false">K4/$L$7</f>
        <v>0.142857142857143</v>
      </c>
      <c r="R4" s="17" t="n">
        <f aca="false">L4/$L$7</f>
        <v>0.742857142857143</v>
      </c>
    </row>
    <row r="5" customFormat="false" ht="14.4" hidden="false" customHeight="false" outlineLevel="0" collapsed="false">
      <c r="A5" s="1" t="n">
        <v>3</v>
      </c>
      <c r="B5" s="11" t="s">
        <v>57</v>
      </c>
      <c r="C5" s="11" t="s">
        <v>58</v>
      </c>
      <c r="D5" s="9" t="str">
        <f aca="false">CONCATENATE(B5,C5)</f>
        <v>BN</v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0</v>
      </c>
      <c r="J5" s="13" t="n">
        <f aca="false">COUNTIF($D$3:$D$38,"NN")</f>
        <v>5</v>
      </c>
      <c r="K5" s="1" t="n">
        <f aca="false">COUNTIF($D$3:$D$38,"NA")</f>
        <v>4</v>
      </c>
      <c r="L5" s="14" t="n">
        <f aca="false">SUM(I5:K5)</f>
        <v>9</v>
      </c>
      <c r="N5" s="12" t="s">
        <v>58</v>
      </c>
      <c r="O5" s="16" t="n">
        <f aca="false">I5/$L$7</f>
        <v>0</v>
      </c>
      <c r="P5" s="15" t="n">
        <f aca="false">J5/$L$7</f>
        <v>0.142857142857143</v>
      </c>
      <c r="Q5" s="16" t="n">
        <f aca="false">K5/$L$7</f>
        <v>0.114285714285714</v>
      </c>
      <c r="R5" s="17" t="n">
        <f aca="false">L5/$L$7</f>
        <v>0.257142857142857</v>
      </c>
    </row>
    <row r="6" customFormat="false" ht="14.4" hidden="false" customHeight="false" outlineLevel="0" collapsed="false">
      <c r="A6" s="1" t="n">
        <v>4</v>
      </c>
      <c r="B6" s="11" t="s">
        <v>57</v>
      </c>
      <c r="C6" s="11" t="s">
        <v>57</v>
      </c>
      <c r="D6" s="9" t="str">
        <f aca="false">CONCATENATE(B6,C6)</f>
        <v>BB</v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n">
        <f aca="false">I6/$L$7</f>
        <v>0</v>
      </c>
      <c r="P6" s="16" t="n">
        <f aca="false">J6/$L$7</f>
        <v>0</v>
      </c>
      <c r="Q6" s="15" t="n">
        <f aca="false">K6/$L$7</f>
        <v>0</v>
      </c>
      <c r="R6" s="17" t="n">
        <f aca="false">L6/$L$7</f>
        <v>0</v>
      </c>
    </row>
    <row r="7" customFormat="false" ht="14.4" hidden="false" customHeight="false" outlineLevel="0" collapsed="false">
      <c r="A7" s="1" t="n">
        <v>5</v>
      </c>
      <c r="B7" s="11" t="s">
        <v>58</v>
      </c>
      <c r="C7" s="11" t="s">
        <v>58</v>
      </c>
      <c r="D7" s="9" t="str">
        <f aca="false">CONCATENATE(B7,C7)</f>
        <v>NN</v>
      </c>
      <c r="E7" s="10"/>
      <c r="I7" s="14" t="n">
        <f aca="false">SUM(I4:I6)</f>
        <v>8</v>
      </c>
      <c r="J7" s="14" t="n">
        <f aca="false">SUM(J4:J6)</f>
        <v>18</v>
      </c>
      <c r="K7" s="14" t="n">
        <f aca="false">SUM(K4:K6)</f>
        <v>9</v>
      </c>
      <c r="L7" s="18" t="n">
        <f aca="false">SUM(I4:K6)</f>
        <v>35</v>
      </c>
      <c r="N7" s="1"/>
      <c r="O7" s="17" t="n">
        <f aca="false">I7/$L$7</f>
        <v>0.228571428571429</v>
      </c>
      <c r="P7" s="17" t="n">
        <f aca="false">J7/$L$7</f>
        <v>0.514285714285714</v>
      </c>
      <c r="Q7" s="17" t="n">
        <f aca="false">K7/$L$7</f>
        <v>0.257142857142857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11" t="s">
        <v>58</v>
      </c>
      <c r="C8" s="11" t="s">
        <v>60</v>
      </c>
      <c r="D8" s="9" t="str">
        <f aca="false">CONCATENATE(B8,C8)</f>
        <v>NA</v>
      </c>
      <c r="E8" s="10"/>
      <c r="H8" s="19" t="s">
        <v>54</v>
      </c>
      <c r="I8" s="19" t="n">
        <v>35</v>
      </c>
      <c r="J8" s="19" t="n">
        <v>97.2222222222222</v>
      </c>
    </row>
    <row r="9" customFormat="false" ht="14.4" hidden="false" customHeight="false" outlineLevel="0" collapsed="false">
      <c r="A9" s="1" t="n">
        <v>7</v>
      </c>
      <c r="B9" s="11" t="s">
        <v>58</v>
      </c>
      <c r="C9" s="11" t="s">
        <v>60</v>
      </c>
      <c r="D9" s="9" t="str">
        <f aca="false">CONCATENATE(B9,C9)</f>
        <v>NA</v>
      </c>
      <c r="E9" s="10"/>
      <c r="G9" s="20"/>
      <c r="H9" s="1" t="s">
        <v>64</v>
      </c>
      <c r="I9" s="1" t="n">
        <f aca="false">I4</f>
        <v>8</v>
      </c>
      <c r="J9" s="1" t="n">
        <f aca="false">J5</f>
        <v>5</v>
      </c>
      <c r="K9" s="1" t="n">
        <f aca="false">K6</f>
        <v>0</v>
      </c>
      <c r="M9" s="1"/>
      <c r="N9" s="0" t="s">
        <v>65</v>
      </c>
      <c r="O9" s="21" t="n">
        <f aca="false">O4+P5+Q6</f>
        <v>0.371428571428571</v>
      </c>
    </row>
    <row r="10" customFormat="false" ht="14.4" hidden="false" customHeight="false" outlineLevel="0" collapsed="false">
      <c r="A10" s="1" t="n">
        <v>8</v>
      </c>
      <c r="B10" s="11" t="s">
        <v>58</v>
      </c>
      <c r="C10" s="11" t="s">
        <v>58</v>
      </c>
      <c r="D10" s="9" t="str">
        <f aca="false">CONCATENATE(B10,C10)</f>
        <v>NN</v>
      </c>
      <c r="E10" s="10"/>
      <c r="G10" s="20"/>
      <c r="H10" s="1" t="s">
        <v>66</v>
      </c>
      <c r="I10" s="1" t="n">
        <f aca="false">L4-I9</f>
        <v>18</v>
      </c>
      <c r="J10" s="1" t="n">
        <f aca="false">L5-J9</f>
        <v>4</v>
      </c>
      <c r="K10" s="1" t="n">
        <f aca="false">L6-K9</f>
        <v>0</v>
      </c>
      <c r="M10" s="1"/>
      <c r="N10" s="0" t="s">
        <v>67</v>
      </c>
      <c r="O10" s="21" t="n">
        <f aca="false">(R4*O7)+(R5*P7)+(R6*Q7)</f>
        <v>0.302040816326531</v>
      </c>
    </row>
    <row r="11" customFormat="false" ht="14.4" hidden="false" customHeight="false" outlineLevel="0" collapsed="false">
      <c r="A11" s="1" t="n">
        <v>9</v>
      </c>
      <c r="B11" s="11" t="s">
        <v>57</v>
      </c>
      <c r="C11" s="11" t="s">
        <v>58</v>
      </c>
      <c r="D11" s="9" t="str">
        <f aca="false">CONCATENATE(B11,C11)</f>
        <v>BN</v>
      </c>
      <c r="E11" s="10"/>
      <c r="G11" s="20"/>
      <c r="H11" s="1" t="s">
        <v>68</v>
      </c>
      <c r="I11" s="1" t="n">
        <f aca="false">I7-I9</f>
        <v>0</v>
      </c>
      <c r="J11" s="1" t="n">
        <f aca="false">J7-J9</f>
        <v>13</v>
      </c>
      <c r="K11" s="1" t="n">
        <f aca="false">K7-K9</f>
        <v>9</v>
      </c>
      <c r="M11" s="1"/>
      <c r="N11" s="0" t="s">
        <v>69</v>
      </c>
      <c r="O11" s="21" t="n">
        <f aca="false">(O7^2)+(P7^2)+(Q7^2)</f>
        <v>0.382857142857143</v>
      </c>
    </row>
    <row r="12" customFormat="false" ht="14.4" hidden="false" customHeight="false" outlineLevel="0" collapsed="false">
      <c r="A12" s="1" t="n">
        <v>10</v>
      </c>
      <c r="B12" s="11" t="s">
        <v>57</v>
      </c>
      <c r="C12" s="11" t="s">
        <v>57</v>
      </c>
      <c r="D12" s="9" t="str">
        <f aca="false">CONCATENATE(B12,C12)</f>
        <v>BB</v>
      </c>
      <c r="E12" s="10"/>
      <c r="G12" s="20"/>
      <c r="H12" s="1" t="s">
        <v>70</v>
      </c>
      <c r="I12" s="1" t="n">
        <f aca="false">$L$7-L4-I7+I9</f>
        <v>9</v>
      </c>
      <c r="J12" s="1" t="n">
        <f aca="false">$L$7-L5-J7+J9</f>
        <v>13</v>
      </c>
      <c r="K12" s="1" t="n">
        <f aca="false">$L$7-L6-K7+K9</f>
        <v>26</v>
      </c>
      <c r="M12" s="1"/>
    </row>
    <row r="13" customFormat="false" ht="14.4" hidden="false" customHeight="false" outlineLevel="0" collapsed="false">
      <c r="A13" s="1" t="n">
        <v>11</v>
      </c>
      <c r="B13" s="11" t="s">
        <v>57</v>
      </c>
      <c r="C13" s="11" t="s">
        <v>57</v>
      </c>
      <c r="D13" s="9" t="str">
        <f aca="false">CONCATENATE(B13,C13)</f>
        <v>BB</v>
      </c>
      <c r="E13" s="10"/>
      <c r="G13" s="20"/>
      <c r="H13" s="1" t="s">
        <v>71</v>
      </c>
      <c r="I13" s="1" t="n">
        <f aca="false">SUM(I9:I12)</f>
        <v>35</v>
      </c>
      <c r="J13" s="1" t="n">
        <f aca="false">SUM(J9:J12)</f>
        <v>35</v>
      </c>
      <c r="K13" s="1" t="n">
        <f aca="false">SUM(K9:K12)</f>
        <v>35</v>
      </c>
      <c r="M13" s="1"/>
      <c r="N13" s="0" t="s">
        <v>51</v>
      </c>
      <c r="O13" s="21" t="n">
        <f aca="false">(O9-O10)/(1-O10)</f>
        <v>0.0994152046783626</v>
      </c>
    </row>
    <row r="14" customFormat="false" ht="14.4" hidden="false" customHeight="false" outlineLevel="0" collapsed="false">
      <c r="A14" s="1" t="n">
        <v>12</v>
      </c>
      <c r="B14" s="11" t="s">
        <v>57</v>
      </c>
      <c r="C14" s="11" t="s">
        <v>58</v>
      </c>
      <c r="D14" s="9" t="str">
        <f aca="false">CONCATENATE(B14,C14)</f>
        <v>BN</v>
      </c>
      <c r="E14" s="10"/>
      <c r="G14" s="20"/>
      <c r="M14" s="1"/>
      <c r="N14" s="0" t="s">
        <v>52</v>
      </c>
      <c r="O14" s="21" t="n">
        <f aca="false">(O9-O10)/(1-O11)</f>
        <v>0.112433862433863</v>
      </c>
    </row>
    <row r="15" customFormat="false" ht="14.4" hidden="false" customHeight="false" outlineLevel="0" collapsed="false">
      <c r="A15" s="1" t="n">
        <v>13</v>
      </c>
      <c r="B15" s="11" t="s">
        <v>57</v>
      </c>
      <c r="C15" s="11" t="s">
        <v>58</v>
      </c>
      <c r="D15" s="9" t="str">
        <f aca="false">CONCATENATE(B15,C15)</f>
        <v>BN</v>
      </c>
      <c r="E15" s="10"/>
      <c r="G15" s="20" t="s">
        <v>72</v>
      </c>
      <c r="H15" s="1" t="s">
        <v>73</v>
      </c>
      <c r="I15" s="22" t="n">
        <f aca="false">(I9+I11)/I13</f>
        <v>0.228571428571429</v>
      </c>
      <c r="J15" s="22" t="n">
        <f aca="false">(J9+J11)/J13</f>
        <v>0.514285714285714</v>
      </c>
      <c r="K15" s="22" t="n">
        <f aca="false">(K9+K11)/K13</f>
        <v>0.257142857142857</v>
      </c>
      <c r="L15" s="22"/>
      <c r="M15" s="22"/>
      <c r="N15" s="0" t="s">
        <v>53</v>
      </c>
      <c r="O15" s="21" t="n">
        <f aca="false">(I4+J5+K6)/L7</f>
        <v>0.371428571428571</v>
      </c>
    </row>
    <row r="16" customFormat="false" ht="14.4" hidden="false" customHeight="false" outlineLevel="0" collapsed="false">
      <c r="A16" s="1" t="n">
        <v>14</v>
      </c>
      <c r="B16" s="11" t="s">
        <v>57</v>
      </c>
      <c r="C16" s="11" t="s">
        <v>60</v>
      </c>
      <c r="D16" s="9" t="str">
        <f aca="false">CONCATENATE(B16,C16)</f>
        <v>BA</v>
      </c>
      <c r="E16" s="10"/>
      <c r="G16" s="20" t="s">
        <v>74</v>
      </c>
      <c r="H16" s="1" t="s">
        <v>75</v>
      </c>
      <c r="I16" s="22" t="n">
        <f aca="false">(I9+I10)/I13</f>
        <v>0.742857142857143</v>
      </c>
      <c r="J16" s="22" t="n">
        <f aca="false">(J9+J10)/J13</f>
        <v>0.257142857142857</v>
      </c>
      <c r="K16" s="22" t="n">
        <f aca="false">(K9+K10)/K13</f>
        <v>0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57</v>
      </c>
      <c r="C17" s="11" t="s">
        <v>60</v>
      </c>
      <c r="D17" s="9" t="str">
        <f aca="false">CONCATENATE(B17,C17)</f>
        <v>BA</v>
      </c>
      <c r="E17" s="10"/>
      <c r="G17" s="20" t="s">
        <v>76</v>
      </c>
      <c r="H17" s="1" t="s">
        <v>77</v>
      </c>
      <c r="I17" s="22" t="n">
        <f aca="false">(I9+I10)/(I9+I11)</f>
        <v>3.25</v>
      </c>
      <c r="J17" s="22" t="n">
        <f aca="false">(J9+J10)/(J9+J11)</f>
        <v>0.5</v>
      </c>
      <c r="K17" s="22" t="n">
        <f aca="false">(K9+K10)/(K9+K11)</f>
        <v>0</v>
      </c>
      <c r="L17" s="23" t="s">
        <v>78</v>
      </c>
      <c r="M17" s="22"/>
    </row>
    <row r="18" customFormat="false" ht="14.4" hidden="false" customHeight="false" outlineLevel="0" collapsed="false">
      <c r="A18" s="1" t="n">
        <v>16</v>
      </c>
      <c r="B18" s="11" t="s">
        <v>57</v>
      </c>
      <c r="C18" s="11" t="s">
        <v>57</v>
      </c>
      <c r="D18" s="9" t="str">
        <f aca="false">CONCATENATE(B18,C18)</f>
        <v>BB</v>
      </c>
      <c r="E18" s="10"/>
      <c r="G18" s="20" t="s">
        <v>79</v>
      </c>
      <c r="H18" s="1" t="s">
        <v>80</v>
      </c>
      <c r="I18" s="22" t="n">
        <f aca="false">I9/(I9+I11)</f>
        <v>1</v>
      </c>
      <c r="J18" s="22" t="n">
        <f aca="false">J9/(J9+J11)</f>
        <v>0.277777777777778</v>
      </c>
      <c r="K18" s="22" t="n">
        <f aca="false">K9/(K9+K11)</f>
        <v>0</v>
      </c>
      <c r="L18" s="23" t="s">
        <v>81</v>
      </c>
      <c r="M18" s="22"/>
    </row>
    <row r="19" customFormat="false" ht="14.4" hidden="false" customHeight="false" outlineLevel="0" collapsed="false">
      <c r="A19" s="1" t="n">
        <v>17</v>
      </c>
      <c r="B19" s="11" t="s">
        <v>57</v>
      </c>
      <c r="C19" s="11" t="s">
        <v>58</v>
      </c>
      <c r="D19" s="9" t="str">
        <f aca="false">CONCATENATE(B19,C19)</f>
        <v>BN</v>
      </c>
      <c r="E19" s="10"/>
      <c r="G19" s="1" t="s">
        <v>82</v>
      </c>
      <c r="H19" s="1" t="s">
        <v>83</v>
      </c>
      <c r="I19" s="22" t="n">
        <f aca="false">I10/(I10+I12)</f>
        <v>0.666666666666667</v>
      </c>
      <c r="J19" s="22" t="n">
        <f aca="false">J10/(J10+J12)</f>
        <v>0.235294117647059</v>
      </c>
      <c r="K19" s="22" t="n">
        <f aca="false">K10/(K10+K12)</f>
        <v>0</v>
      </c>
      <c r="L19" s="23" t="s">
        <v>84</v>
      </c>
      <c r="M19" s="22"/>
    </row>
    <row r="20" customFormat="false" ht="14.4" hidden="false" customHeight="false" outlineLevel="0" collapsed="false">
      <c r="A20" s="1" t="n">
        <v>18</v>
      </c>
      <c r="B20" s="11" t="s">
        <v>57</v>
      </c>
      <c r="C20" s="11" t="s">
        <v>58</v>
      </c>
      <c r="D20" s="9" t="str">
        <f aca="false">CONCATENATE(B20,C20)</f>
        <v>BN</v>
      </c>
      <c r="E20" s="10"/>
      <c r="G20" s="20" t="s">
        <v>85</v>
      </c>
      <c r="H20" s="1" t="s">
        <v>86</v>
      </c>
      <c r="I20" s="22" t="n">
        <f aca="false">I10/(I9+I10)</f>
        <v>0.692307692307692</v>
      </c>
      <c r="J20" s="22" t="n">
        <f aca="false">J10/(J9+J10)</f>
        <v>0.444444444444444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11" t="s">
        <v>58</v>
      </c>
      <c r="C21" s="11"/>
      <c r="D21" s="9" t="str">
        <f aca="false">CONCATENATE(B21,C21)</f>
        <v>N</v>
      </c>
      <c r="E21" s="10"/>
      <c r="G21" s="20" t="s">
        <v>87</v>
      </c>
      <c r="H21" s="1" t="s">
        <v>53</v>
      </c>
      <c r="I21" s="22" t="n">
        <f aca="false">(I9+I12)/I13</f>
        <v>0.485714285714286</v>
      </c>
      <c r="J21" s="22" t="n">
        <f aca="false">(J9+J12)/J13</f>
        <v>0.514285714285714</v>
      </c>
      <c r="K21" s="22" t="n">
        <f aca="false">(K9+K12)/K13</f>
        <v>0.742857142857143</v>
      </c>
      <c r="L21" s="22"/>
      <c r="M21" s="22"/>
    </row>
    <row r="22" customFormat="false" ht="14.4" hidden="false" customHeight="false" outlineLevel="0" collapsed="false">
      <c r="A22" s="1" t="n">
        <v>20</v>
      </c>
      <c r="B22" s="11" t="s">
        <v>57</v>
      </c>
      <c r="C22" s="11" t="s">
        <v>60</v>
      </c>
      <c r="D22" s="9" t="str">
        <f aca="false">CONCATENATE(B22,C22)</f>
        <v>BA</v>
      </c>
      <c r="E22" s="10"/>
      <c r="G22" s="20" t="s">
        <v>88</v>
      </c>
      <c r="H22" s="1" t="s">
        <v>89</v>
      </c>
      <c r="I22" s="22" t="n">
        <f aca="false">I9/(I9+I10)</f>
        <v>0.307692307692308</v>
      </c>
      <c r="J22" s="22" t="n">
        <f aca="false">J9/(J9+J10)</f>
        <v>0.555555555555556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11" t="s">
        <v>57</v>
      </c>
      <c r="C23" s="11" t="s">
        <v>57</v>
      </c>
      <c r="D23" s="9" t="str">
        <f aca="false">CONCATENATE(B23,C23)</f>
        <v>BB</v>
      </c>
      <c r="E23" s="10"/>
      <c r="G23" s="20" t="s">
        <v>90</v>
      </c>
      <c r="H23" s="1" t="s">
        <v>91</v>
      </c>
      <c r="I23" s="22" t="n">
        <f aca="false">I9/(I9+I10+I11)</f>
        <v>0.307692307692308</v>
      </c>
      <c r="J23" s="22" t="n">
        <f aca="false">J9/(J9+J10+J11)</f>
        <v>0.227272727272727</v>
      </c>
      <c r="K23" s="22" t="n">
        <f aca="false">K9/(K9+K10+K11)</f>
        <v>0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57</v>
      </c>
      <c r="C24" s="11" t="s">
        <v>60</v>
      </c>
      <c r="D24" s="9" t="str">
        <f aca="false">CONCATENATE(B24,C24)</f>
        <v>BA</v>
      </c>
      <c r="E24" s="10"/>
      <c r="G24" s="20" t="s">
        <v>92</v>
      </c>
      <c r="H24" s="1" t="s">
        <v>93</v>
      </c>
      <c r="I24" s="22" t="n">
        <f aca="false">I18-I19</f>
        <v>0.333333333333333</v>
      </c>
      <c r="J24" s="22" t="n">
        <f aca="false">J18-J19</f>
        <v>0.042483660130719</v>
      </c>
      <c r="K24" s="22" t="n">
        <f aca="false">K18-K19</f>
        <v>0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57</v>
      </c>
      <c r="C25" s="11" t="s">
        <v>57</v>
      </c>
      <c r="D25" s="9" t="str">
        <f aca="false">CONCATENATE(B25,C25)</f>
        <v>BB</v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n">
        <f aca="false">(J9*J12)/(J10*J11)</f>
        <v>1.25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11" t="s">
        <v>57</v>
      </c>
      <c r="C26" s="11" t="s">
        <v>58</v>
      </c>
      <c r="D26" s="9" t="str">
        <f aca="false">CONCATENATE(B26,C26)</f>
        <v>BN</v>
      </c>
      <c r="E26" s="10"/>
    </row>
    <row r="27" customFormat="false" ht="14.4" hidden="false" customHeight="false" outlineLevel="0" collapsed="false">
      <c r="A27" s="1" t="n">
        <v>25</v>
      </c>
      <c r="B27" s="11" t="s">
        <v>57</v>
      </c>
      <c r="C27" s="11" t="s">
        <v>60</v>
      </c>
      <c r="D27" s="9" t="str">
        <f aca="false">CONCATENATE(B27,C27)</f>
        <v>BA</v>
      </c>
      <c r="E27" s="10"/>
      <c r="G27" s="24" t="s">
        <v>54</v>
      </c>
      <c r="H27" s="25" t="n">
        <f aca="false">(SUM(I4:J4)+SUM(I5:K5)+SUM(J6:K6))</f>
        <v>30</v>
      </c>
      <c r="I27" s="25" t="n">
        <f aca="false">H27/L7*100</f>
        <v>85.7142857142857</v>
      </c>
      <c r="N27" s="1"/>
    </row>
    <row r="28" customFormat="false" ht="14.4" hidden="false" customHeight="false" outlineLevel="0" collapsed="false">
      <c r="A28" s="1" t="n">
        <v>26</v>
      </c>
      <c r="B28" s="11" t="s">
        <v>57</v>
      </c>
      <c r="C28" s="11" t="s">
        <v>57</v>
      </c>
      <c r="D28" s="9" t="str">
        <f aca="false">CONCATENATE(B28,C28)</f>
        <v>BB</v>
      </c>
      <c r="E28" s="10"/>
      <c r="N28" s="1"/>
    </row>
    <row r="29" customFormat="false" ht="14.4" hidden="false" customHeight="false" outlineLevel="0" collapsed="false">
      <c r="A29" s="1" t="n">
        <v>27</v>
      </c>
      <c r="B29" s="11" t="s">
        <v>57</v>
      </c>
      <c r="C29" s="11" t="s">
        <v>57</v>
      </c>
      <c r="D29" s="9" t="str">
        <f aca="false">CONCATENATE(B29,C29)</f>
        <v>BB</v>
      </c>
      <c r="E29" s="10"/>
      <c r="G29" s="26"/>
      <c r="H29" s="27"/>
      <c r="I29" s="27"/>
      <c r="J29" s="27"/>
      <c r="K29" s="26"/>
      <c r="N29" s="26"/>
    </row>
    <row r="30" customFormat="false" ht="14.4" hidden="false" customHeight="false" outlineLevel="0" collapsed="false">
      <c r="A30" s="1" t="n">
        <v>28</v>
      </c>
      <c r="B30" s="11" t="s">
        <v>57</v>
      </c>
      <c r="C30" s="11" t="s">
        <v>58</v>
      </c>
      <c r="D30" s="9" t="str">
        <f aca="false">CONCATENATE(B30,C30)</f>
        <v>BN</v>
      </c>
      <c r="E30" s="10"/>
      <c r="G30" s="27"/>
      <c r="H30" s="26"/>
      <c r="I30" s="26"/>
      <c r="J30" s="26"/>
      <c r="K30" s="26"/>
    </row>
    <row r="31" customFormat="false" ht="14.4" hidden="false" customHeight="false" outlineLevel="0" collapsed="false">
      <c r="A31" s="1" t="n">
        <v>29</v>
      </c>
      <c r="B31" s="11" t="s">
        <v>58</v>
      </c>
      <c r="C31" s="11" t="s">
        <v>60</v>
      </c>
      <c r="D31" s="9" t="str">
        <f aca="false">CONCATENATE(B31,C31)</f>
        <v>NA</v>
      </c>
      <c r="E31" s="10"/>
      <c r="G31" s="27"/>
      <c r="H31" s="26"/>
      <c r="I31" s="26"/>
      <c r="J31" s="26"/>
      <c r="K31" s="26"/>
    </row>
    <row r="32" customFormat="false" ht="14.4" hidden="false" customHeight="false" outlineLevel="0" collapsed="false">
      <c r="A32" s="1" t="n">
        <v>30</v>
      </c>
      <c r="B32" s="11" t="s">
        <v>58</v>
      </c>
      <c r="C32" s="11" t="s">
        <v>58</v>
      </c>
      <c r="D32" s="9" t="str">
        <f aca="false">CONCATENATE(B32,C32)</f>
        <v>NN</v>
      </c>
      <c r="E32" s="10"/>
      <c r="G32" s="27"/>
      <c r="H32" s="26"/>
      <c r="I32" s="26"/>
      <c r="J32" s="26"/>
      <c r="K32" s="26"/>
    </row>
    <row r="33" customFormat="false" ht="14.4" hidden="false" customHeight="false" outlineLevel="0" collapsed="false">
      <c r="A33" s="1" t="n">
        <v>31</v>
      </c>
      <c r="B33" s="11" t="s">
        <v>58</v>
      </c>
      <c r="C33" s="11" t="s">
        <v>58</v>
      </c>
      <c r="D33" s="9" t="str">
        <f aca="false">CONCATENATE(B33,C33)</f>
        <v>NN</v>
      </c>
      <c r="E33" s="10"/>
      <c r="G33" s="26"/>
      <c r="H33" s="26"/>
      <c r="I33" s="26"/>
      <c r="J33" s="26"/>
      <c r="K33" s="26"/>
    </row>
    <row r="34" customFormat="false" ht="14.4" hidden="false" customHeight="false" outlineLevel="0" collapsed="false">
      <c r="A34" s="1" t="n">
        <v>32</v>
      </c>
      <c r="B34" s="11" t="s">
        <v>57</v>
      </c>
      <c r="C34" s="11" t="s">
        <v>58</v>
      </c>
      <c r="D34" s="9" t="str">
        <f aca="false">CONCATENATE(B34,C34)</f>
        <v>BN</v>
      </c>
      <c r="E34" s="10"/>
      <c r="G34" s="28"/>
      <c r="H34" s="27"/>
      <c r="I34" s="27"/>
      <c r="J34" s="26"/>
      <c r="K34" s="26"/>
    </row>
    <row r="35" customFormat="false" ht="14.4" hidden="false" customHeight="false" outlineLevel="0" collapsed="false">
      <c r="A35" s="1" t="n">
        <v>33</v>
      </c>
      <c r="B35" s="11" t="s">
        <v>58</v>
      </c>
      <c r="C35" s="11" t="s">
        <v>58</v>
      </c>
      <c r="D35" s="9" t="str">
        <f aca="false">CONCATENATE(B35,C35)</f>
        <v>NN</v>
      </c>
      <c r="E35" s="10"/>
    </row>
    <row r="36" customFormat="false" ht="14.4" hidden="false" customHeight="false" outlineLevel="0" collapsed="false">
      <c r="A36" s="1" t="n">
        <v>34</v>
      </c>
      <c r="B36" s="11" t="s">
        <v>57</v>
      </c>
      <c r="C36" s="11" t="s">
        <v>58</v>
      </c>
      <c r="D36" s="9" t="str">
        <f aca="false">CONCATENATE(B36,C36)</f>
        <v>BN</v>
      </c>
      <c r="E36" s="10"/>
    </row>
    <row r="37" customFormat="false" ht="14.4" hidden="false" customHeight="false" outlineLevel="0" collapsed="false">
      <c r="A37" s="1" t="n">
        <v>35</v>
      </c>
      <c r="B37" s="11" t="s">
        <v>58</v>
      </c>
      <c r="C37" s="11" t="s">
        <v>60</v>
      </c>
      <c r="D37" s="9" t="str">
        <f aca="false">CONCATENATE(B37,C37)</f>
        <v>NA</v>
      </c>
      <c r="E37" s="10"/>
    </row>
    <row r="38" customFormat="false" ht="14.4" hidden="false" customHeight="false" outlineLevel="0" collapsed="false">
      <c r="A38" s="1" t="n">
        <v>36</v>
      </c>
      <c r="B38" s="11" t="s">
        <v>57</v>
      </c>
      <c r="C38" s="11" t="s">
        <v>58</v>
      </c>
      <c r="D38" s="9" t="str">
        <f aca="false">CONCATENATE(B38,C38)</f>
        <v>BN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B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5.0918367346939"/>
    <col collapsed="false" hidden="false" max="8" min="8" style="1" width="11.6530612244898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57</v>
      </c>
      <c r="C3" s="11" t="s">
        <v>58</v>
      </c>
      <c r="D3" s="9" t="str">
        <f aca="false">CONCATENATE(B3,C3)</f>
        <v>BN</v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29" t="s">
        <v>58</v>
      </c>
      <c r="C4" s="11" t="s">
        <v>57</v>
      </c>
      <c r="D4" s="9" t="str">
        <f aca="false">CONCATENATE(B4,C4)</f>
        <v>NB</v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9</v>
      </c>
      <c r="J4" s="1" t="n">
        <f aca="false">COUNTIF($D$3:$D$38,"BN")</f>
        <v>1</v>
      </c>
      <c r="K4" s="1" t="n">
        <f aca="false">COUNTIF($D$3:$D$38,"BA")</f>
        <v>0</v>
      </c>
      <c r="L4" s="14" t="n">
        <f aca="false">SUM(I4:K4)</f>
        <v>10</v>
      </c>
      <c r="N4" s="12" t="s">
        <v>57</v>
      </c>
      <c r="O4" s="15" t="n">
        <f aca="false">I4/$L$7</f>
        <v>0.257142857142857</v>
      </c>
      <c r="P4" s="16" t="n">
        <f aca="false">J4/$L$7</f>
        <v>0.0285714285714286</v>
      </c>
      <c r="Q4" s="16" t="n">
        <f aca="false">K4/$L$7</f>
        <v>0</v>
      </c>
      <c r="R4" s="17" t="n">
        <f aca="false">L4/$L$7</f>
        <v>0.285714285714286</v>
      </c>
    </row>
    <row r="5" customFormat="false" ht="14.4" hidden="false" customHeight="false" outlineLevel="0" collapsed="false">
      <c r="A5" s="1" t="n">
        <v>3</v>
      </c>
      <c r="B5" s="11" t="s">
        <v>57</v>
      </c>
      <c r="C5" s="11" t="s">
        <v>57</v>
      </c>
      <c r="D5" s="9" t="str">
        <f aca="false">CONCATENATE(B5,C5)</f>
        <v>BB</v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18</v>
      </c>
      <c r="J5" s="13" t="n">
        <f aca="false">COUNTIF($D$3:$D$38,"NN")</f>
        <v>3</v>
      </c>
      <c r="K5" s="1" t="n">
        <f aca="false">COUNTIF($D$3:$D$38,"NA")</f>
        <v>1</v>
      </c>
      <c r="L5" s="14" t="n">
        <f aca="false">SUM(I5:K5)</f>
        <v>22</v>
      </c>
      <c r="N5" s="12" t="s">
        <v>58</v>
      </c>
      <c r="O5" s="16" t="n">
        <f aca="false">I5/$L$7</f>
        <v>0.514285714285714</v>
      </c>
      <c r="P5" s="15" t="n">
        <f aca="false">J5/$L$7</f>
        <v>0.0857142857142857</v>
      </c>
      <c r="Q5" s="16" t="n">
        <f aca="false">K5/$L$7</f>
        <v>0.0285714285714286</v>
      </c>
      <c r="R5" s="17" t="n">
        <f aca="false">L5/$L$7</f>
        <v>0.628571428571429</v>
      </c>
    </row>
    <row r="6" customFormat="false" ht="14.4" hidden="false" customHeight="false" outlineLevel="0" collapsed="false">
      <c r="A6" s="1" t="n">
        <v>4</v>
      </c>
      <c r="B6" s="29" t="s">
        <v>57</v>
      </c>
      <c r="C6" s="11" t="s">
        <v>57</v>
      </c>
      <c r="D6" s="9" t="str">
        <f aca="false">CONCATENATE(B6,C6)</f>
        <v>BB</v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3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3</v>
      </c>
      <c r="N6" s="12" t="s">
        <v>60</v>
      </c>
      <c r="O6" s="16" t="n">
        <f aca="false">I6/$L$7</f>
        <v>0.0857142857142857</v>
      </c>
      <c r="P6" s="16" t="n">
        <f aca="false">J6/$L$7</f>
        <v>0</v>
      </c>
      <c r="Q6" s="15" t="n">
        <f aca="false">K6/$L$7</f>
        <v>0</v>
      </c>
      <c r="R6" s="17" t="n">
        <f aca="false">L6/$L$7</f>
        <v>0.0857142857142857</v>
      </c>
    </row>
    <row r="7" customFormat="false" ht="14.4" hidden="false" customHeight="false" outlineLevel="0" collapsed="false">
      <c r="A7" s="1" t="n">
        <v>5</v>
      </c>
      <c r="B7" s="29" t="s">
        <v>57</v>
      </c>
      <c r="C7" s="11" t="s">
        <v>57</v>
      </c>
      <c r="D7" s="9" t="str">
        <f aca="false">CONCATENATE(B7,C7)</f>
        <v>BB</v>
      </c>
      <c r="E7" s="10"/>
      <c r="I7" s="14" t="n">
        <f aca="false">SUM(I4:I6)</f>
        <v>30</v>
      </c>
      <c r="J7" s="14" t="n">
        <f aca="false">SUM(J4:J6)</f>
        <v>4</v>
      </c>
      <c r="K7" s="14" t="n">
        <f aca="false">SUM(K4:K6)</f>
        <v>1</v>
      </c>
      <c r="L7" s="18" t="n">
        <f aca="false">SUM(I4:K6)</f>
        <v>35</v>
      </c>
      <c r="N7" s="1"/>
      <c r="O7" s="17" t="n">
        <f aca="false">I7/$L$7</f>
        <v>0.857142857142857</v>
      </c>
      <c r="P7" s="17" t="n">
        <f aca="false">J7/$L$7</f>
        <v>0.114285714285714</v>
      </c>
      <c r="Q7" s="17" t="n">
        <f aca="false">K7/$L$7</f>
        <v>0.0285714285714286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29" t="s">
        <v>57</v>
      </c>
      <c r="C8" s="11" t="s">
        <v>57</v>
      </c>
      <c r="D8" s="9" t="str">
        <f aca="false">CONCATENATE(B8,C8)</f>
        <v>BB</v>
      </c>
      <c r="E8" s="10"/>
      <c r="H8" s="19" t="s">
        <v>54</v>
      </c>
      <c r="I8" s="19" t="n">
        <v>27</v>
      </c>
      <c r="J8" s="19" t="n">
        <v>75</v>
      </c>
    </row>
    <row r="9" customFormat="false" ht="14.4" hidden="false" customHeight="false" outlineLevel="0" collapsed="false">
      <c r="A9" s="1" t="n">
        <v>7</v>
      </c>
      <c r="B9" s="29" t="s">
        <v>57</v>
      </c>
      <c r="C9" s="11" t="s">
        <v>57</v>
      </c>
      <c r="D9" s="9" t="str">
        <f aca="false">CONCATENATE(B9,C9)</f>
        <v>BB</v>
      </c>
      <c r="E9" s="10"/>
      <c r="G9" s="20"/>
      <c r="H9" s="1" t="s">
        <v>64</v>
      </c>
      <c r="I9" s="1" t="n">
        <f aca="false">I4</f>
        <v>9</v>
      </c>
      <c r="J9" s="1" t="n">
        <f aca="false">J5</f>
        <v>3</v>
      </c>
      <c r="K9" s="1" t="n">
        <f aca="false">K6</f>
        <v>0</v>
      </c>
      <c r="M9" s="1"/>
      <c r="N9" s="0" t="s">
        <v>65</v>
      </c>
      <c r="O9" s="21" t="n">
        <f aca="false">O4+P5+Q6</f>
        <v>0.342857142857143</v>
      </c>
    </row>
    <row r="10" customFormat="false" ht="14.4" hidden="false" customHeight="false" outlineLevel="0" collapsed="false">
      <c r="A10" s="1" t="n">
        <v>8</v>
      </c>
      <c r="B10" s="29" t="s">
        <v>58</v>
      </c>
      <c r="C10" s="11" t="s">
        <v>58</v>
      </c>
      <c r="D10" s="9" t="str">
        <f aca="false">CONCATENATE(B10,C10)</f>
        <v>NN</v>
      </c>
      <c r="E10" s="10"/>
      <c r="G10" s="20"/>
      <c r="H10" s="1" t="s">
        <v>66</v>
      </c>
      <c r="I10" s="1" t="n">
        <f aca="false">L4-I9</f>
        <v>1</v>
      </c>
      <c r="J10" s="1" t="n">
        <f aca="false">L5-J9</f>
        <v>19</v>
      </c>
      <c r="K10" s="1" t="n">
        <f aca="false">L6-K9</f>
        <v>3</v>
      </c>
      <c r="M10" s="1"/>
      <c r="N10" s="0" t="s">
        <v>67</v>
      </c>
      <c r="O10" s="21" t="n">
        <f aca="false">(R4*O7)+(R5*P7)+(R6*Q7)</f>
        <v>0.319183673469388</v>
      </c>
    </row>
    <row r="11" customFormat="false" ht="14.4" hidden="false" customHeight="false" outlineLevel="0" collapsed="false">
      <c r="A11" s="1" t="n">
        <v>9</v>
      </c>
      <c r="B11" s="29" t="s">
        <v>58</v>
      </c>
      <c r="C11" s="11" t="s">
        <v>57</v>
      </c>
      <c r="D11" s="9" t="str">
        <f aca="false">CONCATENATE(B11,C11)</f>
        <v>NB</v>
      </c>
      <c r="E11" s="10"/>
      <c r="G11" s="20"/>
      <c r="H11" s="1" t="s">
        <v>68</v>
      </c>
      <c r="I11" s="1" t="n">
        <f aca="false">I7-I9</f>
        <v>21</v>
      </c>
      <c r="J11" s="1" t="n">
        <f aca="false">J7-J9</f>
        <v>1</v>
      </c>
      <c r="K11" s="1" t="n">
        <f aca="false">K7-K9</f>
        <v>1</v>
      </c>
      <c r="M11" s="1"/>
      <c r="N11" s="0" t="s">
        <v>69</v>
      </c>
      <c r="O11" s="21" t="n">
        <f aca="false">(O7^2)+(P7^2)+(Q7^2)</f>
        <v>0.748571428571429</v>
      </c>
    </row>
    <row r="12" customFormat="false" ht="14.4" hidden="false" customHeight="false" outlineLevel="0" collapsed="false">
      <c r="A12" s="1" t="n">
        <v>10</v>
      </c>
      <c r="B12" s="29" t="s">
        <v>58</v>
      </c>
      <c r="C12" s="11" t="s">
        <v>57</v>
      </c>
      <c r="D12" s="9" t="str">
        <f aca="false">CONCATENATE(B12,C12)</f>
        <v>NB</v>
      </c>
      <c r="E12" s="10"/>
      <c r="G12" s="20"/>
      <c r="H12" s="1" t="s">
        <v>70</v>
      </c>
      <c r="I12" s="1" t="n">
        <f aca="false">$L$7-L4-I7+I9</f>
        <v>4</v>
      </c>
      <c r="J12" s="1" t="n">
        <f aca="false">$L$7-L5-J7+J9</f>
        <v>12</v>
      </c>
      <c r="K12" s="1" t="n">
        <f aca="false">$L$7-L6-K7+K9</f>
        <v>31</v>
      </c>
      <c r="M12" s="1"/>
    </row>
    <row r="13" customFormat="false" ht="14.4" hidden="false" customHeight="false" outlineLevel="0" collapsed="false">
      <c r="A13" s="1" t="n">
        <v>11</v>
      </c>
      <c r="B13" s="29" t="s">
        <v>58</v>
      </c>
      <c r="C13" s="11" t="s">
        <v>57</v>
      </c>
      <c r="D13" s="9" t="str">
        <f aca="false">CONCATENATE(B13,C13)</f>
        <v>NB</v>
      </c>
      <c r="E13" s="10"/>
      <c r="G13" s="20"/>
      <c r="H13" s="1" t="s">
        <v>71</v>
      </c>
      <c r="I13" s="1" t="n">
        <f aca="false">SUM(I9:I12)</f>
        <v>35</v>
      </c>
      <c r="J13" s="1" t="n">
        <f aca="false">SUM(J9:J12)</f>
        <v>35</v>
      </c>
      <c r="K13" s="1" t="n">
        <f aca="false">SUM(K9:K12)</f>
        <v>35</v>
      </c>
      <c r="M13" s="1"/>
      <c r="N13" s="0" t="s">
        <v>51</v>
      </c>
      <c r="O13" s="21" t="n">
        <f aca="false">(O9-O10)/(1-O10)</f>
        <v>0.0347721822541967</v>
      </c>
    </row>
    <row r="14" customFormat="false" ht="14.4" hidden="false" customHeight="false" outlineLevel="0" collapsed="false">
      <c r="A14" s="1" t="n">
        <v>12</v>
      </c>
      <c r="B14" s="29" t="s">
        <v>58</v>
      </c>
      <c r="C14" s="11" t="s">
        <v>57</v>
      </c>
      <c r="D14" s="9" t="str">
        <f aca="false">CONCATENATE(B14,C14)</f>
        <v>NB</v>
      </c>
      <c r="E14" s="10"/>
      <c r="G14" s="20"/>
      <c r="M14" s="1"/>
      <c r="N14" s="0" t="s">
        <v>52</v>
      </c>
      <c r="O14" s="21" t="n">
        <f aca="false">(O9-O10)/(1-O11)</f>
        <v>0.0941558441558444</v>
      </c>
    </row>
    <row r="15" customFormat="false" ht="14.4" hidden="false" customHeight="false" outlineLevel="0" collapsed="false">
      <c r="A15" s="1" t="n">
        <v>13</v>
      </c>
      <c r="B15" s="29" t="s">
        <v>60</v>
      </c>
      <c r="C15" s="11" t="s">
        <v>57</v>
      </c>
      <c r="D15" s="9" t="str">
        <f aca="false">CONCATENATE(B15,C15)</f>
        <v>AB</v>
      </c>
      <c r="E15" s="10"/>
      <c r="G15" s="20" t="s">
        <v>72</v>
      </c>
      <c r="H15" s="1" t="s">
        <v>73</v>
      </c>
      <c r="I15" s="22" t="n">
        <f aca="false">(I9+I11)/I13</f>
        <v>0.857142857142857</v>
      </c>
      <c r="J15" s="22" t="n">
        <f aca="false">(J9+J11)/J13</f>
        <v>0.114285714285714</v>
      </c>
      <c r="K15" s="22" t="n">
        <f aca="false">(K9+K11)/K13</f>
        <v>0.0285714285714286</v>
      </c>
      <c r="L15" s="22"/>
      <c r="M15" s="22"/>
      <c r="N15" s="0" t="s">
        <v>53</v>
      </c>
      <c r="O15" s="21" t="n">
        <f aca="false">(I4+J5+K6)/L7</f>
        <v>0.342857142857143</v>
      </c>
    </row>
    <row r="16" customFormat="false" ht="14.4" hidden="false" customHeight="false" outlineLevel="0" collapsed="false">
      <c r="A16" s="1" t="n">
        <v>14</v>
      </c>
      <c r="B16" s="29" t="s">
        <v>58</v>
      </c>
      <c r="C16" s="11" t="s">
        <v>57</v>
      </c>
      <c r="D16" s="9" t="str">
        <f aca="false">CONCATENATE(B16,C16)</f>
        <v>NB</v>
      </c>
      <c r="E16" s="10"/>
      <c r="G16" s="20" t="s">
        <v>74</v>
      </c>
      <c r="H16" s="1" t="s">
        <v>75</v>
      </c>
      <c r="I16" s="22" t="n">
        <f aca="false">(I9+I10)/I13</f>
        <v>0.285714285714286</v>
      </c>
      <c r="J16" s="22" t="n">
        <f aca="false">(J9+J10)/J13</f>
        <v>0.628571428571429</v>
      </c>
      <c r="K16" s="22" t="n">
        <f aca="false">(K9+K10)/K13</f>
        <v>0.0857142857142857</v>
      </c>
      <c r="L16" s="22"/>
      <c r="M16" s="22"/>
    </row>
    <row r="17" customFormat="false" ht="14.4" hidden="false" customHeight="false" outlineLevel="0" collapsed="false">
      <c r="A17" s="1" t="n">
        <v>15</v>
      </c>
      <c r="B17" s="29" t="s">
        <v>58</v>
      </c>
      <c r="C17" s="11" t="s">
        <v>57</v>
      </c>
      <c r="D17" s="9" t="str">
        <f aca="false">CONCATENATE(B17,C17)</f>
        <v>NB</v>
      </c>
      <c r="E17" s="10"/>
      <c r="G17" s="20" t="s">
        <v>76</v>
      </c>
      <c r="H17" s="1" t="s">
        <v>77</v>
      </c>
      <c r="I17" s="22" t="n">
        <f aca="false">(I9+I10)/(I9+I11)</f>
        <v>0.333333333333333</v>
      </c>
      <c r="J17" s="22" t="n">
        <f aca="false">(J9+J10)/(J9+J11)</f>
        <v>5.5</v>
      </c>
      <c r="K17" s="22" t="n">
        <f aca="false">(K9+K10)/(K9+K11)</f>
        <v>3</v>
      </c>
      <c r="L17" s="22"/>
      <c r="M17" s="22"/>
    </row>
    <row r="18" customFormat="false" ht="14.4" hidden="false" customHeight="false" outlineLevel="0" collapsed="false">
      <c r="A18" s="1" t="n">
        <v>16</v>
      </c>
      <c r="B18" s="29" t="s">
        <v>58</v>
      </c>
      <c r="C18" s="11" t="s">
        <v>57</v>
      </c>
      <c r="D18" s="9" t="str">
        <f aca="false">CONCATENATE(B18,C18)</f>
        <v>NB</v>
      </c>
      <c r="E18" s="10"/>
      <c r="G18" s="20" t="s">
        <v>79</v>
      </c>
      <c r="H18" s="1" t="s">
        <v>80</v>
      </c>
      <c r="I18" s="22" t="n">
        <f aca="false">I9/(I9+I11)</f>
        <v>0.3</v>
      </c>
      <c r="J18" s="22" t="n">
        <f aca="false">J9/(J9+J11)</f>
        <v>0.75</v>
      </c>
      <c r="K18" s="22" t="n">
        <f aca="false">K9/(K9+K11)</f>
        <v>0</v>
      </c>
      <c r="L18" s="22"/>
      <c r="M18" s="22"/>
    </row>
    <row r="19" customFormat="false" ht="14.4" hidden="false" customHeight="false" outlineLevel="0" collapsed="false">
      <c r="A19" s="1" t="n">
        <v>17</v>
      </c>
      <c r="B19" s="29" t="s">
        <v>60</v>
      </c>
      <c r="C19" s="11" t="s">
        <v>57</v>
      </c>
      <c r="D19" s="9" t="str">
        <f aca="false">CONCATENATE(B19,C19)</f>
        <v>AB</v>
      </c>
      <c r="E19" s="10"/>
      <c r="G19" s="1" t="s">
        <v>82</v>
      </c>
      <c r="H19" s="1" t="s">
        <v>83</v>
      </c>
      <c r="I19" s="22" t="n">
        <f aca="false">I10/(I10+I12)</f>
        <v>0.2</v>
      </c>
      <c r="J19" s="22" t="n">
        <f aca="false">J10/(J10+J12)</f>
        <v>0.612903225806452</v>
      </c>
      <c r="K19" s="22" t="n">
        <f aca="false">K10/(K10+K12)</f>
        <v>0.0882352941176471</v>
      </c>
      <c r="L19" s="22"/>
      <c r="M19" s="22"/>
    </row>
    <row r="20" customFormat="false" ht="14.4" hidden="false" customHeight="false" outlineLevel="0" collapsed="false">
      <c r="A20" s="1" t="n">
        <v>18</v>
      </c>
      <c r="B20" s="29" t="s">
        <v>58</v>
      </c>
      <c r="C20" s="11" t="s">
        <v>57</v>
      </c>
      <c r="D20" s="9" t="str">
        <f aca="false">CONCATENATE(B20,C20)</f>
        <v>NB</v>
      </c>
      <c r="E20" s="10"/>
      <c r="G20" s="20" t="s">
        <v>85</v>
      </c>
      <c r="H20" s="1" t="s">
        <v>86</v>
      </c>
      <c r="I20" s="22" t="n">
        <f aca="false">I10/(I9+I10)</f>
        <v>0.1</v>
      </c>
      <c r="J20" s="22" t="n">
        <f aca="false">J10/(J9+J10)</f>
        <v>0.863636363636364</v>
      </c>
      <c r="K20" s="22" t="n">
        <f aca="false">K10/(K9+K10)</f>
        <v>1</v>
      </c>
      <c r="L20" s="22"/>
      <c r="M20" s="22"/>
    </row>
    <row r="21" customFormat="false" ht="14.4" hidden="false" customHeight="false" outlineLevel="0" collapsed="false">
      <c r="A21" s="1" t="n">
        <v>19</v>
      </c>
      <c r="B21" s="29" t="s">
        <v>60</v>
      </c>
      <c r="C21" s="11"/>
      <c r="D21" s="9" t="str">
        <f aca="false">CONCATENATE(B21,C21)</f>
        <v>A</v>
      </c>
      <c r="E21" s="10"/>
      <c r="G21" s="20" t="s">
        <v>87</v>
      </c>
      <c r="H21" s="1" t="s">
        <v>53</v>
      </c>
      <c r="I21" s="22" t="n">
        <f aca="false">(I9+I12)/I13</f>
        <v>0.371428571428571</v>
      </c>
      <c r="J21" s="22" t="n">
        <f aca="false">(J9+J12)/J13</f>
        <v>0.428571428571429</v>
      </c>
      <c r="K21" s="22" t="n">
        <f aca="false">(K9+K12)/K13</f>
        <v>0.885714285714286</v>
      </c>
      <c r="L21" s="22"/>
      <c r="M21" s="22"/>
    </row>
    <row r="22" customFormat="false" ht="14.4" hidden="false" customHeight="false" outlineLevel="0" collapsed="false">
      <c r="A22" s="1" t="n">
        <v>20</v>
      </c>
      <c r="B22" s="29" t="s">
        <v>57</v>
      </c>
      <c r="C22" s="11" t="s">
        <v>57</v>
      </c>
      <c r="D22" s="9" t="str">
        <f aca="false">CONCATENATE(B22,C22)</f>
        <v>BB</v>
      </c>
      <c r="E22" s="10"/>
      <c r="G22" s="20" t="s">
        <v>88</v>
      </c>
      <c r="H22" s="1" t="s">
        <v>89</v>
      </c>
      <c r="I22" s="22" t="n">
        <f aca="false">I9/(I9+I10)</f>
        <v>0.9</v>
      </c>
      <c r="J22" s="22" t="n">
        <f aca="false">J9/(J9+J10)</f>
        <v>0.136363636363636</v>
      </c>
      <c r="K22" s="22" t="n">
        <f aca="false">K9/(K9+K10)</f>
        <v>0</v>
      </c>
      <c r="L22" s="22"/>
      <c r="M22" s="22"/>
    </row>
    <row r="23" customFormat="false" ht="14.4" hidden="false" customHeight="false" outlineLevel="0" collapsed="false">
      <c r="A23" s="1" t="n">
        <v>21</v>
      </c>
      <c r="B23" s="29" t="s">
        <v>58</v>
      </c>
      <c r="C23" s="11" t="s">
        <v>58</v>
      </c>
      <c r="D23" s="9" t="str">
        <f aca="false">CONCATENATE(B23,C23)</f>
        <v>NN</v>
      </c>
      <c r="E23" s="10"/>
      <c r="G23" s="20" t="s">
        <v>90</v>
      </c>
      <c r="H23" s="1" t="s">
        <v>91</v>
      </c>
      <c r="I23" s="22" t="n">
        <f aca="false">I9/(I9+I10+I11)</f>
        <v>0.290322580645161</v>
      </c>
      <c r="J23" s="22" t="n">
        <f aca="false">J9/(J9+J10+J11)</f>
        <v>0.130434782608696</v>
      </c>
      <c r="K23" s="22" t="n">
        <f aca="false">K9/(K9+K10+K11)</f>
        <v>0</v>
      </c>
      <c r="L23" s="22"/>
      <c r="M23" s="22"/>
    </row>
    <row r="24" customFormat="false" ht="14.4" hidden="false" customHeight="false" outlineLevel="0" collapsed="false">
      <c r="A24" s="1" t="n">
        <v>22</v>
      </c>
      <c r="B24" s="29" t="s">
        <v>58</v>
      </c>
      <c r="C24" s="11" t="s">
        <v>57</v>
      </c>
      <c r="D24" s="9" t="str">
        <f aca="false">CONCATENATE(B24,C24)</f>
        <v>NB</v>
      </c>
      <c r="E24" s="10"/>
      <c r="G24" s="20" t="s">
        <v>92</v>
      </c>
      <c r="H24" s="1" t="s">
        <v>93</v>
      </c>
      <c r="I24" s="22" t="n">
        <f aca="false">I18-I19</f>
        <v>0.1</v>
      </c>
      <c r="J24" s="22" t="n">
        <f aca="false">J18-J19</f>
        <v>0.137096774193548</v>
      </c>
      <c r="K24" s="22" t="n">
        <f aca="false">K18-K19</f>
        <v>-0.0882352941176471</v>
      </c>
      <c r="L24" s="22"/>
      <c r="M24" s="22"/>
    </row>
    <row r="25" customFormat="false" ht="14.4" hidden="false" customHeight="false" outlineLevel="0" collapsed="false">
      <c r="A25" s="1" t="n">
        <v>23</v>
      </c>
      <c r="B25" s="29" t="s">
        <v>57</v>
      </c>
      <c r="C25" s="11" t="s">
        <v>57</v>
      </c>
      <c r="D25" s="9" t="str">
        <f aca="false">CONCATENATE(B25,C25)</f>
        <v>BB</v>
      </c>
      <c r="E25" s="10"/>
      <c r="G25" s="20" t="s">
        <v>94</v>
      </c>
      <c r="H25" s="1" t="s">
        <v>95</v>
      </c>
      <c r="I25" s="22" t="n">
        <f aca="false">(I9*I12)/(I10*I11)</f>
        <v>1.71428571428571</v>
      </c>
      <c r="J25" s="22" t="n">
        <f aca="false">(J9*J12)/(J10*J11)</f>
        <v>1.89473684210526</v>
      </c>
      <c r="K25" s="22" t="n">
        <f aca="false">(K9*K12)/(K10*K11)</f>
        <v>0</v>
      </c>
      <c r="L25" s="22"/>
      <c r="M25" s="22"/>
    </row>
    <row r="26" customFormat="false" ht="14.4" hidden="false" customHeight="false" outlineLevel="0" collapsed="false">
      <c r="A26" s="1" t="n">
        <v>24</v>
      </c>
      <c r="B26" s="29" t="s">
        <v>58</v>
      </c>
      <c r="C26" s="11" t="s">
        <v>57</v>
      </c>
      <c r="D26" s="9" t="str">
        <f aca="false">CONCATENATE(B26,C26)</f>
        <v>NB</v>
      </c>
      <c r="E26" s="10"/>
    </row>
    <row r="27" customFormat="false" ht="14.4" hidden="false" customHeight="false" outlineLevel="0" collapsed="false">
      <c r="A27" s="1" t="n">
        <v>25</v>
      </c>
      <c r="B27" s="29" t="s">
        <v>58</v>
      </c>
      <c r="C27" s="11" t="s">
        <v>57</v>
      </c>
      <c r="D27" s="9" t="str">
        <f aca="false">CONCATENATE(B27,C27)</f>
        <v>NB</v>
      </c>
      <c r="E27" s="10"/>
      <c r="G27" s="24" t="s">
        <v>54</v>
      </c>
      <c r="H27" s="25" t="n">
        <f aca="false">(SUM(I4:J4)+SUM(I5:K5)+SUM(J6:K6))</f>
        <v>32</v>
      </c>
      <c r="I27" s="25" t="n">
        <f aca="false">H27/L7*100</f>
        <v>91.4285714285714</v>
      </c>
      <c r="N27" s="1"/>
    </row>
    <row r="28" customFormat="false" ht="14.4" hidden="false" customHeight="false" outlineLevel="0" collapsed="false">
      <c r="A28" s="1" t="n">
        <v>26</v>
      </c>
      <c r="B28" s="29" t="s">
        <v>58</v>
      </c>
      <c r="C28" s="11" t="s">
        <v>57</v>
      </c>
      <c r="D28" s="9" t="str">
        <f aca="false">CONCATENATE(B28,C28)</f>
        <v>NB</v>
      </c>
      <c r="E28" s="10"/>
      <c r="N28" s="1"/>
    </row>
    <row r="29" customFormat="false" ht="14.4" hidden="false" customHeight="false" outlineLevel="0" collapsed="false">
      <c r="A29" s="1" t="n">
        <v>27</v>
      </c>
      <c r="B29" s="29" t="s">
        <v>58</v>
      </c>
      <c r="C29" s="11" t="s">
        <v>58</v>
      </c>
      <c r="D29" s="9" t="str">
        <f aca="false">CONCATENATE(B29,C29)</f>
        <v>NN</v>
      </c>
      <c r="E29" s="10"/>
      <c r="G29" s="26"/>
      <c r="H29" s="27"/>
      <c r="I29" s="27"/>
      <c r="J29" s="27"/>
      <c r="K29" s="26"/>
      <c r="N29" s="26"/>
    </row>
    <row r="30" customFormat="false" ht="14.4" hidden="false" customHeight="false" outlineLevel="0" collapsed="false">
      <c r="A30" s="1" t="n">
        <v>28</v>
      </c>
      <c r="B30" s="29" t="s">
        <v>57</v>
      </c>
      <c r="C30" s="11" t="s">
        <v>57</v>
      </c>
      <c r="D30" s="9" t="str">
        <f aca="false">CONCATENATE(B30,C30)</f>
        <v>BB</v>
      </c>
      <c r="E30" s="10"/>
      <c r="G30" s="27"/>
      <c r="H30" s="26"/>
      <c r="I30" s="26"/>
      <c r="J30" s="26"/>
      <c r="K30" s="26"/>
    </row>
    <row r="31" customFormat="false" ht="14.4" hidden="false" customHeight="false" outlineLevel="0" collapsed="false">
      <c r="A31" s="1" t="n">
        <v>29</v>
      </c>
      <c r="B31" s="11" t="s">
        <v>58</v>
      </c>
      <c r="C31" s="11" t="s">
        <v>57</v>
      </c>
      <c r="D31" s="9" t="str">
        <f aca="false">CONCATENATE(B31,C31)</f>
        <v>NB</v>
      </c>
      <c r="E31" s="10"/>
      <c r="G31" s="27"/>
      <c r="H31" s="26"/>
      <c r="I31" s="26"/>
      <c r="J31" s="26"/>
      <c r="K31" s="26"/>
    </row>
    <row r="32" customFormat="false" ht="14.4" hidden="false" customHeight="false" outlineLevel="0" collapsed="false">
      <c r="A32" s="1" t="n">
        <v>30</v>
      </c>
      <c r="B32" s="29" t="s">
        <v>60</v>
      </c>
      <c r="C32" s="11" t="s">
        <v>57</v>
      </c>
      <c r="D32" s="9" t="str">
        <f aca="false">CONCATENATE(B32,C32)</f>
        <v>AB</v>
      </c>
      <c r="E32" s="10"/>
      <c r="G32" s="27"/>
      <c r="H32" s="26"/>
      <c r="I32" s="26"/>
      <c r="J32" s="26"/>
      <c r="K32" s="26"/>
    </row>
    <row r="33" customFormat="false" ht="14.4" hidden="false" customHeight="false" outlineLevel="0" collapsed="false">
      <c r="A33" s="1" t="n">
        <v>31</v>
      </c>
      <c r="B33" s="29" t="s">
        <v>58</v>
      </c>
      <c r="C33" s="11" t="s">
        <v>60</v>
      </c>
      <c r="D33" s="9" t="str">
        <f aca="false">CONCATENATE(B33,C33)</f>
        <v>NA</v>
      </c>
      <c r="E33" s="10"/>
      <c r="G33" s="26"/>
      <c r="H33" s="26"/>
      <c r="I33" s="26"/>
      <c r="J33" s="26"/>
      <c r="K33" s="26"/>
    </row>
    <row r="34" customFormat="false" ht="18" hidden="false" customHeight="false" outlineLevel="0" collapsed="false">
      <c r="A34" s="1" t="n">
        <v>32</v>
      </c>
      <c r="B34" s="29" t="s">
        <v>57</v>
      </c>
      <c r="C34" s="11" t="s">
        <v>57</v>
      </c>
      <c r="D34" s="9" t="str">
        <f aca="false">CONCATENATE(B34,C34)</f>
        <v>BB</v>
      </c>
      <c r="E34" s="10"/>
      <c r="G34" s="30"/>
      <c r="H34" s="31"/>
      <c r="I34" s="31"/>
      <c r="J34" s="26"/>
      <c r="K34" s="26"/>
    </row>
    <row r="35" customFormat="false" ht="14.4" hidden="false" customHeight="false" outlineLevel="0" collapsed="false">
      <c r="A35" s="1" t="n">
        <v>33</v>
      </c>
      <c r="B35" s="29" t="s">
        <v>58</v>
      </c>
      <c r="C35" s="11" t="s">
        <v>57</v>
      </c>
      <c r="D35" s="9" t="str">
        <f aca="false">CONCATENATE(B35,C35)</f>
        <v>NB</v>
      </c>
      <c r="E35" s="10"/>
    </row>
    <row r="36" customFormat="false" ht="14.4" hidden="false" customHeight="false" outlineLevel="0" collapsed="false">
      <c r="A36" s="1" t="n">
        <v>34</v>
      </c>
      <c r="B36" s="29" t="s">
        <v>58</v>
      </c>
      <c r="C36" s="11" t="s">
        <v>57</v>
      </c>
      <c r="D36" s="9" t="str">
        <f aca="false">CONCATENATE(B36,C36)</f>
        <v>NB</v>
      </c>
      <c r="E36" s="10"/>
    </row>
    <row r="37" customFormat="false" ht="14.4" hidden="false" customHeight="false" outlineLevel="0" collapsed="false">
      <c r="A37" s="1" t="n">
        <v>35</v>
      </c>
      <c r="B37" s="29" t="s">
        <v>58</v>
      </c>
      <c r="C37" s="11" t="s">
        <v>57</v>
      </c>
      <c r="D37" s="9" t="str">
        <f aca="false">CONCATENATE(B37,C37)</f>
        <v>NB</v>
      </c>
      <c r="E37" s="10"/>
    </row>
    <row r="38" customFormat="false" ht="14.4" hidden="false" customHeight="false" outlineLevel="0" collapsed="false">
      <c r="A38" s="1" t="n">
        <v>36</v>
      </c>
      <c r="B38" s="29" t="s">
        <v>58</v>
      </c>
      <c r="C38" s="11" t="s">
        <v>57</v>
      </c>
      <c r="D38" s="9" t="str">
        <f aca="false">CONCATENATE(B38,C38)</f>
        <v>NB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:B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4285714285714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60</v>
      </c>
      <c r="C3" s="11" t="s">
        <v>60</v>
      </c>
      <c r="D3" s="9" t="str">
        <f aca="false">CONCATENATE(B3,C3)</f>
        <v>AA</v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60</v>
      </c>
      <c r="C4" s="11" t="s">
        <v>57</v>
      </c>
      <c r="D4" s="9" t="str">
        <f aca="false">CONCATENATE(B4,C4)</f>
        <v>AB</v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0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0</v>
      </c>
      <c r="N4" s="12" t="s">
        <v>57</v>
      </c>
      <c r="O4" s="15" t="n">
        <f aca="false">I4/$L$7</f>
        <v>0</v>
      </c>
      <c r="P4" s="16" t="n">
        <f aca="false">J4/$L$7</f>
        <v>0</v>
      </c>
      <c r="Q4" s="16" t="n">
        <f aca="false">K4/$L$7</f>
        <v>0</v>
      </c>
      <c r="R4" s="17" t="n">
        <f aca="false">L4/$L$7</f>
        <v>0</v>
      </c>
    </row>
    <row r="5" customFormat="false" ht="14.4" hidden="false" customHeight="false" outlineLevel="0" collapsed="false">
      <c r="A5" s="1" t="n">
        <v>3</v>
      </c>
      <c r="B5" s="11" t="s">
        <v>60</v>
      </c>
      <c r="C5" s="11" t="s">
        <v>60</v>
      </c>
      <c r="D5" s="9" t="str">
        <f aca="false">CONCATENATE(B5,C5)</f>
        <v>AA</v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5</v>
      </c>
      <c r="J5" s="13" t="n">
        <f aca="false">COUNTIF($D$3:$D$38,"NN")</f>
        <v>4</v>
      </c>
      <c r="K5" s="1" t="n">
        <f aca="false">COUNTIF($D$3:$D$38,"NA")</f>
        <v>1</v>
      </c>
      <c r="L5" s="14" t="n">
        <f aca="false">SUM(I5:K5)</f>
        <v>10</v>
      </c>
      <c r="N5" s="12" t="s">
        <v>58</v>
      </c>
      <c r="O5" s="16" t="n">
        <f aca="false">I5/$L$7</f>
        <v>0.142857142857143</v>
      </c>
      <c r="P5" s="15" t="n">
        <f aca="false">J5/$L$7</f>
        <v>0.114285714285714</v>
      </c>
      <c r="Q5" s="16" t="n">
        <f aca="false">K5/$L$7</f>
        <v>0.0285714285714286</v>
      </c>
      <c r="R5" s="17" t="n">
        <f aca="false">L5/$L$7</f>
        <v>0.285714285714286</v>
      </c>
    </row>
    <row r="6" customFormat="false" ht="14.4" hidden="false" customHeight="false" outlineLevel="0" collapsed="false">
      <c r="A6" s="1" t="n">
        <v>4</v>
      </c>
      <c r="B6" s="11" t="s">
        <v>60</v>
      </c>
      <c r="C6" s="11" t="s">
        <v>60</v>
      </c>
      <c r="D6" s="9" t="str">
        <f aca="false">CONCATENATE(B6,C6)</f>
        <v>AA</v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8</v>
      </c>
      <c r="J6" s="1" t="n">
        <f aca="false">COUNTIF($D$3:$D$38,"AN")</f>
        <v>2</v>
      </c>
      <c r="K6" s="13" t="n">
        <f aca="false">COUNTIF($D$3:$D$38,"AA")</f>
        <v>15</v>
      </c>
      <c r="L6" s="14" t="n">
        <f aca="false">SUM(I6:K6)</f>
        <v>25</v>
      </c>
      <c r="N6" s="12" t="s">
        <v>60</v>
      </c>
      <c r="O6" s="16" t="n">
        <f aca="false">I6/$L$7</f>
        <v>0.228571428571429</v>
      </c>
      <c r="P6" s="16" t="n">
        <f aca="false">J6/$L$7</f>
        <v>0.0571428571428571</v>
      </c>
      <c r="Q6" s="15" t="n">
        <f aca="false">K6/$L$7</f>
        <v>0.428571428571429</v>
      </c>
      <c r="R6" s="17" t="n">
        <f aca="false">L6/$L$7</f>
        <v>0.714285714285714</v>
      </c>
    </row>
    <row r="7" customFormat="false" ht="14.4" hidden="false" customHeight="false" outlineLevel="0" collapsed="false">
      <c r="A7" s="1" t="n">
        <v>5</v>
      </c>
      <c r="B7" s="11" t="s">
        <v>58</v>
      </c>
      <c r="C7" s="11" t="s">
        <v>58</v>
      </c>
      <c r="D7" s="9" t="str">
        <f aca="false">CONCATENATE(B7,C7)</f>
        <v>NN</v>
      </c>
      <c r="E7" s="10"/>
      <c r="I7" s="14" t="n">
        <f aca="false">SUM(I4:I6)</f>
        <v>13</v>
      </c>
      <c r="J7" s="14" t="n">
        <f aca="false">SUM(J4:J6)</f>
        <v>6</v>
      </c>
      <c r="K7" s="14" t="n">
        <f aca="false">SUM(K4:K6)</f>
        <v>16</v>
      </c>
      <c r="L7" s="18" t="n">
        <f aca="false">SUM(I4:K6)</f>
        <v>35</v>
      </c>
      <c r="N7" s="1"/>
      <c r="O7" s="17" t="n">
        <f aca="false">I7/$L$7</f>
        <v>0.371428571428571</v>
      </c>
      <c r="P7" s="17" t="n">
        <f aca="false">J7/$L$7</f>
        <v>0.171428571428571</v>
      </c>
      <c r="Q7" s="17" t="n">
        <f aca="false">K7/$L$7</f>
        <v>0.457142857142857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11" t="s">
        <v>60</v>
      </c>
      <c r="C8" s="11" t="s">
        <v>57</v>
      </c>
      <c r="D8" s="9" t="str">
        <f aca="false">CONCATENATE(B8,C8)</f>
        <v>AB</v>
      </c>
      <c r="E8" s="10"/>
      <c r="H8" s="19" t="s">
        <v>54</v>
      </c>
      <c r="I8" s="19" t="n">
        <v>29</v>
      </c>
      <c r="J8" s="19" t="n">
        <v>90.625</v>
      </c>
    </row>
    <row r="9" customFormat="false" ht="14.4" hidden="false" customHeight="false" outlineLevel="0" collapsed="false">
      <c r="A9" s="1" t="n">
        <v>7</v>
      </c>
      <c r="B9" s="11" t="s">
        <v>60</v>
      </c>
      <c r="C9" s="11" t="s">
        <v>60</v>
      </c>
      <c r="D9" s="9" t="str">
        <f aca="false">CONCATENATE(B9,C9)</f>
        <v>AA</v>
      </c>
      <c r="E9" s="10"/>
      <c r="G9" s="20"/>
      <c r="H9" s="1" t="s">
        <v>64</v>
      </c>
      <c r="I9" s="1" t="n">
        <f aca="false">I4</f>
        <v>0</v>
      </c>
      <c r="J9" s="1" t="n">
        <f aca="false">J5</f>
        <v>4</v>
      </c>
      <c r="K9" s="1" t="n">
        <f aca="false">K6</f>
        <v>15</v>
      </c>
      <c r="M9" s="1"/>
      <c r="N9" s="0" t="s">
        <v>65</v>
      </c>
      <c r="O9" s="21" t="n">
        <f aca="false">O4+P5+Q6</f>
        <v>0.542857142857143</v>
      </c>
    </row>
    <row r="10" customFormat="false" ht="14.4" hidden="false" customHeight="false" outlineLevel="0" collapsed="false">
      <c r="A10" s="1" t="n">
        <v>8</v>
      </c>
      <c r="B10" s="11" t="s">
        <v>60</v>
      </c>
      <c r="C10" s="11" t="s">
        <v>57</v>
      </c>
      <c r="D10" s="9" t="str">
        <f aca="false">CONCATENATE(B10,C10)</f>
        <v>AB</v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6</v>
      </c>
      <c r="K10" s="1" t="n">
        <f aca="false">L6-K9</f>
        <v>10</v>
      </c>
      <c r="M10" s="1"/>
      <c r="N10" s="0" t="s">
        <v>67</v>
      </c>
      <c r="O10" s="21" t="n">
        <f aca="false">(R4*O7)+(R5*P7)+(R6*Q7)</f>
        <v>0.375510204081633</v>
      </c>
    </row>
    <row r="11" customFormat="false" ht="14.4" hidden="false" customHeight="false" outlineLevel="0" collapsed="false">
      <c r="A11" s="1" t="n">
        <v>9</v>
      </c>
      <c r="B11" s="11" t="s">
        <v>60</v>
      </c>
      <c r="C11" s="11" t="s">
        <v>60</v>
      </c>
      <c r="D11" s="9" t="str">
        <f aca="false">CONCATENATE(B11,C11)</f>
        <v>AA</v>
      </c>
      <c r="E11" s="10"/>
      <c r="G11" s="20"/>
      <c r="H11" s="1" t="s">
        <v>68</v>
      </c>
      <c r="I11" s="1" t="n">
        <f aca="false">I7-I9</f>
        <v>13</v>
      </c>
      <c r="J11" s="1" t="n">
        <f aca="false">J7-J9</f>
        <v>2</v>
      </c>
      <c r="K11" s="1" t="n">
        <f aca="false">K7-K9</f>
        <v>1</v>
      </c>
      <c r="M11" s="1"/>
      <c r="N11" s="0" t="s">
        <v>69</v>
      </c>
      <c r="O11" s="21" t="n">
        <f aca="false">(O7^2)+(P7^2)+(Q7^2)</f>
        <v>0.376326530612245</v>
      </c>
    </row>
    <row r="12" customFormat="false" ht="14.4" hidden="false" customHeight="false" outlineLevel="0" collapsed="false">
      <c r="A12" s="1" t="n">
        <v>10</v>
      </c>
      <c r="B12" s="11" t="s">
        <v>60</v>
      </c>
      <c r="C12" s="11" t="s">
        <v>60</v>
      </c>
      <c r="D12" s="9" t="str">
        <f aca="false">CONCATENATE(B12,C12)</f>
        <v>AA</v>
      </c>
      <c r="E12" s="10"/>
      <c r="G12" s="20"/>
      <c r="H12" s="1" t="s">
        <v>70</v>
      </c>
      <c r="I12" s="1" t="n">
        <f aca="false">$L$7-L4-I7+I9</f>
        <v>22</v>
      </c>
      <c r="J12" s="1" t="n">
        <f aca="false">$L$7-L5-J7+J9</f>
        <v>23</v>
      </c>
      <c r="K12" s="1" t="n">
        <f aca="false">$L$7-L6-K7+K9</f>
        <v>9</v>
      </c>
      <c r="M12" s="1"/>
    </row>
    <row r="13" customFormat="false" ht="14.4" hidden="false" customHeight="false" outlineLevel="0" collapsed="false">
      <c r="A13" s="1" t="n">
        <v>11</v>
      </c>
      <c r="B13" s="11" t="s">
        <v>60</v>
      </c>
      <c r="C13" s="11" t="s">
        <v>60</v>
      </c>
      <c r="D13" s="9" t="str">
        <f aca="false">CONCATENATE(B13,C13)</f>
        <v>AA</v>
      </c>
      <c r="E13" s="10"/>
      <c r="G13" s="20"/>
      <c r="H13" s="1" t="s">
        <v>71</v>
      </c>
      <c r="I13" s="1" t="n">
        <f aca="false">SUM(I9:I12)</f>
        <v>35</v>
      </c>
      <c r="J13" s="1" t="n">
        <f aca="false">SUM(J9:J12)</f>
        <v>35</v>
      </c>
      <c r="K13" s="1" t="n">
        <f aca="false">SUM(K9:K12)</f>
        <v>35</v>
      </c>
      <c r="M13" s="1"/>
      <c r="N13" s="0" t="s">
        <v>51</v>
      </c>
      <c r="O13" s="21" t="n">
        <f aca="false">(O9-O10)/(1-O10)</f>
        <v>0.26797385620915</v>
      </c>
    </row>
    <row r="14" customFormat="false" ht="14.4" hidden="false" customHeight="false" outlineLevel="0" collapsed="false">
      <c r="A14" s="1" t="n">
        <v>12</v>
      </c>
      <c r="B14" s="11" t="s">
        <v>60</v>
      </c>
      <c r="C14" s="11" t="s">
        <v>57</v>
      </c>
      <c r="D14" s="9" t="str">
        <f aca="false">CONCATENATE(B14,C14)</f>
        <v>AB</v>
      </c>
      <c r="E14" s="10"/>
      <c r="G14" s="20"/>
      <c r="M14" s="1"/>
      <c r="N14" s="0" t="s">
        <v>52</v>
      </c>
      <c r="O14" s="21" t="n">
        <f aca="false">(O9-O10)/(1-O11)</f>
        <v>0.268324607329843</v>
      </c>
    </row>
    <row r="15" customFormat="false" ht="14.4" hidden="false" customHeight="false" outlineLevel="0" collapsed="false">
      <c r="A15" s="1" t="n">
        <v>13</v>
      </c>
      <c r="B15" s="11" t="s">
        <v>60</v>
      </c>
      <c r="C15" s="11" t="s">
        <v>60</v>
      </c>
      <c r="D15" s="9" t="str">
        <f aca="false">CONCATENATE(B15,C15)</f>
        <v>AA</v>
      </c>
      <c r="E15" s="10"/>
      <c r="G15" s="20" t="s">
        <v>72</v>
      </c>
      <c r="H15" s="1" t="s">
        <v>73</v>
      </c>
      <c r="I15" s="22" t="n">
        <f aca="false">(I9+I11)/I13</f>
        <v>0.371428571428571</v>
      </c>
      <c r="J15" s="22" t="n">
        <f aca="false">(J9+J11)/J13</f>
        <v>0.171428571428571</v>
      </c>
      <c r="K15" s="22" t="n">
        <f aca="false">(K9+K11)/K13</f>
        <v>0.457142857142857</v>
      </c>
      <c r="L15" s="22"/>
      <c r="M15" s="22"/>
      <c r="N15" s="0" t="s">
        <v>53</v>
      </c>
      <c r="O15" s="21" t="n">
        <f aca="false">(I4+J5+K6)/L7</f>
        <v>0.542857142857143</v>
      </c>
    </row>
    <row r="16" customFormat="false" ht="14.4" hidden="false" customHeight="false" outlineLevel="0" collapsed="false">
      <c r="A16" s="1" t="n">
        <v>14</v>
      </c>
      <c r="B16" s="11" t="s">
        <v>60</v>
      </c>
      <c r="C16" s="11" t="s">
        <v>60</v>
      </c>
      <c r="D16" s="9" t="str">
        <f aca="false">CONCATENATE(B16,C16)</f>
        <v>AA</v>
      </c>
      <c r="E16" s="10"/>
      <c r="G16" s="20" t="s">
        <v>74</v>
      </c>
      <c r="H16" s="1" t="s">
        <v>75</v>
      </c>
      <c r="I16" s="22" t="n">
        <f aca="false">(I9+I10)/I13</f>
        <v>0</v>
      </c>
      <c r="J16" s="22" t="n">
        <f aca="false">(J9+J10)/J13</f>
        <v>0.285714285714286</v>
      </c>
      <c r="K16" s="22" t="n">
        <f aca="false">(K9+K10)/K13</f>
        <v>0.714285714285714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60</v>
      </c>
      <c r="C17" s="11" t="s">
        <v>60</v>
      </c>
      <c r="D17" s="9" t="str">
        <f aca="false">CONCATENATE(B17,C17)</f>
        <v>AA</v>
      </c>
      <c r="E17" s="10"/>
      <c r="G17" s="20" t="s">
        <v>76</v>
      </c>
      <c r="H17" s="1" t="s">
        <v>77</v>
      </c>
      <c r="I17" s="22" t="n">
        <f aca="false">(I9+I10)/(I9+I11)</f>
        <v>0</v>
      </c>
      <c r="J17" s="22" t="n">
        <f aca="false">(J9+J10)/(J9+J11)</f>
        <v>1.66666666666667</v>
      </c>
      <c r="K17" s="22" t="n">
        <f aca="false">(K9+K10)/(K9+K11)</f>
        <v>1.5625</v>
      </c>
      <c r="L17" s="22"/>
      <c r="M17" s="22"/>
    </row>
    <row r="18" customFormat="false" ht="14.4" hidden="false" customHeight="false" outlineLevel="0" collapsed="false">
      <c r="A18" s="1" t="n">
        <v>16</v>
      </c>
      <c r="B18" s="11" t="s">
        <v>60</v>
      </c>
      <c r="C18" s="11" t="s">
        <v>60</v>
      </c>
      <c r="D18" s="9" t="str">
        <f aca="false">CONCATENATE(B18,C18)</f>
        <v>AA</v>
      </c>
      <c r="E18" s="10"/>
      <c r="G18" s="20" t="s">
        <v>79</v>
      </c>
      <c r="H18" s="1" t="s">
        <v>80</v>
      </c>
      <c r="I18" s="22" t="n">
        <f aca="false">I9/(I9+I11)</f>
        <v>0</v>
      </c>
      <c r="J18" s="22" t="n">
        <f aca="false">J9/(J9+J11)</f>
        <v>0.666666666666667</v>
      </c>
      <c r="K18" s="22" t="n">
        <f aca="false">K9/(K9+K11)</f>
        <v>0.9375</v>
      </c>
      <c r="L18" s="22"/>
      <c r="M18" s="22"/>
    </row>
    <row r="19" customFormat="false" ht="14.4" hidden="false" customHeight="false" outlineLevel="0" collapsed="false">
      <c r="A19" s="1" t="n">
        <v>17</v>
      </c>
      <c r="B19" s="11" t="s">
        <v>60</v>
      </c>
      <c r="C19" s="11" t="s">
        <v>57</v>
      </c>
      <c r="D19" s="9" t="str">
        <f aca="false">CONCATENATE(B19,C19)</f>
        <v>AB</v>
      </c>
      <c r="E19" s="10"/>
      <c r="G19" s="1" t="s">
        <v>82</v>
      </c>
      <c r="H19" s="1" t="s">
        <v>83</v>
      </c>
      <c r="I19" s="22" t="n">
        <f aca="false">I10/(I10+I12)</f>
        <v>0</v>
      </c>
      <c r="J19" s="22" t="n">
        <f aca="false">J10/(J10+J12)</f>
        <v>0.206896551724138</v>
      </c>
      <c r="K19" s="22" t="n">
        <f aca="false">K10/(K10+K12)</f>
        <v>0.526315789473684</v>
      </c>
      <c r="L19" s="22"/>
      <c r="M19" s="22"/>
    </row>
    <row r="20" customFormat="false" ht="14.4" hidden="false" customHeight="false" outlineLevel="0" collapsed="false">
      <c r="A20" s="1" t="n">
        <v>18</v>
      </c>
      <c r="B20" s="11" t="s">
        <v>60</v>
      </c>
      <c r="C20" s="11" t="s">
        <v>57</v>
      </c>
      <c r="D20" s="9" t="str">
        <f aca="false">CONCATENATE(B20,C20)</f>
        <v>AB</v>
      </c>
      <c r="E20" s="10"/>
      <c r="G20" s="20" t="s">
        <v>85</v>
      </c>
      <c r="H20" s="1" t="s">
        <v>86</v>
      </c>
      <c r="I20" s="22" t="e">
        <f aca="false">I10/(I9+I10)</f>
        <v>#DIV/0!</v>
      </c>
      <c r="J20" s="22" t="n">
        <f aca="false">J10/(J9+J10)</f>
        <v>0.6</v>
      </c>
      <c r="K20" s="22" t="n">
        <f aca="false">K10/(K9+K10)</f>
        <v>0.4</v>
      </c>
      <c r="L20" s="22"/>
      <c r="M20" s="22"/>
    </row>
    <row r="21" customFormat="false" ht="14.4" hidden="false" customHeight="false" outlineLevel="0" collapsed="false">
      <c r="A21" s="1" t="n">
        <v>19</v>
      </c>
      <c r="B21" s="11" t="s">
        <v>60</v>
      </c>
      <c r="C21" s="11"/>
      <c r="D21" s="9" t="str">
        <f aca="false">CONCATENATE(B21,C21)</f>
        <v>A</v>
      </c>
      <c r="E21" s="10"/>
      <c r="G21" s="20" t="s">
        <v>87</v>
      </c>
      <c r="H21" s="1" t="s">
        <v>53</v>
      </c>
      <c r="I21" s="22" t="n">
        <f aca="false">(I9+I12)/I13</f>
        <v>0.628571428571429</v>
      </c>
      <c r="J21" s="22" t="n">
        <f aca="false">(J9+J12)/J13</f>
        <v>0.771428571428571</v>
      </c>
      <c r="K21" s="22" t="n">
        <f aca="false">(K9+K12)/K13</f>
        <v>0.685714285714286</v>
      </c>
      <c r="L21" s="22"/>
      <c r="M21" s="22"/>
    </row>
    <row r="22" customFormat="false" ht="14.4" hidden="false" customHeight="false" outlineLevel="0" collapsed="false">
      <c r="A22" s="1" t="n">
        <v>20</v>
      </c>
      <c r="B22" s="11" t="s">
        <v>60</v>
      </c>
      <c r="C22" s="11" t="s">
        <v>60</v>
      </c>
      <c r="D22" s="9" t="str">
        <f aca="false">CONCATENATE(B22,C22)</f>
        <v>AA</v>
      </c>
      <c r="E22" s="10"/>
      <c r="G22" s="20" t="s">
        <v>88</v>
      </c>
      <c r="H22" s="1" t="s">
        <v>89</v>
      </c>
      <c r="I22" s="22" t="e">
        <f aca="false">I9/(I9+I10)</f>
        <v>#DIV/0!</v>
      </c>
      <c r="J22" s="22" t="n">
        <f aca="false">J9/(J9+J10)</f>
        <v>0.4</v>
      </c>
      <c r="K22" s="22" t="n">
        <f aca="false">K9/(K9+K10)</f>
        <v>0.6</v>
      </c>
      <c r="L22" s="22"/>
      <c r="M22" s="22"/>
    </row>
    <row r="23" customFormat="false" ht="14.4" hidden="false" customHeight="false" outlineLevel="0" collapsed="false">
      <c r="A23" s="1" t="n">
        <v>21</v>
      </c>
      <c r="B23" s="11" t="s">
        <v>60</v>
      </c>
      <c r="C23" s="11" t="s">
        <v>60</v>
      </c>
      <c r="D23" s="9" t="str">
        <f aca="false">CONCATENATE(B23,C23)</f>
        <v>AA</v>
      </c>
      <c r="E23" s="10"/>
      <c r="G23" s="20" t="s">
        <v>90</v>
      </c>
      <c r="H23" s="1" t="s">
        <v>91</v>
      </c>
      <c r="I23" s="22" t="n">
        <f aca="false">I9/(I9+I10+I11)</f>
        <v>0</v>
      </c>
      <c r="J23" s="22" t="n">
        <f aca="false">J9/(J9+J10+J11)</f>
        <v>0.333333333333333</v>
      </c>
      <c r="K23" s="22" t="n">
        <f aca="false">K9/(K9+K10+K11)</f>
        <v>0.576923076923077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58</v>
      </c>
      <c r="C24" s="11" t="s">
        <v>58</v>
      </c>
      <c r="D24" s="9" t="str">
        <f aca="false">CONCATENATE(B24,C24)</f>
        <v>NN</v>
      </c>
      <c r="E24" s="10"/>
      <c r="G24" s="20" t="s">
        <v>92</v>
      </c>
      <c r="H24" s="1" t="s">
        <v>93</v>
      </c>
      <c r="I24" s="22" t="n">
        <f aca="false">I18-I19</f>
        <v>0</v>
      </c>
      <c r="J24" s="22" t="n">
        <f aca="false">J18-J19</f>
        <v>0.459770114942529</v>
      </c>
      <c r="K24" s="22" t="n">
        <f aca="false">K18-K19</f>
        <v>0.411184210526316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58</v>
      </c>
      <c r="C25" s="11" t="s">
        <v>57</v>
      </c>
      <c r="D25" s="9" t="str">
        <f aca="false">CONCATENATE(B25,C25)</f>
        <v>NB</v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n">
        <f aca="false">(J9*J12)/(J10*J11)</f>
        <v>7.66666666666667</v>
      </c>
      <c r="K25" s="22" t="n">
        <f aca="false">(K9*K12)/(K10*K11)</f>
        <v>13.5</v>
      </c>
      <c r="L25" s="22"/>
      <c r="M25" s="22"/>
    </row>
    <row r="26" customFormat="false" ht="14.4" hidden="false" customHeight="false" outlineLevel="0" collapsed="false">
      <c r="A26" s="1" t="n">
        <v>24</v>
      </c>
      <c r="B26" s="11" t="s">
        <v>58</v>
      </c>
      <c r="C26" s="11" t="s">
        <v>57</v>
      </c>
      <c r="D26" s="9" t="str">
        <f aca="false">CONCATENATE(B26,C26)</f>
        <v>NB</v>
      </c>
      <c r="E26" s="10"/>
    </row>
    <row r="27" customFormat="false" ht="14.4" hidden="false" customHeight="false" outlineLevel="0" collapsed="false">
      <c r="A27" s="1" t="n">
        <v>25</v>
      </c>
      <c r="B27" s="11" t="s">
        <v>58</v>
      </c>
      <c r="C27" s="11" t="s">
        <v>58</v>
      </c>
      <c r="D27" s="9" t="str">
        <f aca="false">CONCATENATE(B27,C27)</f>
        <v>NN</v>
      </c>
      <c r="E27" s="10"/>
      <c r="G27" s="24" t="s">
        <v>54</v>
      </c>
      <c r="H27" s="25" t="n">
        <f aca="false">(SUM(I4:J4)+SUM(I5:K5)+SUM(J6:K6))</f>
        <v>27</v>
      </c>
      <c r="I27" s="25" t="n">
        <f aca="false">H27/L7*100</f>
        <v>77.1428571428572</v>
      </c>
      <c r="N27" s="1"/>
    </row>
    <row r="28" customFormat="false" ht="14.4" hidden="false" customHeight="false" outlineLevel="0" collapsed="false">
      <c r="A28" s="1" t="n">
        <v>26</v>
      </c>
      <c r="B28" s="11" t="s">
        <v>58</v>
      </c>
      <c r="C28" s="11" t="s">
        <v>60</v>
      </c>
      <c r="D28" s="9" t="str">
        <f aca="false">CONCATENATE(B28,C28)</f>
        <v>NA</v>
      </c>
      <c r="E28" s="10"/>
      <c r="N28" s="1"/>
    </row>
    <row r="29" customFormat="false" ht="14.4" hidden="false" customHeight="false" outlineLevel="0" collapsed="false">
      <c r="A29" s="1" t="n">
        <v>27</v>
      </c>
      <c r="B29" s="11" t="s">
        <v>60</v>
      </c>
      <c r="C29" s="11" t="s">
        <v>60</v>
      </c>
      <c r="D29" s="9" t="str">
        <f aca="false">CONCATENATE(B29,C29)</f>
        <v>AA</v>
      </c>
      <c r="E29" s="10"/>
      <c r="G29" s="26"/>
      <c r="H29" s="27"/>
      <c r="I29" s="27"/>
      <c r="J29" s="27"/>
      <c r="K29" s="26"/>
      <c r="N29" s="26"/>
    </row>
    <row r="30" customFormat="false" ht="14.4" hidden="false" customHeight="false" outlineLevel="0" collapsed="false">
      <c r="A30" s="1" t="n">
        <v>28</v>
      </c>
      <c r="B30" s="11" t="s">
        <v>58</v>
      </c>
      <c r="C30" s="11" t="s">
        <v>57</v>
      </c>
      <c r="D30" s="9" t="str">
        <f aca="false">CONCATENATE(B30,C30)</f>
        <v>NB</v>
      </c>
      <c r="E30" s="10"/>
      <c r="G30" s="27"/>
      <c r="H30" s="26"/>
      <c r="I30" s="26"/>
      <c r="J30" s="26"/>
      <c r="K30" s="26"/>
    </row>
    <row r="31" customFormat="false" ht="14.4" hidden="false" customHeight="false" outlineLevel="0" collapsed="false">
      <c r="A31" s="1" t="n">
        <v>29</v>
      </c>
      <c r="B31" s="11" t="s">
        <v>60</v>
      </c>
      <c r="C31" s="11" t="s">
        <v>60</v>
      </c>
      <c r="D31" s="9" t="str">
        <f aca="false">CONCATENATE(B31,C31)</f>
        <v>AA</v>
      </c>
      <c r="E31" s="10"/>
      <c r="G31" s="27"/>
      <c r="H31" s="26"/>
      <c r="I31" s="26"/>
      <c r="J31" s="26"/>
      <c r="K31" s="26"/>
    </row>
    <row r="32" customFormat="false" ht="14.4" hidden="false" customHeight="false" outlineLevel="0" collapsed="false">
      <c r="A32" s="1" t="n">
        <v>30</v>
      </c>
      <c r="B32" s="11" t="s">
        <v>60</v>
      </c>
      <c r="C32" s="11" t="s">
        <v>58</v>
      </c>
      <c r="D32" s="9" t="str">
        <f aca="false">CONCATENATE(B32,C32)</f>
        <v>AN</v>
      </c>
      <c r="E32" s="10"/>
      <c r="G32" s="27"/>
      <c r="H32" s="26"/>
      <c r="I32" s="26"/>
      <c r="J32" s="26"/>
      <c r="K32" s="26"/>
    </row>
    <row r="33" customFormat="false" ht="14.4" hidden="false" customHeight="false" outlineLevel="0" collapsed="false">
      <c r="A33" s="1" t="n">
        <v>31</v>
      </c>
      <c r="B33" s="11" t="s">
        <v>60</v>
      </c>
      <c r="C33" s="11" t="s">
        <v>58</v>
      </c>
      <c r="D33" s="9" t="str">
        <f aca="false">CONCATENATE(B33,C33)</f>
        <v>AN</v>
      </c>
      <c r="E33" s="10"/>
      <c r="G33" s="26"/>
      <c r="H33" s="26"/>
      <c r="I33" s="26"/>
      <c r="J33" s="26"/>
      <c r="K33" s="26"/>
    </row>
    <row r="34" customFormat="false" ht="14.4" hidden="false" customHeight="false" outlineLevel="0" collapsed="false">
      <c r="A34" s="1" t="n">
        <v>32</v>
      </c>
      <c r="B34" s="11" t="s">
        <v>58</v>
      </c>
      <c r="C34" s="11" t="s">
        <v>57</v>
      </c>
      <c r="D34" s="9" t="str">
        <f aca="false">CONCATENATE(B34,C34)</f>
        <v>NB</v>
      </c>
      <c r="E34" s="10"/>
      <c r="G34" s="28"/>
      <c r="H34" s="27"/>
      <c r="I34" s="27"/>
      <c r="J34" s="26"/>
      <c r="K34" s="26"/>
    </row>
    <row r="35" customFormat="false" ht="14.4" hidden="false" customHeight="false" outlineLevel="0" collapsed="false">
      <c r="A35" s="1" t="n">
        <v>33</v>
      </c>
      <c r="B35" s="11" t="s">
        <v>60</v>
      </c>
      <c r="C35" s="11" t="s">
        <v>57</v>
      </c>
      <c r="D35" s="9" t="str">
        <f aca="false">CONCATENATE(B35,C35)</f>
        <v>AB</v>
      </c>
      <c r="E35" s="10"/>
      <c r="G35" s="32"/>
      <c r="H35" s="26"/>
      <c r="I35" s="26"/>
      <c r="J35" s="26"/>
      <c r="K35" s="26"/>
    </row>
    <row r="36" customFormat="false" ht="14.4" hidden="false" customHeight="false" outlineLevel="0" collapsed="false">
      <c r="A36" s="1" t="n">
        <v>34</v>
      </c>
      <c r="B36" s="11" t="s">
        <v>58</v>
      </c>
      <c r="C36" s="11" t="s">
        <v>58</v>
      </c>
      <c r="D36" s="9" t="str">
        <f aca="false">CONCATENATE(B36,C36)</f>
        <v>NN</v>
      </c>
      <c r="E36" s="10"/>
    </row>
    <row r="37" customFormat="false" ht="14.4" hidden="false" customHeight="false" outlineLevel="0" collapsed="false">
      <c r="A37" s="1" t="n">
        <v>35</v>
      </c>
      <c r="B37" s="11" t="s">
        <v>60</v>
      </c>
      <c r="C37" s="11" t="s">
        <v>57</v>
      </c>
      <c r="D37" s="9" t="str">
        <f aca="false">CONCATENATE(B37,C37)</f>
        <v>AB</v>
      </c>
      <c r="E37" s="10"/>
    </row>
    <row r="38" customFormat="false" ht="14.4" hidden="false" customHeight="false" outlineLevel="0" collapsed="false">
      <c r="A38" s="1" t="n">
        <v>36</v>
      </c>
      <c r="B38" s="11" t="s">
        <v>58</v>
      </c>
      <c r="C38" s="11" t="s">
        <v>57</v>
      </c>
      <c r="D38" s="9" t="str">
        <f aca="false">CONCATENATE(B38,C38)</f>
        <v>NB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B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0969387755102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60</v>
      </c>
      <c r="C3" s="33" t="s">
        <v>60</v>
      </c>
      <c r="D3" s="9" t="str">
        <f aca="false">CONCATENATE(B3,C3)</f>
        <v>AA</v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58</v>
      </c>
      <c r="C4" s="33" t="s">
        <v>60</v>
      </c>
      <c r="D4" s="9" t="str">
        <f aca="false">CONCATENATE(B4,C4)</f>
        <v>NA</v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4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4</v>
      </c>
      <c r="N4" s="12" t="s">
        <v>57</v>
      </c>
      <c r="O4" s="15" t="n">
        <f aca="false">I4/$L$7</f>
        <v>0.114285714285714</v>
      </c>
      <c r="P4" s="16" t="n">
        <f aca="false">J4/$L$7</f>
        <v>0</v>
      </c>
      <c r="Q4" s="16" t="n">
        <f aca="false">K4/$L$7</f>
        <v>0</v>
      </c>
      <c r="R4" s="17" t="n">
        <f aca="false">L4/$L$7</f>
        <v>0.114285714285714</v>
      </c>
    </row>
    <row r="5" customFormat="false" ht="14.4" hidden="false" customHeight="false" outlineLevel="0" collapsed="false">
      <c r="A5" s="1" t="n">
        <v>3</v>
      </c>
      <c r="B5" s="33" t="s">
        <v>60</v>
      </c>
      <c r="C5" s="33" t="s">
        <v>60</v>
      </c>
      <c r="D5" s="9" t="str">
        <f aca="false">CONCATENATE(B5,C5)</f>
        <v>AA</v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2</v>
      </c>
      <c r="J5" s="13" t="n">
        <f aca="false">COUNTIF($D$3:$D$38,"NN")</f>
        <v>6</v>
      </c>
      <c r="K5" s="1" t="n">
        <f aca="false">COUNTIF($D$3:$D$38,"NA")</f>
        <v>3</v>
      </c>
      <c r="L5" s="14" t="n">
        <f aca="false">SUM(I5:K5)</f>
        <v>11</v>
      </c>
      <c r="N5" s="12" t="s">
        <v>58</v>
      </c>
      <c r="O5" s="16" t="n">
        <f aca="false">I5/$L$7</f>
        <v>0.0571428571428571</v>
      </c>
      <c r="P5" s="15" t="n">
        <f aca="false">J5/$L$7</f>
        <v>0.171428571428571</v>
      </c>
      <c r="Q5" s="16" t="n">
        <f aca="false">K5/$L$7</f>
        <v>0.0857142857142857</v>
      </c>
      <c r="R5" s="17" t="n">
        <f aca="false">L5/$L$7</f>
        <v>0.314285714285714</v>
      </c>
    </row>
    <row r="6" customFormat="false" ht="14.4" hidden="false" customHeight="false" outlineLevel="0" collapsed="false">
      <c r="A6" s="1" t="n">
        <v>4</v>
      </c>
      <c r="B6" s="11" t="s">
        <v>60</v>
      </c>
      <c r="C6" s="33" t="s">
        <v>57</v>
      </c>
      <c r="D6" s="9" t="str">
        <f aca="false">CONCATENATE(B6,C6)</f>
        <v>AB</v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6</v>
      </c>
      <c r="J6" s="1" t="n">
        <f aca="false">COUNTIF($D$3:$D$38,"AN")</f>
        <v>4</v>
      </c>
      <c r="K6" s="13" t="n">
        <f aca="false">COUNTIF($D$3:$D$38,"AA")</f>
        <v>10</v>
      </c>
      <c r="L6" s="14" t="n">
        <f aca="false">SUM(I6:K6)</f>
        <v>20</v>
      </c>
      <c r="N6" s="12" t="s">
        <v>60</v>
      </c>
      <c r="O6" s="16" t="n">
        <f aca="false">I6/$L$7</f>
        <v>0.171428571428571</v>
      </c>
      <c r="P6" s="16" t="n">
        <f aca="false">J6/$L$7</f>
        <v>0.114285714285714</v>
      </c>
      <c r="Q6" s="15" t="n">
        <f aca="false">K6/$L$7</f>
        <v>0.285714285714286</v>
      </c>
      <c r="R6" s="17" t="n">
        <f aca="false">L6/$L$7</f>
        <v>0.571428571428571</v>
      </c>
    </row>
    <row r="7" customFormat="false" ht="14.4" hidden="false" customHeight="false" outlineLevel="0" collapsed="false">
      <c r="A7" s="1" t="n">
        <v>5</v>
      </c>
      <c r="B7" s="33" t="s">
        <v>58</v>
      </c>
      <c r="C7" s="33" t="s">
        <v>60</v>
      </c>
      <c r="D7" s="9" t="str">
        <f aca="false">CONCATENATE(B7,C7)</f>
        <v>NA</v>
      </c>
      <c r="E7" s="10"/>
      <c r="I7" s="14" t="n">
        <f aca="false">SUM(I4:I6)</f>
        <v>12</v>
      </c>
      <c r="J7" s="14" t="n">
        <f aca="false">SUM(J4:J6)</f>
        <v>10</v>
      </c>
      <c r="K7" s="14" t="n">
        <f aca="false">SUM(K4:K6)</f>
        <v>13</v>
      </c>
      <c r="L7" s="18" t="n">
        <f aca="false">SUM(I4:K6)</f>
        <v>35</v>
      </c>
      <c r="N7" s="1"/>
      <c r="O7" s="17" t="n">
        <f aca="false">I7/$L$7</f>
        <v>0.342857142857143</v>
      </c>
      <c r="P7" s="17" t="n">
        <f aca="false">J7/$L$7</f>
        <v>0.285714285714286</v>
      </c>
      <c r="Q7" s="17" t="n">
        <f aca="false">K7/$L$7</f>
        <v>0.371428571428571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33" t="s">
        <v>58</v>
      </c>
      <c r="C8" s="33" t="s">
        <v>58</v>
      </c>
      <c r="D8" s="9" t="str">
        <f aca="false">CONCATENATE(B8,C8)</f>
        <v>NN</v>
      </c>
      <c r="E8" s="10"/>
      <c r="H8" s="19" t="s">
        <v>54</v>
      </c>
      <c r="I8" s="19" t="n">
        <v>14</v>
      </c>
      <c r="J8" s="19" t="n">
        <v>42.4242424242424</v>
      </c>
    </row>
    <row r="9" customFormat="false" ht="14.4" hidden="false" customHeight="false" outlineLevel="0" collapsed="false">
      <c r="A9" s="1" t="n">
        <v>7</v>
      </c>
      <c r="B9" s="33" t="s">
        <v>60</v>
      </c>
      <c r="C9" s="33" t="s">
        <v>60</v>
      </c>
      <c r="D9" s="9" t="str">
        <f aca="false">CONCATENATE(B9,C9)</f>
        <v>AA</v>
      </c>
      <c r="E9" s="10"/>
      <c r="G9" s="20"/>
      <c r="H9" s="1" t="s">
        <v>64</v>
      </c>
      <c r="I9" s="1" t="n">
        <f aca="false">I4</f>
        <v>4</v>
      </c>
      <c r="J9" s="1" t="n">
        <f aca="false">J5</f>
        <v>6</v>
      </c>
      <c r="K9" s="1" t="n">
        <f aca="false">K6</f>
        <v>10</v>
      </c>
      <c r="M9" s="1"/>
      <c r="N9" s="0" t="s">
        <v>65</v>
      </c>
      <c r="O9" s="21" t="n">
        <f aca="false">O4+P5+Q6</f>
        <v>0.571428571428571</v>
      </c>
    </row>
    <row r="10" customFormat="false" ht="14.4" hidden="false" customHeight="false" outlineLevel="0" collapsed="false">
      <c r="A10" s="1" t="n">
        <v>8</v>
      </c>
      <c r="B10" s="33" t="s">
        <v>58</v>
      </c>
      <c r="C10" s="33" t="s">
        <v>58</v>
      </c>
      <c r="D10" s="9" t="str">
        <f aca="false">CONCATENATE(B10,C10)</f>
        <v>NN</v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5</v>
      </c>
      <c r="K10" s="1" t="n">
        <f aca="false">L6-K9</f>
        <v>10</v>
      </c>
      <c r="M10" s="1"/>
      <c r="N10" s="0" t="s">
        <v>67</v>
      </c>
      <c r="O10" s="21" t="n">
        <f aca="false">(R4*O7)+(R5*P7)+(R6*Q7)</f>
        <v>0.341224489795918</v>
      </c>
    </row>
    <row r="11" customFormat="false" ht="14.4" hidden="false" customHeight="false" outlineLevel="0" collapsed="false">
      <c r="A11" s="1" t="n">
        <v>9</v>
      </c>
      <c r="B11" s="11" t="s">
        <v>60</v>
      </c>
      <c r="C11" s="33" t="s">
        <v>57</v>
      </c>
      <c r="D11" s="9" t="str">
        <f aca="false">CONCATENATE(B11,C11)</f>
        <v>AB</v>
      </c>
      <c r="E11" s="10"/>
      <c r="G11" s="20"/>
      <c r="H11" s="1" t="s">
        <v>68</v>
      </c>
      <c r="I11" s="1" t="n">
        <f aca="false">I7-I9</f>
        <v>8</v>
      </c>
      <c r="J11" s="1" t="n">
        <f aca="false">J7-J9</f>
        <v>4</v>
      </c>
      <c r="K11" s="1" t="n">
        <f aca="false">K7-K9</f>
        <v>3</v>
      </c>
      <c r="M11" s="1"/>
      <c r="N11" s="0" t="s">
        <v>69</v>
      </c>
      <c r="O11" s="21" t="n">
        <f aca="false">(O7^2)+(P7^2)+(Q7^2)</f>
        <v>0.337142857142857</v>
      </c>
    </row>
    <row r="12" customFormat="false" ht="14.4" hidden="false" customHeight="false" outlineLevel="0" collapsed="false">
      <c r="A12" s="1" t="n">
        <v>10</v>
      </c>
      <c r="B12" s="11" t="s">
        <v>60</v>
      </c>
      <c r="C12" s="33" t="s">
        <v>57</v>
      </c>
      <c r="D12" s="9" t="str">
        <f aca="false">CONCATENATE(B12,C12)</f>
        <v>AB</v>
      </c>
      <c r="E12" s="10"/>
      <c r="G12" s="20"/>
      <c r="H12" s="1" t="s">
        <v>70</v>
      </c>
      <c r="I12" s="1" t="n">
        <f aca="false">$L$7-L4-I7+I9</f>
        <v>23</v>
      </c>
      <c r="J12" s="1" t="n">
        <f aca="false">$L$7-L5-J7+J9</f>
        <v>20</v>
      </c>
      <c r="K12" s="1" t="n">
        <f aca="false">$L$7-L6-K7+K9</f>
        <v>12</v>
      </c>
      <c r="M12" s="1"/>
    </row>
    <row r="13" customFormat="false" ht="14.4" hidden="false" customHeight="false" outlineLevel="0" collapsed="false">
      <c r="A13" s="1" t="n">
        <v>11</v>
      </c>
      <c r="B13" s="11" t="s">
        <v>60</v>
      </c>
      <c r="C13" s="33" t="s">
        <v>60</v>
      </c>
      <c r="D13" s="9" t="str">
        <f aca="false">CONCATENATE(B13,C13)</f>
        <v>AA</v>
      </c>
      <c r="E13" s="10"/>
      <c r="G13" s="20"/>
      <c r="H13" s="1" t="s">
        <v>71</v>
      </c>
      <c r="I13" s="1" t="n">
        <f aca="false">SUM(I9:I12)</f>
        <v>35</v>
      </c>
      <c r="J13" s="1" t="n">
        <f aca="false">SUM(J9:J12)</f>
        <v>35</v>
      </c>
      <c r="K13" s="1" t="n">
        <f aca="false">SUM(K9:K12)</f>
        <v>35</v>
      </c>
      <c r="M13" s="1"/>
      <c r="N13" s="0" t="s">
        <v>51</v>
      </c>
      <c r="O13" s="21" t="n">
        <f aca="false">(O9-O10)/(1-O10)</f>
        <v>0.349442379182156</v>
      </c>
    </row>
    <row r="14" customFormat="false" ht="14.4" hidden="false" customHeight="false" outlineLevel="0" collapsed="false">
      <c r="A14" s="1" t="n">
        <v>12</v>
      </c>
      <c r="B14" s="11" t="s">
        <v>60</v>
      </c>
      <c r="C14" s="33" t="s">
        <v>58</v>
      </c>
      <c r="D14" s="9" t="str">
        <f aca="false">CONCATENATE(B14,C14)</f>
        <v>AN</v>
      </c>
      <c r="E14" s="10"/>
      <c r="G14" s="20"/>
      <c r="M14" s="1"/>
      <c r="N14" s="0" t="s">
        <v>52</v>
      </c>
      <c r="O14" s="21" t="n">
        <f aca="false">(O9-O10)/(1-O11)</f>
        <v>0.347290640394089</v>
      </c>
    </row>
    <row r="15" customFormat="false" ht="14.4" hidden="false" customHeight="false" outlineLevel="0" collapsed="false">
      <c r="A15" s="1" t="n">
        <v>13</v>
      </c>
      <c r="B15" s="11" t="s">
        <v>60</v>
      </c>
      <c r="C15" s="33" t="s">
        <v>58</v>
      </c>
      <c r="D15" s="9" t="str">
        <f aca="false">CONCATENATE(B15,C15)</f>
        <v>AN</v>
      </c>
      <c r="E15" s="10"/>
      <c r="G15" s="20" t="s">
        <v>72</v>
      </c>
      <c r="H15" s="1" t="s">
        <v>73</v>
      </c>
      <c r="I15" s="22" t="n">
        <f aca="false">(I9+I11)/I13</f>
        <v>0.342857142857143</v>
      </c>
      <c r="J15" s="22" t="n">
        <f aca="false">(J9+J11)/J13</f>
        <v>0.285714285714286</v>
      </c>
      <c r="K15" s="22" t="n">
        <f aca="false">(K9+K11)/K13</f>
        <v>0.371428571428571</v>
      </c>
      <c r="L15" s="22"/>
      <c r="M15" s="22"/>
      <c r="N15" s="0" t="s">
        <v>53</v>
      </c>
      <c r="O15" s="21" t="n">
        <f aca="false">(I4+J5+K6)/L7</f>
        <v>0.571428571428571</v>
      </c>
    </row>
    <row r="16" customFormat="false" ht="14.4" hidden="false" customHeight="false" outlineLevel="0" collapsed="false">
      <c r="A16" s="1" t="n">
        <v>14</v>
      </c>
      <c r="B16" s="11" t="s">
        <v>60</v>
      </c>
      <c r="C16" s="33" t="s">
        <v>60</v>
      </c>
      <c r="D16" s="9" t="str">
        <f aca="false">CONCATENATE(B16,C16)</f>
        <v>AA</v>
      </c>
      <c r="E16" s="10"/>
      <c r="G16" s="20" t="s">
        <v>74</v>
      </c>
      <c r="H16" s="1" t="s">
        <v>75</v>
      </c>
      <c r="I16" s="22" t="n">
        <f aca="false">(I9+I10)/I13</f>
        <v>0.114285714285714</v>
      </c>
      <c r="J16" s="22" t="n">
        <f aca="false">(J9+J10)/J13</f>
        <v>0.314285714285714</v>
      </c>
      <c r="K16" s="22" t="n">
        <f aca="false">(K9+K10)/K13</f>
        <v>0.571428571428571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60</v>
      </c>
      <c r="C17" s="33"/>
      <c r="D17" s="9" t="str">
        <f aca="false">CONCATENATE(B17,C17)</f>
        <v>A</v>
      </c>
      <c r="E17" s="10"/>
      <c r="G17" s="20" t="s">
        <v>76</v>
      </c>
      <c r="H17" s="1" t="s">
        <v>77</v>
      </c>
      <c r="I17" s="22" t="n">
        <f aca="false">(I9+I10)/(I9+I11)</f>
        <v>0.333333333333333</v>
      </c>
      <c r="J17" s="22" t="n">
        <f aca="false">(J9+J10)/(J9+J11)</f>
        <v>1.1</v>
      </c>
      <c r="K17" s="22" t="n">
        <f aca="false">(K9+K10)/(K9+K11)</f>
        <v>1.53846153846154</v>
      </c>
      <c r="L17" s="22"/>
      <c r="M17" s="22"/>
    </row>
    <row r="18" customFormat="false" ht="14.4" hidden="false" customHeight="false" outlineLevel="0" collapsed="false">
      <c r="A18" s="1" t="n">
        <v>16</v>
      </c>
      <c r="B18" s="33" t="s">
        <v>60</v>
      </c>
      <c r="C18" s="33" t="s">
        <v>60</v>
      </c>
      <c r="D18" s="9" t="str">
        <f aca="false">CONCATENATE(B18,C18)</f>
        <v>AA</v>
      </c>
      <c r="E18" s="10"/>
      <c r="G18" s="20" t="s">
        <v>79</v>
      </c>
      <c r="H18" s="1" t="s">
        <v>80</v>
      </c>
      <c r="I18" s="22" t="n">
        <f aca="false">I9/(I9+I11)</f>
        <v>0.333333333333333</v>
      </c>
      <c r="J18" s="22" t="n">
        <f aca="false">J9/(J9+J11)</f>
        <v>0.6</v>
      </c>
      <c r="K18" s="22" t="n">
        <f aca="false">K9/(K9+K11)</f>
        <v>0.769230769230769</v>
      </c>
      <c r="L18" s="22"/>
      <c r="M18" s="22"/>
    </row>
    <row r="19" customFormat="false" ht="14.4" hidden="false" customHeight="false" outlineLevel="0" collapsed="false">
      <c r="A19" s="1" t="n">
        <v>17</v>
      </c>
      <c r="B19" s="33" t="s">
        <v>60</v>
      </c>
      <c r="C19" s="33" t="s">
        <v>58</v>
      </c>
      <c r="D19" s="9" t="str">
        <f aca="false">CONCATENATE(B19,C19)</f>
        <v>AN</v>
      </c>
      <c r="E19" s="10"/>
      <c r="G19" s="1" t="s">
        <v>82</v>
      </c>
      <c r="H19" s="1" t="s">
        <v>83</v>
      </c>
      <c r="I19" s="22" t="n">
        <f aca="false">I10/(I10+I12)</f>
        <v>0</v>
      </c>
      <c r="J19" s="22" t="n">
        <f aca="false">J10/(J10+J12)</f>
        <v>0.2</v>
      </c>
      <c r="K19" s="22" t="n">
        <f aca="false">K10/(K10+K12)</f>
        <v>0.454545454545455</v>
      </c>
      <c r="L19" s="22"/>
      <c r="M19" s="22"/>
    </row>
    <row r="20" customFormat="false" ht="14.4" hidden="false" customHeight="false" outlineLevel="0" collapsed="false">
      <c r="A20" s="1" t="n">
        <v>18</v>
      </c>
      <c r="B20" s="11" t="s">
        <v>60</v>
      </c>
      <c r="C20" s="33" t="s">
        <v>60</v>
      </c>
      <c r="D20" s="9" t="str">
        <f aca="false">CONCATENATE(B20,C20)</f>
        <v>AA</v>
      </c>
      <c r="E20" s="10"/>
      <c r="G20" s="20" t="s">
        <v>85</v>
      </c>
      <c r="H20" s="1" t="s">
        <v>86</v>
      </c>
      <c r="I20" s="22" t="n">
        <f aca="false">I10/(I9+I10)</f>
        <v>0</v>
      </c>
      <c r="J20" s="22" t="n">
        <f aca="false">J10/(J9+J10)</f>
        <v>0.454545454545455</v>
      </c>
      <c r="K20" s="22" t="n">
        <f aca="false">K10/(K9+K10)</f>
        <v>0.5</v>
      </c>
      <c r="L20" s="22"/>
      <c r="M20" s="22"/>
    </row>
    <row r="21" customFormat="false" ht="14.4" hidden="false" customHeight="false" outlineLevel="0" collapsed="false">
      <c r="A21" s="1" t="n">
        <v>19</v>
      </c>
      <c r="B21" s="33" t="s">
        <v>60</v>
      </c>
      <c r="C21" s="33" t="s">
        <v>57</v>
      </c>
      <c r="D21" s="9" t="str">
        <f aca="false">CONCATENATE(B21,C21)</f>
        <v>AB</v>
      </c>
      <c r="E21" s="10"/>
      <c r="G21" s="20" t="s">
        <v>87</v>
      </c>
      <c r="H21" s="1" t="s">
        <v>53</v>
      </c>
      <c r="I21" s="22" t="n">
        <f aca="false">(I9+I12)/I13</f>
        <v>0.771428571428571</v>
      </c>
      <c r="J21" s="22" t="n">
        <f aca="false">(J9+J12)/J13</f>
        <v>0.742857142857143</v>
      </c>
      <c r="K21" s="22" t="n">
        <f aca="false">(K9+K12)/K13</f>
        <v>0.628571428571429</v>
      </c>
      <c r="L21" s="22"/>
      <c r="M21" s="22"/>
    </row>
    <row r="22" customFormat="false" ht="14.4" hidden="false" customHeight="false" outlineLevel="0" collapsed="false">
      <c r="A22" s="1" t="n">
        <v>20</v>
      </c>
      <c r="B22" s="33" t="s">
        <v>60</v>
      </c>
      <c r="C22" s="33" t="s">
        <v>57</v>
      </c>
      <c r="D22" s="9" t="str">
        <f aca="false">CONCATENATE(B22,C22)</f>
        <v>AB</v>
      </c>
      <c r="E22" s="10"/>
      <c r="G22" s="20" t="s">
        <v>88</v>
      </c>
      <c r="H22" s="1" t="s">
        <v>89</v>
      </c>
      <c r="I22" s="22" t="n">
        <f aca="false">I9/(I9+I10)</f>
        <v>1</v>
      </c>
      <c r="J22" s="22" t="n">
        <f aca="false">J9/(J9+J10)</f>
        <v>0.545454545454545</v>
      </c>
      <c r="K22" s="22" t="n">
        <f aca="false">K9/(K9+K10)</f>
        <v>0.5</v>
      </c>
      <c r="L22" s="22"/>
      <c r="M22" s="22"/>
    </row>
    <row r="23" customFormat="false" ht="14.4" hidden="false" customHeight="false" outlineLevel="0" collapsed="false">
      <c r="A23" s="1" t="n">
        <v>21</v>
      </c>
      <c r="B23" s="33" t="s">
        <v>60</v>
      </c>
      <c r="C23" s="33" t="s">
        <v>60</v>
      </c>
      <c r="D23" s="9" t="str">
        <f aca="false">CONCATENATE(B23,C23)</f>
        <v>AA</v>
      </c>
      <c r="E23" s="10"/>
      <c r="G23" s="20" t="s">
        <v>90</v>
      </c>
      <c r="H23" s="1" t="s">
        <v>91</v>
      </c>
      <c r="I23" s="22" t="n">
        <f aca="false">I9/(I9+I10+I11)</f>
        <v>0.333333333333333</v>
      </c>
      <c r="J23" s="22" t="n">
        <f aca="false">J9/(J9+J10+J11)</f>
        <v>0.4</v>
      </c>
      <c r="K23" s="22" t="n">
        <f aca="false">K9/(K9+K10+K11)</f>
        <v>0.434782608695652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58</v>
      </c>
      <c r="C24" s="33" t="s">
        <v>57</v>
      </c>
      <c r="D24" s="9" t="str">
        <f aca="false">CONCATENATE(B24,C24)</f>
        <v>NB</v>
      </c>
      <c r="E24" s="10"/>
      <c r="G24" s="20" t="s">
        <v>92</v>
      </c>
      <c r="H24" s="1" t="s">
        <v>93</v>
      </c>
      <c r="I24" s="22" t="n">
        <f aca="false">I18-I19</f>
        <v>0.333333333333333</v>
      </c>
      <c r="J24" s="22" t="n">
        <f aca="false">J18-J19</f>
        <v>0.4</v>
      </c>
      <c r="K24" s="22" t="n">
        <f aca="false">K18-K19</f>
        <v>0.314685314685315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58</v>
      </c>
      <c r="C25" s="33" t="s">
        <v>58</v>
      </c>
      <c r="D25" s="9" t="str">
        <f aca="false">CONCATENATE(B25,C25)</f>
        <v>NN</v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n">
        <f aca="false">(J9*J12)/(J10*J11)</f>
        <v>6</v>
      </c>
      <c r="K25" s="22" t="n">
        <f aca="false">(K9*K12)/(K10*K11)</f>
        <v>4</v>
      </c>
      <c r="L25" s="22"/>
      <c r="M25" s="22"/>
    </row>
    <row r="26" customFormat="false" ht="14.4" hidden="false" customHeight="false" outlineLevel="0" collapsed="false">
      <c r="A26" s="1" t="n">
        <v>24</v>
      </c>
      <c r="B26" s="33" t="s">
        <v>58</v>
      </c>
      <c r="C26" s="33" t="s">
        <v>57</v>
      </c>
      <c r="D26" s="9" t="str">
        <f aca="false">CONCATENATE(B26,C26)</f>
        <v>NB</v>
      </c>
      <c r="E26" s="10"/>
    </row>
    <row r="27" customFormat="false" ht="14.4" hidden="false" customHeight="false" outlineLevel="0" collapsed="false">
      <c r="A27" s="1" t="n">
        <v>25</v>
      </c>
      <c r="B27" s="33" t="s">
        <v>57</v>
      </c>
      <c r="C27" s="33" t="s">
        <v>57</v>
      </c>
      <c r="D27" s="9" t="str">
        <f aca="false">CONCATENATE(B27,C27)</f>
        <v>BB</v>
      </c>
      <c r="E27" s="10"/>
      <c r="G27" s="24" t="s">
        <v>54</v>
      </c>
      <c r="H27" s="25" t="n">
        <f aca="false">(SUM(I4:J4)+SUM(I5:K5)+SUM(J6:K6))</f>
        <v>29</v>
      </c>
      <c r="I27" s="25" t="n">
        <f aca="false">H27/L7*100</f>
        <v>82.8571428571429</v>
      </c>
      <c r="N27" s="1"/>
    </row>
    <row r="28" customFormat="false" ht="14.4" hidden="false" customHeight="false" outlineLevel="0" collapsed="false">
      <c r="A28" s="1" t="n">
        <v>26</v>
      </c>
      <c r="B28" s="33" t="s">
        <v>57</v>
      </c>
      <c r="C28" s="33" t="s">
        <v>57</v>
      </c>
      <c r="D28" s="9" t="str">
        <f aca="false">CONCATENATE(B28,C28)</f>
        <v>BB</v>
      </c>
      <c r="E28" s="10"/>
      <c r="N28" s="1"/>
    </row>
    <row r="29" customFormat="false" ht="14.4" hidden="false" customHeight="false" outlineLevel="0" collapsed="false">
      <c r="A29" s="1" t="n">
        <v>27</v>
      </c>
      <c r="B29" s="33" t="s">
        <v>57</v>
      </c>
      <c r="C29" s="33" t="s">
        <v>57</v>
      </c>
      <c r="D29" s="9" t="str">
        <f aca="false">CONCATENATE(B29,C29)</f>
        <v>BB</v>
      </c>
      <c r="E29" s="10"/>
      <c r="N29" s="26"/>
    </row>
    <row r="30" customFormat="false" ht="14.4" hidden="false" customHeight="false" outlineLevel="0" collapsed="false">
      <c r="A30" s="1" t="n">
        <v>28</v>
      </c>
      <c r="B30" s="11" t="s">
        <v>57</v>
      </c>
      <c r="C30" s="33" t="s">
        <v>57</v>
      </c>
      <c r="D30" s="9" t="str">
        <f aca="false">CONCATENATE(B30,C30)</f>
        <v>BB</v>
      </c>
      <c r="E30" s="10"/>
      <c r="G30" s="26"/>
      <c r="H30" s="27"/>
      <c r="I30" s="27"/>
      <c r="J30" s="27"/>
      <c r="K30" s="26"/>
    </row>
    <row r="31" customFormat="false" ht="14.4" hidden="false" customHeight="false" outlineLevel="0" collapsed="false">
      <c r="A31" s="1" t="n">
        <v>29</v>
      </c>
      <c r="B31" s="11" t="s">
        <v>60</v>
      </c>
      <c r="C31" s="33" t="s">
        <v>57</v>
      </c>
      <c r="D31" s="9" t="str">
        <f aca="false">CONCATENATE(B31,C31)</f>
        <v>AB</v>
      </c>
      <c r="E31" s="10"/>
      <c r="G31" s="27"/>
      <c r="H31" s="26"/>
      <c r="I31" s="26"/>
      <c r="J31" s="26"/>
      <c r="K31" s="26"/>
    </row>
    <row r="32" customFormat="false" ht="14.4" hidden="false" customHeight="false" outlineLevel="0" collapsed="false">
      <c r="A32" s="1" t="n">
        <v>30</v>
      </c>
      <c r="B32" s="11" t="s">
        <v>60</v>
      </c>
      <c r="C32" s="33" t="s">
        <v>60</v>
      </c>
      <c r="D32" s="9" t="str">
        <f aca="false">CONCATENATE(B32,C32)</f>
        <v>AA</v>
      </c>
      <c r="E32" s="10"/>
      <c r="G32" s="27"/>
      <c r="H32" s="26"/>
      <c r="I32" s="26"/>
      <c r="J32" s="26"/>
      <c r="K32" s="26"/>
    </row>
    <row r="33" customFormat="false" ht="14.4" hidden="false" customHeight="false" outlineLevel="0" collapsed="false">
      <c r="A33" s="1" t="n">
        <v>31</v>
      </c>
      <c r="B33" s="33" t="s">
        <v>58</v>
      </c>
      <c r="C33" s="33" t="s">
        <v>60</v>
      </c>
      <c r="D33" s="9" t="str">
        <f aca="false">CONCATENATE(B33,C33)</f>
        <v>NA</v>
      </c>
      <c r="E33" s="10"/>
      <c r="G33" s="27"/>
      <c r="H33" s="26"/>
      <c r="I33" s="26"/>
      <c r="J33" s="26"/>
      <c r="K33" s="26"/>
    </row>
    <row r="34" customFormat="false" ht="14.4" hidden="false" customHeight="false" outlineLevel="0" collapsed="false">
      <c r="A34" s="1" t="n">
        <v>32</v>
      </c>
      <c r="B34" s="33" t="s">
        <v>58</v>
      </c>
      <c r="C34" s="33" t="s">
        <v>58</v>
      </c>
      <c r="D34" s="9" t="str">
        <f aca="false">CONCATENATE(B34,C34)</f>
        <v>NN</v>
      </c>
      <c r="E34" s="10"/>
      <c r="G34" s="26"/>
      <c r="H34" s="26"/>
      <c r="I34" s="26"/>
      <c r="J34" s="26"/>
      <c r="K34" s="26"/>
    </row>
    <row r="35" customFormat="false" ht="14.4" hidden="false" customHeight="false" outlineLevel="0" collapsed="false">
      <c r="A35" s="1" t="n">
        <v>33</v>
      </c>
      <c r="B35" s="33" t="s">
        <v>60</v>
      </c>
      <c r="C35" s="33" t="s">
        <v>60</v>
      </c>
      <c r="D35" s="9" t="str">
        <f aca="false">CONCATENATE(B35,C35)</f>
        <v>AA</v>
      </c>
      <c r="E35" s="10"/>
      <c r="G35" s="34"/>
      <c r="H35" s="27"/>
      <c r="I35" s="35"/>
      <c r="J35" s="26"/>
      <c r="K35" s="26"/>
    </row>
    <row r="36" customFormat="false" ht="14.4" hidden="false" customHeight="false" outlineLevel="0" collapsed="false">
      <c r="A36" s="1" t="n">
        <v>34</v>
      </c>
      <c r="B36" s="33" t="s">
        <v>60</v>
      </c>
      <c r="C36" s="33" t="s">
        <v>58</v>
      </c>
      <c r="D36" s="9" t="str">
        <f aca="false">CONCATENATE(B36,C36)</f>
        <v>AN</v>
      </c>
      <c r="E36" s="10"/>
    </row>
    <row r="37" customFormat="false" ht="14.4" hidden="false" customHeight="false" outlineLevel="0" collapsed="false">
      <c r="A37" s="1" t="n">
        <v>35</v>
      </c>
      <c r="B37" s="33" t="s">
        <v>58</v>
      </c>
      <c r="C37" s="33" t="s">
        <v>58</v>
      </c>
      <c r="D37" s="9" t="str">
        <f aca="false">CONCATENATE(B37,C37)</f>
        <v>NN</v>
      </c>
      <c r="E37" s="10"/>
    </row>
    <row r="38" customFormat="false" ht="14.4" hidden="false" customHeight="false" outlineLevel="0" collapsed="false">
      <c r="A38" s="1" t="n">
        <v>36</v>
      </c>
      <c r="B38" s="33" t="s">
        <v>58</v>
      </c>
      <c r="C38" s="33" t="s">
        <v>58</v>
      </c>
      <c r="D38" s="9" t="str">
        <f aca="false">CONCATENATE(B38,C38)</f>
        <v>NN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0.0969387755102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58</v>
      </c>
      <c r="C3" s="11" t="s">
        <v>57</v>
      </c>
      <c r="D3" s="9" t="str">
        <f aca="false">CONCATENATE(B3,C3)</f>
        <v>NB</v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57</v>
      </c>
      <c r="C4" s="11" t="s">
        <v>57</v>
      </c>
      <c r="D4" s="9" t="str">
        <f aca="false">CONCATENATE(B4,C4)</f>
        <v>BB</v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8</v>
      </c>
      <c r="J4" s="1" t="n">
        <f aca="false">COUNTIF($D$3:$D$38,"BN")</f>
        <v>5</v>
      </c>
      <c r="K4" s="1" t="n">
        <f aca="false">COUNTIF($D$3:$D$38,"BA")</f>
        <v>5</v>
      </c>
      <c r="L4" s="14" t="n">
        <f aca="false">SUM(I4:K4)</f>
        <v>18</v>
      </c>
      <c r="N4" s="12" t="s">
        <v>57</v>
      </c>
      <c r="O4" s="15" t="n">
        <f aca="false">I4/$L$7</f>
        <v>0.228571428571429</v>
      </c>
      <c r="P4" s="16" t="n">
        <f aca="false">J4/$L$7</f>
        <v>0.142857142857143</v>
      </c>
      <c r="Q4" s="16" t="n">
        <f aca="false">K4/$L$7</f>
        <v>0.142857142857143</v>
      </c>
      <c r="R4" s="17" t="n">
        <f aca="false">L4/$L$7</f>
        <v>0.514285714285714</v>
      </c>
    </row>
    <row r="5" customFormat="false" ht="14.4" hidden="false" customHeight="false" outlineLevel="0" collapsed="false">
      <c r="A5" s="1" t="n">
        <v>3</v>
      </c>
      <c r="B5" s="11" t="s">
        <v>60</v>
      </c>
      <c r="C5" s="11" t="s">
        <v>57</v>
      </c>
      <c r="D5" s="9" t="str">
        <f aca="false">CONCATENATE(B5,C5)</f>
        <v>AB</v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5</v>
      </c>
      <c r="J5" s="13" t="n">
        <f aca="false">COUNTIF($D$3:$D$38,"NN")</f>
        <v>1</v>
      </c>
      <c r="K5" s="1" t="n">
        <f aca="false">COUNTIF($D$3:$D$38,"NA")</f>
        <v>4</v>
      </c>
      <c r="L5" s="14" t="n">
        <f aca="false">SUM(I5:K5)</f>
        <v>10</v>
      </c>
      <c r="N5" s="12" t="s">
        <v>58</v>
      </c>
      <c r="O5" s="16" t="n">
        <f aca="false">I5/$L$7</f>
        <v>0.142857142857143</v>
      </c>
      <c r="P5" s="15" t="n">
        <f aca="false">J5/$L$7</f>
        <v>0.0285714285714286</v>
      </c>
      <c r="Q5" s="16" t="n">
        <f aca="false">K5/$L$7</f>
        <v>0.114285714285714</v>
      </c>
      <c r="R5" s="17" t="n">
        <f aca="false">L5/$L$7</f>
        <v>0.285714285714286</v>
      </c>
    </row>
    <row r="6" customFormat="false" ht="14.4" hidden="false" customHeight="false" outlineLevel="0" collapsed="false">
      <c r="A6" s="1" t="n">
        <v>4</v>
      </c>
      <c r="B6" s="11" t="s">
        <v>58</v>
      </c>
      <c r="C6" s="11" t="s">
        <v>57</v>
      </c>
      <c r="D6" s="9" t="str">
        <f aca="false">CONCATENATE(B6,C6)</f>
        <v>NB</v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7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7</v>
      </c>
      <c r="N6" s="12" t="s">
        <v>60</v>
      </c>
      <c r="O6" s="16" t="n">
        <f aca="false">I6/$L$7</f>
        <v>0.2</v>
      </c>
      <c r="P6" s="16" t="n">
        <f aca="false">J6/$L$7</f>
        <v>0</v>
      </c>
      <c r="Q6" s="15" t="n">
        <f aca="false">K6/$L$7</f>
        <v>0</v>
      </c>
      <c r="R6" s="17" t="n">
        <f aca="false">L6/$L$7</f>
        <v>0.2</v>
      </c>
    </row>
    <row r="7" customFormat="false" ht="14.4" hidden="false" customHeight="false" outlineLevel="0" collapsed="false">
      <c r="A7" s="1" t="n">
        <v>5</v>
      </c>
      <c r="B7" s="11" t="s">
        <v>57</v>
      </c>
      <c r="C7" s="11" t="s">
        <v>57</v>
      </c>
      <c r="D7" s="9" t="str">
        <f aca="false">CONCATENATE(B7,C7)</f>
        <v>BB</v>
      </c>
      <c r="E7" s="10"/>
      <c r="I7" s="14" t="n">
        <f aca="false">SUM(I4:I6)</f>
        <v>20</v>
      </c>
      <c r="J7" s="14" t="n">
        <f aca="false">SUM(J4:J6)</f>
        <v>6</v>
      </c>
      <c r="K7" s="14" t="n">
        <f aca="false">SUM(K4:K6)</f>
        <v>9</v>
      </c>
      <c r="L7" s="18" t="n">
        <f aca="false">SUM(I4:K6)</f>
        <v>35</v>
      </c>
      <c r="N7" s="1"/>
      <c r="O7" s="17" t="n">
        <f aca="false">I7/$L$7</f>
        <v>0.571428571428571</v>
      </c>
      <c r="P7" s="17" t="n">
        <f aca="false">J7/$L$7</f>
        <v>0.171428571428571</v>
      </c>
      <c r="Q7" s="17" t="n">
        <f aca="false">K7/$L$7</f>
        <v>0.257142857142857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11" t="s">
        <v>57</v>
      </c>
      <c r="C8" s="11" t="s">
        <v>57</v>
      </c>
      <c r="D8" s="9" t="str">
        <f aca="false">CONCATENATE(B8,C8)</f>
        <v>BB</v>
      </c>
      <c r="E8" s="10"/>
      <c r="H8" s="19" t="s">
        <v>54</v>
      </c>
      <c r="I8" s="19" t="n">
        <v>29</v>
      </c>
      <c r="J8" s="36" t="n">
        <v>85.2941176470588</v>
      </c>
    </row>
    <row r="9" customFormat="false" ht="14.4" hidden="false" customHeight="false" outlineLevel="0" collapsed="false">
      <c r="A9" s="1" t="n">
        <v>7</v>
      </c>
      <c r="B9" s="11" t="s">
        <v>58</v>
      </c>
      <c r="C9" s="11" t="s">
        <v>58</v>
      </c>
      <c r="D9" s="9" t="str">
        <f aca="false">CONCATENATE(B9,C9)</f>
        <v>NN</v>
      </c>
      <c r="E9" s="10"/>
      <c r="G9" s="20"/>
      <c r="H9" s="1" t="s">
        <v>64</v>
      </c>
      <c r="I9" s="1" t="n">
        <f aca="false">I4</f>
        <v>8</v>
      </c>
      <c r="J9" s="1" t="n">
        <f aca="false">J5</f>
        <v>1</v>
      </c>
      <c r="K9" s="1" t="n">
        <f aca="false">K6</f>
        <v>0</v>
      </c>
      <c r="M9" s="1"/>
      <c r="N9" s="0" t="s">
        <v>65</v>
      </c>
      <c r="O9" s="21" t="n">
        <f aca="false">O4+P5+Q6</f>
        <v>0.257142857142857</v>
      </c>
    </row>
    <row r="10" customFormat="false" ht="14.4" hidden="false" customHeight="false" outlineLevel="0" collapsed="false">
      <c r="A10" s="1" t="n">
        <v>8</v>
      </c>
      <c r="B10" s="11" t="s">
        <v>57</v>
      </c>
      <c r="C10" s="11" t="s">
        <v>58</v>
      </c>
      <c r="D10" s="9" t="str">
        <f aca="false">CONCATENATE(B10,C10)</f>
        <v>BN</v>
      </c>
      <c r="E10" s="10"/>
      <c r="G10" s="20"/>
      <c r="H10" s="1" t="s">
        <v>66</v>
      </c>
      <c r="I10" s="1" t="n">
        <f aca="false">L4-I9</f>
        <v>10</v>
      </c>
      <c r="J10" s="1" t="n">
        <f aca="false">L5-J9</f>
        <v>9</v>
      </c>
      <c r="K10" s="1" t="n">
        <f aca="false">L6-K9</f>
        <v>7</v>
      </c>
      <c r="M10" s="1"/>
      <c r="N10" s="0" t="s">
        <v>67</v>
      </c>
      <c r="O10" s="21" t="n">
        <f aca="false">(R4*O7)+(R5*P7)+(R6*Q7)</f>
        <v>0.394285714285714</v>
      </c>
    </row>
    <row r="11" customFormat="false" ht="14.4" hidden="false" customHeight="false" outlineLevel="0" collapsed="false">
      <c r="A11" s="1" t="n">
        <v>9</v>
      </c>
      <c r="B11" s="11" t="s">
        <v>58</v>
      </c>
      <c r="C11" s="11" t="s">
        <v>57</v>
      </c>
      <c r="D11" s="9" t="str">
        <f aca="false">CONCATENATE(B11,C11)</f>
        <v>NB</v>
      </c>
      <c r="E11" s="10"/>
      <c r="G11" s="20"/>
      <c r="H11" s="1" t="s">
        <v>68</v>
      </c>
      <c r="I11" s="1" t="n">
        <f aca="false">I7-I9</f>
        <v>12</v>
      </c>
      <c r="J11" s="1" t="n">
        <f aca="false">J7-J9</f>
        <v>5</v>
      </c>
      <c r="K11" s="1" t="n">
        <f aca="false">K7-K9</f>
        <v>9</v>
      </c>
      <c r="M11" s="1"/>
      <c r="N11" s="0" t="s">
        <v>69</v>
      </c>
      <c r="O11" s="21" t="n">
        <f aca="false">(O7^2)+(P7^2)+(Q7^2)</f>
        <v>0.422040816326531</v>
      </c>
    </row>
    <row r="12" customFormat="false" ht="14.4" hidden="false" customHeight="false" outlineLevel="0" collapsed="false">
      <c r="A12" s="1" t="n">
        <v>10</v>
      </c>
      <c r="B12" s="11" t="s">
        <v>60</v>
      </c>
      <c r="C12" s="11" t="s">
        <v>57</v>
      </c>
      <c r="D12" s="9" t="str">
        <f aca="false">CONCATENATE(B12,C12)</f>
        <v>AB</v>
      </c>
      <c r="E12" s="10"/>
      <c r="G12" s="20"/>
      <c r="H12" s="1" t="s">
        <v>70</v>
      </c>
      <c r="I12" s="1" t="n">
        <f aca="false">$L$7-L4-I7+I9</f>
        <v>5</v>
      </c>
      <c r="J12" s="1" t="n">
        <f aca="false">$L$7-L5-J7+J9</f>
        <v>20</v>
      </c>
      <c r="K12" s="1" t="n">
        <f aca="false">$L$7-L6-K7+K9</f>
        <v>19</v>
      </c>
      <c r="M12" s="1"/>
    </row>
    <row r="13" customFormat="false" ht="14.4" hidden="false" customHeight="false" outlineLevel="0" collapsed="false">
      <c r="A13" s="1" t="n">
        <v>11</v>
      </c>
      <c r="B13" s="11" t="s">
        <v>60</v>
      </c>
      <c r="C13" s="11" t="s">
        <v>57</v>
      </c>
      <c r="D13" s="9" t="str">
        <f aca="false">CONCATENATE(B13,C13)</f>
        <v>AB</v>
      </c>
      <c r="E13" s="10"/>
      <c r="G13" s="20"/>
      <c r="H13" s="1" t="s">
        <v>71</v>
      </c>
      <c r="I13" s="1" t="n">
        <f aca="false">SUM(I9:I12)</f>
        <v>35</v>
      </c>
      <c r="J13" s="1" t="n">
        <f aca="false">SUM(J9:J12)</f>
        <v>35</v>
      </c>
      <c r="K13" s="1" t="n">
        <f aca="false">SUM(K9:K12)</f>
        <v>35</v>
      </c>
      <c r="M13" s="1"/>
      <c r="N13" s="0" t="s">
        <v>51</v>
      </c>
      <c r="O13" s="21" t="n">
        <f aca="false">(O9-O10)/(1-O10)</f>
        <v>-0.226415094339623</v>
      </c>
    </row>
    <row r="14" customFormat="false" ht="14.4" hidden="false" customHeight="false" outlineLevel="0" collapsed="false">
      <c r="A14" s="1" t="n">
        <v>12</v>
      </c>
      <c r="B14" s="11" t="s">
        <v>58</v>
      </c>
      <c r="C14" s="11" t="s">
        <v>57</v>
      </c>
      <c r="D14" s="9" t="str">
        <f aca="false">CONCATENATE(B14,C14)</f>
        <v>NB</v>
      </c>
      <c r="E14" s="10"/>
      <c r="G14" s="20"/>
      <c r="M14" s="1"/>
      <c r="N14" s="0" t="s">
        <v>52</v>
      </c>
      <c r="O14" s="21" t="n">
        <f aca="false">(O9-O10)/(1-O11)</f>
        <v>-0.23728813559322</v>
      </c>
    </row>
    <row r="15" customFormat="false" ht="14.4" hidden="false" customHeight="false" outlineLevel="0" collapsed="false">
      <c r="A15" s="1" t="n">
        <v>13</v>
      </c>
      <c r="B15" s="11" t="s">
        <v>60</v>
      </c>
      <c r="C15" s="11" t="s">
        <v>57</v>
      </c>
      <c r="D15" s="9" t="str">
        <f aca="false">CONCATENATE(B15,C15)</f>
        <v>AB</v>
      </c>
      <c r="E15" s="10"/>
      <c r="G15" s="20" t="s">
        <v>72</v>
      </c>
      <c r="H15" s="1" t="s">
        <v>73</v>
      </c>
      <c r="I15" s="22" t="n">
        <f aca="false">(I9+I11)/I13</f>
        <v>0.571428571428571</v>
      </c>
      <c r="J15" s="22" t="n">
        <f aca="false">(J9+J11)/J13</f>
        <v>0.171428571428571</v>
      </c>
      <c r="K15" s="22" t="n">
        <f aca="false">(K9+K11)/K13</f>
        <v>0.257142857142857</v>
      </c>
      <c r="L15" s="22"/>
      <c r="M15" s="22"/>
      <c r="N15" s="0" t="s">
        <v>53</v>
      </c>
      <c r="O15" s="21" t="n">
        <f aca="false">(I4+J5+K6)/L7</f>
        <v>0.257142857142857</v>
      </c>
    </row>
    <row r="16" customFormat="false" ht="14.4" hidden="false" customHeight="false" outlineLevel="0" collapsed="false">
      <c r="A16" s="1" t="n">
        <v>14</v>
      </c>
      <c r="B16" s="11" t="s">
        <v>57</v>
      </c>
      <c r="C16" s="11" t="s">
        <v>60</v>
      </c>
      <c r="D16" s="9" t="str">
        <f aca="false">CONCATENATE(B16,C16)</f>
        <v>BA</v>
      </c>
      <c r="E16" s="10"/>
      <c r="G16" s="20" t="s">
        <v>74</v>
      </c>
      <c r="H16" s="1" t="s">
        <v>75</v>
      </c>
      <c r="I16" s="22" t="n">
        <f aca="false">(I9+I10)/I13</f>
        <v>0.514285714285714</v>
      </c>
      <c r="J16" s="22" t="n">
        <f aca="false">(J9+J10)/J13</f>
        <v>0.285714285714286</v>
      </c>
      <c r="K16" s="22" t="n">
        <f aca="false">(K9+K10)/K13</f>
        <v>0.2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58</v>
      </c>
      <c r="C17" s="11" t="s">
        <v>60</v>
      </c>
      <c r="D17" s="9" t="str">
        <f aca="false">CONCATENATE(B17,C17)</f>
        <v>NA</v>
      </c>
      <c r="E17" s="10"/>
      <c r="G17" s="20" t="s">
        <v>76</v>
      </c>
      <c r="H17" s="1" t="s">
        <v>77</v>
      </c>
      <c r="I17" s="22" t="n">
        <f aca="false">(I9+I10)/(I9+I11)</f>
        <v>0.9</v>
      </c>
      <c r="J17" s="22" t="n">
        <f aca="false">(J9+J10)/(J9+J11)</f>
        <v>1.66666666666667</v>
      </c>
      <c r="K17" s="22" t="n">
        <f aca="false">(K9+K10)/(K9+K11)</f>
        <v>0.777777777777778</v>
      </c>
      <c r="L17" s="22"/>
      <c r="M17" s="22"/>
    </row>
    <row r="18" customFormat="false" ht="14.4" hidden="false" customHeight="false" outlineLevel="0" collapsed="false">
      <c r="A18" s="1" t="n">
        <v>16</v>
      </c>
      <c r="B18" s="11" t="s">
        <v>60</v>
      </c>
      <c r="C18" s="11" t="s">
        <v>57</v>
      </c>
      <c r="D18" s="9" t="str">
        <f aca="false">CONCATENATE(B18,C18)</f>
        <v>AB</v>
      </c>
      <c r="E18" s="10"/>
      <c r="G18" s="20" t="s">
        <v>79</v>
      </c>
      <c r="H18" s="1" t="s">
        <v>80</v>
      </c>
      <c r="I18" s="22" t="n">
        <f aca="false">I9/(I9+I11)</f>
        <v>0.4</v>
      </c>
      <c r="J18" s="22" t="n">
        <f aca="false">J9/(J9+J11)</f>
        <v>0.166666666666667</v>
      </c>
      <c r="K18" s="22" t="n">
        <f aca="false">K9/(K9+K11)</f>
        <v>0</v>
      </c>
      <c r="L18" s="22"/>
      <c r="M18" s="22"/>
    </row>
    <row r="19" customFormat="false" ht="14.4" hidden="false" customHeight="false" outlineLevel="0" collapsed="false">
      <c r="A19" s="1" t="n">
        <v>17</v>
      </c>
      <c r="B19" s="11" t="s">
        <v>60</v>
      </c>
      <c r="C19" s="11" t="s">
        <v>57</v>
      </c>
      <c r="D19" s="9" t="str">
        <f aca="false">CONCATENATE(B19,C19)</f>
        <v>AB</v>
      </c>
      <c r="E19" s="10"/>
      <c r="G19" s="1" t="s">
        <v>82</v>
      </c>
      <c r="H19" s="1" t="s">
        <v>83</v>
      </c>
      <c r="I19" s="22" t="n">
        <f aca="false">I10/(I10+I12)</f>
        <v>0.666666666666667</v>
      </c>
      <c r="J19" s="22" t="n">
        <f aca="false">J10/(J10+J12)</f>
        <v>0.310344827586207</v>
      </c>
      <c r="K19" s="22" t="n">
        <f aca="false">K10/(K10+K12)</f>
        <v>0.269230769230769</v>
      </c>
      <c r="L19" s="22"/>
      <c r="M19" s="22"/>
    </row>
    <row r="20" customFormat="false" ht="14.4" hidden="false" customHeight="false" outlineLevel="0" collapsed="false">
      <c r="A20" s="1" t="n">
        <v>18</v>
      </c>
      <c r="B20" s="11" t="s">
        <v>58</v>
      </c>
      <c r="C20" s="11" t="s">
        <v>60</v>
      </c>
      <c r="D20" s="9" t="str">
        <f aca="false">CONCATENATE(B20,C20)</f>
        <v>NA</v>
      </c>
      <c r="E20" s="10"/>
      <c r="G20" s="20" t="s">
        <v>85</v>
      </c>
      <c r="H20" s="1" t="s">
        <v>86</v>
      </c>
      <c r="I20" s="22" t="n">
        <f aca="false">I10/(I9+I10)</f>
        <v>0.555555555555556</v>
      </c>
      <c r="J20" s="22" t="n">
        <f aca="false">J10/(J9+J10)</f>
        <v>0.9</v>
      </c>
      <c r="K20" s="22" t="n">
        <f aca="false">K10/(K9+K10)</f>
        <v>1</v>
      </c>
      <c r="L20" s="22"/>
      <c r="M20" s="22"/>
    </row>
    <row r="21" customFormat="false" ht="14.4" hidden="false" customHeight="false" outlineLevel="0" collapsed="false">
      <c r="A21" s="1" t="n">
        <v>19</v>
      </c>
      <c r="B21" s="11"/>
      <c r="C21" s="11"/>
      <c r="D21" s="9"/>
      <c r="E21" s="10"/>
      <c r="G21" s="20" t="s">
        <v>87</v>
      </c>
      <c r="H21" s="1" t="s">
        <v>53</v>
      </c>
      <c r="I21" s="22" t="n">
        <f aca="false">(I9+I12)/I13</f>
        <v>0.371428571428571</v>
      </c>
      <c r="J21" s="22" t="n">
        <f aca="false">(J9+J12)/J13</f>
        <v>0.6</v>
      </c>
      <c r="K21" s="22" t="n">
        <f aca="false">(K9+K12)/K13</f>
        <v>0.542857142857143</v>
      </c>
      <c r="L21" s="22"/>
      <c r="M21" s="22"/>
    </row>
    <row r="22" customFormat="false" ht="14.4" hidden="false" customHeight="false" outlineLevel="0" collapsed="false">
      <c r="A22" s="1" t="n">
        <v>20</v>
      </c>
      <c r="B22" s="11" t="s">
        <v>58</v>
      </c>
      <c r="C22" s="11" t="s">
        <v>57</v>
      </c>
      <c r="D22" s="9" t="str">
        <f aca="false">CONCATENATE(B22,C22)</f>
        <v>NB</v>
      </c>
      <c r="E22" s="10"/>
      <c r="G22" s="20" t="s">
        <v>88</v>
      </c>
      <c r="H22" s="1" t="s">
        <v>89</v>
      </c>
      <c r="I22" s="22" t="n">
        <f aca="false">I9/(I9+I10)</f>
        <v>0.444444444444444</v>
      </c>
      <c r="J22" s="22" t="n">
        <f aca="false">J9/(J9+J10)</f>
        <v>0.1</v>
      </c>
      <c r="K22" s="22" t="n">
        <f aca="false">K9/(K9+K10)</f>
        <v>0</v>
      </c>
      <c r="L22" s="22"/>
      <c r="M22" s="22"/>
    </row>
    <row r="23" customFormat="false" ht="14.4" hidden="false" customHeight="false" outlineLevel="0" collapsed="false">
      <c r="A23" s="1" t="n">
        <v>21</v>
      </c>
      <c r="B23" s="11" t="s">
        <v>60</v>
      </c>
      <c r="C23" s="11" t="s">
        <v>57</v>
      </c>
      <c r="D23" s="9" t="str">
        <f aca="false">CONCATENATE(B23,C23)</f>
        <v>AB</v>
      </c>
      <c r="E23" s="10"/>
      <c r="G23" s="20" t="s">
        <v>90</v>
      </c>
      <c r="H23" s="1" t="s">
        <v>91</v>
      </c>
      <c r="I23" s="22" t="n">
        <f aca="false">I9/(I9+I10+I11)</f>
        <v>0.266666666666667</v>
      </c>
      <c r="J23" s="22" t="n">
        <f aca="false">J9/(J9+J10+J11)</f>
        <v>0.0666666666666667</v>
      </c>
      <c r="K23" s="22" t="n">
        <f aca="false">K9/(K9+K10+K11)</f>
        <v>0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57</v>
      </c>
      <c r="C24" s="11" t="s">
        <v>57</v>
      </c>
      <c r="D24" s="9" t="str">
        <f aca="false">CONCATENATE(B24,C24)</f>
        <v>BB</v>
      </c>
      <c r="E24" s="10"/>
      <c r="G24" s="20" t="s">
        <v>92</v>
      </c>
      <c r="H24" s="1" t="s">
        <v>93</v>
      </c>
      <c r="I24" s="22" t="n">
        <f aca="false">I18-I19</f>
        <v>-0.266666666666667</v>
      </c>
      <c r="J24" s="22" t="n">
        <f aca="false">J18-J19</f>
        <v>-0.14367816091954</v>
      </c>
      <c r="K24" s="22" t="n">
        <f aca="false">K18-K19</f>
        <v>-0.269230769230769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57</v>
      </c>
      <c r="C25" s="11" t="s">
        <v>57</v>
      </c>
      <c r="D25" s="9" t="str">
        <f aca="false">CONCATENATE(B25,C25)</f>
        <v>BB</v>
      </c>
      <c r="E25" s="10"/>
      <c r="G25" s="20" t="s">
        <v>94</v>
      </c>
      <c r="H25" s="1" t="s">
        <v>95</v>
      </c>
      <c r="I25" s="22" t="n">
        <f aca="false">(I9*I12)/(I10*I11)</f>
        <v>0.333333333333333</v>
      </c>
      <c r="J25" s="22" t="n">
        <f aca="false">(J9*J12)/(J10*J11)</f>
        <v>0.444444444444444</v>
      </c>
      <c r="K25" s="22" t="n">
        <f aca="false">(K9*K12)/(K10*K11)</f>
        <v>0</v>
      </c>
      <c r="L25" s="22"/>
      <c r="M25" s="22"/>
    </row>
    <row r="26" customFormat="false" ht="14.4" hidden="false" customHeight="false" outlineLevel="0" collapsed="false">
      <c r="A26" s="1" t="n">
        <v>24</v>
      </c>
      <c r="B26" s="11" t="s">
        <v>57</v>
      </c>
      <c r="C26" s="11" t="s">
        <v>58</v>
      </c>
      <c r="D26" s="9" t="str">
        <f aca="false">CONCATENATE(B26,C26)</f>
        <v>BN</v>
      </c>
      <c r="E26" s="10"/>
    </row>
    <row r="27" customFormat="false" ht="14.4" hidden="false" customHeight="false" outlineLevel="0" collapsed="false">
      <c r="A27" s="1" t="n">
        <v>25</v>
      </c>
      <c r="B27" s="11" t="s">
        <v>57</v>
      </c>
      <c r="C27" s="11" t="s">
        <v>60</v>
      </c>
      <c r="D27" s="9" t="str">
        <f aca="false">CONCATENATE(B27,C27)</f>
        <v>BA</v>
      </c>
      <c r="E27" s="10"/>
      <c r="G27" s="24" t="s">
        <v>54</v>
      </c>
      <c r="H27" s="25" t="n">
        <f aca="false">(SUM(I4:J4)+SUM(I5:K5)+SUM(J6:K6))</f>
        <v>23</v>
      </c>
      <c r="I27" s="25" t="n">
        <f aca="false">H27/L7*100</f>
        <v>65.7142857142857</v>
      </c>
      <c r="N27" s="1"/>
    </row>
    <row r="28" customFormat="false" ht="14.4" hidden="false" customHeight="false" outlineLevel="0" collapsed="false">
      <c r="A28" s="1" t="n">
        <v>26</v>
      </c>
      <c r="B28" s="11" t="s">
        <v>57</v>
      </c>
      <c r="C28" s="11" t="s">
        <v>58</v>
      </c>
      <c r="D28" s="9" t="str">
        <f aca="false">CONCATENATE(B28,C28)</f>
        <v>BN</v>
      </c>
      <c r="E28" s="10"/>
      <c r="N28" s="1"/>
    </row>
    <row r="29" customFormat="false" ht="14.4" hidden="false" customHeight="false" outlineLevel="0" collapsed="false">
      <c r="A29" s="1" t="n">
        <v>27</v>
      </c>
      <c r="B29" s="11" t="s">
        <v>57</v>
      </c>
      <c r="C29" s="11" t="s">
        <v>60</v>
      </c>
      <c r="D29" s="9" t="str">
        <f aca="false">CONCATENATE(B29,C29)</f>
        <v>BA</v>
      </c>
      <c r="E29" s="10"/>
      <c r="N29" s="26"/>
    </row>
    <row r="30" customFormat="false" ht="14.4" hidden="false" customHeight="false" outlineLevel="0" collapsed="false">
      <c r="A30" s="1" t="n">
        <v>28</v>
      </c>
      <c r="B30" s="11" t="s">
        <v>57</v>
      </c>
      <c r="C30" s="11" t="s">
        <v>58</v>
      </c>
      <c r="D30" s="9" t="str">
        <f aca="false">CONCATENATE(B30,C30)</f>
        <v>BN</v>
      </c>
      <c r="E30" s="10"/>
    </row>
    <row r="31" customFormat="false" ht="14.4" hidden="false" customHeight="false" outlineLevel="0" collapsed="false">
      <c r="A31" s="1" t="n">
        <v>29</v>
      </c>
      <c r="B31" s="11" t="s">
        <v>58</v>
      </c>
      <c r="C31" s="11" t="s">
        <v>60</v>
      </c>
      <c r="D31" s="9" t="str">
        <f aca="false">CONCATENATE(B31,C31)</f>
        <v>NA</v>
      </c>
      <c r="E31" s="10"/>
    </row>
    <row r="32" customFormat="false" ht="14.4" hidden="false" customHeight="false" outlineLevel="0" collapsed="false">
      <c r="A32" s="1" t="n">
        <v>30</v>
      </c>
      <c r="B32" s="11" t="s">
        <v>57</v>
      </c>
      <c r="C32" s="11" t="s">
        <v>60</v>
      </c>
      <c r="D32" s="9" t="str">
        <f aca="false">CONCATENATE(B32,C32)</f>
        <v>BA</v>
      </c>
      <c r="E32" s="10"/>
    </row>
    <row r="33" customFormat="false" ht="14.4" hidden="false" customHeight="false" outlineLevel="0" collapsed="false">
      <c r="A33" s="1" t="n">
        <v>31</v>
      </c>
      <c r="B33" s="11" t="s">
        <v>57</v>
      </c>
      <c r="C33" s="11" t="s">
        <v>60</v>
      </c>
      <c r="D33" s="9" t="str">
        <f aca="false">CONCATENATE(B33,C33)</f>
        <v>BA</v>
      </c>
      <c r="E33" s="10"/>
    </row>
    <row r="34" customFormat="false" ht="14.4" hidden="false" customHeight="false" outlineLevel="0" collapsed="false">
      <c r="A34" s="1" t="n">
        <v>32</v>
      </c>
      <c r="B34" s="11" t="s">
        <v>57</v>
      </c>
      <c r="C34" s="11" t="s">
        <v>57</v>
      </c>
      <c r="D34" s="9" t="str">
        <f aca="false">CONCATENATE(B34,C34)</f>
        <v>BB</v>
      </c>
      <c r="E34" s="10"/>
    </row>
    <row r="35" customFormat="false" ht="14.4" hidden="false" customHeight="false" outlineLevel="0" collapsed="false">
      <c r="A35" s="1" t="n">
        <v>33</v>
      </c>
      <c r="B35" s="11" t="s">
        <v>58</v>
      </c>
      <c r="C35" s="11" t="s">
        <v>60</v>
      </c>
      <c r="D35" s="9" t="str">
        <f aca="false">CONCATENATE(B35,C35)</f>
        <v>NA</v>
      </c>
      <c r="E35" s="10"/>
    </row>
    <row r="36" customFormat="false" ht="14.4" hidden="false" customHeight="false" outlineLevel="0" collapsed="false">
      <c r="A36" s="1" t="n">
        <v>34</v>
      </c>
      <c r="B36" s="11" t="s">
        <v>57</v>
      </c>
      <c r="C36" s="11" t="s">
        <v>57</v>
      </c>
      <c r="D36" s="9" t="str">
        <f aca="false">CONCATENATE(B36,C36)</f>
        <v>BB</v>
      </c>
      <c r="E36" s="10"/>
    </row>
    <row r="37" customFormat="false" ht="14.4" hidden="false" customHeight="false" outlineLevel="0" collapsed="false">
      <c r="A37" s="1" t="n">
        <v>35</v>
      </c>
      <c r="B37" s="11" t="s">
        <v>57</v>
      </c>
      <c r="C37" s="11" t="s">
        <v>58</v>
      </c>
      <c r="D37" s="9" t="str">
        <f aca="false">CONCATENATE(B37,C37)</f>
        <v>BN</v>
      </c>
      <c r="E37" s="10"/>
    </row>
    <row r="38" customFormat="false" ht="14.4" hidden="false" customHeight="false" outlineLevel="0" collapsed="false">
      <c r="A38" s="1" t="n">
        <v>36</v>
      </c>
      <c r="B38" s="11" t="s">
        <v>57</v>
      </c>
      <c r="C38" s="11" t="s">
        <v>57</v>
      </c>
      <c r="D38" s="9" t="str">
        <f aca="false">CONCATENATE(B38,C38)</f>
        <v>BB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1" activeCellId="0" sqref="B21:D21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0969387755102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57</v>
      </c>
      <c r="C3" s="11" t="s">
        <v>57</v>
      </c>
      <c r="D3" s="9" t="str">
        <f aca="false">CONCATENATE(B3,C3)</f>
        <v>BB</v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57</v>
      </c>
      <c r="C4" s="11" t="s">
        <v>58</v>
      </c>
      <c r="D4" s="9" t="str">
        <f aca="false">CONCATENATE(B4,C4)</f>
        <v>BN</v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22</v>
      </c>
      <c r="J4" s="1" t="n">
        <f aca="false">COUNTIF($D$3:$D$38,"BN")</f>
        <v>1</v>
      </c>
      <c r="K4" s="1" t="n">
        <f aca="false">COUNTIF($D$3:$D$38,"BA")</f>
        <v>0</v>
      </c>
      <c r="L4" s="14" t="n">
        <f aca="false">SUM(I4:K4)</f>
        <v>23</v>
      </c>
      <c r="N4" s="12" t="s">
        <v>57</v>
      </c>
      <c r="O4" s="15" t="n">
        <f aca="false">I4/$L$7</f>
        <v>0.647058823529412</v>
      </c>
      <c r="P4" s="16" t="n">
        <f aca="false">J4/$L$7</f>
        <v>0.0294117647058823</v>
      </c>
      <c r="Q4" s="16" t="n">
        <f aca="false">K4/$L$7</f>
        <v>0</v>
      </c>
      <c r="R4" s="17" t="n">
        <f aca="false">L4/$L$7</f>
        <v>0.676470588235294</v>
      </c>
    </row>
    <row r="5" customFormat="false" ht="14.4" hidden="false" customHeight="false" outlineLevel="0" collapsed="false">
      <c r="A5" s="1" t="n">
        <v>3</v>
      </c>
      <c r="B5" s="11" t="s">
        <v>58</v>
      </c>
      <c r="C5" s="11" t="s">
        <v>57</v>
      </c>
      <c r="D5" s="9" t="str">
        <f aca="false">CONCATENATE(B5,C5)</f>
        <v>NB</v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7</v>
      </c>
      <c r="J5" s="13" t="n">
        <f aca="false">COUNTIF($D$3:$D$38,"NN")</f>
        <v>1</v>
      </c>
      <c r="K5" s="1" t="n">
        <f aca="false">COUNTIF($D$3:$D$38,"NA")</f>
        <v>0</v>
      </c>
      <c r="L5" s="14" t="n">
        <f aca="false">SUM(I5:K5)</f>
        <v>8</v>
      </c>
      <c r="N5" s="12" t="s">
        <v>58</v>
      </c>
      <c r="O5" s="16" t="n">
        <f aca="false">I5/$L$7</f>
        <v>0.205882352941176</v>
      </c>
      <c r="P5" s="15" t="n">
        <f aca="false">J5/$L$7</f>
        <v>0.0294117647058823</v>
      </c>
      <c r="Q5" s="16" t="n">
        <f aca="false">K5/$L$7</f>
        <v>0</v>
      </c>
      <c r="R5" s="17" t="n">
        <f aca="false">L5/$L$7</f>
        <v>0.235294117647059</v>
      </c>
    </row>
    <row r="6" customFormat="false" ht="14.4" hidden="false" customHeight="false" outlineLevel="0" collapsed="false">
      <c r="A6" s="1" t="n">
        <v>4</v>
      </c>
      <c r="B6" s="11" t="s">
        <v>58</v>
      </c>
      <c r="C6" s="11" t="s">
        <v>57</v>
      </c>
      <c r="D6" s="9" t="str">
        <f aca="false">CONCATENATE(B6,C6)</f>
        <v>NB</v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1</v>
      </c>
      <c r="J6" s="1" t="n">
        <f aca="false">COUNTIF($D$3:$D$38,"AN")</f>
        <v>2</v>
      </c>
      <c r="K6" s="13" t="n">
        <f aca="false">COUNTIF($D$3:$D$38,"AA")</f>
        <v>0</v>
      </c>
      <c r="L6" s="14" t="n">
        <f aca="false">SUM(I6:K6)</f>
        <v>3</v>
      </c>
      <c r="N6" s="12" t="s">
        <v>60</v>
      </c>
      <c r="O6" s="16" t="n">
        <f aca="false">I6/$L$7</f>
        <v>0.0294117647058823</v>
      </c>
      <c r="P6" s="16" t="n">
        <f aca="false">J6/$L$7</f>
        <v>0.0588235294117647</v>
      </c>
      <c r="Q6" s="15" t="n">
        <f aca="false">K6/$L$7</f>
        <v>0</v>
      </c>
      <c r="R6" s="17" t="n">
        <f aca="false">L6/$L$7</f>
        <v>0.0882352941176471</v>
      </c>
    </row>
    <row r="7" customFormat="false" ht="14.4" hidden="false" customHeight="false" outlineLevel="0" collapsed="false">
      <c r="A7" s="1" t="n">
        <v>5</v>
      </c>
      <c r="B7" s="11" t="s">
        <v>57</v>
      </c>
      <c r="C7" s="11" t="s">
        <v>57</v>
      </c>
      <c r="D7" s="9" t="str">
        <f aca="false">CONCATENATE(B7,C7)</f>
        <v>BB</v>
      </c>
      <c r="E7" s="10"/>
      <c r="I7" s="14" t="n">
        <f aca="false">SUM(I4:I6)</f>
        <v>30</v>
      </c>
      <c r="J7" s="14" t="n">
        <f aca="false">SUM(J4:J6)</f>
        <v>4</v>
      </c>
      <c r="K7" s="14" t="n">
        <f aca="false">SUM(K4:K6)</f>
        <v>0</v>
      </c>
      <c r="L7" s="18" t="n">
        <f aca="false">SUM(I4:K6)</f>
        <v>34</v>
      </c>
      <c r="N7" s="1"/>
      <c r="O7" s="17" t="n">
        <f aca="false">I7/$L$7</f>
        <v>0.882352941176471</v>
      </c>
      <c r="P7" s="17" t="n">
        <f aca="false">J7/$L$7</f>
        <v>0.117647058823529</v>
      </c>
      <c r="Q7" s="17" t="n">
        <f aca="false">K7/$L$7</f>
        <v>0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11" t="s">
        <v>57</v>
      </c>
      <c r="C8" s="11" t="s">
        <v>57</v>
      </c>
      <c r="D8" s="9" t="str">
        <f aca="false">CONCATENATE(B8,C8)</f>
        <v>BB</v>
      </c>
      <c r="E8" s="10"/>
      <c r="H8" s="19" t="s">
        <v>54</v>
      </c>
      <c r="I8" s="19" t="n">
        <v>28</v>
      </c>
      <c r="J8" s="19" t="n">
        <v>87.5</v>
      </c>
    </row>
    <row r="9" customFormat="false" ht="14.4" hidden="false" customHeight="false" outlineLevel="0" collapsed="false">
      <c r="A9" s="1" t="n">
        <v>7</v>
      </c>
      <c r="B9" s="11" t="s">
        <v>57</v>
      </c>
      <c r="C9" s="11" t="s">
        <v>57</v>
      </c>
      <c r="D9" s="9" t="str">
        <f aca="false">CONCATENATE(B9,C9)</f>
        <v>BB</v>
      </c>
      <c r="E9" s="10"/>
      <c r="G9" s="20"/>
      <c r="H9" s="1" t="s">
        <v>64</v>
      </c>
      <c r="I9" s="1" t="n">
        <f aca="false">I4</f>
        <v>22</v>
      </c>
      <c r="J9" s="1" t="n">
        <f aca="false">J5</f>
        <v>1</v>
      </c>
      <c r="K9" s="1" t="n">
        <f aca="false">K6</f>
        <v>0</v>
      </c>
      <c r="M9" s="1"/>
      <c r="N9" s="0" t="s">
        <v>65</v>
      </c>
      <c r="O9" s="21" t="n">
        <f aca="false">O4+P5+Q6</f>
        <v>0.676470588235294</v>
      </c>
    </row>
    <row r="10" customFormat="false" ht="14.4" hidden="false" customHeight="false" outlineLevel="0" collapsed="false">
      <c r="A10" s="1" t="n">
        <v>8</v>
      </c>
      <c r="B10" s="11" t="s">
        <v>57</v>
      </c>
      <c r="C10" s="11" t="s">
        <v>57</v>
      </c>
      <c r="D10" s="9" t="str">
        <f aca="false">CONCATENATE(B10,C10)</f>
        <v>BB</v>
      </c>
      <c r="E10" s="10"/>
      <c r="G10" s="20"/>
      <c r="H10" s="1" t="s">
        <v>66</v>
      </c>
      <c r="I10" s="1" t="n">
        <f aca="false">L4-I9</f>
        <v>1</v>
      </c>
      <c r="J10" s="1" t="n">
        <f aca="false">L5-J9</f>
        <v>7</v>
      </c>
      <c r="K10" s="1" t="n">
        <f aca="false">L6-K9</f>
        <v>3</v>
      </c>
      <c r="M10" s="1"/>
      <c r="N10" s="0" t="s">
        <v>67</v>
      </c>
      <c r="O10" s="21" t="n">
        <f aca="false">(R4*O7)+(R5*P7)+(R6*Q7)</f>
        <v>0.624567474048443</v>
      </c>
    </row>
    <row r="11" customFormat="false" ht="14.4" hidden="false" customHeight="false" outlineLevel="0" collapsed="false">
      <c r="A11" s="1" t="n">
        <v>9</v>
      </c>
      <c r="B11" s="11" t="s">
        <v>57</v>
      </c>
      <c r="C11" s="11" t="s">
        <v>57</v>
      </c>
      <c r="D11" s="9" t="str">
        <f aca="false">CONCATENATE(B11,C11)</f>
        <v>BB</v>
      </c>
      <c r="E11" s="10"/>
      <c r="G11" s="20"/>
      <c r="H11" s="1" t="s">
        <v>68</v>
      </c>
      <c r="I11" s="1" t="n">
        <f aca="false">I7-I9</f>
        <v>8</v>
      </c>
      <c r="J11" s="1" t="n">
        <f aca="false">J7-J9</f>
        <v>3</v>
      </c>
      <c r="K11" s="1" t="n">
        <f aca="false">K7-K9</f>
        <v>0</v>
      </c>
      <c r="M11" s="1"/>
      <c r="N11" s="0" t="s">
        <v>69</v>
      </c>
      <c r="O11" s="21" t="n">
        <f aca="false">(O7^2)+(P7^2)+(Q7^2)</f>
        <v>0.792387543252595</v>
      </c>
    </row>
    <row r="12" customFormat="false" ht="14.4" hidden="false" customHeight="false" outlineLevel="0" collapsed="false">
      <c r="A12" s="1" t="n">
        <v>10</v>
      </c>
      <c r="B12" s="11" t="s">
        <v>58</v>
      </c>
      <c r="C12" s="11" t="s">
        <v>57</v>
      </c>
      <c r="D12" s="9" t="str">
        <f aca="false">CONCATENATE(B12,C12)</f>
        <v>NB</v>
      </c>
      <c r="E12" s="10"/>
      <c r="G12" s="20"/>
      <c r="H12" s="1" t="s">
        <v>70</v>
      </c>
      <c r="I12" s="1" t="n">
        <f aca="false">$L$7-L4-I7+I9</f>
        <v>3</v>
      </c>
      <c r="J12" s="1" t="n">
        <f aca="false">$L$7-L5-J7+J9</f>
        <v>23</v>
      </c>
      <c r="K12" s="1" t="n">
        <f aca="false">$L$7-L6-K7+K9</f>
        <v>31</v>
      </c>
      <c r="M12" s="1"/>
    </row>
    <row r="13" customFormat="false" ht="14.4" hidden="false" customHeight="false" outlineLevel="0" collapsed="false">
      <c r="A13" s="1" t="n">
        <v>11</v>
      </c>
      <c r="B13" s="11" t="s">
        <v>58</v>
      </c>
      <c r="C13" s="11" t="s">
        <v>58</v>
      </c>
      <c r="D13" s="9" t="str">
        <f aca="false">CONCATENATE(B13,C13)</f>
        <v>NN</v>
      </c>
      <c r="E13" s="10"/>
      <c r="G13" s="20"/>
      <c r="H13" s="1" t="s">
        <v>71</v>
      </c>
      <c r="I13" s="1" t="n">
        <f aca="false">SUM(I9:I12)</f>
        <v>34</v>
      </c>
      <c r="J13" s="1" t="n">
        <f aca="false">SUM(J9:J12)</f>
        <v>34</v>
      </c>
      <c r="K13" s="1" t="n">
        <f aca="false">SUM(K9:K12)</f>
        <v>34</v>
      </c>
      <c r="M13" s="1"/>
      <c r="N13" s="0" t="s">
        <v>51</v>
      </c>
      <c r="O13" s="21" t="n">
        <f aca="false">(O9-O10)/(1-O10)</f>
        <v>0.138248847926267</v>
      </c>
    </row>
    <row r="14" customFormat="false" ht="14.4" hidden="false" customHeight="false" outlineLevel="0" collapsed="false">
      <c r="A14" s="1" t="n">
        <v>12</v>
      </c>
      <c r="B14" s="11" t="s">
        <v>57</v>
      </c>
      <c r="C14" s="11" t="s">
        <v>57</v>
      </c>
      <c r="D14" s="9" t="str">
        <f aca="false">CONCATENATE(B14,C14)</f>
        <v>BB</v>
      </c>
      <c r="E14" s="10"/>
      <c r="G14" s="20"/>
      <c r="M14" s="1"/>
      <c r="N14" s="0" t="s">
        <v>52</v>
      </c>
      <c r="O14" s="21" t="n">
        <f aca="false">(O9-O10)/(1-O11)</f>
        <v>0.25</v>
      </c>
    </row>
    <row r="15" customFormat="false" ht="14.4" hidden="false" customHeight="false" outlineLevel="0" collapsed="false">
      <c r="A15" s="1" t="n">
        <v>13</v>
      </c>
      <c r="B15" s="11" t="s">
        <v>58</v>
      </c>
      <c r="C15" s="11" t="s">
        <v>57</v>
      </c>
      <c r="D15" s="9" t="str">
        <f aca="false">CONCATENATE(B15,C15)</f>
        <v>NB</v>
      </c>
      <c r="E15" s="10"/>
      <c r="G15" s="20" t="s">
        <v>72</v>
      </c>
      <c r="H15" s="1" t="s">
        <v>73</v>
      </c>
      <c r="I15" s="22" t="n">
        <f aca="false">(I9+I11)/I13</f>
        <v>0.882352941176471</v>
      </c>
      <c r="J15" s="22" t="n">
        <f aca="false">(J9+J11)/J13</f>
        <v>0.117647058823529</v>
      </c>
      <c r="K15" s="22" t="n">
        <f aca="false">(K9+K11)/K13</f>
        <v>0</v>
      </c>
      <c r="L15" s="22"/>
      <c r="M15" s="22"/>
      <c r="N15" s="0" t="s">
        <v>53</v>
      </c>
      <c r="O15" s="21" t="n">
        <f aca="false">(I4+J5+K6)/L7</f>
        <v>0.676470588235294</v>
      </c>
    </row>
    <row r="16" customFormat="false" ht="14.4" hidden="false" customHeight="false" outlineLevel="0" collapsed="false">
      <c r="A16" s="1" t="n">
        <v>14</v>
      </c>
      <c r="B16" s="11" t="s">
        <v>57</v>
      </c>
      <c r="C16" s="11" t="s">
        <v>57</v>
      </c>
      <c r="D16" s="9" t="str">
        <f aca="false">CONCATENATE(B16,C16)</f>
        <v>BB</v>
      </c>
      <c r="E16" s="10"/>
      <c r="G16" s="20" t="s">
        <v>74</v>
      </c>
      <c r="H16" s="1" t="s">
        <v>75</v>
      </c>
      <c r="I16" s="22" t="n">
        <f aca="false">(I9+I10)/I13</f>
        <v>0.676470588235294</v>
      </c>
      <c r="J16" s="22" t="n">
        <f aca="false">(J9+J10)/J13</f>
        <v>0.235294117647059</v>
      </c>
      <c r="K16" s="22" t="n">
        <f aca="false">(K9+K10)/K13</f>
        <v>0.0882352941176471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57</v>
      </c>
      <c r="C17" s="11" t="s">
        <v>57</v>
      </c>
      <c r="D17" s="9" t="str">
        <f aca="false">CONCATENATE(B17,C17)</f>
        <v>BB</v>
      </c>
      <c r="E17" s="10"/>
      <c r="G17" s="20" t="s">
        <v>76</v>
      </c>
      <c r="H17" s="1" t="s">
        <v>77</v>
      </c>
      <c r="I17" s="22" t="n">
        <f aca="false">(I9+I10)/(I9+I11)</f>
        <v>0.766666666666667</v>
      </c>
      <c r="J17" s="22" t="n">
        <f aca="false">(J9+J10)/(J9+J11)</f>
        <v>2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11" t="s">
        <v>58</v>
      </c>
      <c r="C18" s="11" t="s">
        <v>57</v>
      </c>
      <c r="D18" s="9" t="str">
        <f aca="false">CONCATENATE(B18,C18)</f>
        <v>NB</v>
      </c>
      <c r="E18" s="10"/>
      <c r="G18" s="20" t="s">
        <v>79</v>
      </c>
      <c r="H18" s="1" t="s">
        <v>80</v>
      </c>
      <c r="I18" s="22" t="n">
        <f aca="false">I9/(I9+I11)</f>
        <v>0.733333333333333</v>
      </c>
      <c r="J18" s="22" t="n">
        <f aca="false">J9/(J9+J11)</f>
        <v>0.25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11" t="s">
        <v>60</v>
      </c>
      <c r="C19" s="11" t="s">
        <v>58</v>
      </c>
      <c r="D19" s="9" t="str">
        <f aca="false">CONCATENATE(B19,C19)</f>
        <v>AN</v>
      </c>
      <c r="E19" s="10"/>
      <c r="G19" s="1" t="s">
        <v>82</v>
      </c>
      <c r="H19" s="1" t="s">
        <v>83</v>
      </c>
      <c r="I19" s="22" t="n">
        <f aca="false">I10/(I10+I12)</f>
        <v>0.25</v>
      </c>
      <c r="J19" s="22" t="n">
        <f aca="false">J10/(J10+J12)</f>
        <v>0.233333333333333</v>
      </c>
      <c r="K19" s="22" t="n">
        <f aca="false">K10/(K10+K12)</f>
        <v>0.0882352941176471</v>
      </c>
      <c r="L19" s="22"/>
      <c r="M19" s="22"/>
    </row>
    <row r="20" customFormat="false" ht="14.4" hidden="false" customHeight="false" outlineLevel="0" collapsed="false">
      <c r="A20" s="1" t="n">
        <v>18</v>
      </c>
      <c r="B20" s="11" t="s">
        <v>57</v>
      </c>
      <c r="C20" s="11" t="s">
        <v>57</v>
      </c>
      <c r="D20" s="9" t="str">
        <f aca="false">CONCATENATE(B20,C20)</f>
        <v>BB</v>
      </c>
      <c r="E20" s="10"/>
      <c r="G20" s="20" t="s">
        <v>85</v>
      </c>
      <c r="H20" s="1" t="s">
        <v>86</v>
      </c>
      <c r="I20" s="22" t="n">
        <f aca="false">I10/(I9+I10)</f>
        <v>0.0434782608695652</v>
      </c>
      <c r="J20" s="22" t="n">
        <f aca="false">J10/(J9+J10)</f>
        <v>0.875</v>
      </c>
      <c r="K20" s="22" t="n">
        <f aca="false">K10/(K9+K10)</f>
        <v>1</v>
      </c>
      <c r="L20" s="22"/>
      <c r="M20" s="22"/>
    </row>
    <row r="21" customFormat="false" ht="14.4" hidden="false" customHeight="false" outlineLevel="0" collapsed="false">
      <c r="A21" s="1" t="n">
        <v>19</v>
      </c>
      <c r="B21" s="11"/>
      <c r="C21" s="11"/>
      <c r="D21" s="9"/>
      <c r="E21" s="10"/>
      <c r="G21" s="20" t="s">
        <v>87</v>
      </c>
      <c r="H21" s="1" t="s">
        <v>53</v>
      </c>
      <c r="I21" s="22" t="n">
        <f aca="false">(I9+I12)/I13</f>
        <v>0.735294117647059</v>
      </c>
      <c r="J21" s="22" t="n">
        <f aca="false">(J9+J12)/J13</f>
        <v>0.705882352941176</v>
      </c>
      <c r="K21" s="22" t="n">
        <f aca="false">(K9+K12)/K13</f>
        <v>0.911764705882353</v>
      </c>
      <c r="L21" s="22"/>
      <c r="M21" s="22"/>
    </row>
    <row r="22" customFormat="false" ht="14.4" hidden="false" customHeight="false" outlineLevel="0" collapsed="false">
      <c r="A22" s="1" t="n">
        <v>20</v>
      </c>
      <c r="B22" s="11" t="s">
        <v>58</v>
      </c>
      <c r="C22" s="11" t="s">
        <v>57</v>
      </c>
      <c r="D22" s="9" t="str">
        <f aca="false">CONCATENATE(B22,C22)</f>
        <v>NB</v>
      </c>
      <c r="E22" s="10"/>
      <c r="G22" s="20" t="s">
        <v>88</v>
      </c>
      <c r="H22" s="1" t="s">
        <v>89</v>
      </c>
      <c r="I22" s="22" t="n">
        <f aca="false">I9/(I9+I10)</f>
        <v>0.956521739130435</v>
      </c>
      <c r="J22" s="22" t="n">
        <f aca="false">J9/(J9+J10)</f>
        <v>0.125</v>
      </c>
      <c r="K22" s="22" t="n">
        <f aca="false">K9/(K9+K10)</f>
        <v>0</v>
      </c>
      <c r="L22" s="22"/>
      <c r="M22" s="22"/>
    </row>
    <row r="23" customFormat="false" ht="14.4" hidden="false" customHeight="false" outlineLevel="0" collapsed="false">
      <c r="A23" s="1" t="n">
        <v>21</v>
      </c>
      <c r="B23" s="11" t="s">
        <v>60</v>
      </c>
      <c r="C23" s="11" t="s">
        <v>58</v>
      </c>
      <c r="D23" s="9" t="str">
        <f aca="false">CONCATENATE(B23,C23)</f>
        <v>AN</v>
      </c>
      <c r="E23" s="10"/>
      <c r="G23" s="20" t="s">
        <v>90</v>
      </c>
      <c r="H23" s="1" t="s">
        <v>91</v>
      </c>
      <c r="I23" s="22" t="n">
        <f aca="false">I9/(I9+I10+I11)</f>
        <v>0.709677419354839</v>
      </c>
      <c r="J23" s="22" t="n">
        <f aca="false">J9/(J9+J10+J11)</f>
        <v>0.0909090909090909</v>
      </c>
      <c r="K23" s="22" t="n">
        <f aca="false">K9/(K9+K10+K11)</f>
        <v>0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57</v>
      </c>
      <c r="C24" s="11" t="s">
        <v>57</v>
      </c>
      <c r="D24" s="9" t="str">
        <f aca="false">CONCATENATE(B24,C24)</f>
        <v>BB</v>
      </c>
      <c r="E24" s="10"/>
      <c r="G24" s="20" t="s">
        <v>92</v>
      </c>
      <c r="H24" s="1" t="s">
        <v>93</v>
      </c>
      <c r="I24" s="22" t="n">
        <f aca="false">I18-I19</f>
        <v>0.483333333333333</v>
      </c>
      <c r="J24" s="22" t="n">
        <f aca="false">J18-J19</f>
        <v>0.0166666666666667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57</v>
      </c>
      <c r="C25" s="11" t="s">
        <v>57</v>
      </c>
      <c r="D25" s="9" t="str">
        <f aca="false">CONCATENATE(B25,C25)</f>
        <v>BB</v>
      </c>
      <c r="E25" s="10"/>
      <c r="G25" s="20" t="s">
        <v>94</v>
      </c>
      <c r="H25" s="1" t="s">
        <v>95</v>
      </c>
      <c r="I25" s="22" t="n">
        <f aca="false">(I9*I12)/(I10*I11)</f>
        <v>8.25</v>
      </c>
      <c r="J25" s="22" t="n">
        <f aca="false">(J9*J12)/(J10*J11)</f>
        <v>1.0952380952381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11" t="s">
        <v>57</v>
      </c>
      <c r="C26" s="11" t="s">
        <v>57</v>
      </c>
      <c r="D26" s="9" t="str">
        <f aca="false">CONCATENATE(B26,C26)</f>
        <v>BB</v>
      </c>
      <c r="E26" s="10"/>
    </row>
    <row r="27" customFormat="false" ht="14.4" hidden="false" customHeight="false" outlineLevel="0" collapsed="false">
      <c r="A27" s="1" t="n">
        <v>25</v>
      </c>
      <c r="B27" s="11" t="s">
        <v>57</v>
      </c>
      <c r="C27" s="11" t="s">
        <v>57</v>
      </c>
      <c r="D27" s="9" t="str">
        <f aca="false">CONCATENATE(B27,C27)</f>
        <v>BB</v>
      </c>
      <c r="E27" s="10"/>
      <c r="G27" s="24" t="s">
        <v>54</v>
      </c>
      <c r="H27" s="25" t="n">
        <f aca="false">(SUM(I4:J4)+SUM(I5:K5)+SUM(J6:K6))</f>
        <v>33</v>
      </c>
      <c r="I27" s="25" t="n">
        <f aca="false">H27/L7*100</f>
        <v>97.0588235294118</v>
      </c>
      <c r="N27" s="1"/>
    </row>
    <row r="28" customFormat="false" ht="14.4" hidden="false" customHeight="false" outlineLevel="0" collapsed="false">
      <c r="A28" s="1" t="n">
        <v>26</v>
      </c>
      <c r="B28" s="11" t="s">
        <v>57</v>
      </c>
      <c r="C28" s="11" t="s">
        <v>57</v>
      </c>
      <c r="D28" s="9" t="str">
        <f aca="false">CONCATENATE(B28,C28)</f>
        <v>BB</v>
      </c>
      <c r="E28" s="10"/>
      <c r="N28" s="1"/>
    </row>
    <row r="29" customFormat="false" ht="14.4" hidden="false" customHeight="false" outlineLevel="0" collapsed="false">
      <c r="A29" s="1" t="n">
        <v>27</v>
      </c>
      <c r="B29" s="11" t="s">
        <v>60</v>
      </c>
      <c r="C29" s="11" t="s">
        <v>57</v>
      </c>
      <c r="D29" s="9" t="str">
        <f aca="false">CONCATENATE(B29,C29)</f>
        <v>AB</v>
      </c>
      <c r="E29" s="10"/>
      <c r="N29" s="26"/>
    </row>
    <row r="30" customFormat="false" ht="14.4" hidden="false" customHeight="false" outlineLevel="0" collapsed="false">
      <c r="A30" s="1" t="n">
        <v>28</v>
      </c>
      <c r="B30" s="11" t="s">
        <v>57</v>
      </c>
      <c r="C30" s="11" t="s">
        <v>57</v>
      </c>
      <c r="D30" s="9" t="str">
        <f aca="false">CONCATENATE(B30,C30)</f>
        <v>BB</v>
      </c>
      <c r="E30" s="10"/>
    </row>
    <row r="31" customFormat="false" ht="14.4" hidden="false" customHeight="false" outlineLevel="0" collapsed="false">
      <c r="A31" s="1" t="n">
        <v>29</v>
      </c>
      <c r="B31" s="11" t="s">
        <v>58</v>
      </c>
      <c r="C31" s="11" t="s">
        <v>57</v>
      </c>
      <c r="D31" s="9" t="str">
        <f aca="false">CONCATENATE(B31,C31)</f>
        <v>NB</v>
      </c>
      <c r="E31" s="10"/>
    </row>
    <row r="32" customFormat="false" ht="14.4" hidden="false" customHeight="false" outlineLevel="0" collapsed="false">
      <c r="A32" s="1" t="n">
        <v>30</v>
      </c>
      <c r="B32" s="11" t="s">
        <v>57</v>
      </c>
      <c r="C32" s="11" t="s">
        <v>57</v>
      </c>
      <c r="D32" s="9" t="str">
        <f aca="false">CONCATENATE(B32,C32)</f>
        <v>BB</v>
      </c>
      <c r="E32" s="10"/>
    </row>
    <row r="33" customFormat="false" ht="14.4" hidden="false" customHeight="false" outlineLevel="0" collapsed="false">
      <c r="A33" s="1" t="n">
        <v>31</v>
      </c>
      <c r="B33" s="11" t="s">
        <v>57</v>
      </c>
      <c r="C33" s="11" t="s">
        <v>57</v>
      </c>
      <c r="D33" s="9" t="str">
        <f aca="false">CONCATENATE(B33,C33)</f>
        <v>BB</v>
      </c>
      <c r="E33" s="10"/>
    </row>
    <row r="34" customFormat="false" ht="14.4" hidden="false" customHeight="false" outlineLevel="0" collapsed="false">
      <c r="A34" s="1" t="n">
        <v>32</v>
      </c>
      <c r="B34" s="11" t="s">
        <v>57</v>
      </c>
      <c r="C34" s="11" t="s">
        <v>57</v>
      </c>
      <c r="D34" s="9" t="str">
        <f aca="false">CONCATENATE(B34,C34)</f>
        <v>BB</v>
      </c>
      <c r="E34" s="10"/>
    </row>
    <row r="35" customFormat="false" ht="14.4" hidden="false" customHeight="false" outlineLevel="0" collapsed="false">
      <c r="A35" s="1" t="n">
        <v>33</v>
      </c>
      <c r="B35" s="11"/>
      <c r="C35" s="11"/>
      <c r="D35" s="9"/>
      <c r="E35" s="10"/>
    </row>
    <row r="36" customFormat="false" ht="14.4" hidden="false" customHeight="false" outlineLevel="0" collapsed="false">
      <c r="A36" s="1" t="n">
        <v>34</v>
      </c>
      <c r="B36" s="11" t="s">
        <v>57</v>
      </c>
      <c r="C36" s="11" t="s">
        <v>57</v>
      </c>
      <c r="D36" s="9" t="str">
        <f aca="false">CONCATENATE(B36,C36)</f>
        <v>BB</v>
      </c>
      <c r="E36" s="10"/>
    </row>
    <row r="37" customFormat="false" ht="14.4" hidden="false" customHeight="false" outlineLevel="0" collapsed="false">
      <c r="A37" s="1" t="n">
        <v>35</v>
      </c>
      <c r="B37" s="11" t="s">
        <v>57</v>
      </c>
      <c r="C37" s="11" t="s">
        <v>57</v>
      </c>
      <c r="D37" s="9" t="str">
        <f aca="false">CONCATENATE(B37,C37)</f>
        <v>BB</v>
      </c>
      <c r="E37" s="10"/>
    </row>
    <row r="38" customFormat="false" ht="14.4" hidden="false" customHeight="false" outlineLevel="0" collapsed="false">
      <c r="A38" s="1" t="n">
        <v>36</v>
      </c>
      <c r="B38" s="11" t="s">
        <v>57</v>
      </c>
      <c r="C38" s="11" t="s">
        <v>57</v>
      </c>
      <c r="D38" s="9" t="str">
        <f aca="false">CONCATENATE(B38,C38)</f>
        <v>BB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3214285714286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57</v>
      </c>
      <c r="C3" s="11" t="s">
        <v>57</v>
      </c>
      <c r="D3" s="9" t="str">
        <f aca="false">CONCATENATE(B3,C3)</f>
        <v>BB</v>
      </c>
      <c r="E3" s="10" t="s">
        <v>59</v>
      </c>
      <c r="I3" s="12" t="s">
        <v>57</v>
      </c>
      <c r="J3" s="12" t="s">
        <v>58</v>
      </c>
      <c r="K3" s="12" t="s">
        <v>60</v>
      </c>
      <c r="N3" s="1"/>
      <c r="O3" s="12" t="s">
        <v>57</v>
      </c>
      <c r="P3" s="12" t="s">
        <v>58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57</v>
      </c>
      <c r="C4" s="11" t="s">
        <v>57</v>
      </c>
      <c r="D4" s="9" t="str">
        <f aca="false">CONCATENATE(B4,C4)</f>
        <v>BB</v>
      </c>
      <c r="E4" s="10" t="s">
        <v>60</v>
      </c>
      <c r="F4" s="10" t="s">
        <v>61</v>
      </c>
      <c r="H4" s="12" t="s">
        <v>57</v>
      </c>
      <c r="I4" s="13" t="n">
        <f aca="false">COUNTIF($D$3:$D$38,"BB")</f>
        <v>33</v>
      </c>
      <c r="J4" s="1" t="n">
        <f aca="false">COUNTIF($D$3:$D$38,"BN")</f>
        <v>1</v>
      </c>
      <c r="K4" s="1" t="n">
        <f aca="false">COUNTIF($D$3:$D$38,"BA")</f>
        <v>0</v>
      </c>
      <c r="L4" s="14" t="n">
        <f aca="false">SUM(I4:K4)</f>
        <v>34</v>
      </c>
      <c r="N4" s="12" t="s">
        <v>57</v>
      </c>
      <c r="O4" s="15" t="n">
        <f aca="false">I4/$L$7</f>
        <v>0.970588235294118</v>
      </c>
      <c r="P4" s="16" t="n">
        <f aca="false">J4/$L$7</f>
        <v>0.0294117647058823</v>
      </c>
      <c r="Q4" s="16" t="n">
        <f aca="false">K4/$L$7</f>
        <v>0</v>
      </c>
      <c r="R4" s="17" t="n">
        <f aca="false">L4/$L$7</f>
        <v>1</v>
      </c>
    </row>
    <row r="5" customFormat="false" ht="14.4" hidden="false" customHeight="false" outlineLevel="0" collapsed="false">
      <c r="A5" s="1" t="n">
        <v>3</v>
      </c>
      <c r="B5" s="11" t="s">
        <v>57</v>
      </c>
      <c r="C5" s="11" t="s">
        <v>57</v>
      </c>
      <c r="D5" s="9" t="str">
        <f aca="false">CONCATENATE(B5,C5)</f>
        <v>BB</v>
      </c>
      <c r="E5" s="10" t="s">
        <v>58</v>
      </c>
      <c r="F5" s="10" t="s">
        <v>62</v>
      </c>
      <c r="H5" s="12" t="s">
        <v>58</v>
      </c>
      <c r="I5" s="1" t="n">
        <f aca="false">COUNTIF($D$3:$D$38,"NB")</f>
        <v>0</v>
      </c>
      <c r="J5" s="13" t="n">
        <f aca="false">COUNTIF($D$3:$D$38,"NN")</f>
        <v>0</v>
      </c>
      <c r="K5" s="1" t="n">
        <f aca="false">COUNTIF($D$3:$D$38,"NA")</f>
        <v>0</v>
      </c>
      <c r="L5" s="14" t="n">
        <f aca="false">SUM(I5:K5)</f>
        <v>0</v>
      </c>
      <c r="N5" s="12" t="s">
        <v>58</v>
      </c>
      <c r="O5" s="16" t="n">
        <f aca="false">I5/$L$7</f>
        <v>0</v>
      </c>
      <c r="P5" s="15" t="n">
        <f aca="false">J5/$L$7</f>
        <v>0</v>
      </c>
      <c r="Q5" s="16" t="n">
        <f aca="false">K5/$L$7</f>
        <v>0</v>
      </c>
      <c r="R5" s="17" t="n">
        <f aca="false">L5/$L$7</f>
        <v>0</v>
      </c>
    </row>
    <row r="6" customFormat="false" ht="14.4" hidden="false" customHeight="false" outlineLevel="0" collapsed="false">
      <c r="A6" s="1" t="n">
        <v>4</v>
      </c>
      <c r="B6" s="11" t="s">
        <v>57</v>
      </c>
      <c r="C6" s="11" t="s">
        <v>57</v>
      </c>
      <c r="D6" s="9" t="str">
        <f aca="false">CONCATENATE(B6,C6)</f>
        <v>BB</v>
      </c>
      <c r="E6" s="10" t="s">
        <v>57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n">
        <f aca="false">I6/$L$7</f>
        <v>0</v>
      </c>
      <c r="P6" s="16" t="n">
        <f aca="false">J6/$L$7</f>
        <v>0</v>
      </c>
      <c r="Q6" s="15" t="n">
        <f aca="false">K6/$L$7</f>
        <v>0</v>
      </c>
      <c r="R6" s="17" t="n">
        <f aca="false">L6/$L$7</f>
        <v>0</v>
      </c>
    </row>
    <row r="7" customFormat="false" ht="14.4" hidden="false" customHeight="false" outlineLevel="0" collapsed="false">
      <c r="A7" s="1" t="n">
        <v>5</v>
      </c>
      <c r="B7" s="11" t="s">
        <v>57</v>
      </c>
      <c r="C7" s="11" t="s">
        <v>57</v>
      </c>
      <c r="D7" s="9" t="str">
        <f aca="false">CONCATENATE(B7,C7)</f>
        <v>BB</v>
      </c>
      <c r="E7" s="10"/>
      <c r="I7" s="14" t="n">
        <f aca="false">SUM(I4:I6)</f>
        <v>33</v>
      </c>
      <c r="J7" s="14" t="n">
        <f aca="false">SUM(J4:J6)</f>
        <v>1</v>
      </c>
      <c r="K7" s="14" t="n">
        <f aca="false">SUM(K4:K6)</f>
        <v>0</v>
      </c>
      <c r="L7" s="18" t="n">
        <f aca="false">SUM(I4:K6)</f>
        <v>34</v>
      </c>
      <c r="N7" s="1"/>
      <c r="O7" s="17" t="n">
        <f aca="false">I7/$L$7</f>
        <v>0.970588235294118</v>
      </c>
      <c r="P7" s="17" t="n">
        <f aca="false">J7/$L$7</f>
        <v>0.0294117647058823</v>
      </c>
      <c r="Q7" s="17" t="n">
        <f aca="false">K7/$L$7</f>
        <v>0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11" t="s">
        <v>57</v>
      </c>
      <c r="C8" s="11" t="s">
        <v>57</v>
      </c>
      <c r="D8" s="9" t="str">
        <f aca="false">CONCATENATE(B8,C8)</f>
        <v>BB</v>
      </c>
      <c r="E8" s="10"/>
      <c r="H8" s="19" t="s">
        <v>54</v>
      </c>
      <c r="I8" s="19" t="n">
        <v>33</v>
      </c>
      <c r="J8" s="19" t="n">
        <v>100</v>
      </c>
    </row>
    <row r="9" customFormat="false" ht="14.4" hidden="false" customHeight="false" outlineLevel="0" collapsed="false">
      <c r="A9" s="1" t="n">
        <v>7</v>
      </c>
      <c r="B9" s="11" t="s">
        <v>57</v>
      </c>
      <c r="C9" s="11" t="s">
        <v>57</v>
      </c>
      <c r="D9" s="9" t="str">
        <f aca="false">CONCATENATE(B9,C9)</f>
        <v>BB</v>
      </c>
      <c r="E9" s="10"/>
      <c r="G9" s="20"/>
      <c r="H9" s="1" t="s">
        <v>64</v>
      </c>
      <c r="I9" s="1" t="n">
        <f aca="false">I4</f>
        <v>33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n">
        <f aca="false">O4+P5+Q6</f>
        <v>0.970588235294118</v>
      </c>
    </row>
    <row r="10" customFormat="false" ht="14.4" hidden="false" customHeight="false" outlineLevel="0" collapsed="false">
      <c r="A10" s="1" t="n">
        <v>8</v>
      </c>
      <c r="B10" s="11" t="s">
        <v>57</v>
      </c>
      <c r="C10" s="11" t="s">
        <v>57</v>
      </c>
      <c r="D10" s="9" t="str">
        <f aca="false">CONCATENATE(B10,C10)</f>
        <v>BB</v>
      </c>
      <c r="E10" s="10"/>
      <c r="G10" s="20"/>
      <c r="H10" s="1" t="s">
        <v>66</v>
      </c>
      <c r="I10" s="1" t="n">
        <f aca="false">L4-I9</f>
        <v>1</v>
      </c>
      <c r="J10" s="1" t="n">
        <f aca="false">L5-J9</f>
        <v>0</v>
      </c>
      <c r="K10" s="1" t="n">
        <f aca="false">L6-K9</f>
        <v>0</v>
      </c>
      <c r="M10" s="1"/>
      <c r="N10" s="0" t="s">
        <v>67</v>
      </c>
      <c r="O10" s="21" t="n">
        <f aca="false">(R4*O7)+(R5*P7)+(R6*Q7)</f>
        <v>0.970588235294118</v>
      </c>
    </row>
    <row r="11" customFormat="false" ht="14.4" hidden="false" customHeight="false" outlineLevel="0" collapsed="false">
      <c r="A11" s="1" t="n">
        <v>9</v>
      </c>
      <c r="B11" s="11" t="s">
        <v>57</v>
      </c>
      <c r="C11" s="11" t="s">
        <v>57</v>
      </c>
      <c r="D11" s="9" t="str">
        <f aca="false">CONCATENATE(B11,C11)</f>
        <v>BB</v>
      </c>
      <c r="E11" s="10"/>
      <c r="G11" s="20"/>
      <c r="H11" s="1" t="s">
        <v>68</v>
      </c>
      <c r="I11" s="1" t="n">
        <f aca="false">I7-I9</f>
        <v>0</v>
      </c>
      <c r="J11" s="1" t="n">
        <f aca="false">J7-J9</f>
        <v>1</v>
      </c>
      <c r="K11" s="1" t="n">
        <f aca="false">K7-K9</f>
        <v>0</v>
      </c>
      <c r="M11" s="1"/>
      <c r="N11" s="0" t="s">
        <v>69</v>
      </c>
      <c r="O11" s="21" t="n">
        <f aca="false">(O7^2)+(P7^2)+(Q7^2)</f>
        <v>0.942906574394464</v>
      </c>
    </row>
    <row r="12" customFormat="false" ht="14.4" hidden="false" customHeight="false" outlineLevel="0" collapsed="false">
      <c r="A12" s="1" t="n">
        <v>10</v>
      </c>
      <c r="B12" s="11" t="s">
        <v>57</v>
      </c>
      <c r="C12" s="11" t="s">
        <v>57</v>
      </c>
      <c r="D12" s="9" t="str">
        <f aca="false">CONCATENATE(B12,C12)</f>
        <v>BB</v>
      </c>
      <c r="E12" s="10"/>
      <c r="G12" s="20"/>
      <c r="H12" s="1" t="s">
        <v>70</v>
      </c>
      <c r="I12" s="1" t="n">
        <f aca="false">$L$7-L4-I7+I9</f>
        <v>0</v>
      </c>
      <c r="J12" s="1" t="n">
        <f aca="false">$L$7-L5-J7+J9</f>
        <v>33</v>
      </c>
      <c r="K12" s="1" t="n">
        <f aca="false">$L$7-L6-K7+K9</f>
        <v>34</v>
      </c>
      <c r="M12" s="1"/>
    </row>
    <row r="13" customFormat="false" ht="14.4" hidden="false" customHeight="false" outlineLevel="0" collapsed="false">
      <c r="A13" s="1" t="n">
        <v>11</v>
      </c>
      <c r="B13" s="11" t="s">
        <v>57</v>
      </c>
      <c r="C13" s="11" t="s">
        <v>57</v>
      </c>
      <c r="D13" s="9" t="str">
        <f aca="false">CONCATENATE(B13,C13)</f>
        <v>BB</v>
      </c>
      <c r="E13" s="10"/>
      <c r="G13" s="20"/>
      <c r="H13" s="1" t="s">
        <v>71</v>
      </c>
      <c r="I13" s="1" t="n">
        <f aca="false">SUM(I9:I12)</f>
        <v>34</v>
      </c>
      <c r="J13" s="1" t="n">
        <f aca="false">SUM(J9:J12)</f>
        <v>34</v>
      </c>
      <c r="K13" s="1" t="n">
        <f aca="false">SUM(K9:K12)</f>
        <v>34</v>
      </c>
      <c r="M13" s="1"/>
      <c r="N13" s="0" t="s">
        <v>51</v>
      </c>
      <c r="O13" s="21" t="n">
        <f aca="false">(O9-O10)/(1-O10)</f>
        <v>0</v>
      </c>
    </row>
    <row r="14" customFormat="false" ht="14.4" hidden="false" customHeight="false" outlineLevel="0" collapsed="false">
      <c r="A14" s="1" t="n">
        <v>12</v>
      </c>
      <c r="B14" s="11"/>
      <c r="C14" s="11"/>
      <c r="D14" s="9"/>
      <c r="E14" s="10"/>
      <c r="G14" s="20"/>
      <c r="M14" s="1"/>
      <c r="N14" s="0" t="s">
        <v>52</v>
      </c>
      <c r="O14" s="21" t="n">
        <f aca="false">(O9-O10)/(1-O11)</f>
        <v>0</v>
      </c>
    </row>
    <row r="15" customFormat="false" ht="14.4" hidden="false" customHeight="false" outlineLevel="0" collapsed="false">
      <c r="A15" s="1" t="n">
        <v>13</v>
      </c>
      <c r="B15" s="11" t="s">
        <v>57</v>
      </c>
      <c r="C15" s="11" t="s">
        <v>57</v>
      </c>
      <c r="D15" s="9" t="str">
        <f aca="false">CONCATENATE(B15,C15)</f>
        <v>BB</v>
      </c>
      <c r="E15" s="10"/>
      <c r="G15" s="20" t="s">
        <v>72</v>
      </c>
      <c r="H15" s="1" t="s">
        <v>73</v>
      </c>
      <c r="I15" s="22" t="n">
        <f aca="false">(I9+I11)/I13</f>
        <v>0.970588235294118</v>
      </c>
      <c r="J15" s="22" t="n">
        <f aca="false">(J9+J11)/J13</f>
        <v>0.0294117647058823</v>
      </c>
      <c r="K15" s="22" t="n">
        <f aca="false">(K9+K11)/K13</f>
        <v>0</v>
      </c>
      <c r="L15" s="22"/>
      <c r="M15" s="22"/>
      <c r="N15" s="0" t="s">
        <v>53</v>
      </c>
      <c r="O15" s="21" t="n">
        <f aca="false">(I4+J5+K6)/L7</f>
        <v>0.970588235294118</v>
      </c>
    </row>
    <row r="16" customFormat="false" ht="14.4" hidden="false" customHeight="false" outlineLevel="0" collapsed="false">
      <c r="A16" s="1" t="n">
        <v>14</v>
      </c>
      <c r="B16" s="11" t="s">
        <v>57</v>
      </c>
      <c r="C16" s="11" t="s">
        <v>57</v>
      </c>
      <c r="D16" s="9" t="str">
        <f aca="false">CONCATENATE(B16,C16)</f>
        <v>BB</v>
      </c>
      <c r="E16" s="10"/>
      <c r="G16" s="20" t="s">
        <v>74</v>
      </c>
      <c r="H16" s="1" t="s">
        <v>75</v>
      </c>
      <c r="I16" s="22" t="n">
        <f aca="false">(I9+I10)/I13</f>
        <v>1</v>
      </c>
      <c r="J16" s="22" t="n">
        <f aca="false">(J9+J10)/J13</f>
        <v>0</v>
      </c>
      <c r="K16" s="22" t="n">
        <f aca="false">(K9+K10)/K13</f>
        <v>0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57</v>
      </c>
      <c r="C17" s="11" t="s">
        <v>57</v>
      </c>
      <c r="D17" s="9" t="str">
        <f aca="false">CONCATENATE(B17,C17)</f>
        <v>BB</v>
      </c>
      <c r="E17" s="10"/>
      <c r="G17" s="20" t="s">
        <v>76</v>
      </c>
      <c r="H17" s="1" t="s">
        <v>77</v>
      </c>
      <c r="I17" s="22" t="n">
        <f aca="false">(I9+I10)/(I9+I11)</f>
        <v>1.03030303030303</v>
      </c>
      <c r="J17" s="22" t="n">
        <f aca="false">(J9+J10)/(J9+J11)</f>
        <v>0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11" t="s">
        <v>57</v>
      </c>
      <c r="C18" s="11" t="s">
        <v>57</v>
      </c>
      <c r="D18" s="9" t="str">
        <f aca="false">CONCATENATE(B18,C18)</f>
        <v>BB</v>
      </c>
      <c r="E18" s="10"/>
      <c r="G18" s="20" t="s">
        <v>79</v>
      </c>
      <c r="H18" s="1" t="s">
        <v>80</v>
      </c>
      <c r="I18" s="22" t="n">
        <f aca="false">I9/(I9+I11)</f>
        <v>1</v>
      </c>
      <c r="J18" s="22" t="n">
        <f aca="false">J9/(J9+J11)</f>
        <v>0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11" t="s">
        <v>57</v>
      </c>
      <c r="C19" s="11" t="s">
        <v>57</v>
      </c>
      <c r="D19" s="9" t="str">
        <f aca="false">CONCATENATE(B19,C19)</f>
        <v>BB</v>
      </c>
      <c r="E19" s="10"/>
      <c r="G19" s="1" t="s">
        <v>82</v>
      </c>
      <c r="H19" s="1" t="s">
        <v>83</v>
      </c>
      <c r="I19" s="22" t="n">
        <f aca="false">I10/(I10+I12)</f>
        <v>1</v>
      </c>
      <c r="J19" s="22" t="n">
        <f aca="false">J10/(J10+J12)</f>
        <v>0</v>
      </c>
      <c r="K19" s="22" t="n">
        <f aca="false">K10/(K10+K12)</f>
        <v>0</v>
      </c>
      <c r="L19" s="22"/>
      <c r="M19" s="22"/>
    </row>
    <row r="20" customFormat="false" ht="14.4" hidden="false" customHeight="false" outlineLevel="0" collapsed="false">
      <c r="A20" s="1" t="n">
        <v>18</v>
      </c>
      <c r="B20" s="11" t="s">
        <v>57</v>
      </c>
      <c r="C20" s="11" t="s">
        <v>58</v>
      </c>
      <c r="D20" s="9" t="str">
        <f aca="false">CONCATENATE(B20,C20)</f>
        <v>BN</v>
      </c>
      <c r="E20" s="10"/>
      <c r="G20" s="20" t="s">
        <v>85</v>
      </c>
      <c r="H20" s="1" t="s">
        <v>86</v>
      </c>
      <c r="I20" s="22" t="n">
        <f aca="false">I10/(I9+I10)</f>
        <v>0.0294117647058823</v>
      </c>
      <c r="J20" s="22" t="e">
        <f aca="false">J10/(J9+J10)</f>
        <v>#DIV/0!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11"/>
      <c r="C21" s="11"/>
      <c r="D21" s="9"/>
      <c r="E21" s="10"/>
      <c r="G21" s="20" t="s">
        <v>87</v>
      </c>
      <c r="H21" s="1" t="s">
        <v>53</v>
      </c>
      <c r="I21" s="22" t="n">
        <f aca="false">(I9+I12)/I13</f>
        <v>0.970588235294118</v>
      </c>
      <c r="J21" s="22" t="n">
        <f aca="false">(J9+J12)/J13</f>
        <v>0.970588235294118</v>
      </c>
      <c r="K21" s="22" t="n">
        <f aca="false">(K9+K12)/K13</f>
        <v>1</v>
      </c>
      <c r="L21" s="22"/>
      <c r="M21" s="22"/>
    </row>
    <row r="22" customFormat="false" ht="14.4" hidden="false" customHeight="false" outlineLevel="0" collapsed="false">
      <c r="A22" s="1" t="n">
        <v>20</v>
      </c>
      <c r="B22" s="11" t="s">
        <v>57</v>
      </c>
      <c r="C22" s="11" t="s">
        <v>57</v>
      </c>
      <c r="D22" s="9" t="str">
        <f aca="false">CONCATENATE(B22,C22)</f>
        <v>BB</v>
      </c>
      <c r="E22" s="10"/>
      <c r="G22" s="20" t="s">
        <v>88</v>
      </c>
      <c r="H22" s="1" t="s">
        <v>89</v>
      </c>
      <c r="I22" s="22" t="n">
        <f aca="false">I9/(I9+I10)</f>
        <v>0.970588235294118</v>
      </c>
      <c r="J22" s="22" t="e">
        <f aca="false">J9/(J9+J10)</f>
        <v>#DIV/0!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11" t="s">
        <v>57</v>
      </c>
      <c r="C23" s="11" t="s">
        <v>57</v>
      </c>
      <c r="D23" s="9" t="str">
        <f aca="false">CONCATENATE(B23,C23)</f>
        <v>BB</v>
      </c>
      <c r="E23" s="10"/>
      <c r="G23" s="20" t="s">
        <v>90</v>
      </c>
      <c r="H23" s="1" t="s">
        <v>91</v>
      </c>
      <c r="I23" s="22" t="n">
        <f aca="false">I9/(I9+I10+I11)</f>
        <v>0.970588235294118</v>
      </c>
      <c r="J23" s="22" t="n">
        <f aca="false">J9/(J9+J10+J11)</f>
        <v>0</v>
      </c>
      <c r="K23" s="22" t="e">
        <f aca="false">K9/(K9+K10+K11)</f>
        <v>#DIV/0!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57</v>
      </c>
      <c r="C24" s="11" t="s">
        <v>57</v>
      </c>
      <c r="D24" s="9" t="str">
        <f aca="false">CONCATENATE(B24,C24)</f>
        <v>BB</v>
      </c>
      <c r="E24" s="10"/>
      <c r="G24" s="20" t="s">
        <v>92</v>
      </c>
      <c r="H24" s="1" t="s">
        <v>93</v>
      </c>
      <c r="I24" s="22" t="n">
        <f aca="false">I18-I19</f>
        <v>0</v>
      </c>
      <c r="J24" s="22" t="n">
        <f aca="false">J18-J19</f>
        <v>0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57</v>
      </c>
      <c r="C25" s="11" t="s">
        <v>57</v>
      </c>
      <c r="D25" s="9" t="str">
        <f aca="false">CONCATENATE(B25,C25)</f>
        <v>BB</v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e">
        <f aca="false">(J9*J12)/(J10*J11)</f>
        <v>#DIV/0!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11" t="s">
        <v>57</v>
      </c>
      <c r="C26" s="11" t="s">
        <v>57</v>
      </c>
      <c r="D26" s="9" t="str">
        <f aca="false">CONCATENATE(B26,C26)</f>
        <v>BB</v>
      </c>
      <c r="E26" s="10"/>
    </row>
    <row r="27" customFormat="false" ht="14.4" hidden="false" customHeight="false" outlineLevel="0" collapsed="false">
      <c r="A27" s="1" t="n">
        <v>25</v>
      </c>
      <c r="B27" s="11" t="s">
        <v>57</v>
      </c>
      <c r="C27" s="11" t="s">
        <v>57</v>
      </c>
      <c r="D27" s="9" t="str">
        <f aca="false">CONCATENATE(B27,C27)</f>
        <v>BB</v>
      </c>
      <c r="E27" s="10"/>
      <c r="G27" s="24" t="s">
        <v>54</v>
      </c>
      <c r="H27" s="25" t="n">
        <f aca="false">(SUM(I4:J4)+SUM(I5:K5)+SUM(J6:K6))</f>
        <v>34</v>
      </c>
      <c r="I27" s="25" t="n">
        <f aca="false">H27/L7*100</f>
        <v>100</v>
      </c>
      <c r="N27" s="1"/>
    </row>
    <row r="28" customFormat="false" ht="14.4" hidden="false" customHeight="false" outlineLevel="0" collapsed="false">
      <c r="A28" s="1" t="n">
        <v>26</v>
      </c>
      <c r="B28" s="11" t="s">
        <v>57</v>
      </c>
      <c r="C28" s="11" t="s">
        <v>57</v>
      </c>
      <c r="D28" s="9" t="str">
        <f aca="false">CONCATENATE(B28,C28)</f>
        <v>BB</v>
      </c>
      <c r="E28" s="10"/>
      <c r="N28" s="1"/>
    </row>
    <row r="29" customFormat="false" ht="14.4" hidden="false" customHeight="false" outlineLevel="0" collapsed="false">
      <c r="A29" s="1" t="n">
        <v>27</v>
      </c>
      <c r="B29" s="11" t="s">
        <v>57</v>
      </c>
      <c r="C29" s="11" t="s">
        <v>57</v>
      </c>
      <c r="D29" s="9" t="str">
        <f aca="false">CONCATENATE(B29,C29)</f>
        <v>BB</v>
      </c>
      <c r="E29" s="10"/>
      <c r="N29" s="26"/>
    </row>
    <row r="30" customFormat="false" ht="14.4" hidden="false" customHeight="false" outlineLevel="0" collapsed="false">
      <c r="A30" s="1" t="n">
        <v>28</v>
      </c>
      <c r="B30" s="11" t="s">
        <v>57</v>
      </c>
      <c r="C30" s="11" t="s">
        <v>57</v>
      </c>
      <c r="D30" s="9" t="str">
        <f aca="false">CONCATENATE(B30,C30)</f>
        <v>BB</v>
      </c>
      <c r="E30" s="10"/>
    </row>
    <row r="31" customFormat="false" ht="14.4" hidden="false" customHeight="false" outlineLevel="0" collapsed="false">
      <c r="A31" s="1" t="n">
        <v>29</v>
      </c>
      <c r="B31" s="11" t="s">
        <v>57</v>
      </c>
      <c r="C31" s="11" t="s">
        <v>57</v>
      </c>
      <c r="D31" s="9" t="str">
        <f aca="false">CONCATENATE(B31,C31)</f>
        <v>BB</v>
      </c>
      <c r="E31" s="10"/>
    </row>
    <row r="32" customFormat="false" ht="14.4" hidden="false" customHeight="false" outlineLevel="0" collapsed="false">
      <c r="A32" s="1" t="n">
        <v>30</v>
      </c>
      <c r="B32" s="11" t="s">
        <v>57</v>
      </c>
      <c r="C32" s="11" t="s">
        <v>57</v>
      </c>
      <c r="D32" s="9" t="str">
        <f aca="false">CONCATENATE(B32,C32)</f>
        <v>BB</v>
      </c>
      <c r="E32" s="10"/>
    </row>
    <row r="33" customFormat="false" ht="14.4" hidden="false" customHeight="false" outlineLevel="0" collapsed="false">
      <c r="A33" s="1" t="n">
        <v>31</v>
      </c>
      <c r="B33" s="11" t="s">
        <v>57</v>
      </c>
      <c r="C33" s="11" t="s">
        <v>57</v>
      </c>
      <c r="D33" s="9" t="str">
        <f aca="false">CONCATENATE(B33,C33)</f>
        <v>BB</v>
      </c>
      <c r="E33" s="10"/>
    </row>
    <row r="34" customFormat="false" ht="14.4" hidden="false" customHeight="false" outlineLevel="0" collapsed="false">
      <c r="A34" s="1" t="n">
        <v>32</v>
      </c>
      <c r="B34" s="11" t="s">
        <v>57</v>
      </c>
      <c r="C34" s="11" t="s">
        <v>57</v>
      </c>
      <c r="D34" s="9" t="str">
        <f aca="false">CONCATENATE(B34,C34)</f>
        <v>BB</v>
      </c>
      <c r="E34" s="10"/>
    </row>
    <row r="35" customFormat="false" ht="14.4" hidden="false" customHeight="false" outlineLevel="0" collapsed="false">
      <c r="A35" s="1" t="n">
        <v>33</v>
      </c>
      <c r="B35" s="11" t="s">
        <v>57</v>
      </c>
      <c r="C35" s="11" t="s">
        <v>57</v>
      </c>
      <c r="D35" s="9" t="str">
        <f aca="false">CONCATENATE(B35,C35)</f>
        <v>BB</v>
      </c>
      <c r="E35" s="10"/>
    </row>
    <row r="36" customFormat="false" ht="14.4" hidden="false" customHeight="false" outlineLevel="0" collapsed="false">
      <c r="A36" s="1" t="n">
        <v>34</v>
      </c>
      <c r="B36" s="11" t="s">
        <v>57</v>
      </c>
      <c r="C36" s="11" t="s">
        <v>57</v>
      </c>
      <c r="D36" s="9" t="str">
        <f aca="false">CONCATENATE(B36,C36)</f>
        <v>BB</v>
      </c>
      <c r="E36" s="10"/>
    </row>
    <row r="37" customFormat="false" ht="14.4" hidden="false" customHeight="false" outlineLevel="0" collapsed="false">
      <c r="A37" s="1" t="n">
        <v>35</v>
      </c>
      <c r="B37" s="11" t="s">
        <v>57</v>
      </c>
      <c r="C37" s="11" t="s">
        <v>57</v>
      </c>
      <c r="D37" s="9" t="str">
        <f aca="false">CONCATENATE(B37,C37)</f>
        <v>BB</v>
      </c>
      <c r="E37" s="10"/>
    </row>
    <row r="38" customFormat="false" ht="14.4" hidden="false" customHeight="false" outlineLevel="0" collapsed="false">
      <c r="A38" s="1" t="n">
        <v>36</v>
      </c>
      <c r="B38" s="11" t="s">
        <v>57</v>
      </c>
      <c r="C38" s="11" t="s">
        <v>57</v>
      </c>
      <c r="D38" s="9" t="str">
        <f aca="false">CONCATENATE(B38,C38)</f>
        <v>BB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2012-07-06T00:02:30Z</dcterms:created>
  <dc:creator>Zainal Abidin</dc:creator>
  <dc:description/>
  <dc:language>en-US</dc:language>
  <cp:lastModifiedBy>Devi Febri</cp:lastModifiedBy>
  <dcterms:modified xsi:type="dcterms:W3CDTF">2019-09-17T12:52:15Z</dcterms:modified>
  <cp:revision>2</cp:revision>
  <dc:subject/>
  <dc:title/>
</cp:coreProperties>
</file>