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519"/>
  <workbookPr codeName="ThisWorkbook" autoCompressPictures="0"/>
  <bookViews>
    <workbookView xWindow="8320" yWindow="0" windowWidth="25360" windowHeight="15280"/>
  </bookViews>
  <sheets>
    <sheet name="Comparison CEA" sheetId="10" r:id="rId1"/>
    <sheet name="MGH" sheetId="11" r:id="rId2"/>
    <sheet name="FHCRC" sheetId="12" r:id="rId3"/>
    <sheet name="ErasmusUW" sheetId="13" r:id="rId4"/>
    <sheet name="Sheet4" sheetId="14" r:id="rId5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6" i="10" l="1"/>
  <c r="E20" i="10"/>
  <c r="D26" i="10"/>
  <c r="D25" i="10"/>
  <c r="D24" i="10"/>
  <c r="B13" i="10"/>
  <c r="C13" i="10"/>
  <c r="B11" i="10"/>
  <c r="C11" i="10"/>
  <c r="G25" i="10"/>
  <c r="D20" i="10"/>
  <c r="D19" i="10"/>
  <c r="G19" i="10"/>
  <c r="D18" i="10"/>
  <c r="B29" i="10"/>
  <c r="C29" i="10"/>
  <c r="B14" i="10"/>
  <c r="C14" i="10"/>
  <c r="E14" i="10"/>
  <c r="D13" i="10"/>
  <c r="G13" i="10"/>
  <c r="C12" i="10"/>
  <c r="B12" i="10"/>
  <c r="C5" i="10"/>
  <c r="C6" i="10"/>
  <c r="C7" i="10"/>
  <c r="C8" i="10"/>
  <c r="C4" i="10"/>
  <c r="B5" i="10"/>
  <c r="B6" i="10"/>
  <c r="B7" i="10"/>
  <c r="B8" i="10"/>
  <c r="B4" i="10"/>
  <c r="C30" i="10"/>
  <c r="E7" i="10"/>
  <c r="E8" i="10"/>
  <c r="F8" i="10"/>
  <c r="G8" i="10"/>
  <c r="F7" i="10"/>
  <c r="D7" i="10"/>
  <c r="E6" i="10"/>
  <c r="G6" i="10"/>
  <c r="D6" i="10"/>
  <c r="D14" i="10"/>
  <c r="D12" i="10"/>
  <c r="D8" i="10"/>
  <c r="D5" i="10"/>
  <c r="G5" i="10"/>
  <c r="C33" i="10"/>
  <c r="B31" i="10"/>
  <c r="C31" i="10"/>
  <c r="C32" i="10"/>
  <c r="D31" i="10"/>
  <c r="B33" i="10"/>
  <c r="B30" i="10"/>
  <c r="B32" i="10"/>
  <c r="D30" i="10"/>
  <c r="G30" i="10"/>
  <c r="E31" i="10"/>
  <c r="G31" i="10"/>
  <c r="E33" i="10"/>
  <c r="D33" i="10"/>
  <c r="F33" i="10"/>
  <c r="G33" i="10"/>
  <c r="D32" i="10"/>
  <c r="E32" i="10"/>
  <c r="F32" i="10"/>
</calcChain>
</file>

<file path=xl/comments1.xml><?xml version="1.0" encoding="utf-8"?>
<comments xmlns="http://schemas.openxmlformats.org/spreadsheetml/2006/main">
  <authors>
    <author>S. Kroep</author>
  </authors>
  <commentList>
    <comment ref="C19" authorId="0">
      <text>
        <r>
          <rPr>
            <b/>
            <sz val="9"/>
            <color indexed="81"/>
            <rFont val="Tahoma"/>
            <family val="2"/>
          </rPr>
          <t>S. Kroep:</t>
        </r>
        <r>
          <rPr>
            <sz val="9"/>
            <color indexed="81"/>
            <rFont val="Tahoma"/>
            <family val="2"/>
          </rPr>
          <t xml:space="preserve">
0.3 pentalty 1 day</t>
        </r>
      </text>
    </comment>
    <comment ref="E19" authorId="0">
      <text>
        <r>
          <rPr>
            <b/>
            <sz val="9"/>
            <color indexed="81"/>
            <rFont val="Tahoma"/>
            <family val="2"/>
          </rPr>
          <t>S. Kroep:</t>
        </r>
        <r>
          <rPr>
            <sz val="9"/>
            <color indexed="81"/>
            <rFont val="Tahoma"/>
            <family val="2"/>
          </rPr>
          <t xml:space="preserve">
0.3 penatly 3 days per treatment. Initial treatment = 3.55 RFA (1 c, 2.55 touch ups in first 2 years), + 0.55 EMR</t>
        </r>
      </text>
    </comment>
    <comment ref="C30" authorId="0">
      <text>
        <r>
          <rPr>
            <b/>
            <sz val="9"/>
            <color indexed="81"/>
            <rFont val="Tahoma"/>
            <family val="2"/>
          </rPr>
          <t>S. Kroep:</t>
        </r>
        <r>
          <rPr>
            <sz val="9"/>
            <color indexed="81"/>
            <rFont val="Tahoma"/>
            <family val="2"/>
          </rPr>
          <t xml:space="preserve">
We decided that localized only get a 1 year penatly at diagnosis. Thus only the initial year</t>
        </r>
      </text>
    </comment>
  </commentList>
</comments>
</file>

<file path=xl/comments2.xml><?xml version="1.0" encoding="utf-8"?>
<comments xmlns="http://schemas.openxmlformats.org/spreadsheetml/2006/main">
  <authors>
    <author>S. Kroep</author>
  </authors>
  <commentList>
    <comment ref="C19" authorId="0">
      <text>
        <r>
          <rPr>
            <b/>
            <sz val="9"/>
            <color indexed="81"/>
            <rFont val="Tahoma"/>
            <family val="2"/>
          </rPr>
          <t>S. Kroep:</t>
        </r>
        <r>
          <rPr>
            <sz val="9"/>
            <color indexed="81"/>
            <rFont val="Tahoma"/>
            <family val="2"/>
          </rPr>
          <t xml:space="preserve">
0.3 pentalty 1 day</t>
        </r>
      </text>
    </comment>
    <comment ref="E19" authorId="0">
      <text>
        <r>
          <rPr>
            <b/>
            <sz val="9"/>
            <color indexed="81"/>
            <rFont val="Tahoma"/>
            <family val="2"/>
          </rPr>
          <t>S. Kroep:</t>
        </r>
        <r>
          <rPr>
            <sz val="9"/>
            <color indexed="81"/>
            <rFont val="Tahoma"/>
            <family val="2"/>
          </rPr>
          <t xml:space="preserve">
0.3 penatly 3 days per treatment. Initial treatment = 3.55 RFA (1 c, 2.55 touch ups in first 2 years), + 0.55 EMR</t>
        </r>
      </text>
    </comment>
    <comment ref="C30" authorId="0">
      <text>
        <r>
          <rPr>
            <b/>
            <sz val="9"/>
            <color indexed="81"/>
            <rFont val="Tahoma"/>
            <family val="2"/>
          </rPr>
          <t>S. Kroep:</t>
        </r>
        <r>
          <rPr>
            <sz val="9"/>
            <color indexed="81"/>
            <rFont val="Tahoma"/>
            <family val="2"/>
          </rPr>
          <t xml:space="preserve">
We decided that localized only get a 1 year penatly at diagnosis. Thus only the initial year</t>
        </r>
      </text>
    </comment>
  </commentList>
</comments>
</file>

<file path=xl/sharedStrings.xml><?xml version="1.0" encoding="utf-8"?>
<sst xmlns="http://schemas.openxmlformats.org/spreadsheetml/2006/main" count="338" uniqueCount="94">
  <si>
    <t>NH</t>
  </si>
  <si>
    <t>surveillance</t>
  </si>
  <si>
    <t>Rx LGD</t>
  </si>
  <si>
    <t>Rx HGD</t>
  </si>
  <si>
    <t>Rx ND</t>
  </si>
  <si>
    <t>Costs</t>
  </si>
  <si>
    <t>QALYs</t>
  </si>
  <si>
    <t>ICER</t>
  </si>
  <si>
    <t>ICER non-dominated</t>
  </si>
  <si>
    <t>LGD</t>
  </si>
  <si>
    <t>HGD</t>
  </si>
  <si>
    <t>All BE</t>
  </si>
  <si>
    <t>MALE - 60 to 100</t>
  </si>
  <si>
    <t>EAC Incidence</t>
  </si>
  <si>
    <t>(3% Discounted results)</t>
  </si>
  <si>
    <t>Strategy</t>
  </si>
  <si>
    <t>Localized</t>
  </si>
  <si>
    <t>Regional</t>
  </si>
  <si>
    <t>Distant</t>
  </si>
  <si>
    <t>False-Postivies</t>
  </si>
  <si>
    <t>Total</t>
  </si>
  <si>
    <t>Lifeyears</t>
  </si>
  <si>
    <t>1000 BE patients</t>
  </si>
  <si>
    <t>Clinical</t>
  </si>
  <si>
    <t>Detected</t>
  </si>
  <si>
    <t>EAC diagnosis</t>
  </si>
  <si>
    <t>No intervention</t>
  </si>
  <si>
    <t>Only surveillance (3y)</t>
  </si>
  <si>
    <t>Treatment at HGD development</t>
  </si>
  <si>
    <t>Treatment at LGD development</t>
  </si>
  <si>
    <t>Immediate treatment</t>
  </si>
  <si>
    <t>False Positives</t>
  </si>
  <si>
    <t>Endoscopies</t>
  </si>
  <si>
    <t>Treatments</t>
  </si>
  <si>
    <t>Touch Ups</t>
  </si>
  <si>
    <t>Complications</t>
  </si>
  <si>
    <t>Stricture</t>
  </si>
  <si>
    <t>Perforations</t>
  </si>
  <si>
    <t>S</t>
  </si>
  <si>
    <t>BE</t>
  </si>
  <si>
    <t>UNIT COSTS</t>
  </si>
  <si>
    <t>UNIT PENALTY UTILITY</t>
  </si>
  <si>
    <t>Lifeyears in phases of cancer care</t>
  </si>
  <si>
    <t>Treatment Costs</t>
  </si>
  <si>
    <t>Initial Care</t>
  </si>
  <si>
    <t>Continuous care</t>
  </si>
  <si>
    <t>Utility</t>
  </si>
  <si>
    <t>Incremental</t>
  </si>
  <si>
    <t>Perforation</t>
  </si>
  <si>
    <t xml:space="preserve"> -0.3 for 1 day</t>
  </si>
  <si>
    <t xml:space="preserve"> -0.3 for 1 week</t>
  </si>
  <si>
    <t xml:space="preserve"> -0.3 for 8 weeks</t>
  </si>
  <si>
    <t>Unstaged</t>
  </si>
  <si>
    <t>Bleeding</t>
  </si>
  <si>
    <t>terminal care</t>
  </si>
  <si>
    <t>Parameter</t>
  </si>
  <si>
    <t>Costs 2015($)</t>
  </si>
  <si>
    <t>EMR</t>
  </si>
  <si>
    <t>Initial RFA</t>
  </si>
  <si>
    <t>Touch up RFA</t>
  </si>
  <si>
    <t>Endoscopy</t>
  </si>
  <si>
    <t>Dilation</t>
  </si>
  <si>
    <t>Complication resulting from stricture</t>
  </si>
  <si>
    <t>First year of EAC Local</t>
  </si>
  <si>
    <t>First year of EAC Regional</t>
  </si>
  <si>
    <t>First year of EAC Distant</t>
  </si>
  <si>
    <t>Continuing care, yearly costs from second year on (Loc/Reg/Dis)</t>
  </si>
  <si>
    <t>Last year of EAC Local</t>
  </si>
  <si>
    <t>Last year of EAC Regional</t>
  </si>
  <si>
    <t>Last year of EAC Distant</t>
  </si>
  <si>
    <t>Variable</t>
  </si>
  <si>
    <t>Penalty</t>
  </si>
  <si>
    <t>EAC local diagnosis</t>
  </si>
  <si>
    <t>Penalty = Survival * (1- utility)</t>
  </si>
  <si>
    <t>EAC regional diagnosis</t>
  </si>
  <si>
    <t>EAC distant diagnosis</t>
  </si>
  <si>
    <t>EAC unstaged</t>
  </si>
  <si>
    <t>0.7 per day</t>
  </si>
  <si>
    <t>RFA/EMR/Touch ups Treatment</t>
  </si>
  <si>
    <t>0.7 per treatment per week</t>
  </si>
  <si>
    <t xml:space="preserve"> -0.3 for 4.1 weeks for initial RFA treatment, -0.3 for 1 week for touch up</t>
  </si>
  <si>
    <t>Stricture, Perforation</t>
  </si>
  <si>
    <t>0.7 for 8 weeks</t>
  </si>
  <si>
    <t>Bleeding (1% total over treatment period)</t>
  </si>
  <si>
    <t>0.7 for 1 week</t>
  </si>
  <si>
    <t xml:space="preserve">Penalty   </t>
  </si>
  <si>
    <t>Localized terminal care</t>
  </si>
  <si>
    <t>MGH</t>
  </si>
  <si>
    <t>FH</t>
  </si>
  <si>
    <t>ErasmusUW</t>
  </si>
  <si>
    <t>3 Maart 2016</t>
  </si>
  <si>
    <t xml:space="preserve"> </t>
  </si>
  <si>
    <t>FH : 5 year EAC cost cap with terminal as 5th year if survival &gt; 5 years</t>
  </si>
  <si>
    <t>FH : 5 year EAC cost cap with continuous as 5th year if survival &gt; 5 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</si>
</sst>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.00_-;\-* #,##0.00_-;_-* &quot;-&quot;??_-;_-@_-"/>
    <numFmt numFmtId="165" formatCode="_(&quot;$&quot;* #,##0_);_(&quot;$&quot;* \(#,##0\);_(&quot;$&quot;* &quot;-&quot;??_);_(@_)"/>
    <numFmt numFmtId="166" formatCode="0.000"/>
    <numFmt numFmtId="167" formatCode="_-[$$-409]* #,##0.00_ ;_-[$$-409]* \-#,##0.00\ ;_-[$$-409]* &quot;-&quot;??_ ;_-@_ "/>
    <numFmt numFmtId="168" formatCode="_-[$$-409]* #,##0_ ;_-[$$-409]* \-#,##0\ ;_-[$$-409]* &quot;-&quot;??_ ;_-@_ "/>
    <numFmt numFmtId="169" formatCode="_-* #,##0.000_-;\-* #,##0.000_-;_-* &quot;-&quot;??_-;_-@_-"/>
    <numFmt numFmtId="170" formatCode="0.0%"/>
    <numFmt numFmtId="171" formatCode="0.0"/>
    <numFmt numFmtId="172" formatCode="_-* #,##0.0_-;\-* #,##0.0_-;_-* &quot;-&quot;??_-;_-@_-"/>
    <numFmt numFmtId="173" formatCode="_-* #,##0_-;\-* #,##0_-;_-* &quot;-&quot;??_-;_-@_-"/>
    <numFmt numFmtId="174" formatCode="_([$$-409]* #,##0.00_);_([$$-409]* \(#,##0.00\);_([$$-409]* &quot;-&quot;??_);_(@_)"/>
    <numFmt numFmtId="175" formatCode="_(* #,##0_);_(* \(#,##0\);_(* &quot;-&quot;??_);_(@_)"/>
    <numFmt numFmtId="176" formatCode="0.0E+00"/>
    <numFmt numFmtId="177" formatCode="_-* #,##0.0000_-;\-* #,##0.0000_-;_-* &quot;-&quot;??_-;_-@_-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</fills>
  <borders count="15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1">
    <xf numFmtId="0" fontId="0" fillId="0" borderId="0"/>
    <xf numFmtId="4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/>
    <xf numFmtId="0" fontId="4" fillId="0" borderId="0"/>
    <xf numFmtId="9" fontId="4" fillId="0" borderId="0" applyFont="0" applyFill="0" applyBorder="0" applyAlignment="0" applyProtection="0"/>
    <xf numFmtId="0" fontId="11" fillId="0" borderId="0" applyNumberFormat="0" applyFill="0" applyBorder="0" applyAlignment="0" applyProtection="0"/>
    <xf numFmtId="43" fontId="1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266">
    <xf numFmtId="0" fontId="0" fillId="0" borderId="0" xfId="0"/>
    <xf numFmtId="165" fontId="0" fillId="0" borderId="0" xfId="1" applyNumberFormat="1" applyFont="1" applyFill="1"/>
    <xf numFmtId="0" fontId="0" fillId="0" borderId="0" xfId="0" applyFont="1" applyFill="1"/>
    <xf numFmtId="169" fontId="0" fillId="0" borderId="0" xfId="2" applyNumberFormat="1" applyFont="1" applyFill="1"/>
    <xf numFmtId="0" fontId="0" fillId="0" borderId="0" xfId="0" applyFill="1"/>
    <xf numFmtId="166" fontId="0" fillId="0" borderId="0" xfId="0" applyNumberFormat="1" applyFill="1"/>
    <xf numFmtId="0" fontId="2" fillId="0" borderId="0" xfId="0" applyFont="1" applyFill="1"/>
    <xf numFmtId="170" fontId="0" fillId="0" borderId="0" xfId="3" applyNumberFormat="1" applyFont="1" applyFill="1"/>
    <xf numFmtId="168" fontId="0" fillId="0" borderId="0" xfId="0" applyNumberFormat="1" applyFill="1"/>
    <xf numFmtId="168" fontId="0" fillId="0" borderId="0" xfId="2" applyNumberFormat="1" applyFont="1" applyFill="1"/>
    <xf numFmtId="44" fontId="0" fillId="0" borderId="0" xfId="1" applyFont="1" applyFill="1"/>
    <xf numFmtId="2" fontId="0" fillId="0" borderId="0" xfId="0" applyNumberFormat="1" applyFill="1"/>
    <xf numFmtId="44" fontId="0" fillId="0" borderId="0" xfId="1" applyFont="1"/>
    <xf numFmtId="2" fontId="0" fillId="0" borderId="0" xfId="0" applyNumberFormat="1"/>
    <xf numFmtId="44" fontId="0" fillId="0" borderId="0" xfId="1" applyFont="1" applyFill="1" applyBorder="1"/>
    <xf numFmtId="2" fontId="0" fillId="0" borderId="0" xfId="0" applyNumberFormat="1" applyFill="1" applyBorder="1"/>
    <xf numFmtId="2" fontId="0" fillId="0" borderId="0" xfId="2" applyNumberFormat="1" applyFont="1" applyFill="1"/>
    <xf numFmtId="2" fontId="0" fillId="0" borderId="0" xfId="1" applyNumberFormat="1" applyFont="1" applyFill="1"/>
    <xf numFmtId="164" fontId="0" fillId="0" borderId="0" xfId="2" applyFont="1" applyFill="1"/>
    <xf numFmtId="165" fontId="2" fillId="0" borderId="0" xfId="1" applyNumberFormat="1" applyFont="1" applyFill="1"/>
    <xf numFmtId="164" fontId="2" fillId="0" borderId="0" xfId="2" applyFont="1" applyFill="1"/>
    <xf numFmtId="0" fontId="0" fillId="0" borderId="0" xfId="0"/>
    <xf numFmtId="0" fontId="5" fillId="0" borderId="0" xfId="0" applyFont="1"/>
    <xf numFmtId="173" fontId="5" fillId="0" borderId="0" xfId="2" applyNumberFormat="1" applyFont="1"/>
    <xf numFmtId="1" fontId="5" fillId="0" borderId="0" xfId="0" applyNumberFormat="1" applyFont="1"/>
    <xf numFmtId="0" fontId="6" fillId="0" borderId="0" xfId="0" applyFont="1"/>
    <xf numFmtId="173" fontId="5" fillId="0" borderId="0" xfId="0" applyNumberFormat="1" applyFont="1"/>
    <xf numFmtId="164" fontId="5" fillId="0" borderId="0" xfId="0" applyNumberFormat="1" applyFont="1"/>
    <xf numFmtId="0" fontId="6" fillId="0" borderId="6" xfId="0" applyFont="1" applyBorder="1"/>
    <xf numFmtId="0" fontId="5" fillId="0" borderId="3" xfId="0" applyFont="1" applyBorder="1"/>
    <xf numFmtId="0" fontId="5" fillId="0" borderId="4" xfId="0" applyFont="1" applyBorder="1"/>
    <xf numFmtId="0" fontId="5" fillId="0" borderId="6" xfId="0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5" fillId="0" borderId="2" xfId="0" applyFont="1" applyBorder="1"/>
    <xf numFmtId="0" fontId="6" fillId="0" borderId="2" xfId="0" applyFont="1" applyBorder="1"/>
    <xf numFmtId="0" fontId="7" fillId="0" borderId="4" xfId="0" applyFont="1" applyBorder="1"/>
    <xf numFmtId="0" fontId="6" fillId="0" borderId="4" xfId="0" applyFont="1" applyBorder="1"/>
    <xf numFmtId="0" fontId="5" fillId="0" borderId="5" xfId="0" applyFont="1" applyBorder="1"/>
    <xf numFmtId="0" fontId="5" fillId="0" borderId="6" xfId="0" applyFont="1" applyBorder="1"/>
    <xf numFmtId="0" fontId="5" fillId="0" borderId="0" xfId="0" applyFont="1" applyBorder="1"/>
    <xf numFmtId="0" fontId="7" fillId="0" borderId="0" xfId="0" applyFont="1" applyBorder="1"/>
    <xf numFmtId="0" fontId="6" fillId="0" borderId="0" xfId="0" applyFont="1" applyBorder="1"/>
    <xf numFmtId="0" fontId="5" fillId="0" borderId="1" xfId="0" applyFont="1" applyBorder="1"/>
    <xf numFmtId="171" fontId="5" fillId="0" borderId="6" xfId="0" applyNumberFormat="1" applyFont="1" applyBorder="1"/>
    <xf numFmtId="171" fontId="5" fillId="0" borderId="0" xfId="0" applyNumberFormat="1" applyFont="1" applyBorder="1"/>
    <xf numFmtId="172" fontId="6" fillId="0" borderId="0" xfId="2" applyNumberFormat="1" applyFont="1" applyBorder="1"/>
    <xf numFmtId="173" fontId="5" fillId="0" borderId="0" xfId="2" applyNumberFormat="1" applyFont="1" applyBorder="1"/>
    <xf numFmtId="164" fontId="5" fillId="2" borderId="1" xfId="2" applyNumberFormat="1" applyFont="1" applyFill="1" applyBorder="1"/>
    <xf numFmtId="172" fontId="5" fillId="0" borderId="0" xfId="2" applyNumberFormat="1" applyFont="1"/>
    <xf numFmtId="165" fontId="5" fillId="0" borderId="0" xfId="1" applyNumberFormat="1" applyFont="1"/>
    <xf numFmtId="2" fontId="6" fillId="0" borderId="0" xfId="0" applyNumberFormat="1" applyFont="1"/>
    <xf numFmtId="165" fontId="5" fillId="0" borderId="0" xfId="0" applyNumberFormat="1" applyFont="1"/>
    <xf numFmtId="171" fontId="5" fillId="0" borderId="7" xfId="0" applyNumberFormat="1" applyFont="1" applyBorder="1"/>
    <xf numFmtId="171" fontId="5" fillId="0" borderId="2" xfId="0" applyNumberFormat="1" applyFont="1" applyBorder="1"/>
    <xf numFmtId="172" fontId="6" fillId="0" borderId="2" xfId="2" applyNumberFormat="1" applyFont="1" applyBorder="1"/>
    <xf numFmtId="173" fontId="5" fillId="0" borderId="2" xfId="2" applyNumberFormat="1" applyFont="1" applyBorder="1"/>
    <xf numFmtId="164" fontId="5" fillId="2" borderId="9" xfId="2" applyNumberFormat="1" applyFont="1" applyFill="1" applyBorder="1"/>
    <xf numFmtId="0" fontId="5" fillId="0" borderId="11" xfId="0" applyFont="1" applyBorder="1"/>
    <xf numFmtId="0" fontId="6" fillId="0" borderId="7" xfId="0" applyFont="1" applyBorder="1"/>
    <xf numFmtId="0" fontId="7" fillId="0" borderId="9" xfId="0" applyFont="1" applyBorder="1"/>
    <xf numFmtId="0" fontId="7" fillId="0" borderId="10" xfId="0" applyFont="1" applyBorder="1"/>
    <xf numFmtId="43" fontId="5" fillId="0" borderId="6" xfId="0" applyNumberFormat="1" applyFont="1" applyBorder="1"/>
    <xf numFmtId="165" fontId="5" fillId="0" borderId="1" xfId="0" applyNumberFormat="1" applyFont="1" applyBorder="1"/>
    <xf numFmtId="168" fontId="5" fillId="0" borderId="0" xfId="0" applyNumberFormat="1" applyFont="1" applyBorder="1"/>
    <xf numFmtId="168" fontId="5" fillId="0" borderId="1" xfId="0" applyNumberFormat="1" applyFont="1" applyBorder="1"/>
    <xf numFmtId="168" fontId="5" fillId="0" borderId="11" xfId="0" applyNumberFormat="1" applyFont="1" applyBorder="1"/>
    <xf numFmtId="172" fontId="5" fillId="0" borderId="6" xfId="2" applyNumberFormat="1" applyFont="1" applyBorder="1"/>
    <xf numFmtId="9" fontId="5" fillId="0" borderId="0" xfId="3" applyFont="1"/>
    <xf numFmtId="1" fontId="5" fillId="0" borderId="6" xfId="0" applyNumberFormat="1" applyFont="1" applyBorder="1"/>
    <xf numFmtId="167" fontId="5" fillId="0" borderId="0" xfId="0" applyNumberFormat="1" applyFont="1" applyBorder="1"/>
    <xf numFmtId="174" fontId="5" fillId="0" borderId="0" xfId="0" applyNumberFormat="1" applyFont="1" applyBorder="1"/>
    <xf numFmtId="0" fontId="0" fillId="0" borderId="0" xfId="0" applyBorder="1"/>
    <xf numFmtId="0" fontId="0" fillId="0" borderId="1" xfId="0" applyBorder="1"/>
    <xf numFmtId="170" fontId="5" fillId="0" borderId="6" xfId="3" applyNumberFormat="1" applyFont="1" applyBorder="1"/>
    <xf numFmtId="0" fontId="5" fillId="3" borderId="0" xfId="0" applyFont="1" applyFill="1" applyBorder="1"/>
    <xf numFmtId="165" fontId="5" fillId="4" borderId="6" xfId="1" applyNumberFormat="1" applyFont="1" applyFill="1" applyBorder="1"/>
    <xf numFmtId="165" fontId="5" fillId="4" borderId="1" xfId="1" applyNumberFormat="1" applyFont="1" applyFill="1" applyBorder="1"/>
    <xf numFmtId="168" fontId="5" fillId="4" borderId="6" xfId="0" applyNumberFormat="1" applyFont="1" applyFill="1" applyBorder="1"/>
    <xf numFmtId="168" fontId="5" fillId="4" borderId="0" xfId="0" applyNumberFormat="1" applyFont="1" applyFill="1" applyBorder="1"/>
    <xf numFmtId="0" fontId="0" fillId="4" borderId="1" xfId="0" applyFill="1" applyBorder="1"/>
    <xf numFmtId="0" fontId="5" fillId="4" borderId="1" xfId="0" applyFont="1" applyFill="1" applyBorder="1"/>
    <xf numFmtId="175" fontId="5" fillId="0" borderId="0" xfId="0" applyNumberFormat="1" applyFont="1"/>
    <xf numFmtId="0" fontId="5" fillId="3" borderId="2" xfId="0" applyFont="1" applyFill="1" applyBorder="1"/>
    <xf numFmtId="176" fontId="5" fillId="5" borderId="7" xfId="0" applyNumberFormat="1" applyFont="1" applyFill="1" applyBorder="1"/>
    <xf numFmtId="0" fontId="5" fillId="5" borderId="9" xfId="0" applyFont="1" applyFill="1" applyBorder="1"/>
    <xf numFmtId="176" fontId="5" fillId="5" borderId="2" xfId="0" applyNumberFormat="1" applyFont="1" applyFill="1" applyBorder="1"/>
    <xf numFmtId="0" fontId="0" fillId="5" borderId="9" xfId="0" applyFill="1" applyBorder="1"/>
    <xf numFmtId="0" fontId="5" fillId="4" borderId="9" xfId="0" applyFont="1" applyFill="1" applyBorder="1"/>
    <xf numFmtId="0" fontId="5" fillId="4" borderId="10" xfId="0" applyFont="1" applyFill="1" applyBorder="1"/>
    <xf numFmtId="164" fontId="5" fillId="0" borderId="0" xfId="2" applyFont="1"/>
    <xf numFmtId="0" fontId="7" fillId="0" borderId="5" xfId="0" applyFont="1" applyBorder="1"/>
    <xf numFmtId="0" fontId="5" fillId="0" borderId="8" xfId="0" applyFont="1" applyBorder="1"/>
    <xf numFmtId="0" fontId="5" fillId="0" borderId="1" xfId="0" applyFont="1" applyBorder="1" applyAlignment="1">
      <alignment wrapText="1"/>
    </xf>
    <xf numFmtId="0" fontId="5" fillId="0" borderId="0" xfId="0" applyFont="1" applyFill="1" applyBorder="1"/>
    <xf numFmtId="165" fontId="5" fillId="0" borderId="1" xfId="1" applyNumberFormat="1" applyFont="1" applyBorder="1"/>
    <xf numFmtId="165" fontId="5" fillId="0" borderId="11" xfId="0" applyNumberFormat="1" applyFont="1" applyBorder="1"/>
    <xf numFmtId="173" fontId="5" fillId="0" borderId="0" xfId="0" applyNumberFormat="1" applyFont="1" applyFill="1" applyBorder="1"/>
    <xf numFmtId="171" fontId="5" fillId="0" borderId="0" xfId="0" applyNumberFormat="1" applyFont="1" applyFill="1" applyBorder="1"/>
    <xf numFmtId="172" fontId="5" fillId="0" borderId="0" xfId="0" applyNumberFormat="1" applyFont="1" applyFill="1" applyBorder="1"/>
    <xf numFmtId="164" fontId="5" fillId="0" borderId="0" xfId="0" applyNumberFormat="1" applyFont="1" applyFill="1" applyBorder="1"/>
    <xf numFmtId="173" fontId="7" fillId="0" borderId="0" xfId="0" applyNumberFormat="1" applyFont="1" applyFill="1" applyBorder="1"/>
    <xf numFmtId="165" fontId="5" fillId="4" borderId="0" xfId="1" applyNumberFormat="1" applyFont="1" applyFill="1" applyBorder="1"/>
    <xf numFmtId="0" fontId="8" fillId="4" borderId="1" xfId="0" applyFont="1" applyFill="1" applyBorder="1"/>
    <xf numFmtId="0" fontId="5" fillId="4" borderId="7" xfId="0" applyFont="1" applyFill="1" applyBorder="1"/>
    <xf numFmtId="0" fontId="5" fillId="4" borderId="2" xfId="0" applyFont="1" applyFill="1" applyBorder="1"/>
    <xf numFmtId="2" fontId="5" fillId="4" borderId="0" xfId="1" applyNumberFormat="1" applyFont="1" applyFill="1" applyBorder="1"/>
    <xf numFmtId="0" fontId="5" fillId="0" borderId="10" xfId="0" applyFont="1" applyBorder="1"/>
    <xf numFmtId="0" fontId="5" fillId="0" borderId="12" xfId="0" applyFont="1" applyBorder="1"/>
    <xf numFmtId="0" fontId="6" fillId="0" borderId="12" xfId="0" applyFont="1" applyBorder="1"/>
    <xf numFmtId="164" fontId="5" fillId="0" borderId="12" xfId="0" applyNumberFormat="1" applyFont="1" applyBorder="1"/>
    <xf numFmtId="2" fontId="5" fillId="0" borderId="12" xfId="0" applyNumberFormat="1" applyFont="1" applyBorder="1"/>
    <xf numFmtId="164" fontId="6" fillId="0" borderId="12" xfId="0" applyNumberFormat="1" applyFont="1" applyFill="1" applyBorder="1"/>
    <xf numFmtId="165" fontId="5" fillId="0" borderId="12" xfId="0" applyNumberFormat="1" applyFont="1" applyFill="1" applyBorder="1"/>
    <xf numFmtId="164" fontId="5" fillId="0" borderId="12" xfId="2" applyFont="1" applyFill="1" applyBorder="1"/>
    <xf numFmtId="0" fontId="5" fillId="0" borderId="12" xfId="0" applyFont="1" applyFill="1" applyBorder="1"/>
    <xf numFmtId="2" fontId="5" fillId="0" borderId="12" xfId="0" applyNumberFormat="1" applyFont="1" applyFill="1" applyBorder="1"/>
    <xf numFmtId="173" fontId="6" fillId="6" borderId="12" xfId="0" applyNumberFormat="1" applyFont="1" applyFill="1" applyBorder="1"/>
    <xf numFmtId="168" fontId="5" fillId="0" borderId="12" xfId="0" applyNumberFormat="1" applyFont="1" applyBorder="1"/>
    <xf numFmtId="164" fontId="6" fillId="0" borderId="13" xfId="0" applyNumberFormat="1" applyFont="1" applyFill="1" applyBorder="1"/>
    <xf numFmtId="165" fontId="5" fillId="0" borderId="14" xfId="0" applyNumberFormat="1" applyFont="1" applyFill="1" applyBorder="1"/>
    <xf numFmtId="173" fontId="5" fillId="0" borderId="12" xfId="0" applyNumberFormat="1" applyFont="1" applyFill="1" applyBorder="1"/>
    <xf numFmtId="0" fontId="5" fillId="0" borderId="0" xfId="0" applyFont="1" applyFill="1"/>
    <xf numFmtId="0" fontId="5" fillId="0" borderId="13" xfId="0" applyFont="1" applyFill="1" applyBorder="1"/>
    <xf numFmtId="0" fontId="5" fillId="0" borderId="14" xfId="0" applyFont="1" applyFill="1" applyBorder="1"/>
    <xf numFmtId="165" fontId="5" fillId="0" borderId="12" xfId="0" applyNumberFormat="1" applyFont="1" applyBorder="1"/>
    <xf numFmtId="164" fontId="5" fillId="0" borderId="12" xfId="2" applyFont="1" applyBorder="1"/>
    <xf numFmtId="0" fontId="6" fillId="0" borderId="13" xfId="0" applyFont="1" applyBorder="1"/>
    <xf numFmtId="164" fontId="5" fillId="0" borderId="14" xfId="2" applyFont="1" applyBorder="1"/>
    <xf numFmtId="168" fontId="5" fillId="0" borderId="12" xfId="2" applyNumberFormat="1" applyFont="1" applyBorder="1"/>
    <xf numFmtId="0" fontId="5" fillId="0" borderId="13" xfId="0" applyFont="1" applyBorder="1"/>
    <xf numFmtId="43" fontId="5" fillId="0" borderId="12" xfId="0" applyNumberFormat="1" applyFont="1" applyBorder="1"/>
    <xf numFmtId="43" fontId="6" fillId="0" borderId="0" xfId="0" applyNumberFormat="1" applyFont="1"/>
    <xf numFmtId="177" fontId="8" fillId="0" borderId="0" xfId="2" applyNumberFormat="1" applyFont="1" applyBorder="1"/>
    <xf numFmtId="177" fontId="8" fillId="0" borderId="0" xfId="2" applyNumberFormat="1" applyFont="1"/>
    <xf numFmtId="2" fontId="5" fillId="0" borderId="0" xfId="0" applyNumberFormat="1" applyFont="1"/>
    <xf numFmtId="0" fontId="5" fillId="0" borderId="13" xfId="0" applyFont="1" applyFill="1" applyBorder="1"/>
    <xf numFmtId="0" fontId="6" fillId="0" borderId="13" xfId="0" applyFont="1" applyBorder="1"/>
    <xf numFmtId="0" fontId="0" fillId="0" borderId="0" xfId="0"/>
    <xf numFmtId="173" fontId="5" fillId="0" borderId="0" xfId="0" applyNumberFormat="1" applyFont="1"/>
    <xf numFmtId="164" fontId="5" fillId="0" borderId="0" xfId="0" applyNumberFormat="1" applyFont="1"/>
    <xf numFmtId="0" fontId="5" fillId="0" borderId="0" xfId="0" applyFont="1"/>
    <xf numFmtId="173" fontId="5" fillId="0" borderId="0" xfId="2" applyNumberFormat="1" applyFont="1"/>
    <xf numFmtId="1" fontId="5" fillId="0" borderId="0" xfId="0" applyNumberFormat="1" applyFont="1"/>
    <xf numFmtId="0" fontId="6" fillId="0" borderId="0" xfId="0" applyFont="1"/>
    <xf numFmtId="0" fontId="6" fillId="0" borderId="6" xfId="0" applyFont="1" applyBorder="1"/>
    <xf numFmtId="0" fontId="5" fillId="0" borderId="3" xfId="0" applyFont="1" applyBorder="1"/>
    <xf numFmtId="0" fontId="5" fillId="0" borderId="4" xfId="0" applyFont="1" applyBorder="1"/>
    <xf numFmtId="0" fontId="5" fillId="0" borderId="6" xfId="0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5" fillId="0" borderId="2" xfId="0" applyFont="1" applyBorder="1"/>
    <xf numFmtId="0" fontId="6" fillId="0" borderId="2" xfId="0" applyFont="1" applyBorder="1"/>
    <xf numFmtId="0" fontId="7" fillId="0" borderId="4" xfId="0" applyFont="1" applyBorder="1"/>
    <xf numFmtId="0" fontId="6" fillId="0" borderId="4" xfId="0" applyFont="1" applyBorder="1"/>
    <xf numFmtId="0" fontId="5" fillId="0" borderId="5" xfId="0" applyFont="1" applyBorder="1"/>
    <xf numFmtId="0" fontId="5" fillId="0" borderId="6" xfId="0" applyFont="1" applyBorder="1"/>
    <xf numFmtId="0" fontId="5" fillId="0" borderId="0" xfId="0" applyFont="1" applyBorder="1"/>
    <xf numFmtId="0" fontId="7" fillId="0" borderId="0" xfId="0" applyFont="1" applyBorder="1"/>
    <xf numFmtId="0" fontId="6" fillId="0" borderId="0" xfId="0" applyFont="1" applyBorder="1"/>
    <xf numFmtId="0" fontId="5" fillId="0" borderId="1" xfId="0" applyFont="1" applyBorder="1"/>
    <xf numFmtId="171" fontId="5" fillId="0" borderId="6" xfId="0" applyNumberFormat="1" applyFont="1" applyBorder="1"/>
    <xf numFmtId="171" fontId="5" fillId="0" borderId="0" xfId="0" applyNumberFormat="1" applyFont="1" applyBorder="1"/>
    <xf numFmtId="172" fontId="6" fillId="0" borderId="0" xfId="2" applyNumberFormat="1" applyFont="1" applyBorder="1"/>
    <xf numFmtId="173" fontId="5" fillId="0" borderId="0" xfId="2" applyNumberFormat="1" applyFont="1" applyBorder="1"/>
    <xf numFmtId="164" fontId="5" fillId="2" borderId="1" xfId="2" applyNumberFormat="1" applyFont="1" applyFill="1" applyBorder="1"/>
    <xf numFmtId="172" fontId="5" fillId="0" borderId="0" xfId="2" applyNumberFormat="1" applyFont="1"/>
    <xf numFmtId="165" fontId="5" fillId="0" borderId="0" xfId="1" applyNumberFormat="1" applyFont="1"/>
    <xf numFmtId="2" fontId="6" fillId="0" borderId="0" xfId="0" applyNumberFormat="1" applyFont="1"/>
    <xf numFmtId="165" fontId="5" fillId="0" borderId="0" xfId="0" applyNumberFormat="1" applyFont="1"/>
    <xf numFmtId="171" fontId="5" fillId="0" borderId="7" xfId="0" applyNumberFormat="1" applyFont="1" applyBorder="1"/>
    <xf numFmtId="171" fontId="5" fillId="0" borderId="2" xfId="0" applyNumberFormat="1" applyFont="1" applyBorder="1"/>
    <xf numFmtId="172" fontId="6" fillId="0" borderId="2" xfId="2" applyNumberFormat="1" applyFont="1" applyBorder="1"/>
    <xf numFmtId="173" fontId="5" fillId="0" borderId="2" xfId="2" applyNumberFormat="1" applyFont="1" applyBorder="1"/>
    <xf numFmtId="164" fontId="5" fillId="2" borderId="9" xfId="2" applyNumberFormat="1" applyFont="1" applyFill="1" applyBorder="1"/>
    <xf numFmtId="0" fontId="5" fillId="0" borderId="11" xfId="0" applyFont="1" applyBorder="1"/>
    <xf numFmtId="0" fontId="6" fillId="0" borderId="7" xfId="0" applyFont="1" applyBorder="1"/>
    <xf numFmtId="0" fontId="7" fillId="0" borderId="9" xfId="0" applyFont="1" applyBorder="1"/>
    <xf numFmtId="0" fontId="7" fillId="0" borderId="10" xfId="0" applyFont="1" applyBorder="1"/>
    <xf numFmtId="43" fontId="5" fillId="0" borderId="6" xfId="0" applyNumberFormat="1" applyFont="1" applyBorder="1"/>
    <xf numFmtId="165" fontId="5" fillId="0" borderId="1" xfId="0" applyNumberFormat="1" applyFont="1" applyBorder="1"/>
    <xf numFmtId="168" fontId="5" fillId="0" borderId="0" xfId="0" applyNumberFormat="1" applyFont="1" applyBorder="1"/>
    <xf numFmtId="168" fontId="5" fillId="0" borderId="1" xfId="0" applyNumberFormat="1" applyFont="1" applyBorder="1"/>
    <xf numFmtId="168" fontId="5" fillId="0" borderId="11" xfId="0" applyNumberFormat="1" applyFont="1" applyBorder="1"/>
    <xf numFmtId="172" fontId="5" fillId="0" borderId="6" xfId="2" applyNumberFormat="1" applyFont="1" applyBorder="1"/>
    <xf numFmtId="9" fontId="5" fillId="0" borderId="0" xfId="3" applyFont="1"/>
    <xf numFmtId="1" fontId="5" fillId="0" borderId="6" xfId="0" applyNumberFormat="1" applyFont="1" applyBorder="1"/>
    <xf numFmtId="0" fontId="0" fillId="0" borderId="0" xfId="0" applyBorder="1"/>
    <xf numFmtId="0" fontId="0" fillId="0" borderId="1" xfId="0" applyBorder="1"/>
    <xf numFmtId="170" fontId="5" fillId="0" borderId="6" xfId="3" applyNumberFormat="1" applyFont="1" applyBorder="1"/>
    <xf numFmtId="0" fontId="5" fillId="3" borderId="0" xfId="0" applyFont="1" applyFill="1" applyBorder="1"/>
    <xf numFmtId="165" fontId="5" fillId="4" borderId="6" xfId="1" applyNumberFormat="1" applyFont="1" applyFill="1" applyBorder="1"/>
    <xf numFmtId="165" fontId="5" fillId="4" borderId="1" xfId="1" applyNumberFormat="1" applyFont="1" applyFill="1" applyBorder="1"/>
    <xf numFmtId="168" fontId="5" fillId="4" borderId="6" xfId="0" applyNumberFormat="1" applyFont="1" applyFill="1" applyBorder="1"/>
    <xf numFmtId="168" fontId="5" fillId="4" borderId="0" xfId="0" applyNumberFormat="1" applyFont="1" applyFill="1" applyBorder="1"/>
    <xf numFmtId="0" fontId="0" fillId="4" borderId="1" xfId="0" applyFill="1" applyBorder="1"/>
    <xf numFmtId="0" fontId="5" fillId="4" borderId="1" xfId="0" applyFont="1" applyFill="1" applyBorder="1"/>
    <xf numFmtId="175" fontId="5" fillId="0" borderId="0" xfId="0" applyNumberFormat="1" applyFont="1"/>
    <xf numFmtId="0" fontId="5" fillId="3" borderId="2" xfId="0" applyFont="1" applyFill="1" applyBorder="1"/>
    <xf numFmtId="176" fontId="5" fillId="5" borderId="7" xfId="0" applyNumberFormat="1" applyFont="1" applyFill="1" applyBorder="1"/>
    <xf numFmtId="0" fontId="5" fillId="5" borderId="9" xfId="0" applyFont="1" applyFill="1" applyBorder="1"/>
    <xf numFmtId="176" fontId="5" fillId="5" borderId="2" xfId="0" applyNumberFormat="1" applyFont="1" applyFill="1" applyBorder="1"/>
    <xf numFmtId="0" fontId="0" fillId="5" borderId="9" xfId="0" applyFill="1" applyBorder="1"/>
    <xf numFmtId="0" fontId="5" fillId="4" borderId="9" xfId="0" applyFont="1" applyFill="1" applyBorder="1"/>
    <xf numFmtId="0" fontId="5" fillId="4" borderId="10" xfId="0" applyFont="1" applyFill="1" applyBorder="1"/>
    <xf numFmtId="164" fontId="5" fillId="0" borderId="0" xfId="2" applyFont="1"/>
    <xf numFmtId="0" fontId="7" fillId="0" borderId="5" xfId="0" applyFont="1" applyBorder="1"/>
    <xf numFmtId="0" fontId="5" fillId="0" borderId="8" xfId="0" applyFont="1" applyBorder="1"/>
    <xf numFmtId="0" fontId="5" fillId="0" borderId="1" xfId="0" applyFont="1" applyBorder="1" applyAlignment="1">
      <alignment wrapText="1"/>
    </xf>
    <xf numFmtId="0" fontId="5" fillId="0" borderId="0" xfId="0" applyFont="1" applyFill="1" applyBorder="1"/>
    <xf numFmtId="165" fontId="5" fillId="0" borderId="1" xfId="1" applyNumberFormat="1" applyFont="1" applyBorder="1"/>
    <xf numFmtId="165" fontId="5" fillId="0" borderId="11" xfId="0" applyNumberFormat="1" applyFont="1" applyBorder="1"/>
    <xf numFmtId="173" fontId="5" fillId="0" borderId="0" xfId="0" applyNumberFormat="1" applyFont="1" applyFill="1" applyBorder="1"/>
    <xf numFmtId="171" fontId="5" fillId="0" borderId="0" xfId="0" applyNumberFormat="1" applyFont="1" applyFill="1" applyBorder="1"/>
    <xf numFmtId="172" fontId="5" fillId="0" borderId="0" xfId="0" applyNumberFormat="1" applyFont="1" applyFill="1" applyBorder="1"/>
    <xf numFmtId="164" fontId="5" fillId="0" borderId="0" xfId="0" applyNumberFormat="1" applyFont="1" applyFill="1" applyBorder="1"/>
    <xf numFmtId="173" fontId="7" fillId="0" borderId="0" xfId="0" applyNumberFormat="1" applyFont="1" applyFill="1" applyBorder="1"/>
    <xf numFmtId="165" fontId="5" fillId="4" borderId="0" xfId="1" applyNumberFormat="1" applyFont="1" applyFill="1" applyBorder="1"/>
    <xf numFmtId="0" fontId="8" fillId="4" borderId="1" xfId="0" applyFont="1" applyFill="1" applyBorder="1"/>
    <xf numFmtId="0" fontId="5" fillId="4" borderId="7" xfId="0" applyFont="1" applyFill="1" applyBorder="1"/>
    <xf numFmtId="0" fontId="5" fillId="4" borderId="2" xfId="0" applyFont="1" applyFill="1" applyBorder="1"/>
    <xf numFmtId="2" fontId="5" fillId="4" borderId="0" xfId="1" applyNumberFormat="1" applyFont="1" applyFill="1" applyBorder="1"/>
    <xf numFmtId="0" fontId="5" fillId="0" borderId="10" xfId="0" applyFont="1" applyBorder="1"/>
    <xf numFmtId="0" fontId="5" fillId="0" borderId="12" xfId="0" applyFont="1" applyBorder="1"/>
    <xf numFmtId="0" fontId="6" fillId="0" borderId="12" xfId="0" applyFont="1" applyBorder="1"/>
    <xf numFmtId="164" fontId="5" fillId="0" borderId="12" xfId="0" applyNumberFormat="1" applyFont="1" applyBorder="1"/>
    <xf numFmtId="2" fontId="5" fillId="0" borderId="12" xfId="0" applyNumberFormat="1" applyFont="1" applyBorder="1"/>
    <xf numFmtId="164" fontId="6" fillId="0" borderId="12" xfId="0" applyNumberFormat="1" applyFont="1" applyFill="1" applyBorder="1"/>
    <xf numFmtId="165" fontId="5" fillId="0" borderId="12" xfId="0" applyNumberFormat="1" applyFont="1" applyFill="1" applyBorder="1"/>
    <xf numFmtId="164" fontId="5" fillId="0" borderId="12" xfId="2" applyFont="1" applyFill="1" applyBorder="1"/>
    <xf numFmtId="0" fontId="5" fillId="0" borderId="12" xfId="0" applyFont="1" applyFill="1" applyBorder="1"/>
    <xf numFmtId="2" fontId="5" fillId="0" borderId="12" xfId="0" applyNumberFormat="1" applyFont="1" applyFill="1" applyBorder="1"/>
    <xf numFmtId="173" fontId="6" fillId="6" borderId="12" xfId="0" applyNumberFormat="1" applyFont="1" applyFill="1" applyBorder="1"/>
    <xf numFmtId="168" fontId="5" fillId="0" borderId="12" xfId="0" applyNumberFormat="1" applyFont="1" applyBorder="1"/>
    <xf numFmtId="164" fontId="6" fillId="0" borderId="13" xfId="0" applyNumberFormat="1" applyFont="1" applyFill="1" applyBorder="1"/>
    <xf numFmtId="165" fontId="5" fillId="0" borderId="14" xfId="0" applyNumberFormat="1" applyFont="1" applyFill="1" applyBorder="1"/>
    <xf numFmtId="173" fontId="5" fillId="0" borderId="12" xfId="0" applyNumberFormat="1" applyFont="1" applyFill="1" applyBorder="1"/>
    <xf numFmtId="0" fontId="5" fillId="0" borderId="0" xfId="0" applyFont="1" applyFill="1"/>
    <xf numFmtId="0" fontId="5" fillId="0" borderId="14" xfId="0" applyFont="1" applyFill="1" applyBorder="1"/>
    <xf numFmtId="165" fontId="5" fillId="0" borderId="12" xfId="0" applyNumberFormat="1" applyFont="1" applyBorder="1"/>
    <xf numFmtId="164" fontId="5" fillId="0" borderId="12" xfId="2" applyFont="1" applyBorder="1"/>
    <xf numFmtId="164" fontId="5" fillId="0" borderId="14" xfId="2" applyFont="1" applyBorder="1"/>
    <xf numFmtId="168" fontId="5" fillId="0" borderId="12" xfId="2" applyNumberFormat="1" applyFont="1" applyBorder="1"/>
    <xf numFmtId="0" fontId="5" fillId="0" borderId="13" xfId="0" applyFont="1" applyBorder="1"/>
    <xf numFmtId="43" fontId="5" fillId="0" borderId="12" xfId="0" applyNumberFormat="1" applyFont="1" applyBorder="1"/>
    <xf numFmtId="43" fontId="6" fillId="0" borderId="0" xfId="0" applyNumberFormat="1" applyFont="1"/>
    <xf numFmtId="177" fontId="8" fillId="0" borderId="0" xfId="2" applyNumberFormat="1" applyFont="1" applyBorder="1"/>
    <xf numFmtId="177" fontId="8" fillId="0" borderId="0" xfId="2" applyNumberFormat="1" applyFont="1"/>
    <xf numFmtId="2" fontId="5" fillId="0" borderId="0" xfId="0" applyNumberFormat="1" applyFont="1"/>
    <xf numFmtId="0" fontId="0" fillId="0" borderId="0" xfId="0"/>
    <xf numFmtId="0" fontId="5" fillId="0" borderId="0" xfId="0" applyFont="1" applyFill="1" applyBorder="1"/>
    <xf numFmtId="164" fontId="5" fillId="0" borderId="12" xfId="0" applyNumberFormat="1" applyFont="1" applyBorder="1"/>
    <xf numFmtId="2" fontId="5" fillId="0" borderId="12" xfId="0" applyNumberFormat="1" applyFont="1" applyBorder="1"/>
    <xf numFmtId="0" fontId="5" fillId="0" borderId="0" xfId="0" applyFont="1" applyFill="1"/>
    <xf numFmtId="0" fontId="5" fillId="0" borderId="0" xfId="0" applyFont="1" applyFill="1" applyBorder="1" applyAlignment="1">
      <alignment vertical="center" wrapText="1"/>
    </xf>
    <xf numFmtId="0" fontId="6" fillId="0" borderId="0" xfId="0" applyFont="1" applyFill="1" applyBorder="1"/>
    <xf numFmtId="168" fontId="2" fillId="0" borderId="0" xfId="0" applyNumberFormat="1" applyFont="1" applyFill="1"/>
    <xf numFmtId="0" fontId="0" fillId="0" borderId="12" xfId="0" applyFill="1" applyBorder="1"/>
    <xf numFmtId="168" fontId="2" fillId="0" borderId="12" xfId="0" applyNumberFormat="1" applyFont="1" applyFill="1" applyBorder="1"/>
    <xf numFmtId="168" fontId="2" fillId="0" borderId="12" xfId="1" applyNumberFormat="1" applyFont="1" applyFill="1" applyBorder="1"/>
    <xf numFmtId="168" fontId="1" fillId="0" borderId="12" xfId="2" applyNumberFormat="1" applyFont="1" applyFill="1" applyBorder="1"/>
    <xf numFmtId="168" fontId="0" fillId="0" borderId="12" xfId="0" applyNumberFormat="1" applyFont="1" applyFill="1" applyBorder="1"/>
    <xf numFmtId="168" fontId="1" fillId="0" borderId="12" xfId="1" applyNumberFormat="1" applyFont="1" applyFill="1" applyBorder="1"/>
    <xf numFmtId="168" fontId="2" fillId="0" borderId="12" xfId="2" applyNumberFormat="1" applyFont="1" applyFill="1" applyBorder="1"/>
    <xf numFmtId="168" fontId="0" fillId="0" borderId="12" xfId="0" applyNumberFormat="1" applyFill="1" applyBorder="1"/>
    <xf numFmtId="165" fontId="0" fillId="0" borderId="12" xfId="1" applyNumberFormat="1" applyFont="1" applyFill="1" applyBorder="1"/>
    <xf numFmtId="0" fontId="2" fillId="0" borderId="12" xfId="0" applyFont="1" applyFill="1" applyBorder="1"/>
    <xf numFmtId="166" fontId="2" fillId="0" borderId="0" xfId="0" applyNumberFormat="1" applyFont="1" applyFill="1"/>
  </cellXfs>
  <cellStyles count="21">
    <cellStyle name="Comma" xfId="2" builtinId="3"/>
    <cellStyle name="Comma 2" xfId="8"/>
    <cellStyle name="Currency" xfId="1" builtinId="4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 2" xfId="7"/>
    <cellStyle name="Normal" xfId="0" builtinId="0"/>
    <cellStyle name="Normal 2" xfId="4"/>
    <cellStyle name="Normal 3" xfId="5"/>
    <cellStyle name="Percent" xfId="3" builtinId="5"/>
    <cellStyle name="Percent 2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9"/>
  <sheetViews>
    <sheetView tabSelected="1" zoomScale="85" zoomScaleNormal="85" zoomScalePageLayoutView="85" workbookViewId="0">
      <selection activeCell="D24" sqref="D24"/>
    </sheetView>
  </sheetViews>
  <sheetFormatPr baseColWidth="10" defaultColWidth="19.33203125" defaultRowHeight="14" x14ac:dyDescent="0"/>
  <cols>
    <col min="1" max="3" width="21.5" style="4" customWidth="1"/>
    <col min="4" max="4" width="26.83203125" style="4" customWidth="1"/>
    <col min="5" max="6" width="21.5" style="4" customWidth="1"/>
    <col min="7" max="7" width="21" style="4" customWidth="1"/>
    <col min="8" max="8" width="17.5" style="4" customWidth="1"/>
    <col min="9" max="10" width="19.33203125" style="4"/>
    <col min="11" max="11" width="22" style="4" customWidth="1"/>
    <col min="12" max="16384" width="19.33203125" style="4"/>
  </cols>
  <sheetData>
    <row r="1" spans="1:15">
      <c r="A1" s="6" t="s">
        <v>11</v>
      </c>
      <c r="B1" s="6" t="s">
        <v>90</v>
      </c>
      <c r="C1" s="6"/>
      <c r="D1" s="6"/>
      <c r="O1"/>
    </row>
    <row r="2" spans="1:15">
      <c r="A2" s="6"/>
      <c r="B2" s="19" t="s">
        <v>5</v>
      </c>
      <c r="C2" s="265" t="s">
        <v>6</v>
      </c>
      <c r="D2" s="19" t="s">
        <v>7</v>
      </c>
      <c r="G2" s="19" t="s">
        <v>8</v>
      </c>
      <c r="H2" s="10"/>
      <c r="I2" s="11"/>
      <c r="J2" s="1"/>
      <c r="K2" s="1"/>
      <c r="O2"/>
    </row>
    <row r="3" spans="1:15">
      <c r="A3" s="6" t="s">
        <v>87</v>
      </c>
      <c r="B3" s="1"/>
      <c r="C3" s="5"/>
      <c r="D3" s="1"/>
      <c r="E3" s="1"/>
      <c r="G3" s="6"/>
      <c r="H3" s="12"/>
      <c r="I3" s="13"/>
      <c r="J3" s="1"/>
      <c r="K3" s="1"/>
      <c r="O3"/>
    </row>
    <row r="4" spans="1:15">
      <c r="A4" s="255" t="s">
        <v>0</v>
      </c>
      <c r="B4" s="249">
        <f>MGH!C36</f>
        <v>4355.7457944359876</v>
      </c>
      <c r="C4" s="250">
        <f>MGH!D36</f>
        <v>14.775495641787034</v>
      </c>
      <c r="D4" s="263"/>
      <c r="E4" s="263"/>
      <c r="F4" s="255"/>
      <c r="G4" s="264"/>
      <c r="H4" s="10"/>
      <c r="I4" s="11"/>
      <c r="J4" s="1"/>
      <c r="K4" s="1"/>
      <c r="O4"/>
    </row>
    <row r="5" spans="1:15">
      <c r="A5" s="255" t="s">
        <v>3</v>
      </c>
      <c r="B5" s="249">
        <f>MGH!C37</f>
        <v>8757.8328894691367</v>
      </c>
      <c r="C5" s="250">
        <f>MGH!D37</f>
        <v>14.979658910578795</v>
      </c>
      <c r="D5" s="257">
        <f>(B5-B$4)/(C5-C$4)</f>
        <v>21561.601756695531</v>
      </c>
      <c r="E5" s="258"/>
      <c r="F5" s="259"/>
      <c r="G5" s="256">
        <f>D5</f>
        <v>21561.601756695531</v>
      </c>
      <c r="H5" s="14"/>
      <c r="I5" s="15"/>
      <c r="J5" s="1"/>
      <c r="K5" s="20"/>
      <c r="O5"/>
    </row>
    <row r="6" spans="1:15">
      <c r="A6" s="255" t="s">
        <v>2</v>
      </c>
      <c r="B6" s="249">
        <f>MGH!C38</f>
        <v>11381.565915566534</v>
      </c>
      <c r="C6" s="250">
        <f>MGH!D38</f>
        <v>15.003427667464592</v>
      </c>
      <c r="D6" s="260">
        <f>(B6-B$4)/(C6-C$4)</f>
        <v>30824.190239372227</v>
      </c>
      <c r="E6" s="261">
        <f>(B6-B$5)/(C6-C$5)</f>
        <v>110385.79083894746</v>
      </c>
      <c r="F6" s="259"/>
      <c r="G6" s="256">
        <f>E6</f>
        <v>110385.79083894746</v>
      </c>
      <c r="H6" s="14"/>
      <c r="I6" s="15"/>
      <c r="J6" s="1"/>
      <c r="K6" s="18"/>
      <c r="O6"/>
    </row>
    <row r="7" spans="1:15">
      <c r="A7" s="255" t="s">
        <v>1</v>
      </c>
      <c r="B7" s="249">
        <f>MGH!C39</f>
        <v>12066.997961988305</v>
      </c>
      <c r="C7" s="250">
        <f>MGH!D39</f>
        <v>14.849545644818496</v>
      </c>
      <c r="D7" s="260">
        <f>(B7-B$4)/(C7-C$4)</f>
        <v>104135.74411706526</v>
      </c>
      <c r="E7" s="258">
        <f t="shared" ref="E7:E8" si="0">(B7-B$5)/(C7-C$5)</f>
        <v>-25432.956840968687</v>
      </c>
      <c r="F7" s="259">
        <f>(B7-B$6)/(C7-C$6)</f>
        <v>-4454.2698012109895</v>
      </c>
      <c r="G7" s="256"/>
      <c r="H7" s="10"/>
      <c r="I7" s="11"/>
      <c r="J7" s="1"/>
      <c r="K7" s="18"/>
      <c r="O7"/>
    </row>
    <row r="8" spans="1:15">
      <c r="A8" s="255" t="s">
        <v>4</v>
      </c>
      <c r="B8" s="249">
        <f>MGH!C40</f>
        <v>14260.399069036883</v>
      </c>
      <c r="C8" s="250">
        <f>MGH!D40</f>
        <v>15.028404561068919</v>
      </c>
      <c r="D8" s="260">
        <f>(B8-B$4)/(C8-C$4)</f>
        <v>39162.925936832704</v>
      </c>
      <c r="E8" s="258">
        <f t="shared" si="0"/>
        <v>112883.22392338476</v>
      </c>
      <c r="F8" s="256">
        <f>(B8-B$6)/(C8-C$6)</f>
        <v>115259.85573208386</v>
      </c>
      <c r="G8" s="256">
        <f>F8</f>
        <v>115259.85573208386</v>
      </c>
      <c r="H8" s="10"/>
      <c r="I8" s="11"/>
      <c r="J8" s="1"/>
      <c r="K8" s="20"/>
      <c r="O8"/>
    </row>
    <row r="9" spans="1:15">
      <c r="G9" s="8"/>
      <c r="H9" s="10"/>
      <c r="I9" s="11"/>
      <c r="O9"/>
    </row>
    <row r="10" spans="1:15">
      <c r="A10" s="6" t="s">
        <v>88</v>
      </c>
      <c r="G10" s="254"/>
      <c r="H10" s="10"/>
      <c r="I10" s="11"/>
      <c r="O10"/>
    </row>
    <row r="11" spans="1:15">
      <c r="A11" s="255" t="s">
        <v>0</v>
      </c>
      <c r="B11" s="249">
        <f>FHCRC!C36</f>
        <v>6488.5253476015414</v>
      </c>
      <c r="C11" s="250">
        <f>FHCRC!D36</f>
        <v>14.339128410590146</v>
      </c>
      <c r="D11" s="255"/>
      <c r="E11" s="255"/>
      <c r="F11" s="255"/>
      <c r="G11" s="262"/>
      <c r="H11" s="10"/>
      <c r="I11" s="16"/>
      <c r="O11"/>
    </row>
    <row r="12" spans="1:15">
      <c r="A12" s="255" t="s">
        <v>3</v>
      </c>
      <c r="B12" s="249">
        <f>FHCRC!C37</f>
        <v>12700.500328012549</v>
      </c>
      <c r="C12" s="250">
        <f>FHCRC!D37</f>
        <v>14.585605712923677</v>
      </c>
      <c r="D12" s="260">
        <f>(B12-B$11)/(C12-C$11)</f>
        <v>25203.030549259307</v>
      </c>
      <c r="E12" s="261"/>
      <c r="F12" s="262"/>
      <c r="G12" s="256"/>
      <c r="H12" s="10"/>
      <c r="I12" s="16"/>
      <c r="J12" s="1"/>
      <c r="K12" s="20"/>
      <c r="O12"/>
    </row>
    <row r="13" spans="1:15">
      <c r="A13" s="255" t="s">
        <v>4</v>
      </c>
      <c r="B13" s="249">
        <f>FHCRC!C40</f>
        <v>13141.087213792443</v>
      </c>
      <c r="C13" s="250">
        <f>FHCRC!D40</f>
        <v>14.736586040868689</v>
      </c>
      <c r="D13" s="257">
        <f t="shared" ref="D13:D14" si="1">(B13-B$11)/(C13-C$11)</f>
        <v>16737.788783998694</v>
      </c>
      <c r="E13" s="258"/>
      <c r="F13" s="262"/>
      <c r="G13" s="256">
        <f>D13</f>
        <v>16737.788783998694</v>
      </c>
      <c r="H13" s="10"/>
      <c r="I13" s="16"/>
      <c r="J13" s="1"/>
      <c r="K13" s="20"/>
      <c r="O13"/>
    </row>
    <row r="14" spans="1:15">
      <c r="A14" s="255" t="s">
        <v>1</v>
      </c>
      <c r="B14" s="249">
        <f>FHCRC!C39</f>
        <v>17777.318861513591</v>
      </c>
      <c r="C14" s="250">
        <f>FHCRC!D39</f>
        <v>14.344314357775898</v>
      </c>
      <c r="D14" s="260">
        <f t="shared" si="1"/>
        <v>2176804.5661793705</v>
      </c>
      <c r="E14" s="258">
        <f>(B14-B$13)/(C14-C$13)</f>
        <v>-11818.930214813556</v>
      </c>
      <c r="F14" s="262"/>
      <c r="G14" s="256"/>
      <c r="H14" s="10"/>
      <c r="I14" s="16"/>
      <c r="J14" s="1"/>
      <c r="K14" s="18"/>
      <c r="O14"/>
    </row>
    <row r="15" spans="1:15">
      <c r="B15" s="9"/>
      <c r="C15" s="3"/>
      <c r="D15" s="19"/>
      <c r="E15" s="18"/>
      <c r="G15" s="254"/>
      <c r="H15" s="10"/>
      <c r="I15" s="16"/>
      <c r="J15" s="1"/>
      <c r="K15" s="20"/>
      <c r="O15"/>
    </row>
    <row r="16" spans="1:15">
      <c r="A16" s="6" t="s">
        <v>92</v>
      </c>
      <c r="G16" s="254"/>
      <c r="H16" s="10"/>
      <c r="I16" s="11"/>
      <c r="O16"/>
    </row>
    <row r="17" spans="1:15">
      <c r="A17" s="255" t="s">
        <v>0</v>
      </c>
      <c r="B17" s="249">
        <v>7009.81</v>
      </c>
      <c r="C17" s="250">
        <v>14.34</v>
      </c>
      <c r="D17" s="255"/>
      <c r="E17" s="255"/>
      <c r="F17" s="255"/>
      <c r="G17" s="262"/>
      <c r="H17" s="10"/>
      <c r="I17" s="11"/>
      <c r="O17"/>
    </row>
    <row r="18" spans="1:15">
      <c r="A18" s="255" t="s">
        <v>3</v>
      </c>
      <c r="B18" s="249">
        <v>12425.19</v>
      </c>
      <c r="C18" s="250">
        <v>14.59</v>
      </c>
      <c r="D18" s="260">
        <f>(B18-B$11)/(C18-C$11)</f>
        <v>23664.156895421114</v>
      </c>
      <c r="E18" s="261"/>
      <c r="F18" s="262"/>
      <c r="G18" s="256"/>
      <c r="H18" s="10"/>
      <c r="I18" s="11"/>
      <c r="O18"/>
    </row>
    <row r="19" spans="1:15">
      <c r="A19" s="255" t="s">
        <v>4</v>
      </c>
      <c r="B19" s="249">
        <v>13063.66</v>
      </c>
      <c r="C19" s="250">
        <v>14.74</v>
      </c>
      <c r="D19" s="257">
        <f t="shared" ref="D19:D20" si="2">(B19-B$11)/(C19-C$11)</f>
        <v>16402.096896110994</v>
      </c>
      <c r="E19" s="258"/>
      <c r="F19" s="262"/>
      <c r="G19" s="256">
        <f>D19</f>
        <v>16402.096896110994</v>
      </c>
      <c r="H19" s="10"/>
      <c r="I19" s="11"/>
      <c r="J19"/>
      <c r="O19"/>
    </row>
    <row r="20" spans="1:15">
      <c r="A20" s="255" t="s">
        <v>1</v>
      </c>
      <c r="B20" s="249">
        <v>16713.66</v>
      </c>
      <c r="C20" s="250">
        <v>14.34</v>
      </c>
      <c r="D20" s="260">
        <f t="shared" si="2"/>
        <v>11731595.791311279</v>
      </c>
      <c r="E20" s="258">
        <f>(B20-B$19)/(C20-C$13)</f>
        <v>-9203.5513706054207</v>
      </c>
      <c r="F20" s="262"/>
      <c r="G20" s="256"/>
      <c r="H20" s="10"/>
      <c r="I20" s="17"/>
      <c r="J20" s="1"/>
      <c r="K20" s="20"/>
      <c r="O20"/>
    </row>
    <row r="21" spans="1:15">
      <c r="A21" s="2"/>
      <c r="G21" s="254"/>
      <c r="H21" s="10"/>
      <c r="I21" s="17"/>
      <c r="J21" s="1"/>
      <c r="K21" s="20"/>
      <c r="O21"/>
    </row>
    <row r="22" spans="1:15">
      <c r="A22" s="6" t="s">
        <v>93</v>
      </c>
      <c r="G22" s="254"/>
      <c r="H22" s="10"/>
      <c r="I22" s="17"/>
      <c r="J22" s="1"/>
      <c r="K22" s="18"/>
      <c r="O22"/>
    </row>
    <row r="23" spans="1:15">
      <c r="A23" s="255" t="s">
        <v>0</v>
      </c>
      <c r="B23" s="249">
        <v>6298.51</v>
      </c>
      <c r="C23" s="250">
        <v>14.34</v>
      </c>
      <c r="D23" s="255"/>
      <c r="E23" s="255"/>
      <c r="F23" s="255"/>
      <c r="G23" s="262"/>
      <c r="H23" s="10"/>
      <c r="I23" s="17"/>
      <c r="J23" s="1"/>
      <c r="K23" s="20"/>
    </row>
    <row r="24" spans="1:15">
      <c r="A24" s="255" t="s">
        <v>3</v>
      </c>
      <c r="B24" s="249">
        <v>10911.96</v>
      </c>
      <c r="C24" s="250">
        <v>14.59</v>
      </c>
      <c r="D24" s="260">
        <f>(B24-B$23)/(C24-C$23)</f>
        <v>18453.799999999996</v>
      </c>
      <c r="E24" s="261"/>
      <c r="F24" s="262"/>
      <c r="G24" s="256"/>
    </row>
    <row r="25" spans="1:15">
      <c r="A25" s="255" t="s">
        <v>4</v>
      </c>
      <c r="B25" s="249">
        <v>12758.28</v>
      </c>
      <c r="C25" s="250">
        <v>14.74</v>
      </c>
      <c r="D25" s="257">
        <f>(B25-B$23)/(C25-C$23)</f>
        <v>16149.424999999987</v>
      </c>
      <c r="E25" s="258"/>
      <c r="F25" s="262"/>
      <c r="G25" s="256">
        <f>D25</f>
        <v>16149.424999999987</v>
      </c>
    </row>
    <row r="26" spans="1:15">
      <c r="A26" s="255" t="s">
        <v>1</v>
      </c>
      <c r="B26" s="249">
        <v>13316.31</v>
      </c>
      <c r="C26" s="250">
        <v>14.34</v>
      </c>
      <c r="D26" s="260">
        <f>(B26-B$11)/(C26-C$11)</f>
        <v>7833716.8570458535</v>
      </c>
      <c r="E26" s="258">
        <f>(B26-B$25)/(C20-C$13)</f>
        <v>-1407.0843209147761</v>
      </c>
      <c r="F26" s="262"/>
      <c r="G26" s="256"/>
      <c r="H26" s="8"/>
    </row>
    <row r="27" spans="1:15">
      <c r="G27" s="254"/>
    </row>
    <row r="28" spans="1:15">
      <c r="A28" s="6" t="s">
        <v>89</v>
      </c>
      <c r="G28" s="254"/>
    </row>
    <row r="29" spans="1:15">
      <c r="A29" s="255" t="s">
        <v>0</v>
      </c>
      <c r="B29" s="249">
        <f>ErasmusUW!C36</f>
        <v>3945.8120753557009</v>
      </c>
      <c r="C29" s="250">
        <f>ErasmusUW!D36</f>
        <v>14.817627268085841</v>
      </c>
      <c r="D29" s="255"/>
      <c r="E29" s="255"/>
      <c r="F29" s="255"/>
      <c r="G29" s="256"/>
    </row>
    <row r="30" spans="1:15">
      <c r="A30" s="255" t="s">
        <v>3</v>
      </c>
      <c r="B30" s="249">
        <f>ErasmusUW!C37</f>
        <v>7411.8059838297313</v>
      </c>
      <c r="C30" s="250">
        <f>ErasmusUW!D37</f>
        <v>15.008059167680335</v>
      </c>
      <c r="D30" s="257">
        <f>(B30-B$29)/(C30-C$29)</f>
        <v>18200.700176044746</v>
      </c>
      <c r="E30" s="258"/>
      <c r="F30" s="259"/>
      <c r="G30" s="256">
        <f>D30</f>
        <v>18200.700176044746</v>
      </c>
      <c r="H30" s="8"/>
    </row>
    <row r="31" spans="1:15">
      <c r="A31" s="255" t="s">
        <v>2</v>
      </c>
      <c r="B31" s="249">
        <f>ErasmusUW!C38</f>
        <v>8361.5467068722246</v>
      </c>
      <c r="C31" s="250">
        <f>ErasmusUW!D38</f>
        <v>15.042619512323609</v>
      </c>
      <c r="D31" s="260">
        <f>(B31-B$29)/(C31-C$29)</f>
        <v>19626.163766116522</v>
      </c>
      <c r="E31" s="261">
        <f>(B31-B$30)/(C31-C$30)</f>
        <v>27480.649653397137</v>
      </c>
      <c r="F31" s="259"/>
      <c r="G31" s="256">
        <f>E31</f>
        <v>27480.649653397137</v>
      </c>
      <c r="H31" s="8"/>
    </row>
    <row r="32" spans="1:15">
      <c r="A32" s="255" t="s">
        <v>1</v>
      </c>
      <c r="B32" s="249">
        <f>ErasmusUW!C39</f>
        <v>10234.648465251199</v>
      </c>
      <c r="C32" s="250">
        <f>ErasmusUW!D39</f>
        <v>14.890735478963713</v>
      </c>
      <c r="D32" s="260">
        <f t="shared" ref="D32:D33" si="3">(B32-B$29)/(C32-C$29)</f>
        <v>86020.931361610506</v>
      </c>
      <c r="E32" s="258">
        <f>(B32-B$30)/(C32-C$30)</f>
        <v>-24060.294321632009</v>
      </c>
      <c r="F32" s="259">
        <f>(B32-B$31)/(C32-C$31)</f>
        <v>-12332.446781555795</v>
      </c>
      <c r="G32" s="256"/>
      <c r="H32" s="8"/>
    </row>
    <row r="33" spans="1:9">
      <c r="A33" s="255" t="s">
        <v>4</v>
      </c>
      <c r="B33" s="249">
        <f>ErasmusUW!C40</f>
        <v>13364.061984492593</v>
      </c>
      <c r="C33" s="250">
        <f>ErasmusUW!D40</f>
        <v>15.069722382783439</v>
      </c>
      <c r="D33" s="260">
        <f t="shared" si="3"/>
        <v>37359.906479880061</v>
      </c>
      <c r="E33" s="258">
        <f>(B33-B$30)/(C33-C$30)</f>
        <v>96528.473105243465</v>
      </c>
      <c r="F33" s="256">
        <f>(B33-B$31)/(C33-C$31)</f>
        <v>184575.10930566562</v>
      </c>
      <c r="G33" s="256">
        <f>F33</f>
        <v>184575.10930566562</v>
      </c>
      <c r="H33" s="8"/>
      <c r="I33" s="5"/>
    </row>
    <row r="34" spans="1:9">
      <c r="F34" s="6"/>
      <c r="H34" s="8"/>
      <c r="I34" s="5"/>
    </row>
    <row r="35" spans="1:9">
      <c r="A35" s="6"/>
      <c r="B35" s="1"/>
      <c r="C35" s="5"/>
      <c r="D35" s="1"/>
      <c r="E35" s="1"/>
      <c r="I35" s="5"/>
    </row>
    <row r="36" spans="1:9">
      <c r="B36" s="1"/>
      <c r="C36" s="5"/>
      <c r="D36" s="1"/>
      <c r="E36" s="1"/>
      <c r="G36" s="7"/>
      <c r="I36" s="5"/>
    </row>
    <row r="37" spans="1:9">
      <c r="B37" s="1"/>
      <c r="C37" s="5"/>
      <c r="D37" s="1"/>
      <c r="E37" s="1"/>
      <c r="H37" s="8"/>
      <c r="I37" s="5"/>
    </row>
    <row r="38" spans="1:9">
      <c r="B38" s="1"/>
      <c r="C38" s="5"/>
      <c r="D38" s="1"/>
      <c r="E38" s="1"/>
    </row>
    <row r="39" spans="1:9">
      <c r="B39" s="1"/>
      <c r="C39" s="5"/>
      <c r="D39" s="1"/>
      <c r="E39" s="1"/>
    </row>
    <row r="40" spans="1:9">
      <c r="B40" s="1"/>
      <c r="C40" s="5"/>
      <c r="D40" s="1"/>
      <c r="E40" s="1"/>
      <c r="G40" s="7"/>
    </row>
    <row r="41" spans="1:9">
      <c r="G41" s="7" t="s">
        <v>91</v>
      </c>
    </row>
    <row r="42" spans="1:9">
      <c r="A42" s="6"/>
      <c r="B42" s="1"/>
      <c r="C42" s="5"/>
      <c r="D42" s="1"/>
      <c r="E42" s="1"/>
      <c r="G42" s="7"/>
    </row>
    <row r="43" spans="1:9">
      <c r="B43" s="1"/>
      <c r="C43" s="5"/>
      <c r="D43" s="1"/>
      <c r="E43" s="1"/>
      <c r="G43" s="7"/>
    </row>
    <row r="44" spans="1:9">
      <c r="B44" s="1"/>
      <c r="C44" s="5"/>
      <c r="D44" s="1"/>
      <c r="E44" s="1"/>
      <c r="G44" s="7"/>
    </row>
    <row r="45" spans="1:9">
      <c r="B45" s="1"/>
      <c r="C45" s="5"/>
      <c r="D45" s="1"/>
      <c r="E45" s="1"/>
      <c r="H45" s="8"/>
    </row>
    <row r="46" spans="1:9">
      <c r="B46" s="1"/>
      <c r="C46" s="5"/>
      <c r="D46" s="1"/>
      <c r="E46" s="1"/>
      <c r="G46" s="7"/>
    </row>
    <row r="47" spans="1:9">
      <c r="B47" s="1"/>
      <c r="C47" s="5"/>
      <c r="D47" s="1"/>
      <c r="E47" s="1"/>
      <c r="G47" s="7"/>
    </row>
    <row r="48" spans="1:9">
      <c r="G48" s="7"/>
    </row>
    <row r="49" spans="1:7">
      <c r="A49" s="6"/>
      <c r="B49" s="1"/>
      <c r="C49" s="5"/>
      <c r="D49" s="1"/>
      <c r="E49" s="1"/>
      <c r="G49" s="7"/>
    </row>
    <row r="50" spans="1:7">
      <c r="B50" s="1"/>
      <c r="C50" s="5"/>
      <c r="D50" s="1"/>
      <c r="E50" s="1"/>
      <c r="G50" s="7"/>
    </row>
    <row r="51" spans="1:7">
      <c r="B51" s="1"/>
      <c r="C51" s="5"/>
      <c r="D51" s="1"/>
      <c r="E51" s="1"/>
      <c r="G51" s="7"/>
    </row>
    <row r="52" spans="1:7">
      <c r="B52" s="1"/>
      <c r="C52" s="5"/>
      <c r="D52" s="1"/>
      <c r="E52" s="1"/>
    </row>
    <row r="53" spans="1:7">
      <c r="B53" s="1"/>
      <c r="C53" s="5"/>
      <c r="D53" s="1"/>
      <c r="E53" s="1"/>
    </row>
    <row r="54" spans="1:7">
      <c r="B54" s="1"/>
      <c r="C54" s="5"/>
      <c r="D54" s="1"/>
      <c r="E54" s="1"/>
      <c r="G54" s="7"/>
    </row>
    <row r="55" spans="1:7">
      <c r="G55" s="7"/>
    </row>
    <row r="56" spans="1:7">
      <c r="G56" s="7"/>
    </row>
    <row r="57" spans="1:7">
      <c r="G57" s="7"/>
    </row>
    <row r="58" spans="1:7">
      <c r="G58" s="7"/>
    </row>
    <row r="59" spans="1:7">
      <c r="G59" s="7"/>
    </row>
  </sheetData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B71"/>
  <sheetViews>
    <sheetView topLeftCell="C1" workbookViewId="0">
      <selection activeCell="G14" sqref="G14"/>
    </sheetView>
  </sheetViews>
  <sheetFormatPr baseColWidth="10" defaultColWidth="8.83203125" defaultRowHeight="14" x14ac:dyDescent="0"/>
  <cols>
    <col min="1" max="1" width="20.6640625" style="22" customWidth="1"/>
    <col min="2" max="2" width="4.6640625" style="22" customWidth="1"/>
    <col min="3" max="3" width="13.33203125" style="22" customWidth="1"/>
    <col min="4" max="4" width="14" style="22" customWidth="1"/>
    <col min="5" max="5" width="11.33203125" style="22" bestFit="1" customWidth="1"/>
    <col min="6" max="6" width="12.1640625" style="22" customWidth="1"/>
    <col min="7" max="7" width="13.5" style="22" bestFit="1" customWidth="1"/>
    <col min="8" max="8" width="13.33203125" style="22" customWidth="1"/>
    <col min="9" max="9" width="13.33203125" style="22" bestFit="1" customWidth="1"/>
    <col min="10" max="10" width="12.5" style="22" customWidth="1"/>
    <col min="11" max="11" width="14.5" style="22" customWidth="1"/>
    <col min="12" max="12" width="14" style="22" customWidth="1"/>
    <col min="13" max="13" width="10" style="22" bestFit="1" customWidth="1"/>
    <col min="14" max="14" width="13.33203125" style="22" customWidth="1"/>
    <col min="15" max="15" width="16.5" style="22" customWidth="1"/>
    <col min="16" max="16" width="16.33203125" style="22" bestFit="1" customWidth="1"/>
    <col min="17" max="17" width="11" style="22" bestFit="1" customWidth="1"/>
    <col min="18" max="18" width="14.5" style="22" customWidth="1"/>
    <col min="19" max="19" width="14.5" style="22" bestFit="1" customWidth="1"/>
    <col min="20" max="20" width="12.33203125" style="21" bestFit="1" customWidth="1"/>
    <col min="21" max="21" width="13.5" style="21" bestFit="1" customWidth="1"/>
    <col min="22" max="22" width="15.1640625" style="22" customWidth="1"/>
    <col min="23" max="23" width="11" style="22" bestFit="1" customWidth="1"/>
    <col min="24" max="24" width="9.83203125" style="22" bestFit="1" customWidth="1"/>
    <col min="25" max="25" width="10.83203125" style="22" bestFit="1" customWidth="1"/>
    <col min="26" max="26" width="11" style="22" bestFit="1" customWidth="1"/>
    <col min="27" max="27" width="10" style="22" bestFit="1" customWidth="1"/>
    <col min="28" max="28" width="11" style="22" bestFit="1" customWidth="1"/>
    <col min="29" max="29" width="12.6640625" style="22" customWidth="1"/>
    <col min="30" max="30" width="11" style="22" bestFit="1" customWidth="1"/>
    <col min="31" max="31" width="10" style="22" bestFit="1" customWidth="1"/>
    <col min="32" max="32" width="11" style="22" bestFit="1" customWidth="1"/>
    <col min="33" max="33" width="11" style="22" customWidth="1"/>
    <col min="34" max="34" width="11" style="22" bestFit="1" customWidth="1"/>
    <col min="35" max="35" width="12.1640625" style="22" bestFit="1" customWidth="1"/>
    <col min="36" max="36" width="11" style="22" bestFit="1" customWidth="1"/>
    <col min="37" max="37" width="11" style="22" customWidth="1"/>
    <col min="38" max="38" width="13.6640625" style="22" bestFit="1" customWidth="1"/>
    <col min="39" max="40" width="11" style="22" bestFit="1" customWidth="1"/>
    <col min="41" max="41" width="9.5" style="22" bestFit="1" customWidth="1"/>
    <col min="42" max="42" width="11" style="22" bestFit="1" customWidth="1"/>
    <col min="43" max="43" width="9.5" style="22" bestFit="1" customWidth="1"/>
    <col min="44" max="44" width="8.5" style="22" bestFit="1" customWidth="1"/>
    <col min="45" max="45" width="11" style="22" bestFit="1" customWidth="1"/>
    <col min="46" max="48" width="11" style="22" customWidth="1"/>
    <col min="49" max="49" width="8.83203125" style="22"/>
    <col min="50" max="50" width="15.6640625" style="22" bestFit="1" customWidth="1"/>
    <col min="51" max="51" width="18" style="22" bestFit="1" customWidth="1"/>
    <col min="52" max="52" width="8.83203125" style="22"/>
    <col min="53" max="53" width="11.6640625" style="22" customWidth="1"/>
    <col min="54" max="16384" width="8.83203125" style="22"/>
  </cols>
  <sheetData>
    <row r="1" spans="1:54">
      <c r="A1" s="33" t="s">
        <v>12</v>
      </c>
      <c r="B1" s="33"/>
      <c r="C1" s="34" t="s">
        <v>13</v>
      </c>
      <c r="D1" s="33"/>
      <c r="E1" s="33" t="s">
        <v>14</v>
      </c>
      <c r="F1" s="33"/>
      <c r="G1" s="33"/>
      <c r="H1" s="33"/>
      <c r="I1" s="33"/>
      <c r="J1" s="33"/>
      <c r="K1" s="33"/>
      <c r="L1" s="33"/>
      <c r="M1" s="33"/>
      <c r="N1" s="33"/>
    </row>
    <row r="2" spans="1:54">
      <c r="A2" s="22" t="s">
        <v>15</v>
      </c>
      <c r="C2" s="29" t="s">
        <v>16</v>
      </c>
      <c r="D2" s="30"/>
      <c r="E2" s="30" t="s">
        <v>17</v>
      </c>
      <c r="F2" s="30"/>
      <c r="G2" s="30" t="s">
        <v>18</v>
      </c>
      <c r="H2" s="30"/>
      <c r="I2" s="30" t="s">
        <v>52</v>
      </c>
      <c r="J2" s="30"/>
      <c r="K2" s="35" t="s">
        <v>19</v>
      </c>
      <c r="L2" s="30" t="s">
        <v>20</v>
      </c>
      <c r="M2" s="30"/>
      <c r="N2" s="36" t="s">
        <v>20</v>
      </c>
      <c r="O2" s="30" t="s">
        <v>21</v>
      </c>
      <c r="P2" s="37" t="s">
        <v>6</v>
      </c>
    </row>
    <row r="3" spans="1:54">
      <c r="A3" s="25" t="s">
        <v>22</v>
      </c>
      <c r="C3" s="38" t="s">
        <v>23</v>
      </c>
      <c r="D3" s="39" t="s">
        <v>24</v>
      </c>
      <c r="E3" s="39" t="s">
        <v>23</v>
      </c>
      <c r="F3" s="39" t="s">
        <v>24</v>
      </c>
      <c r="G3" s="39" t="s">
        <v>23</v>
      </c>
      <c r="H3" s="39" t="s">
        <v>24</v>
      </c>
      <c r="I3" s="39" t="s">
        <v>23</v>
      </c>
      <c r="J3" s="39" t="s">
        <v>24</v>
      </c>
      <c r="K3" s="40"/>
      <c r="L3" s="39" t="s">
        <v>23</v>
      </c>
      <c r="M3" s="39" t="s">
        <v>24</v>
      </c>
      <c r="N3" s="41" t="s">
        <v>25</v>
      </c>
      <c r="O3" s="39"/>
      <c r="P3" s="42"/>
    </row>
    <row r="4" spans="1:54">
      <c r="A4" s="22" t="s">
        <v>26</v>
      </c>
      <c r="C4" s="43">
        <v>14.889021456290948</v>
      </c>
      <c r="D4" s="43">
        <v>0</v>
      </c>
      <c r="E4" s="43">
        <v>15.386218221705573</v>
      </c>
      <c r="F4" s="43">
        <v>0</v>
      </c>
      <c r="G4" s="43">
        <v>17.226422325330304</v>
      </c>
      <c r="H4" s="43">
        <v>0</v>
      </c>
      <c r="I4" s="43"/>
      <c r="J4" s="43"/>
      <c r="K4" s="43">
        <v>0</v>
      </c>
      <c r="L4" s="44">
        <v>47.501662003326828</v>
      </c>
      <c r="M4" s="44">
        <v>0</v>
      </c>
      <c r="N4" s="45">
        <v>47.501662003326828</v>
      </c>
      <c r="O4" s="46">
        <v>14811.763284141574</v>
      </c>
      <c r="P4" s="47">
        <v>14.775495641787034</v>
      </c>
      <c r="Q4" s="48"/>
      <c r="Y4" s="26"/>
      <c r="AW4" s="49"/>
      <c r="AX4" s="49"/>
      <c r="AY4" s="49"/>
      <c r="BA4" s="49"/>
      <c r="BB4" s="24"/>
    </row>
    <row r="5" spans="1:54">
      <c r="A5" s="22" t="s">
        <v>27</v>
      </c>
      <c r="C5" s="43">
        <v>4.1906847557861662</v>
      </c>
      <c r="D5" s="43">
        <v>54.134275674280204</v>
      </c>
      <c r="E5" s="43">
        <v>2.3130694861178087</v>
      </c>
      <c r="F5" s="43">
        <v>3.974083562963028</v>
      </c>
      <c r="G5" s="43">
        <v>2.1877359977197393</v>
      </c>
      <c r="H5" s="43">
        <v>0.37802313945497129</v>
      </c>
      <c r="I5" s="43"/>
      <c r="J5" s="43"/>
      <c r="K5" s="43">
        <v>9.4449473795240415</v>
      </c>
      <c r="L5" s="44">
        <v>8.6914902396237146</v>
      </c>
      <c r="M5" s="44">
        <v>58.486382376698209</v>
      </c>
      <c r="N5" s="45">
        <v>67.17787261632192</v>
      </c>
      <c r="O5" s="46">
        <v>14891.833916824451</v>
      </c>
      <c r="P5" s="47">
        <v>14.849545644818496</v>
      </c>
      <c r="Q5" s="48"/>
      <c r="Y5" s="26"/>
      <c r="Z5" s="50"/>
      <c r="AW5" s="49"/>
      <c r="AX5" s="49"/>
      <c r="AY5" s="49"/>
      <c r="BA5" s="49"/>
      <c r="BB5" s="24"/>
    </row>
    <row r="6" spans="1:54">
      <c r="A6" s="22" t="s">
        <v>28</v>
      </c>
      <c r="C6" s="43">
        <v>3.2033027642409388</v>
      </c>
      <c r="D6" s="43">
        <v>20.343122277220861</v>
      </c>
      <c r="E6" s="43">
        <v>1.8547270829663542</v>
      </c>
      <c r="F6" s="43">
        <v>2.8637149821018157</v>
      </c>
      <c r="G6" s="43">
        <v>1.6402550884823999</v>
      </c>
      <c r="H6" s="43">
        <v>0.41918046918105495</v>
      </c>
      <c r="I6" s="43"/>
      <c r="J6" s="43"/>
      <c r="K6" s="43">
        <v>3.4010584302399494</v>
      </c>
      <c r="L6" s="44">
        <v>6.698284935689693</v>
      </c>
      <c r="M6" s="44">
        <v>23.626017728503729</v>
      </c>
      <c r="N6" s="45">
        <v>30.324302664193421</v>
      </c>
      <c r="O6" s="46">
        <v>15004.087186057033</v>
      </c>
      <c r="P6" s="47">
        <v>14.979658910578795</v>
      </c>
      <c r="Q6" s="48"/>
      <c r="Y6" s="26"/>
      <c r="Z6" s="50"/>
      <c r="BA6" s="49"/>
      <c r="BB6" s="24"/>
    </row>
    <row r="7" spans="1:54">
      <c r="A7" s="22" t="s">
        <v>29</v>
      </c>
      <c r="C7" s="43">
        <v>2.213719886674097</v>
      </c>
      <c r="D7" s="43">
        <v>16.986545747941175</v>
      </c>
      <c r="E7" s="43">
        <v>1.2408622271034457</v>
      </c>
      <c r="F7" s="43">
        <v>2.1875508708293716</v>
      </c>
      <c r="G7" s="43">
        <v>1.0683442864794532</v>
      </c>
      <c r="H7" s="43">
        <v>0.30990168808825724</v>
      </c>
      <c r="I7" s="43"/>
      <c r="J7" s="43"/>
      <c r="K7" s="43">
        <v>1.7983095924420403</v>
      </c>
      <c r="L7" s="44">
        <v>4.5229264002569955</v>
      </c>
      <c r="M7" s="44">
        <v>19.483998306858805</v>
      </c>
      <c r="N7" s="45">
        <v>24.0069247071158</v>
      </c>
      <c r="O7" s="46">
        <v>15026.240615191336</v>
      </c>
      <c r="P7" s="47">
        <v>15.003427667464592</v>
      </c>
      <c r="Q7" s="48"/>
      <c r="Y7" s="26"/>
      <c r="Z7" s="50"/>
      <c r="AM7" s="51"/>
      <c r="BA7" s="49"/>
      <c r="BB7" s="24"/>
    </row>
    <row r="8" spans="1:54">
      <c r="A8" s="22" t="s">
        <v>30</v>
      </c>
      <c r="C8" s="52">
        <v>1.3283353778454934</v>
      </c>
      <c r="D8" s="52">
        <v>13.9828694075721</v>
      </c>
      <c r="E8" s="52">
        <v>0.73551774652157798</v>
      </c>
      <c r="F8" s="52">
        <v>1.3028892405421491</v>
      </c>
      <c r="G8" s="52">
        <v>0.66895302308904392</v>
      </c>
      <c r="H8" s="52">
        <v>0.14622701166140817</v>
      </c>
      <c r="I8" s="52"/>
      <c r="J8" s="52"/>
      <c r="K8" s="52">
        <v>1.7143040702478904</v>
      </c>
      <c r="L8" s="53">
        <v>2.7328061474561149</v>
      </c>
      <c r="M8" s="53">
        <v>15.431985659775656</v>
      </c>
      <c r="N8" s="54">
        <v>18.164791807231772</v>
      </c>
      <c r="O8" s="55">
        <v>15049.919134745107</v>
      </c>
      <c r="P8" s="56">
        <v>15.028404561068919</v>
      </c>
      <c r="Q8" s="48"/>
      <c r="Y8" s="26"/>
      <c r="Z8" s="50"/>
      <c r="AM8" s="51"/>
      <c r="BA8" s="49"/>
      <c r="BB8" s="24"/>
    </row>
    <row r="9" spans="1:54">
      <c r="C9" s="38"/>
      <c r="D9" s="42"/>
      <c r="G9" s="42"/>
      <c r="K9" s="42"/>
      <c r="L9" s="57" t="s">
        <v>31</v>
      </c>
      <c r="Y9" s="26"/>
    </row>
    <row r="10" spans="1:54">
      <c r="A10" s="33"/>
      <c r="B10" s="33"/>
      <c r="C10" s="58" t="s">
        <v>32</v>
      </c>
      <c r="D10" s="59" t="s">
        <v>5</v>
      </c>
      <c r="E10" s="58" t="s">
        <v>33</v>
      </c>
      <c r="F10" s="33" t="s">
        <v>34</v>
      </c>
      <c r="G10" s="59" t="s">
        <v>5</v>
      </c>
      <c r="H10" s="58" t="s">
        <v>35</v>
      </c>
      <c r="I10" s="33"/>
      <c r="J10" s="33"/>
      <c r="K10" s="59" t="s">
        <v>5</v>
      </c>
      <c r="L10" s="60" t="s">
        <v>5</v>
      </c>
    </row>
    <row r="11" spans="1:54">
      <c r="C11" s="38"/>
      <c r="D11" s="42"/>
      <c r="E11" s="38"/>
      <c r="F11" s="39"/>
      <c r="G11" s="42"/>
      <c r="H11" s="38" t="s">
        <v>36</v>
      </c>
      <c r="I11" s="39" t="s">
        <v>37</v>
      </c>
      <c r="J11" s="32" t="s">
        <v>53</v>
      </c>
      <c r="K11" s="42"/>
      <c r="L11" s="57"/>
    </row>
    <row r="12" spans="1:54">
      <c r="A12" s="22" t="s">
        <v>0</v>
      </c>
      <c r="C12" s="61">
        <v>0</v>
      </c>
      <c r="D12" s="62">
        <v>0</v>
      </c>
      <c r="E12" s="61">
        <v>0</v>
      </c>
      <c r="F12" s="61">
        <v>0</v>
      </c>
      <c r="G12" s="63">
        <v>0</v>
      </c>
      <c r="H12" s="61">
        <v>0</v>
      </c>
      <c r="I12" s="61">
        <v>0</v>
      </c>
      <c r="J12" s="61">
        <v>0</v>
      </c>
      <c r="K12" s="64">
        <v>0</v>
      </c>
      <c r="L12" s="65">
        <v>0</v>
      </c>
    </row>
    <row r="13" spans="1:54">
      <c r="A13" s="22" t="s">
        <v>38</v>
      </c>
      <c r="C13" s="66">
        <v>5571.2403924405744</v>
      </c>
      <c r="D13" s="62">
        <v>3732731.0629351847</v>
      </c>
      <c r="E13" s="61">
        <v>0</v>
      </c>
      <c r="F13" s="61">
        <v>0</v>
      </c>
      <c r="G13" s="63">
        <v>0</v>
      </c>
      <c r="H13" s="61">
        <v>0</v>
      </c>
      <c r="I13" s="61">
        <v>2.7856201962202864</v>
      </c>
      <c r="J13" s="61">
        <v>0</v>
      </c>
      <c r="K13" s="64">
        <v>79537.813462677834</v>
      </c>
      <c r="L13" s="65">
        <v>18578.211495523788</v>
      </c>
      <c r="N13" s="67"/>
      <c r="O13" s="67"/>
      <c r="P13" s="67"/>
    </row>
    <row r="14" spans="1:54">
      <c r="A14" s="22" t="s">
        <v>10</v>
      </c>
      <c r="C14" s="66">
        <v>6089.5166794420193</v>
      </c>
      <c r="D14" s="62">
        <v>4079976.1752261529</v>
      </c>
      <c r="E14" s="68">
        <v>167.8069299257649</v>
      </c>
      <c r="F14" s="68">
        <v>14.259095103318908</v>
      </c>
      <c r="G14" s="69">
        <v>959158.04868712625</v>
      </c>
      <c r="H14" s="61">
        <v>10.97952653411612</v>
      </c>
      <c r="I14" s="61">
        <v>3.0447583397210103</v>
      </c>
      <c r="J14" s="61">
        <v>1.6780692992576491</v>
      </c>
      <c r="K14" s="64">
        <v>99746.47185742826</v>
      </c>
      <c r="L14" s="65">
        <v>6689.88193228198</v>
      </c>
      <c r="N14" s="67"/>
      <c r="O14" s="67"/>
      <c r="P14" s="67"/>
    </row>
    <row r="15" spans="1:54">
      <c r="A15" s="22" t="s">
        <v>9</v>
      </c>
      <c r="C15" s="66">
        <v>7146.6117609115272</v>
      </c>
      <c r="D15" s="62">
        <v>4788229.8798107235</v>
      </c>
      <c r="E15" s="68">
        <v>602.75252579210508</v>
      </c>
      <c r="F15" s="68">
        <v>154.11671403311189</v>
      </c>
      <c r="G15" s="63">
        <v>3549372.4219321921</v>
      </c>
      <c r="H15" s="61">
        <v>41.289987250711526</v>
      </c>
      <c r="I15" s="61">
        <v>3.5733058804557642</v>
      </c>
      <c r="J15" s="61">
        <v>6.0275252579210505</v>
      </c>
      <c r="K15" s="64">
        <v>149913.92546338961</v>
      </c>
      <c r="L15" s="65">
        <v>3537.2749683334932</v>
      </c>
      <c r="N15" s="67"/>
      <c r="O15" s="67"/>
      <c r="P15" s="67"/>
    </row>
    <row r="16" spans="1:54">
      <c r="A16" s="22" t="s">
        <v>39</v>
      </c>
      <c r="C16" s="66">
        <v>8290.840506057235</v>
      </c>
      <c r="D16" s="62">
        <v>5554863.1390583478</v>
      </c>
      <c r="E16" s="68">
        <v>1000</v>
      </c>
      <c r="F16" s="68">
        <v>654.44857811110319</v>
      </c>
      <c r="G16" s="70">
        <v>6292151.9610484364</v>
      </c>
      <c r="H16" s="61">
        <v>75.680074405999875</v>
      </c>
      <c r="I16" s="61">
        <v>4.1454202530286182</v>
      </c>
      <c r="J16" s="61">
        <v>10</v>
      </c>
      <c r="K16" s="64">
        <v>205072.41978359802</v>
      </c>
      <c r="L16" s="65">
        <v>3372.0361061776007</v>
      </c>
      <c r="N16" s="67"/>
      <c r="O16" s="67"/>
      <c r="P16" s="67"/>
    </row>
    <row r="17" spans="1:35">
      <c r="C17" s="38"/>
      <c r="D17" s="42"/>
      <c r="E17" s="38"/>
      <c r="F17" s="71"/>
      <c r="G17" s="72"/>
      <c r="H17" s="73"/>
      <c r="I17" s="39"/>
      <c r="J17" s="39"/>
      <c r="K17" s="42"/>
      <c r="L17" s="57"/>
      <c r="N17" s="67"/>
      <c r="O17" s="67"/>
      <c r="P17" s="67"/>
      <c r="T17" s="22"/>
      <c r="U17" s="22"/>
    </row>
    <row r="18" spans="1:35">
      <c r="A18" s="74" t="s">
        <v>40</v>
      </c>
      <c r="B18" s="74"/>
      <c r="C18" s="75">
        <v>670</v>
      </c>
      <c r="D18" s="76"/>
      <c r="E18" s="77">
        <v>5629.85</v>
      </c>
      <c r="F18" s="78">
        <v>1012</v>
      </c>
      <c r="G18" s="79"/>
      <c r="H18" s="77">
        <v>1012</v>
      </c>
      <c r="I18" s="78">
        <v>28553</v>
      </c>
      <c r="J18" s="78">
        <v>1012</v>
      </c>
      <c r="K18" s="80"/>
      <c r="L18" s="77">
        <v>1967</v>
      </c>
      <c r="M18" s="81"/>
      <c r="T18" s="22"/>
      <c r="U18" s="22"/>
    </row>
    <row r="19" spans="1:35">
      <c r="A19" s="82" t="s">
        <v>41</v>
      </c>
      <c r="B19" s="82"/>
      <c r="C19" s="83">
        <v>8.2191780821917802E-4</v>
      </c>
      <c r="D19" s="84"/>
      <c r="E19" s="83">
        <v>3.3698630136986298E-3</v>
      </c>
      <c r="F19" s="85">
        <v>8.2191780821917802E-4</v>
      </c>
      <c r="G19" s="86"/>
      <c r="H19" s="83">
        <v>6.5753424657534242E-3</v>
      </c>
      <c r="I19" s="85">
        <v>6.5753424657534242E-3</v>
      </c>
      <c r="J19" s="85">
        <v>8.2191780821917802E-4</v>
      </c>
      <c r="K19" s="87"/>
      <c r="L19" s="88"/>
      <c r="M19" s="89"/>
      <c r="R19" s="23"/>
      <c r="T19" s="22"/>
      <c r="U19" s="22"/>
    </row>
    <row r="20" spans="1:35">
      <c r="C20" s="28" t="s">
        <v>42</v>
      </c>
      <c r="T20" s="22"/>
      <c r="U20" s="22"/>
    </row>
    <row r="21" spans="1:35">
      <c r="C21" s="29" t="s">
        <v>16</v>
      </c>
      <c r="D21" s="30" t="s">
        <v>16</v>
      </c>
      <c r="E21" s="30"/>
      <c r="F21" s="30" t="s">
        <v>16</v>
      </c>
      <c r="G21" s="30" t="s">
        <v>17</v>
      </c>
      <c r="H21" s="30" t="s">
        <v>17</v>
      </c>
      <c r="I21" s="30"/>
      <c r="J21" s="30" t="s">
        <v>17</v>
      </c>
      <c r="K21" s="30" t="s">
        <v>18</v>
      </c>
      <c r="L21" s="30" t="s">
        <v>18</v>
      </c>
      <c r="M21" s="30"/>
      <c r="N21" s="30" t="s">
        <v>18</v>
      </c>
      <c r="O21" s="30" t="s">
        <v>52</v>
      </c>
      <c r="P21" s="30" t="s">
        <v>52</v>
      </c>
      <c r="Q21" s="30"/>
      <c r="R21" s="30" t="s">
        <v>52</v>
      </c>
      <c r="S21" s="90" t="s">
        <v>43</v>
      </c>
      <c r="T21" s="91" t="s">
        <v>20</v>
      </c>
      <c r="U21" s="22"/>
    </row>
    <row r="22" spans="1:35">
      <c r="C22" s="31" t="s">
        <v>44</v>
      </c>
      <c r="D22" s="32" t="s">
        <v>45</v>
      </c>
      <c r="E22" s="32"/>
      <c r="F22" s="32" t="s">
        <v>54</v>
      </c>
      <c r="G22" s="32" t="s">
        <v>44</v>
      </c>
      <c r="H22" s="32" t="s">
        <v>45</v>
      </c>
      <c r="I22" s="32"/>
      <c r="J22" s="32" t="s">
        <v>54</v>
      </c>
      <c r="K22" s="32" t="s">
        <v>44</v>
      </c>
      <c r="L22" s="32" t="s">
        <v>45</v>
      </c>
      <c r="M22" s="32"/>
      <c r="N22" s="32" t="s">
        <v>54</v>
      </c>
      <c r="O22" s="32" t="s">
        <v>44</v>
      </c>
      <c r="P22" s="32" t="s">
        <v>45</v>
      </c>
      <c r="Q22" s="32"/>
      <c r="R22" s="32" t="s">
        <v>54</v>
      </c>
      <c r="S22" s="92"/>
      <c r="T22" s="57"/>
      <c r="U22" s="22"/>
      <c r="X22" s="93"/>
      <c r="Y22" s="93"/>
      <c r="Z22" s="93"/>
      <c r="AA22" s="93"/>
      <c r="AB22" s="93"/>
      <c r="AC22" s="93"/>
      <c r="AD22" s="93"/>
      <c r="AE22" s="93"/>
      <c r="AF22" s="93"/>
      <c r="AG22" s="93"/>
    </row>
    <row r="23" spans="1:35">
      <c r="A23" s="22" t="s">
        <v>0</v>
      </c>
      <c r="C23" s="43">
        <v>10.050087539013219</v>
      </c>
      <c r="D23" s="43">
        <v>57.152948349468161</v>
      </c>
      <c r="E23" s="43"/>
      <c r="F23" s="43">
        <v>11.021789363578517</v>
      </c>
      <c r="G23" s="43">
        <v>7.8203258524878025</v>
      </c>
      <c r="H23" s="43">
        <v>30.727066659307475</v>
      </c>
      <c r="I23" s="43"/>
      <c r="J23" s="43">
        <v>11.452625990917632</v>
      </c>
      <c r="K23" s="43">
        <v>4.1088891577048354</v>
      </c>
      <c r="L23" s="43">
        <v>9.0095187053327095</v>
      </c>
      <c r="M23" s="43"/>
      <c r="N23" s="43">
        <v>11.034538025823377</v>
      </c>
      <c r="O23" s="43"/>
      <c r="P23" s="43"/>
      <c r="Q23" s="43"/>
      <c r="R23" s="43"/>
      <c r="S23" s="94">
        <v>4355745.7944359872</v>
      </c>
      <c r="T23" s="95">
        <v>4355745.7944359872</v>
      </c>
      <c r="U23" s="22"/>
      <c r="X23" s="93"/>
      <c r="Y23" s="93"/>
      <c r="Z23" s="96"/>
      <c r="AA23" s="97"/>
      <c r="AB23" s="98"/>
      <c r="AC23" s="99"/>
      <c r="AD23" s="96"/>
      <c r="AE23" s="99"/>
      <c r="AF23" s="99"/>
      <c r="AG23" s="93"/>
      <c r="AI23" s="27"/>
    </row>
    <row r="24" spans="1:35">
      <c r="A24" s="22" t="s">
        <v>38</v>
      </c>
      <c r="C24" s="43">
        <v>51.084834554962548</v>
      </c>
      <c r="D24" s="43">
        <v>368.12971862701124</v>
      </c>
      <c r="E24" s="43"/>
      <c r="F24" s="43">
        <v>42.096353089639663</v>
      </c>
      <c r="G24" s="43">
        <v>4.4933750884109456</v>
      </c>
      <c r="H24" s="43">
        <v>17.109345877381994</v>
      </c>
      <c r="I24" s="43"/>
      <c r="J24" s="43">
        <v>5.0301001995123835</v>
      </c>
      <c r="K24" s="43">
        <v>0.76895232359593557</v>
      </c>
      <c r="L24" s="43">
        <v>1.2270327533352232</v>
      </c>
      <c r="M24" s="43"/>
      <c r="N24" s="43">
        <v>1.7412549916932816</v>
      </c>
      <c r="O24" s="43"/>
      <c r="P24" s="43"/>
      <c r="Q24" s="43"/>
      <c r="R24" s="43"/>
      <c r="S24" s="94">
        <v>8236150.8740949202</v>
      </c>
      <c r="T24" s="95">
        <v>12066997.961988306</v>
      </c>
      <c r="U24" s="22"/>
      <c r="X24" s="93"/>
      <c r="Y24" s="93"/>
      <c r="Z24" s="96"/>
      <c r="AA24" s="97"/>
      <c r="AB24" s="98"/>
      <c r="AC24" s="99"/>
      <c r="AD24" s="100"/>
      <c r="AE24" s="99"/>
      <c r="AF24" s="99"/>
      <c r="AG24" s="93"/>
      <c r="AI24" s="27"/>
    </row>
    <row r="25" spans="1:35">
      <c r="A25" s="22" t="s">
        <v>10</v>
      </c>
      <c r="C25" s="43">
        <v>20.103602476131947</v>
      </c>
      <c r="D25" s="43">
        <v>140.18868731273471</v>
      </c>
      <c r="E25" s="43"/>
      <c r="F25" s="43">
        <v>17.005106747520045</v>
      </c>
      <c r="G25" s="43">
        <v>3.306994385676798</v>
      </c>
      <c r="H25" s="43">
        <v>12.487444540488324</v>
      </c>
      <c r="I25" s="43"/>
      <c r="J25" s="43">
        <v>3.7469657784175254</v>
      </c>
      <c r="K25" s="43">
        <v>0.65613064535944721</v>
      </c>
      <c r="L25" s="43">
        <v>1.0586020886887708</v>
      </c>
      <c r="M25" s="43"/>
      <c r="N25" s="43">
        <v>1.4184251787005393</v>
      </c>
      <c r="O25" s="43"/>
      <c r="P25" s="43"/>
      <c r="Q25" s="43"/>
      <c r="R25" s="43"/>
      <c r="S25" s="94">
        <v>3612262.3117661485</v>
      </c>
      <c r="T25" s="95">
        <v>8757832.8894691374</v>
      </c>
      <c r="U25" s="22"/>
      <c r="X25" s="93"/>
      <c r="Y25" s="93"/>
      <c r="Z25" s="96"/>
      <c r="AA25" s="97"/>
      <c r="AB25" s="98"/>
      <c r="AC25" s="99"/>
      <c r="AD25" s="100"/>
      <c r="AE25" s="99"/>
      <c r="AF25" s="99"/>
      <c r="AG25" s="93"/>
      <c r="AI25" s="27"/>
    </row>
    <row r="26" spans="1:35">
      <c r="A26" s="22" t="s">
        <v>9</v>
      </c>
      <c r="C26" s="43">
        <v>16.514069450957674</v>
      </c>
      <c r="D26" s="43">
        <v>116.16872345436826</v>
      </c>
      <c r="E26" s="43"/>
      <c r="F26" s="43">
        <v>13.8673540445493</v>
      </c>
      <c r="G26" s="43">
        <v>2.4496454000555721</v>
      </c>
      <c r="H26" s="43">
        <v>9.3499510562962787</v>
      </c>
      <c r="I26" s="43"/>
      <c r="J26" s="43">
        <v>2.732722725589884</v>
      </c>
      <c r="K26" s="43">
        <v>0.44830870583108084</v>
      </c>
      <c r="L26" s="43">
        <v>0.72059823042426208</v>
      </c>
      <c r="M26" s="43"/>
      <c r="N26" s="43">
        <v>0.95502520980538719</v>
      </c>
      <c r="O26" s="43"/>
      <c r="P26" s="43"/>
      <c r="Q26" s="43"/>
      <c r="R26" s="43"/>
      <c r="S26" s="94">
        <v>2890512.4133918965</v>
      </c>
      <c r="T26" s="95">
        <v>11381565.915566534</v>
      </c>
      <c r="U26" s="22"/>
      <c r="X26" s="93"/>
      <c r="Y26" s="93"/>
      <c r="Z26" s="96"/>
      <c r="AA26" s="97"/>
      <c r="AB26" s="98"/>
      <c r="AC26" s="99"/>
      <c r="AD26" s="100"/>
      <c r="AE26" s="99"/>
      <c r="AF26" s="99"/>
      <c r="AG26" s="93"/>
      <c r="AI26" s="27"/>
    </row>
    <row r="27" spans="1:35">
      <c r="A27" s="22" t="s">
        <v>39</v>
      </c>
      <c r="C27" s="43">
        <v>13.302533353415638</v>
      </c>
      <c r="D27" s="43">
        <v>92.616836590492056</v>
      </c>
      <c r="E27" s="43"/>
      <c r="F27" s="43">
        <v>11.134087635154909</v>
      </c>
      <c r="G27" s="43">
        <v>1.4514220829198252</v>
      </c>
      <c r="H27" s="43">
        <v>5.4629962809093167</v>
      </c>
      <c r="I27" s="43"/>
      <c r="J27" s="43">
        <v>1.6287215954849565</v>
      </c>
      <c r="K27" s="43">
        <v>0.25222087700821921</v>
      </c>
      <c r="L27" s="43">
        <v>0.37944860744622538</v>
      </c>
      <c r="M27" s="43"/>
      <c r="N27" s="43">
        <v>0.5594512824810679</v>
      </c>
      <c r="O27" s="43"/>
      <c r="P27" s="43"/>
      <c r="Q27" s="43"/>
      <c r="R27" s="43"/>
      <c r="S27" s="94">
        <v>2204939.5130403228</v>
      </c>
      <c r="T27" s="95">
        <v>14260399.069036882</v>
      </c>
      <c r="U27" s="22"/>
      <c r="X27" s="93"/>
      <c r="Y27" s="93"/>
      <c r="Z27" s="96"/>
      <c r="AA27" s="97"/>
      <c r="AB27" s="98"/>
      <c r="AC27" s="99"/>
      <c r="AD27" s="100"/>
      <c r="AE27" s="99"/>
      <c r="AF27" s="99"/>
      <c r="AG27" s="93"/>
      <c r="AI27" s="27"/>
    </row>
    <row r="28" spans="1:35">
      <c r="C28" s="38"/>
      <c r="S28" s="42"/>
      <c r="T28" s="57"/>
      <c r="U28" s="22"/>
      <c r="X28" s="93"/>
      <c r="Y28" s="93"/>
      <c r="Z28" s="96"/>
      <c r="AA28" s="97"/>
      <c r="AB28" s="96"/>
      <c r="AC28" s="93"/>
      <c r="AD28" s="93"/>
      <c r="AE28" s="93"/>
      <c r="AF28" s="93"/>
      <c r="AG28" s="93"/>
    </row>
    <row r="29" spans="1:35">
      <c r="A29" s="74" t="s">
        <v>40</v>
      </c>
      <c r="B29" s="74"/>
      <c r="C29" s="75">
        <v>58997</v>
      </c>
      <c r="D29" s="101">
        <v>4080</v>
      </c>
      <c r="E29" s="101">
        <v>64704</v>
      </c>
      <c r="F29" s="101">
        <v>64704</v>
      </c>
      <c r="G29" s="101">
        <v>75295</v>
      </c>
      <c r="H29" s="101">
        <v>4080</v>
      </c>
      <c r="I29" s="101">
        <v>77742</v>
      </c>
      <c r="J29" s="101">
        <v>77742</v>
      </c>
      <c r="K29" s="101">
        <v>57169</v>
      </c>
      <c r="L29" s="101">
        <v>4080</v>
      </c>
      <c r="M29" s="101">
        <v>85212</v>
      </c>
      <c r="N29" s="101">
        <v>85212</v>
      </c>
      <c r="O29" s="101">
        <v>63820.333333333336</v>
      </c>
      <c r="P29" s="101">
        <v>4080</v>
      </c>
      <c r="Q29" s="101">
        <v>75886</v>
      </c>
      <c r="R29" s="101">
        <v>75886</v>
      </c>
      <c r="S29" s="102"/>
      <c r="T29" s="57"/>
      <c r="U29" s="22"/>
      <c r="X29" s="93"/>
      <c r="Y29" s="93"/>
      <c r="Z29" s="93"/>
      <c r="AA29" s="93"/>
      <c r="AB29" s="93"/>
      <c r="AC29" s="93"/>
      <c r="AD29" s="93"/>
      <c r="AE29" s="93"/>
      <c r="AF29" s="93"/>
      <c r="AG29" s="93"/>
    </row>
    <row r="30" spans="1:35">
      <c r="A30" s="82" t="s">
        <v>41</v>
      </c>
      <c r="B30" s="82"/>
      <c r="C30" s="103">
        <v>0.16200000000000003</v>
      </c>
      <c r="D30" s="104">
        <v>0.04</v>
      </c>
      <c r="E30" s="104">
        <v>0.16200000000000003</v>
      </c>
      <c r="F30" s="104">
        <v>0.16200000000000003</v>
      </c>
      <c r="G30" s="104">
        <v>0.34599999999999997</v>
      </c>
      <c r="H30" s="104">
        <v>0.34599999999999997</v>
      </c>
      <c r="I30" s="104">
        <v>0.34599999999999997</v>
      </c>
      <c r="J30" s="104">
        <v>0.34599999999999997</v>
      </c>
      <c r="K30" s="104">
        <v>0.60499999999999998</v>
      </c>
      <c r="L30" s="104">
        <v>0.60499999999999998</v>
      </c>
      <c r="M30" s="104">
        <v>0.60499999999999998</v>
      </c>
      <c r="N30" s="104">
        <v>0.60499999999999998</v>
      </c>
      <c r="O30" s="105">
        <v>0.371</v>
      </c>
      <c r="P30" s="105">
        <v>0.33033333333333331</v>
      </c>
      <c r="Q30" s="105">
        <v>0.371</v>
      </c>
      <c r="R30" s="105">
        <v>0.371</v>
      </c>
      <c r="S30" s="87"/>
      <c r="T30" s="106"/>
      <c r="U30" s="22"/>
    </row>
    <row r="31" spans="1:35">
      <c r="C31" s="22">
        <v>0.83799999999999997</v>
      </c>
      <c r="D31" s="22">
        <v>0.96</v>
      </c>
      <c r="E31" s="22">
        <v>0.83799999999999997</v>
      </c>
      <c r="F31" s="22">
        <v>0.83799999999999997</v>
      </c>
      <c r="G31" s="22">
        <v>0.65400000000000003</v>
      </c>
      <c r="H31" s="22">
        <v>0.65400000000000003</v>
      </c>
      <c r="I31" s="22">
        <v>0.65400000000000003</v>
      </c>
      <c r="J31" s="22">
        <v>0.65400000000000003</v>
      </c>
      <c r="K31" s="22">
        <v>0.39500000000000002</v>
      </c>
      <c r="L31" s="22">
        <v>0.39500000000000002</v>
      </c>
      <c r="M31" s="22">
        <v>0.39500000000000002</v>
      </c>
      <c r="N31" s="22">
        <v>0.39500000000000002</v>
      </c>
      <c r="T31" s="22"/>
      <c r="U31" s="22"/>
    </row>
    <row r="32" spans="1:35">
      <c r="T32" s="22"/>
      <c r="U32" s="22"/>
    </row>
    <row r="33" spans="1:21">
      <c r="Q33" s="51"/>
      <c r="R33" s="51"/>
      <c r="S33" s="51"/>
      <c r="T33" s="22"/>
      <c r="U33" s="22"/>
    </row>
    <row r="34" spans="1:21">
      <c r="P34" s="89"/>
      <c r="T34" s="22"/>
      <c r="U34" s="22"/>
    </row>
    <row r="35" spans="1:21">
      <c r="A35" s="107"/>
      <c r="B35" s="107"/>
      <c r="C35" s="107" t="s">
        <v>5</v>
      </c>
      <c r="D35" s="107" t="s">
        <v>46</v>
      </c>
      <c r="E35" s="107"/>
      <c r="F35" s="107" t="s">
        <v>47</v>
      </c>
      <c r="G35" s="107"/>
      <c r="H35" s="107"/>
      <c r="I35" s="107"/>
      <c r="J35" s="107"/>
      <c r="K35" s="107"/>
      <c r="L35" s="107"/>
      <c r="M35" s="107"/>
      <c r="N35" s="107"/>
      <c r="P35" s="89"/>
      <c r="T35" s="22"/>
      <c r="U35" s="22"/>
    </row>
    <row r="36" spans="1:21">
      <c r="A36" s="108" t="s">
        <v>0</v>
      </c>
      <c r="B36" s="107"/>
      <c r="C36" s="109">
        <v>4355.7457944359876</v>
      </c>
      <c r="D36" s="110">
        <v>14.775495641787034</v>
      </c>
      <c r="E36" s="107"/>
      <c r="F36" s="107"/>
      <c r="G36" s="107"/>
      <c r="H36" s="107"/>
      <c r="I36" s="107"/>
      <c r="J36" s="111"/>
      <c r="K36" s="112"/>
      <c r="L36" s="113"/>
      <c r="M36" s="114"/>
      <c r="N36" s="114"/>
      <c r="P36" s="89"/>
      <c r="T36" s="22"/>
      <c r="U36" s="22"/>
    </row>
    <row r="37" spans="1:21">
      <c r="A37" s="107" t="s">
        <v>10</v>
      </c>
      <c r="B37" s="107"/>
      <c r="C37" s="109">
        <v>8757.8328894691367</v>
      </c>
      <c r="D37" s="110">
        <v>14.979658910578795</v>
      </c>
      <c r="E37" s="107"/>
      <c r="F37" s="112">
        <v>4402.0870950331491</v>
      </c>
      <c r="G37" s="115">
        <v>0.20416326879176161</v>
      </c>
      <c r="H37" s="116">
        <v>21561.601756695531</v>
      </c>
      <c r="I37" s="117"/>
      <c r="J37" s="118"/>
      <c r="K37" s="112"/>
      <c r="L37" s="119"/>
      <c r="M37" s="115"/>
      <c r="N37" s="120"/>
      <c r="P37" s="89"/>
      <c r="T37" s="22"/>
      <c r="U37" s="22"/>
    </row>
    <row r="38" spans="1:21">
      <c r="A38" s="107" t="s">
        <v>9</v>
      </c>
      <c r="B38" s="107"/>
      <c r="C38" s="109">
        <v>11381.565915566534</v>
      </c>
      <c r="D38" s="110">
        <v>15.003427667464592</v>
      </c>
      <c r="E38" s="107"/>
      <c r="F38" s="112">
        <v>2623.7330260973977</v>
      </c>
      <c r="G38" s="115">
        <v>2.376875688579716E-2</v>
      </c>
      <c r="H38" s="116">
        <v>110385.79083894746</v>
      </c>
      <c r="I38" s="117"/>
      <c r="J38" s="118"/>
      <c r="K38" s="115"/>
      <c r="L38" s="119"/>
      <c r="M38" s="115"/>
      <c r="N38" s="120"/>
      <c r="T38" s="22"/>
      <c r="U38" s="22"/>
    </row>
    <row r="39" spans="1:21">
      <c r="A39" s="107" t="s">
        <v>38</v>
      </c>
      <c r="B39" s="107"/>
      <c r="C39" s="109">
        <v>12066.997961988305</v>
      </c>
      <c r="D39" s="110">
        <v>14.849545644818496</v>
      </c>
      <c r="E39" s="107"/>
      <c r="F39" s="112">
        <v>685.43204642177079</v>
      </c>
      <c r="G39" s="115">
        <v>-0.15388202264609596</v>
      </c>
      <c r="H39" s="120"/>
      <c r="I39" s="117"/>
      <c r="J39" s="118"/>
      <c r="K39" s="115"/>
      <c r="L39" s="119"/>
      <c r="M39" s="115"/>
      <c r="N39" s="113"/>
      <c r="T39" s="22"/>
      <c r="U39" s="22"/>
    </row>
    <row r="40" spans="1:21">
      <c r="A40" s="107" t="s">
        <v>39</v>
      </c>
      <c r="B40" s="107"/>
      <c r="C40" s="109">
        <v>14260.399069036883</v>
      </c>
      <c r="D40" s="110">
        <v>15.028404561068919</v>
      </c>
      <c r="E40" s="107"/>
      <c r="F40" s="112">
        <v>2878.8331534703484</v>
      </c>
      <c r="G40" s="115">
        <v>2.4976893604327088E-2</v>
      </c>
      <c r="H40" s="116">
        <v>115259.85573208386</v>
      </c>
      <c r="I40" s="117"/>
      <c r="J40" s="118"/>
      <c r="K40" s="112"/>
      <c r="L40" s="119"/>
      <c r="M40" s="115"/>
      <c r="N40" s="120"/>
      <c r="T40" s="22"/>
      <c r="U40" s="22"/>
    </row>
    <row r="41" spans="1:21">
      <c r="A41" s="107"/>
      <c r="B41" s="107"/>
      <c r="C41" s="107"/>
      <c r="D41" s="107"/>
      <c r="E41" s="107"/>
      <c r="F41" s="107"/>
      <c r="G41" s="107"/>
      <c r="H41" s="107"/>
      <c r="I41" s="107"/>
      <c r="J41" s="121"/>
      <c r="K41" s="114"/>
      <c r="L41" s="121"/>
      <c r="M41" s="121"/>
      <c r="N41" s="121"/>
      <c r="T41" s="22"/>
      <c r="U41" s="22"/>
    </row>
    <row r="42" spans="1:21">
      <c r="A42" s="107"/>
      <c r="B42" s="107"/>
      <c r="C42" s="107"/>
      <c r="D42" s="107"/>
      <c r="E42" s="107"/>
      <c r="F42" s="107"/>
      <c r="G42" s="107"/>
      <c r="H42" s="107"/>
      <c r="I42" s="107"/>
      <c r="J42" s="122"/>
      <c r="K42" s="114"/>
      <c r="L42" s="123"/>
      <c r="M42" s="114"/>
      <c r="N42" s="114"/>
      <c r="T42" s="22"/>
      <c r="U42" s="22"/>
    </row>
    <row r="43" spans="1:21">
      <c r="A43" s="108"/>
      <c r="B43" s="107"/>
      <c r="C43" s="124"/>
      <c r="D43" s="125"/>
      <c r="E43" s="107"/>
      <c r="F43" s="107"/>
      <c r="G43" s="107"/>
      <c r="H43" s="107"/>
      <c r="I43" s="107"/>
      <c r="J43" s="126"/>
      <c r="K43" s="124"/>
      <c r="L43" s="127"/>
      <c r="M43" s="107"/>
      <c r="N43" s="107"/>
      <c r="T43" s="22"/>
      <c r="U43" s="22"/>
    </row>
    <row r="44" spans="1:21">
      <c r="A44" s="107"/>
      <c r="B44" s="107"/>
      <c r="C44" s="124"/>
      <c r="D44" s="125"/>
      <c r="E44" s="107"/>
      <c r="F44" s="124"/>
      <c r="G44" s="110"/>
      <c r="H44" s="128"/>
      <c r="I44" s="117"/>
      <c r="J44" s="129"/>
      <c r="K44" s="124"/>
      <c r="L44" s="127"/>
      <c r="M44" s="130"/>
      <c r="N44" s="109"/>
      <c r="P44" s="131"/>
      <c r="T44" s="22"/>
      <c r="U44" s="22"/>
    </row>
    <row r="45" spans="1:21">
      <c r="A45" s="107"/>
      <c r="B45" s="107"/>
      <c r="C45" s="124"/>
      <c r="D45" s="125"/>
      <c r="E45" s="107"/>
      <c r="F45" s="124"/>
      <c r="G45" s="110"/>
      <c r="H45" s="128"/>
      <c r="I45" s="117"/>
      <c r="J45" s="129"/>
      <c r="K45" s="124"/>
      <c r="L45" s="127"/>
      <c r="M45" s="130"/>
      <c r="N45" s="109"/>
      <c r="T45" s="22"/>
      <c r="U45" s="22"/>
    </row>
    <row r="46" spans="1:21" s="21" customFormat="1">
      <c r="A46" s="107"/>
      <c r="B46" s="107"/>
      <c r="C46" s="124"/>
      <c r="D46" s="125"/>
      <c r="E46" s="107"/>
      <c r="F46" s="124"/>
      <c r="G46" s="110"/>
      <c r="H46" s="128"/>
      <c r="I46" s="117"/>
      <c r="J46" s="107"/>
      <c r="K46" s="124"/>
      <c r="L46" s="125"/>
      <c r="M46" s="130"/>
      <c r="N46" s="109"/>
      <c r="O46" s="22"/>
      <c r="P46" s="22"/>
      <c r="Q46" s="22"/>
      <c r="R46" s="22"/>
      <c r="S46" s="22"/>
    </row>
    <row r="47" spans="1:21" s="21" customFormat="1">
      <c r="A47" s="107"/>
      <c r="B47" s="107"/>
      <c r="C47" s="124"/>
      <c r="D47" s="125"/>
      <c r="E47" s="107"/>
      <c r="F47" s="124"/>
      <c r="G47" s="110"/>
      <c r="H47" s="128"/>
      <c r="I47" s="117"/>
      <c r="J47" s="107"/>
      <c r="K47" s="124"/>
      <c r="L47" s="125"/>
      <c r="M47" s="130"/>
      <c r="N47" s="109"/>
      <c r="O47" s="22"/>
      <c r="P47" s="22"/>
      <c r="Q47" s="22"/>
      <c r="R47" s="22"/>
      <c r="S47" s="22"/>
    </row>
    <row r="49" spans="1:21">
      <c r="T49" s="22"/>
      <c r="U49" s="22"/>
    </row>
    <row r="50" spans="1:21">
      <c r="T50" s="22"/>
      <c r="U50" s="22"/>
    </row>
    <row r="51" spans="1:21">
      <c r="T51" s="22"/>
      <c r="U51" s="22"/>
    </row>
    <row r="52" spans="1:21">
      <c r="T52" s="22"/>
      <c r="U52" s="22"/>
    </row>
    <row r="53" spans="1:21">
      <c r="T53" s="22"/>
      <c r="U53" s="22"/>
    </row>
    <row r="54" spans="1:21">
      <c r="T54" s="22"/>
      <c r="U54" s="22"/>
    </row>
    <row r="55" spans="1:21">
      <c r="T55" s="22"/>
      <c r="U55" s="22"/>
    </row>
    <row r="56" spans="1:21">
      <c r="T56" s="22"/>
      <c r="U56" s="22"/>
    </row>
    <row r="57" spans="1:21">
      <c r="A57" s="25"/>
      <c r="T57" s="22"/>
      <c r="U57" s="22"/>
    </row>
    <row r="58" spans="1:21">
      <c r="C58" s="132"/>
      <c r="D58" s="133"/>
      <c r="E58" s="133"/>
      <c r="F58" s="133"/>
      <c r="G58" s="133"/>
      <c r="H58" s="133"/>
      <c r="I58" s="133"/>
      <c r="J58" s="133"/>
      <c r="K58" s="133"/>
      <c r="L58" s="133"/>
      <c r="M58" s="132"/>
      <c r="N58" s="132"/>
      <c r="O58" s="132"/>
      <c r="P58" s="134"/>
      <c r="T58" s="22"/>
      <c r="U58" s="22"/>
    </row>
    <row r="59" spans="1:21">
      <c r="T59" s="22"/>
      <c r="U59" s="22"/>
    </row>
    <row r="60" spans="1:21">
      <c r="T60" s="22"/>
      <c r="U60" s="22"/>
    </row>
    <row r="61" spans="1:21">
      <c r="T61" s="22"/>
      <c r="U61" s="22"/>
    </row>
    <row r="62" spans="1:21">
      <c r="T62" s="22"/>
      <c r="U62" s="22"/>
    </row>
    <row r="63" spans="1:21">
      <c r="T63" s="22"/>
      <c r="U63" s="22"/>
    </row>
    <row r="64" spans="1:21">
      <c r="T64" s="22"/>
      <c r="U64" s="22"/>
    </row>
    <row r="65" spans="20:21">
      <c r="T65" s="22"/>
      <c r="U65" s="22"/>
    </row>
    <row r="66" spans="20:21">
      <c r="T66" s="22"/>
      <c r="U66" s="22"/>
    </row>
    <row r="67" spans="20:21">
      <c r="T67" s="22"/>
      <c r="U67" s="22"/>
    </row>
    <row r="68" spans="20:21">
      <c r="T68" s="22"/>
      <c r="U68" s="22"/>
    </row>
    <row r="69" spans="20:21">
      <c r="T69" s="22"/>
      <c r="U69" s="22"/>
    </row>
    <row r="70" spans="20:21">
      <c r="T70" s="22"/>
      <c r="U70" s="22"/>
    </row>
    <row r="71" spans="20:21">
      <c r="T71" s="22"/>
      <c r="U71" s="22"/>
    </row>
  </sheetData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64"/>
  <sheetViews>
    <sheetView workbookViewId="0">
      <selection activeCell="C4" sqref="C4"/>
    </sheetView>
  </sheetViews>
  <sheetFormatPr baseColWidth="10" defaultColWidth="8.83203125" defaultRowHeight="14" x14ac:dyDescent="0"/>
  <cols>
    <col min="3" max="3" width="10.6640625" customWidth="1"/>
    <col min="4" max="4" width="13.5" customWidth="1"/>
    <col min="19" max="19" width="21" customWidth="1"/>
    <col min="20" max="20" width="22" customWidth="1"/>
  </cols>
  <sheetData>
    <row r="1" spans="1:54">
      <c r="A1" s="149" t="s">
        <v>12</v>
      </c>
      <c r="B1" s="149"/>
      <c r="C1" s="150" t="s">
        <v>13</v>
      </c>
      <c r="D1" s="149"/>
      <c r="E1" s="149" t="s">
        <v>14</v>
      </c>
      <c r="F1" s="149"/>
      <c r="G1" s="149"/>
      <c r="H1" s="149"/>
      <c r="I1" s="149"/>
      <c r="J1" s="149"/>
      <c r="K1" s="149"/>
      <c r="L1" s="149"/>
      <c r="M1" s="149"/>
      <c r="N1" s="149"/>
      <c r="O1" s="137"/>
      <c r="P1" s="137"/>
      <c r="Q1" s="137"/>
      <c r="R1" s="137"/>
      <c r="S1" s="137"/>
      <c r="T1" s="137"/>
      <c r="U1" s="137"/>
      <c r="V1" s="137"/>
      <c r="W1" s="137"/>
      <c r="X1" s="137"/>
      <c r="Y1" s="137"/>
      <c r="Z1" s="137"/>
      <c r="AA1" s="137"/>
      <c r="AB1" s="137"/>
      <c r="AC1" s="137"/>
      <c r="AD1" s="137"/>
      <c r="AE1" s="137"/>
      <c r="AF1" s="137"/>
      <c r="AG1" s="137"/>
      <c r="AH1" s="137"/>
      <c r="AI1" s="137"/>
      <c r="AJ1" s="137"/>
      <c r="AK1" s="137"/>
      <c r="AL1" s="137"/>
      <c r="AM1" s="137"/>
      <c r="AN1" s="137"/>
      <c r="AO1" s="137"/>
      <c r="AP1" s="137"/>
      <c r="AQ1" s="137"/>
      <c r="AR1" s="137"/>
      <c r="AS1" s="137"/>
      <c r="AT1" s="137"/>
      <c r="AU1" s="137"/>
      <c r="AV1" s="137"/>
      <c r="AW1" s="137"/>
      <c r="AX1" s="137"/>
      <c r="AY1" s="137"/>
      <c r="AZ1" s="137"/>
      <c r="BA1" s="137"/>
      <c r="BB1" s="137"/>
    </row>
    <row r="2" spans="1:54">
      <c r="A2" s="140" t="s">
        <v>15</v>
      </c>
      <c r="B2" s="137"/>
      <c r="C2" s="145" t="s">
        <v>16</v>
      </c>
      <c r="D2" s="146"/>
      <c r="E2" s="146" t="s">
        <v>17</v>
      </c>
      <c r="F2" s="146"/>
      <c r="G2" s="146" t="s">
        <v>18</v>
      </c>
      <c r="H2" s="146"/>
      <c r="I2" s="146" t="s">
        <v>52</v>
      </c>
      <c r="J2" s="146"/>
      <c r="K2" s="151" t="s">
        <v>19</v>
      </c>
      <c r="L2" s="146" t="s">
        <v>20</v>
      </c>
      <c r="M2" s="146"/>
      <c r="N2" s="152" t="s">
        <v>20</v>
      </c>
      <c r="O2" s="146" t="s">
        <v>21</v>
      </c>
      <c r="P2" s="153" t="s">
        <v>6</v>
      </c>
      <c r="Q2" s="137"/>
      <c r="R2" s="137"/>
      <c r="S2" s="137"/>
      <c r="T2" s="137"/>
      <c r="U2" s="137"/>
      <c r="V2" s="137"/>
      <c r="W2" s="137"/>
      <c r="X2" s="137"/>
      <c r="Y2" s="137"/>
      <c r="Z2" s="137"/>
      <c r="AA2" s="137"/>
      <c r="AB2" s="137"/>
      <c r="AC2" s="137"/>
      <c r="AD2" s="137"/>
      <c r="AE2" s="137"/>
      <c r="AF2" s="137"/>
      <c r="AG2" s="137"/>
      <c r="AH2" s="137"/>
      <c r="AI2" s="137"/>
      <c r="AJ2" s="137"/>
      <c r="AK2" s="137"/>
      <c r="AL2" s="137"/>
      <c r="AM2" s="137"/>
      <c r="AN2" s="137"/>
      <c r="AO2" s="137"/>
      <c r="AP2" s="137"/>
      <c r="AQ2" s="137"/>
      <c r="AR2" s="137"/>
      <c r="AS2" s="137"/>
      <c r="AT2" s="137"/>
      <c r="AU2" s="137"/>
      <c r="AV2" s="137"/>
      <c r="AW2" s="137"/>
      <c r="AX2" s="137"/>
      <c r="AY2" s="137"/>
      <c r="AZ2" s="137"/>
      <c r="BA2" s="137"/>
      <c r="BB2" s="137"/>
    </row>
    <row r="3" spans="1:54">
      <c r="A3" s="143" t="s">
        <v>22</v>
      </c>
      <c r="B3" s="137"/>
      <c r="C3" s="154" t="s">
        <v>23</v>
      </c>
      <c r="D3" s="155" t="s">
        <v>24</v>
      </c>
      <c r="E3" s="155" t="s">
        <v>23</v>
      </c>
      <c r="F3" s="155" t="s">
        <v>24</v>
      </c>
      <c r="G3" s="155" t="s">
        <v>23</v>
      </c>
      <c r="H3" s="155" t="s">
        <v>24</v>
      </c>
      <c r="I3" s="155" t="s">
        <v>23</v>
      </c>
      <c r="J3" s="155" t="s">
        <v>24</v>
      </c>
      <c r="K3" s="156"/>
      <c r="L3" s="155" t="s">
        <v>23</v>
      </c>
      <c r="M3" s="155" t="s">
        <v>24</v>
      </c>
      <c r="N3" s="157" t="s">
        <v>25</v>
      </c>
      <c r="O3" s="155"/>
      <c r="P3" s="158"/>
      <c r="Q3" s="137"/>
      <c r="R3" s="137"/>
      <c r="S3" s="137"/>
      <c r="T3" s="137"/>
      <c r="U3" s="137"/>
      <c r="V3" s="137"/>
      <c r="W3" s="137"/>
      <c r="X3" s="137"/>
      <c r="Y3" s="137"/>
      <c r="Z3" s="137"/>
      <c r="AA3" s="137"/>
      <c r="AB3" s="137"/>
      <c r="AC3" s="137"/>
      <c r="AD3" s="137"/>
      <c r="AE3" s="137"/>
      <c r="AF3" s="137"/>
      <c r="AG3" s="137"/>
      <c r="AH3" s="137"/>
      <c r="AI3" s="137"/>
      <c r="AJ3" s="137"/>
      <c r="AK3" s="137"/>
      <c r="AL3" s="137"/>
      <c r="AM3" s="137"/>
      <c r="AN3" s="137"/>
      <c r="AO3" s="137"/>
      <c r="AP3" s="137"/>
      <c r="AQ3" s="137"/>
      <c r="AR3" s="137"/>
      <c r="AS3" s="137"/>
      <c r="AT3" s="137"/>
      <c r="AU3" s="137"/>
      <c r="AV3" s="137"/>
      <c r="AW3" s="137"/>
      <c r="AX3" s="137"/>
      <c r="AY3" s="137"/>
      <c r="AZ3" s="137"/>
      <c r="BA3" s="137"/>
      <c r="BB3" s="137"/>
    </row>
    <row r="4" spans="1:54">
      <c r="A4" s="140" t="s">
        <v>26</v>
      </c>
      <c r="B4" s="137"/>
      <c r="C4" s="159" t="e">
        <v>#REF!</v>
      </c>
      <c r="D4" s="159">
        <v>0</v>
      </c>
      <c r="E4" s="159">
        <v>25.117923955564216</v>
      </c>
      <c r="F4" s="159">
        <v>0</v>
      </c>
      <c r="G4" s="159">
        <v>29.148241783567798</v>
      </c>
      <c r="H4" s="159">
        <v>0</v>
      </c>
      <c r="I4" s="159"/>
      <c r="J4" s="159"/>
      <c r="K4" s="159">
        <v>0</v>
      </c>
      <c r="L4" s="160" t="e">
        <v>#REF!</v>
      </c>
      <c r="M4" s="160">
        <v>0</v>
      </c>
      <c r="N4" s="161" t="e">
        <v>#REF!</v>
      </c>
      <c r="O4" s="162">
        <v>14393.510089652953</v>
      </c>
      <c r="P4" s="163">
        <v>14.339128410590146</v>
      </c>
      <c r="Q4" s="164"/>
      <c r="R4" s="137"/>
      <c r="S4" s="137"/>
      <c r="T4" s="137"/>
      <c r="U4" s="137"/>
      <c r="V4" s="137"/>
      <c r="W4" s="137"/>
      <c r="X4" s="137"/>
      <c r="Y4" s="138"/>
      <c r="Z4" s="137"/>
      <c r="AA4" s="137"/>
      <c r="AB4" s="137"/>
      <c r="AC4" s="137"/>
      <c r="AD4" s="137"/>
      <c r="AE4" s="137"/>
      <c r="AF4" s="137"/>
      <c r="AG4" s="137"/>
      <c r="AH4" s="137"/>
      <c r="AI4" s="137"/>
      <c r="AJ4" s="137"/>
      <c r="AK4" s="137"/>
      <c r="AL4" s="137"/>
      <c r="AM4" s="137"/>
      <c r="AN4" s="137"/>
      <c r="AO4" s="137"/>
      <c r="AP4" s="137"/>
      <c r="AQ4" s="137"/>
      <c r="AR4" s="137"/>
      <c r="AS4" s="137"/>
      <c r="AT4" s="137"/>
      <c r="AU4" s="137"/>
      <c r="AV4" s="137"/>
      <c r="AW4" s="165"/>
      <c r="AX4" s="165"/>
      <c r="AY4" s="165"/>
      <c r="AZ4" s="137"/>
      <c r="BA4" s="165"/>
      <c r="BB4" s="142"/>
    </row>
    <row r="5" spans="1:54">
      <c r="A5" s="140" t="s">
        <v>27</v>
      </c>
      <c r="B5" s="137"/>
      <c r="C5" s="159">
        <v>2.0697466384116505</v>
      </c>
      <c r="D5" s="159">
        <v>97.505770201179615</v>
      </c>
      <c r="E5" s="159">
        <v>2.3350955869824683</v>
      </c>
      <c r="F5" s="159">
        <v>9.6634816350387993</v>
      </c>
      <c r="G5" s="159">
        <v>2.9027010379899676</v>
      </c>
      <c r="H5" s="159">
        <v>1.1208297658113386</v>
      </c>
      <c r="I5" s="159"/>
      <c r="J5" s="159"/>
      <c r="K5" s="159">
        <v>0</v>
      </c>
      <c r="L5" s="160">
        <v>7.3075432633840869</v>
      </c>
      <c r="M5" s="160">
        <v>108.29008160202976</v>
      </c>
      <c r="N5" s="161">
        <v>115.59762486541385</v>
      </c>
      <c r="O5" s="162">
        <v>14414.268767491427</v>
      </c>
      <c r="P5" s="163">
        <v>14.344314357775898</v>
      </c>
      <c r="Q5" s="164"/>
      <c r="R5" s="137"/>
      <c r="S5" s="137"/>
      <c r="T5" s="137"/>
      <c r="U5" s="137"/>
      <c r="V5" s="137"/>
      <c r="W5" s="137"/>
      <c r="X5" s="137"/>
      <c r="Y5" s="138"/>
      <c r="Z5" s="166"/>
      <c r="AA5" s="137"/>
      <c r="AB5" s="137"/>
      <c r="AC5" s="137"/>
      <c r="AD5" s="137"/>
      <c r="AE5" s="137"/>
      <c r="AF5" s="137"/>
      <c r="AG5" s="137"/>
      <c r="AH5" s="137"/>
      <c r="AI5" s="137"/>
      <c r="AJ5" s="137"/>
      <c r="AK5" s="137"/>
      <c r="AL5" s="137"/>
      <c r="AM5" s="137"/>
      <c r="AN5" s="137"/>
      <c r="AO5" s="137"/>
      <c r="AP5" s="137"/>
      <c r="AQ5" s="137"/>
      <c r="AR5" s="137"/>
      <c r="AS5" s="137"/>
      <c r="AT5" s="137"/>
      <c r="AU5" s="137"/>
      <c r="AV5" s="137"/>
      <c r="AW5" s="165"/>
      <c r="AX5" s="165"/>
      <c r="AY5" s="165"/>
      <c r="AZ5" s="137"/>
      <c r="BA5" s="165"/>
      <c r="BB5" s="142"/>
    </row>
    <row r="6" spans="1:54">
      <c r="A6" s="140" t="s">
        <v>28</v>
      </c>
      <c r="B6" s="137"/>
      <c r="C6" s="159">
        <v>1.9400166651249104</v>
      </c>
      <c r="D6" s="159">
        <v>44.577384847062412</v>
      </c>
      <c r="E6" s="159">
        <v>2.5665056998412181</v>
      </c>
      <c r="F6" s="159">
        <v>4.0625081412982516</v>
      </c>
      <c r="G6" s="159">
        <v>3.1674957793019032</v>
      </c>
      <c r="H6" s="159">
        <v>0.4948010382334122</v>
      </c>
      <c r="I6" s="159"/>
      <c r="J6" s="159"/>
      <c r="K6" s="159">
        <v>0</v>
      </c>
      <c r="L6" s="160">
        <v>7.6740181442680324</v>
      </c>
      <c r="M6" s="160">
        <v>49.134694026594076</v>
      </c>
      <c r="N6" s="161">
        <v>56.808712170862108</v>
      </c>
      <c r="O6" s="162">
        <v>14624.612492709231</v>
      </c>
      <c r="P6" s="163">
        <v>14.585605712923677</v>
      </c>
      <c r="Q6" s="164"/>
      <c r="R6" s="137"/>
      <c r="S6" s="137"/>
      <c r="T6" s="137"/>
      <c r="U6" s="137"/>
      <c r="V6" s="137"/>
      <c r="W6" s="137"/>
      <c r="X6" s="137"/>
      <c r="Y6" s="138"/>
      <c r="Z6" s="166"/>
      <c r="AA6" s="137"/>
      <c r="AB6" s="137"/>
      <c r="AC6" s="137"/>
      <c r="AD6" s="137"/>
      <c r="AE6" s="137"/>
      <c r="AF6" s="137"/>
      <c r="AG6" s="137"/>
      <c r="AH6" s="137"/>
      <c r="AI6" s="137"/>
      <c r="AJ6" s="137"/>
      <c r="AK6" s="137"/>
      <c r="AL6" s="137"/>
      <c r="AM6" s="137"/>
      <c r="AN6" s="137"/>
      <c r="AO6" s="137"/>
      <c r="AP6" s="137"/>
      <c r="AQ6" s="137"/>
      <c r="AR6" s="137"/>
      <c r="AS6" s="137"/>
      <c r="AT6" s="137"/>
      <c r="AU6" s="137"/>
      <c r="AV6" s="137"/>
      <c r="AW6" s="137"/>
      <c r="AX6" s="137"/>
      <c r="AY6" s="137"/>
      <c r="AZ6" s="137"/>
      <c r="BA6" s="165"/>
      <c r="BB6" s="142"/>
    </row>
    <row r="7" spans="1:54">
      <c r="A7" s="140" t="s">
        <v>29</v>
      </c>
      <c r="B7" s="137"/>
      <c r="C7" s="159">
        <v>0</v>
      </c>
      <c r="D7" s="159">
        <v>0</v>
      </c>
      <c r="E7" s="159">
        <v>0</v>
      </c>
      <c r="F7" s="159">
        <v>0</v>
      </c>
      <c r="G7" s="159">
        <v>0</v>
      </c>
      <c r="H7" s="159">
        <v>0</v>
      </c>
      <c r="I7" s="159"/>
      <c r="J7" s="159"/>
      <c r="K7" s="159">
        <v>0</v>
      </c>
      <c r="L7" s="160">
        <v>0</v>
      </c>
      <c r="M7" s="160">
        <v>0</v>
      </c>
      <c r="N7" s="161">
        <v>0</v>
      </c>
      <c r="O7" s="162">
        <v>0</v>
      </c>
      <c r="P7" s="163">
        <v>0</v>
      </c>
      <c r="Q7" s="164"/>
      <c r="R7" s="137"/>
      <c r="S7" s="137"/>
      <c r="T7" s="137"/>
      <c r="U7" s="137"/>
      <c r="V7" s="137"/>
      <c r="W7" s="137"/>
      <c r="X7" s="137"/>
      <c r="Y7" s="138"/>
      <c r="Z7" s="166"/>
      <c r="AA7" s="137"/>
      <c r="AB7" s="137"/>
      <c r="AC7" s="137"/>
      <c r="AD7" s="137"/>
      <c r="AE7" s="137"/>
      <c r="AF7" s="137"/>
      <c r="AG7" s="137"/>
      <c r="AH7" s="137"/>
      <c r="AI7" s="137"/>
      <c r="AJ7" s="137"/>
      <c r="AK7" s="137"/>
      <c r="AL7" s="137"/>
      <c r="AM7" s="167"/>
      <c r="AN7" s="137"/>
      <c r="AO7" s="137"/>
      <c r="AP7" s="137"/>
      <c r="AQ7" s="137"/>
      <c r="AR7" s="137"/>
      <c r="AS7" s="137"/>
      <c r="AT7" s="137"/>
      <c r="AU7" s="137"/>
      <c r="AV7" s="137"/>
      <c r="AW7" s="137"/>
      <c r="AX7" s="137"/>
      <c r="AY7" s="137"/>
      <c r="AZ7" s="137"/>
      <c r="BA7" s="165"/>
      <c r="BB7" s="142"/>
    </row>
    <row r="8" spans="1:54">
      <c r="A8" s="140" t="s">
        <v>30</v>
      </c>
      <c r="B8" s="137"/>
      <c r="C8" s="168">
        <v>1.6482607225811581</v>
      </c>
      <c r="D8" s="168">
        <v>5.740714392276332</v>
      </c>
      <c r="E8" s="168">
        <v>2.00129044846696</v>
      </c>
      <c r="F8" s="168">
        <v>0.58781369594719568</v>
      </c>
      <c r="G8" s="168">
        <v>2.6893686868618603</v>
      </c>
      <c r="H8" s="168">
        <v>0.12253941024933813</v>
      </c>
      <c r="I8" s="168"/>
      <c r="J8" s="168"/>
      <c r="K8" s="168">
        <v>0</v>
      </c>
      <c r="L8" s="169">
        <v>6.3389198579099784</v>
      </c>
      <c r="M8" s="169">
        <v>6.4510674984728658</v>
      </c>
      <c r="N8" s="170">
        <v>12.789987356382845</v>
      </c>
      <c r="O8" s="171">
        <v>14756.552872691316</v>
      </c>
      <c r="P8" s="172">
        <v>14.736586040868689</v>
      </c>
      <c r="Q8" s="164"/>
      <c r="R8" s="137"/>
      <c r="S8" s="137"/>
      <c r="T8" s="137"/>
      <c r="U8" s="137"/>
      <c r="V8" s="137"/>
      <c r="W8" s="137"/>
      <c r="X8" s="137"/>
      <c r="Y8" s="138"/>
      <c r="Z8" s="166"/>
      <c r="AA8" s="137"/>
      <c r="AB8" s="137"/>
      <c r="AC8" s="137"/>
      <c r="AD8" s="137"/>
      <c r="AE8" s="137"/>
      <c r="AF8" s="137"/>
      <c r="AG8" s="137"/>
      <c r="AH8" s="137"/>
      <c r="AI8" s="137"/>
      <c r="AJ8" s="137"/>
      <c r="AK8" s="137"/>
      <c r="AL8" s="137"/>
      <c r="AM8" s="167"/>
      <c r="AN8" s="137"/>
      <c r="AO8" s="137"/>
      <c r="AP8" s="137"/>
      <c r="AQ8" s="137"/>
      <c r="AR8" s="137"/>
      <c r="AS8" s="137"/>
      <c r="AT8" s="137"/>
      <c r="AU8" s="137"/>
      <c r="AV8" s="137"/>
      <c r="AW8" s="137"/>
      <c r="AX8" s="137"/>
      <c r="AY8" s="137"/>
      <c r="AZ8" s="137"/>
      <c r="BA8" s="165"/>
      <c r="BB8" s="142"/>
    </row>
    <row r="9" spans="1:54">
      <c r="A9" s="137"/>
      <c r="B9" s="137"/>
      <c r="C9" s="154"/>
      <c r="D9" s="158"/>
      <c r="E9" s="137"/>
      <c r="F9" s="137"/>
      <c r="G9" s="158"/>
      <c r="H9" s="137"/>
      <c r="I9" s="137"/>
      <c r="J9" s="137"/>
      <c r="K9" s="158"/>
      <c r="L9" s="173" t="s">
        <v>31</v>
      </c>
      <c r="M9" s="137"/>
      <c r="N9" s="137"/>
      <c r="O9" s="137"/>
      <c r="P9" s="137"/>
      <c r="Q9" s="137"/>
      <c r="R9" s="137"/>
      <c r="S9" s="137"/>
      <c r="T9" s="137"/>
      <c r="U9" s="137"/>
      <c r="V9" s="137"/>
      <c r="W9" s="137"/>
      <c r="X9" s="137"/>
      <c r="Y9" s="138"/>
      <c r="Z9" s="137"/>
      <c r="AA9" s="137"/>
      <c r="AB9" s="137"/>
      <c r="AC9" s="137"/>
      <c r="AD9" s="137"/>
      <c r="AE9" s="137"/>
      <c r="AF9" s="137"/>
      <c r="AG9" s="137"/>
      <c r="AH9" s="137"/>
      <c r="AI9" s="137"/>
      <c r="AJ9" s="137"/>
      <c r="AK9" s="137"/>
      <c r="AL9" s="137"/>
      <c r="AM9" s="137"/>
      <c r="AN9" s="137"/>
      <c r="AO9" s="137"/>
      <c r="AP9" s="137"/>
      <c r="AQ9" s="137"/>
      <c r="AR9" s="137"/>
      <c r="AS9" s="137"/>
      <c r="AT9" s="137"/>
      <c r="AU9" s="137"/>
      <c r="AV9" s="137"/>
      <c r="AW9" s="137"/>
      <c r="AX9" s="137"/>
      <c r="AY9" s="137"/>
      <c r="AZ9" s="137"/>
      <c r="BA9" s="137"/>
      <c r="BB9" s="137"/>
    </row>
    <row r="10" spans="1:54">
      <c r="A10" s="149"/>
      <c r="B10" s="149"/>
      <c r="C10" s="174" t="s">
        <v>32</v>
      </c>
      <c r="D10" s="175" t="s">
        <v>5</v>
      </c>
      <c r="E10" s="174" t="s">
        <v>33</v>
      </c>
      <c r="F10" s="149" t="s">
        <v>34</v>
      </c>
      <c r="G10" s="175" t="s">
        <v>5</v>
      </c>
      <c r="H10" s="174" t="s">
        <v>35</v>
      </c>
      <c r="I10" s="149"/>
      <c r="J10" s="149"/>
      <c r="K10" s="175" t="s">
        <v>5</v>
      </c>
      <c r="L10" s="176" t="s">
        <v>5</v>
      </c>
      <c r="M10" s="137"/>
      <c r="N10" s="137"/>
      <c r="O10" s="137"/>
      <c r="P10" s="137"/>
      <c r="Q10" s="137"/>
      <c r="R10" s="137"/>
      <c r="S10" s="137"/>
      <c r="T10" s="137"/>
      <c r="U10" s="137"/>
      <c r="V10" s="137"/>
      <c r="W10" s="137"/>
      <c r="X10" s="137"/>
      <c r="Y10" s="137"/>
      <c r="Z10" s="137"/>
      <c r="AA10" s="137"/>
      <c r="AB10" s="137"/>
      <c r="AC10" s="137"/>
      <c r="AD10" s="137"/>
      <c r="AE10" s="137"/>
      <c r="AF10" s="137"/>
      <c r="AG10" s="137"/>
      <c r="AH10" s="137"/>
      <c r="AI10" s="137"/>
      <c r="AJ10" s="137"/>
      <c r="AK10" s="137"/>
      <c r="AL10" s="137"/>
      <c r="AM10" s="137"/>
      <c r="AN10" s="137"/>
      <c r="AO10" s="137"/>
      <c r="AP10" s="137"/>
      <c r="AQ10" s="137"/>
      <c r="AR10" s="137"/>
      <c r="AS10" s="137"/>
      <c r="AT10" s="137"/>
      <c r="AU10" s="137"/>
      <c r="AV10" s="137"/>
      <c r="AW10" s="137"/>
      <c r="AX10" s="137"/>
      <c r="AY10" s="137"/>
      <c r="AZ10" s="137"/>
      <c r="BA10" s="137"/>
      <c r="BB10" s="137"/>
    </row>
    <row r="11" spans="1:54">
      <c r="A11" s="137"/>
      <c r="B11" s="137"/>
      <c r="C11" s="154"/>
      <c r="D11" s="158"/>
      <c r="E11" s="154"/>
      <c r="F11" s="155"/>
      <c r="G11" s="158"/>
      <c r="H11" s="154" t="s">
        <v>36</v>
      </c>
      <c r="I11" s="155" t="s">
        <v>37</v>
      </c>
      <c r="J11" s="148" t="s">
        <v>53</v>
      </c>
      <c r="K11" s="158"/>
      <c r="L11" s="173"/>
      <c r="M11" s="137"/>
      <c r="N11" s="137"/>
      <c r="O11" s="137"/>
      <c r="P11" s="137"/>
      <c r="Q11" s="137"/>
      <c r="R11" s="137"/>
      <c r="S11" s="137"/>
      <c r="T11" s="137"/>
      <c r="U11" s="137"/>
      <c r="V11" s="137"/>
      <c r="W11" s="137"/>
      <c r="X11" s="137"/>
      <c r="Y11" s="137"/>
      <c r="Z11" s="137"/>
      <c r="AA11" s="137"/>
      <c r="AB11" s="137"/>
      <c r="AC11" s="137"/>
      <c r="AD11" s="137"/>
      <c r="AE11" s="137"/>
      <c r="AF11" s="137"/>
      <c r="AG11" s="137"/>
      <c r="AH11" s="137"/>
      <c r="AI11" s="137"/>
      <c r="AJ11" s="137"/>
      <c r="AK11" s="137"/>
      <c r="AL11" s="137"/>
      <c r="AM11" s="137"/>
      <c r="AN11" s="137"/>
      <c r="AO11" s="137"/>
      <c r="AP11" s="137"/>
      <c r="AQ11" s="137"/>
      <c r="AR11" s="137"/>
      <c r="AS11" s="137"/>
      <c r="AT11" s="137"/>
      <c r="AU11" s="137"/>
      <c r="AV11" s="137"/>
      <c r="AW11" s="137"/>
      <c r="AX11" s="137"/>
      <c r="AY11" s="137"/>
      <c r="AZ11" s="137"/>
      <c r="BA11" s="137"/>
      <c r="BB11" s="137"/>
    </row>
    <row r="12" spans="1:54">
      <c r="A12" s="140" t="s">
        <v>0</v>
      </c>
      <c r="B12" s="137"/>
      <c r="C12" s="177">
        <v>0</v>
      </c>
      <c r="D12" s="178">
        <v>0</v>
      </c>
      <c r="E12" s="177">
        <v>0</v>
      </c>
      <c r="F12" s="177">
        <v>0</v>
      </c>
      <c r="G12" s="179">
        <v>0</v>
      </c>
      <c r="H12" s="177">
        <v>0</v>
      </c>
      <c r="I12" s="177">
        <v>0</v>
      </c>
      <c r="J12" s="177">
        <v>0</v>
      </c>
      <c r="K12" s="180">
        <v>0</v>
      </c>
      <c r="L12" s="181">
        <v>0</v>
      </c>
      <c r="M12" s="137"/>
      <c r="N12" s="137"/>
      <c r="O12" s="137"/>
      <c r="P12" s="137"/>
      <c r="Q12" s="137"/>
      <c r="R12" s="137"/>
      <c r="S12" s="137"/>
      <c r="T12" s="137"/>
      <c r="U12" s="137"/>
      <c r="V12" s="137"/>
      <c r="W12" s="137"/>
      <c r="X12" s="137"/>
      <c r="Y12" s="137"/>
      <c r="Z12" s="137"/>
      <c r="AA12" s="137"/>
      <c r="AB12" s="137"/>
      <c r="AC12" s="137"/>
      <c r="AD12" s="137"/>
      <c r="AE12" s="137"/>
      <c r="AF12" s="137"/>
      <c r="AG12" s="137"/>
      <c r="AH12" s="137"/>
      <c r="AI12" s="137"/>
      <c r="AJ12" s="137"/>
      <c r="AK12" s="137"/>
      <c r="AL12" s="137"/>
      <c r="AM12" s="137"/>
      <c r="AN12" s="137"/>
      <c r="AO12" s="137"/>
      <c r="AP12" s="137"/>
      <c r="AQ12" s="137"/>
      <c r="AR12" s="137"/>
      <c r="AS12" s="137"/>
      <c r="AT12" s="137"/>
      <c r="AU12" s="137"/>
      <c r="AV12" s="137"/>
      <c r="AW12" s="137"/>
      <c r="AX12" s="137"/>
      <c r="AY12" s="137"/>
      <c r="AZ12" s="137"/>
      <c r="BA12" s="137"/>
      <c r="BB12" s="137"/>
    </row>
    <row r="13" spans="1:54">
      <c r="A13" s="140" t="s">
        <v>38</v>
      </c>
      <c r="B13" s="137"/>
      <c r="C13" s="182">
        <v>4219.7054687343116</v>
      </c>
      <c r="D13" s="178">
        <v>2827202.6640519886</v>
      </c>
      <c r="E13" s="177">
        <v>0</v>
      </c>
      <c r="F13" s="177">
        <v>0</v>
      </c>
      <c r="G13" s="179">
        <v>0</v>
      </c>
      <c r="H13" s="177">
        <v>0</v>
      </c>
      <c r="I13" s="177">
        <v>2.1098527343671556</v>
      </c>
      <c r="J13" s="177">
        <v>0</v>
      </c>
      <c r="K13" s="180">
        <v>60242.625124385391</v>
      </c>
      <c r="L13" s="181">
        <v>0</v>
      </c>
      <c r="M13" s="137"/>
      <c r="N13" s="183"/>
      <c r="O13" s="183"/>
      <c r="P13" s="183"/>
      <c r="Q13" s="137"/>
      <c r="R13" s="137"/>
      <c r="S13" s="137"/>
      <c r="T13" s="137"/>
      <c r="U13" s="137"/>
      <c r="V13" s="137"/>
      <c r="W13" s="137"/>
      <c r="X13" s="137"/>
      <c r="Y13" s="137"/>
      <c r="Z13" s="137"/>
      <c r="AA13" s="137"/>
      <c r="AB13" s="137"/>
      <c r="AC13" s="137"/>
      <c r="AD13" s="137"/>
      <c r="AE13" s="137"/>
      <c r="AF13" s="137"/>
      <c r="AG13" s="137"/>
      <c r="AH13" s="137"/>
      <c r="AI13" s="137"/>
      <c r="AJ13" s="137"/>
      <c r="AK13" s="137"/>
      <c r="AL13" s="137"/>
      <c r="AM13" s="137"/>
      <c r="AN13" s="137"/>
      <c r="AO13" s="137"/>
      <c r="AP13" s="137"/>
      <c r="AQ13" s="137"/>
      <c r="AR13" s="137"/>
      <c r="AS13" s="137"/>
      <c r="AT13" s="137"/>
      <c r="AU13" s="137"/>
      <c r="AV13" s="137"/>
      <c r="AW13" s="137"/>
      <c r="AX13" s="137"/>
      <c r="AY13" s="137"/>
      <c r="AZ13" s="137"/>
      <c r="BA13" s="137"/>
      <c r="BB13" s="137"/>
    </row>
    <row r="14" spans="1:54">
      <c r="A14" s="140" t="s">
        <v>10</v>
      </c>
      <c r="B14" s="137"/>
      <c r="C14" s="182">
        <v>7063.2485409818973</v>
      </c>
      <c r="D14" s="178">
        <v>4732376.5224578716</v>
      </c>
      <c r="E14" s="184">
        <v>123.81537648267957</v>
      </c>
      <c r="F14" s="184">
        <v>45.110574872306174</v>
      </c>
      <c r="G14" s="179">
        <v>742713.89906178741</v>
      </c>
      <c r="H14" s="177">
        <v>8.7237929049447374</v>
      </c>
      <c r="I14" s="177">
        <v>3.5316242704909486</v>
      </c>
      <c r="J14" s="177">
        <v>1.2381537648267957</v>
      </c>
      <c r="K14" s="180">
        <v>110919.95782513685</v>
      </c>
      <c r="L14" s="181">
        <v>0</v>
      </c>
      <c r="M14" s="137"/>
      <c r="N14" s="183"/>
      <c r="O14" s="183"/>
      <c r="P14" s="183"/>
      <c r="Q14" s="137"/>
      <c r="R14" s="137"/>
      <c r="S14" s="137"/>
      <c r="T14" s="137"/>
      <c r="U14" s="137"/>
      <c r="V14" s="137"/>
      <c r="W14" s="137"/>
      <c r="X14" s="137"/>
      <c r="Y14" s="137"/>
      <c r="Z14" s="137"/>
      <c r="AA14" s="137"/>
      <c r="AB14" s="137"/>
      <c r="AC14" s="137"/>
      <c r="AD14" s="137"/>
      <c r="AE14" s="137"/>
      <c r="AF14" s="137"/>
      <c r="AG14" s="137"/>
      <c r="AH14" s="137"/>
      <c r="AI14" s="137"/>
      <c r="AJ14" s="137"/>
      <c r="AK14" s="137"/>
      <c r="AL14" s="137"/>
      <c r="AM14" s="137"/>
      <c r="AN14" s="137"/>
      <c r="AO14" s="137"/>
      <c r="AP14" s="137"/>
      <c r="AQ14" s="137"/>
      <c r="AR14" s="137"/>
      <c r="AS14" s="137"/>
      <c r="AT14" s="137"/>
      <c r="AU14" s="137"/>
      <c r="AV14" s="137"/>
      <c r="AW14" s="137"/>
      <c r="AX14" s="137"/>
      <c r="AY14" s="137"/>
      <c r="AZ14" s="137"/>
      <c r="BA14" s="137"/>
      <c r="BB14" s="137"/>
    </row>
    <row r="15" spans="1:54">
      <c r="A15" s="140" t="s">
        <v>9</v>
      </c>
      <c r="B15" s="137"/>
      <c r="C15" s="182">
        <v>0</v>
      </c>
      <c r="D15" s="178">
        <v>0</v>
      </c>
      <c r="E15" s="184">
        <v>0</v>
      </c>
      <c r="F15" s="184">
        <v>0</v>
      </c>
      <c r="G15" s="179">
        <v>0</v>
      </c>
      <c r="H15" s="177">
        <v>0</v>
      </c>
      <c r="I15" s="177">
        <v>0</v>
      </c>
      <c r="J15" s="177">
        <v>0</v>
      </c>
      <c r="K15" s="180">
        <v>0</v>
      </c>
      <c r="L15" s="181">
        <v>0</v>
      </c>
      <c r="M15" s="137"/>
      <c r="N15" s="183"/>
      <c r="O15" s="183"/>
      <c r="P15" s="183"/>
      <c r="Q15" s="137"/>
      <c r="R15" s="137"/>
      <c r="S15" s="137"/>
      <c r="T15" s="137"/>
      <c r="U15" s="137"/>
      <c r="V15" s="137"/>
      <c r="W15" s="137"/>
      <c r="X15" s="137"/>
      <c r="Y15" s="137"/>
      <c r="Z15" s="137"/>
      <c r="AA15" s="137"/>
      <c r="AB15" s="137"/>
      <c r="AC15" s="137"/>
      <c r="AD15" s="137"/>
      <c r="AE15" s="137"/>
      <c r="AF15" s="137"/>
      <c r="AG15" s="137"/>
      <c r="AH15" s="137"/>
      <c r="AI15" s="137"/>
      <c r="AJ15" s="137"/>
      <c r="AK15" s="137"/>
      <c r="AL15" s="137"/>
      <c r="AM15" s="137"/>
      <c r="AN15" s="137"/>
      <c r="AO15" s="137"/>
      <c r="AP15" s="137"/>
      <c r="AQ15" s="137"/>
      <c r="AR15" s="137"/>
      <c r="AS15" s="137"/>
      <c r="AT15" s="137"/>
      <c r="AU15" s="137"/>
      <c r="AV15" s="137"/>
      <c r="AW15" s="137"/>
      <c r="AX15" s="137"/>
      <c r="AY15" s="137"/>
      <c r="AZ15" s="137"/>
      <c r="BA15" s="137"/>
      <c r="BB15" s="137"/>
    </row>
    <row r="16" spans="1:54">
      <c r="A16" s="140" t="s">
        <v>39</v>
      </c>
      <c r="B16" s="137"/>
      <c r="C16" s="182">
        <v>8016.4966412215235</v>
      </c>
      <c r="D16" s="178">
        <v>5371052.7496184204</v>
      </c>
      <c r="E16" s="184">
        <v>1000</v>
      </c>
      <c r="F16" s="184">
        <v>512.81622374619315</v>
      </c>
      <c r="G16" s="179">
        <v>6148820.0184311476</v>
      </c>
      <c r="H16" s="177">
        <v>73.130692027431493</v>
      </c>
      <c r="I16" s="177">
        <v>4.0082483206107637</v>
      </c>
      <c r="J16" s="177">
        <v>10</v>
      </c>
      <c r="K16" s="180">
        <v>198575.77463015981</v>
      </c>
      <c r="L16" s="181">
        <v>0</v>
      </c>
      <c r="M16" s="137"/>
      <c r="N16" s="183"/>
      <c r="O16" s="183"/>
      <c r="P16" s="183"/>
      <c r="Q16" s="137"/>
      <c r="R16" s="137"/>
      <c r="S16" s="137"/>
      <c r="T16" s="137"/>
      <c r="U16" s="137"/>
      <c r="V16" s="137"/>
      <c r="W16" s="137"/>
      <c r="X16" s="137"/>
      <c r="Y16" s="137"/>
      <c r="Z16" s="137"/>
      <c r="AA16" s="137"/>
      <c r="AB16" s="137"/>
      <c r="AC16" s="137"/>
      <c r="AD16" s="137"/>
      <c r="AE16" s="137"/>
      <c r="AF16" s="137"/>
      <c r="AG16" s="137"/>
      <c r="AH16" s="137"/>
      <c r="AI16" s="137"/>
      <c r="AJ16" s="137"/>
      <c r="AK16" s="137"/>
      <c r="AL16" s="137"/>
      <c r="AM16" s="137"/>
      <c r="AN16" s="137"/>
      <c r="AO16" s="137"/>
      <c r="AP16" s="137"/>
      <c r="AQ16" s="137"/>
      <c r="AR16" s="137"/>
      <c r="AS16" s="137"/>
      <c r="AT16" s="137"/>
      <c r="AU16" s="137"/>
      <c r="AV16" s="137"/>
      <c r="AW16" s="137"/>
      <c r="AX16" s="137"/>
      <c r="AY16" s="137"/>
      <c r="AZ16" s="137"/>
      <c r="BA16" s="137"/>
      <c r="BB16" s="137"/>
    </row>
    <row r="17" spans="1:35">
      <c r="A17" s="137"/>
      <c r="B17" s="137"/>
      <c r="C17" s="154"/>
      <c r="D17" s="158"/>
      <c r="E17" s="154"/>
      <c r="F17" s="185"/>
      <c r="G17" s="186"/>
      <c r="H17" s="187"/>
      <c r="I17" s="155"/>
      <c r="J17" s="155"/>
      <c r="K17" s="158"/>
      <c r="L17" s="173"/>
      <c r="M17" s="137"/>
      <c r="N17" s="183"/>
      <c r="O17" s="183"/>
      <c r="P17" s="183"/>
      <c r="Q17" s="137"/>
      <c r="R17" s="137"/>
      <c r="S17" s="137"/>
      <c r="T17" s="140"/>
      <c r="U17" s="140"/>
      <c r="V17" s="137"/>
      <c r="W17" s="137"/>
      <c r="X17" s="137"/>
      <c r="Y17" s="137"/>
      <c r="Z17" s="137"/>
      <c r="AA17" s="137"/>
      <c r="AB17" s="137"/>
      <c r="AC17" s="137"/>
      <c r="AD17" s="137"/>
      <c r="AE17" s="137"/>
      <c r="AF17" s="137"/>
      <c r="AG17" s="137"/>
      <c r="AH17" s="137"/>
      <c r="AI17" s="137"/>
    </row>
    <row r="18" spans="1:35">
      <c r="A18" s="188" t="s">
        <v>40</v>
      </c>
      <c r="B18" s="188"/>
      <c r="C18" s="189">
        <v>670</v>
      </c>
      <c r="D18" s="190"/>
      <c r="E18" s="191">
        <v>5629.85</v>
      </c>
      <c r="F18" s="192">
        <v>1012</v>
      </c>
      <c r="G18" s="193"/>
      <c r="H18" s="191">
        <v>1012</v>
      </c>
      <c r="I18" s="192">
        <v>28553</v>
      </c>
      <c r="J18" s="192">
        <v>1012</v>
      </c>
      <c r="K18" s="194"/>
      <c r="L18" s="191">
        <v>1967</v>
      </c>
      <c r="M18" s="195"/>
      <c r="N18" s="137"/>
      <c r="O18" s="137"/>
      <c r="P18" s="137"/>
      <c r="Q18" s="137"/>
      <c r="R18" s="137"/>
      <c r="S18" s="137"/>
      <c r="T18" s="140"/>
      <c r="U18" s="140"/>
      <c r="V18" s="137"/>
      <c r="W18" s="137"/>
      <c r="X18" s="137"/>
      <c r="Y18" s="137"/>
      <c r="Z18" s="137"/>
      <c r="AA18" s="137"/>
      <c r="AB18" s="137"/>
      <c r="AC18" s="137"/>
      <c r="AD18" s="137"/>
      <c r="AE18" s="137"/>
      <c r="AF18" s="137"/>
      <c r="AG18" s="137"/>
      <c r="AH18" s="137"/>
      <c r="AI18" s="137"/>
    </row>
    <row r="19" spans="1:35">
      <c r="A19" s="196" t="s">
        <v>41</v>
      </c>
      <c r="B19" s="196"/>
      <c r="C19" s="197">
        <v>8.2191780821917802E-4</v>
      </c>
      <c r="D19" s="198"/>
      <c r="E19" s="197">
        <v>3.3698630136986298E-3</v>
      </c>
      <c r="F19" s="199">
        <v>8.2191780821917802E-4</v>
      </c>
      <c r="G19" s="200"/>
      <c r="H19" s="197">
        <v>6.5753424657534242E-3</v>
      </c>
      <c r="I19" s="199">
        <v>6.5753424657534242E-3</v>
      </c>
      <c r="J19" s="199">
        <v>8.2191780821917802E-4</v>
      </c>
      <c r="K19" s="201"/>
      <c r="L19" s="202"/>
      <c r="M19" s="203"/>
      <c r="N19" s="137"/>
      <c r="O19" s="137"/>
      <c r="P19" s="137"/>
      <c r="Q19" s="137"/>
      <c r="R19" s="141"/>
      <c r="S19" s="137"/>
      <c r="T19" s="140"/>
      <c r="U19" s="140"/>
      <c r="V19" s="137"/>
      <c r="W19" s="137"/>
      <c r="X19" s="137"/>
      <c r="Y19" s="137"/>
      <c r="Z19" s="137"/>
      <c r="AA19" s="137"/>
      <c r="AB19" s="137"/>
      <c r="AC19" s="137"/>
      <c r="AD19" s="137"/>
      <c r="AE19" s="137"/>
      <c r="AF19" s="137"/>
      <c r="AG19" s="137"/>
      <c r="AH19" s="137"/>
      <c r="AI19" s="137"/>
    </row>
    <row r="20" spans="1:35">
      <c r="A20" s="137"/>
      <c r="B20" s="137"/>
      <c r="C20" s="144" t="s">
        <v>42</v>
      </c>
      <c r="D20" s="137"/>
      <c r="E20" s="137"/>
      <c r="F20" s="137"/>
      <c r="G20" s="137"/>
      <c r="H20" s="137"/>
      <c r="I20" s="137"/>
      <c r="J20" s="137"/>
      <c r="K20" s="137"/>
      <c r="L20" s="137"/>
      <c r="M20" s="137"/>
      <c r="N20" s="137"/>
      <c r="O20" s="137"/>
      <c r="P20" s="137"/>
      <c r="Q20" s="137"/>
      <c r="R20" s="137"/>
      <c r="S20" s="137"/>
      <c r="T20" s="140"/>
      <c r="U20" s="140"/>
      <c r="V20" s="137"/>
      <c r="W20" s="137"/>
      <c r="X20" s="137"/>
      <c r="Y20" s="137"/>
      <c r="Z20" s="137"/>
      <c r="AA20" s="137"/>
      <c r="AB20" s="137"/>
      <c r="AC20" s="137"/>
      <c r="AD20" s="137"/>
      <c r="AE20" s="137"/>
      <c r="AF20" s="137"/>
      <c r="AG20" s="137"/>
      <c r="AH20" s="137"/>
      <c r="AI20" s="137"/>
    </row>
    <row r="21" spans="1:35">
      <c r="A21" s="137"/>
      <c r="B21" s="137"/>
      <c r="C21" s="145" t="s">
        <v>16</v>
      </c>
      <c r="D21" s="146" t="s">
        <v>16</v>
      </c>
      <c r="E21" s="146"/>
      <c r="F21" s="146" t="s">
        <v>16</v>
      </c>
      <c r="G21" s="146" t="s">
        <v>17</v>
      </c>
      <c r="H21" s="146" t="s">
        <v>17</v>
      </c>
      <c r="I21" s="146"/>
      <c r="J21" s="146" t="s">
        <v>17</v>
      </c>
      <c r="K21" s="146" t="s">
        <v>18</v>
      </c>
      <c r="L21" s="146" t="s">
        <v>18</v>
      </c>
      <c r="M21" s="146"/>
      <c r="N21" s="146" t="s">
        <v>18</v>
      </c>
      <c r="O21" s="146" t="s">
        <v>52</v>
      </c>
      <c r="P21" s="146" t="s">
        <v>52</v>
      </c>
      <c r="Q21" s="146"/>
      <c r="R21" s="146" t="s">
        <v>52</v>
      </c>
      <c r="S21" s="204" t="s">
        <v>43</v>
      </c>
      <c r="T21" s="205" t="s">
        <v>20</v>
      </c>
      <c r="U21" s="140"/>
      <c r="V21" s="137"/>
      <c r="W21" s="137"/>
      <c r="X21" s="137"/>
      <c r="Y21" s="137"/>
      <c r="Z21" s="137"/>
      <c r="AA21" s="137"/>
      <c r="AB21" s="137"/>
      <c r="AC21" s="137"/>
      <c r="AD21" s="137"/>
      <c r="AE21" s="137"/>
      <c r="AF21" s="137"/>
      <c r="AG21" s="137"/>
      <c r="AH21" s="137"/>
      <c r="AI21" s="137"/>
    </row>
    <row r="22" spans="1:35" ht="28">
      <c r="A22" s="137"/>
      <c r="B22" s="137"/>
      <c r="C22" s="147" t="s">
        <v>44</v>
      </c>
      <c r="D22" s="148" t="s">
        <v>45</v>
      </c>
      <c r="E22" s="148"/>
      <c r="F22" s="148" t="s">
        <v>54</v>
      </c>
      <c r="G22" s="148" t="s">
        <v>44</v>
      </c>
      <c r="H22" s="148" t="s">
        <v>45</v>
      </c>
      <c r="I22" s="148"/>
      <c r="J22" s="148" t="s">
        <v>54</v>
      </c>
      <c r="K22" s="148" t="s">
        <v>44</v>
      </c>
      <c r="L22" s="148" t="s">
        <v>45</v>
      </c>
      <c r="M22" s="148"/>
      <c r="N22" s="148" t="s">
        <v>54</v>
      </c>
      <c r="O22" s="148" t="s">
        <v>44</v>
      </c>
      <c r="P22" s="148" t="s">
        <v>45</v>
      </c>
      <c r="Q22" s="148"/>
      <c r="R22" s="148" t="s">
        <v>54</v>
      </c>
      <c r="S22" s="206"/>
      <c r="T22" s="173"/>
      <c r="U22" s="140"/>
      <c r="V22" s="137"/>
      <c r="W22" s="137"/>
      <c r="X22" s="207"/>
      <c r="Y22" s="207"/>
      <c r="Z22" s="207"/>
      <c r="AA22" s="207"/>
      <c r="AB22" s="207"/>
      <c r="AC22" s="207"/>
      <c r="AD22" s="207"/>
      <c r="AE22" s="207"/>
      <c r="AF22" s="207"/>
      <c r="AG22" s="207"/>
      <c r="AH22" s="137"/>
      <c r="AI22" s="137"/>
    </row>
    <row r="23" spans="1:35">
      <c r="A23" s="140" t="s">
        <v>0</v>
      </c>
      <c r="B23" s="137"/>
      <c r="C23" s="159">
        <v>11.797788682979165</v>
      </c>
      <c r="D23" s="159">
        <v>63.111637076348821</v>
      </c>
      <c r="E23" s="159"/>
      <c r="F23" s="159">
        <v>14.995429831497496</v>
      </c>
      <c r="G23" s="159">
        <v>11.797081452840153</v>
      </c>
      <c r="H23" s="159">
        <v>44.232396614424303</v>
      </c>
      <c r="I23" s="159"/>
      <c r="J23" s="159">
        <v>19.675888778919187</v>
      </c>
      <c r="K23" s="159">
        <v>5.6934218932550476</v>
      </c>
      <c r="L23" s="159">
        <v>13.987910575831799</v>
      </c>
      <c r="M23" s="159"/>
      <c r="N23" s="159">
        <v>18.586597598800921</v>
      </c>
      <c r="O23" s="159"/>
      <c r="P23" s="159"/>
      <c r="Q23" s="159"/>
      <c r="R23" s="159"/>
      <c r="S23" s="208">
        <v>6488525.3476015413</v>
      </c>
      <c r="T23" s="209">
        <v>6488525.3476015413</v>
      </c>
      <c r="U23" s="140"/>
      <c r="V23" s="137"/>
      <c r="W23" s="137"/>
      <c r="X23" s="207"/>
      <c r="Y23" s="207"/>
      <c r="Z23" s="210"/>
      <c r="AA23" s="211"/>
      <c r="AB23" s="212"/>
      <c r="AC23" s="213"/>
      <c r="AD23" s="210"/>
      <c r="AE23" s="213"/>
      <c r="AF23" s="213"/>
      <c r="AG23" s="207"/>
      <c r="AH23" s="137"/>
      <c r="AI23" s="139"/>
    </row>
    <row r="24" spans="1:35">
      <c r="A24" s="140" t="s">
        <v>38</v>
      </c>
      <c r="B24" s="137"/>
      <c r="C24" s="159">
        <v>92.728724897409222</v>
      </c>
      <c r="D24" s="159">
        <v>571.33952370592772</v>
      </c>
      <c r="E24" s="159"/>
      <c r="F24" s="159">
        <v>78.314211987232028</v>
      </c>
      <c r="G24" s="159">
        <v>9.882589601197747</v>
      </c>
      <c r="H24" s="159">
        <v>40.770746349586119</v>
      </c>
      <c r="I24" s="159"/>
      <c r="J24" s="159">
        <v>9.9377152575400522</v>
      </c>
      <c r="K24" s="159">
        <v>1.4928550627288313</v>
      </c>
      <c r="L24" s="159">
        <v>3.13153836495793</v>
      </c>
      <c r="M24" s="159"/>
      <c r="N24" s="159">
        <v>2.8129273357317439</v>
      </c>
      <c r="O24" s="159"/>
      <c r="P24" s="159"/>
      <c r="Q24" s="159"/>
      <c r="R24" s="159"/>
      <c r="S24" s="208">
        <v>14889873.572337218</v>
      </c>
      <c r="T24" s="209">
        <v>17777318.861513592</v>
      </c>
      <c r="U24" s="140"/>
      <c r="V24" s="137"/>
      <c r="W24" s="137"/>
      <c r="X24" s="207"/>
      <c r="Y24" s="207"/>
      <c r="Z24" s="210"/>
      <c r="AA24" s="211"/>
      <c r="AB24" s="212"/>
      <c r="AC24" s="213"/>
      <c r="AD24" s="214"/>
      <c r="AE24" s="213"/>
      <c r="AF24" s="213"/>
      <c r="AG24" s="207"/>
      <c r="AH24" s="137"/>
      <c r="AI24" s="139"/>
    </row>
    <row r="25" spans="1:35">
      <c r="A25" s="140" t="s">
        <v>10</v>
      </c>
      <c r="B25" s="137"/>
      <c r="C25" s="159">
        <v>43.145782198205559</v>
      </c>
      <c r="D25" s="159">
        <v>260.26006807192465</v>
      </c>
      <c r="E25" s="159"/>
      <c r="F25" s="159">
        <v>36.75810892778663</v>
      </c>
      <c r="G25" s="159">
        <v>4.7328785557549615</v>
      </c>
      <c r="H25" s="159">
        <v>19.276393491181864</v>
      </c>
      <c r="I25" s="159"/>
      <c r="J25" s="159">
        <v>5.3311663660900956</v>
      </c>
      <c r="K25" s="159">
        <v>0.99116769620679468</v>
      </c>
      <c r="L25" s="159">
        <v>2.5397737521203751</v>
      </c>
      <c r="M25" s="159"/>
      <c r="N25" s="159">
        <v>2.4910672635074373</v>
      </c>
      <c r="O25" s="159"/>
      <c r="P25" s="159"/>
      <c r="Q25" s="159"/>
      <c r="R25" s="159"/>
      <c r="S25" s="208">
        <v>7114489.9486677516</v>
      </c>
      <c r="T25" s="209">
        <v>12700500.328012548</v>
      </c>
      <c r="U25" s="140"/>
      <c r="V25" s="137"/>
      <c r="W25" s="137"/>
      <c r="X25" s="207"/>
      <c r="Y25" s="207"/>
      <c r="Z25" s="210"/>
      <c r="AA25" s="211"/>
      <c r="AB25" s="212"/>
      <c r="AC25" s="213"/>
      <c r="AD25" s="214"/>
      <c r="AE25" s="213"/>
      <c r="AF25" s="213"/>
      <c r="AG25" s="207"/>
      <c r="AH25" s="137"/>
      <c r="AI25" s="139"/>
    </row>
    <row r="26" spans="1:35">
      <c r="A26" s="140" t="s">
        <v>9</v>
      </c>
      <c r="B26" s="137"/>
      <c r="C26" s="159">
        <v>0</v>
      </c>
      <c r="D26" s="159">
        <v>0</v>
      </c>
      <c r="E26" s="159"/>
      <c r="F26" s="159">
        <v>0</v>
      </c>
      <c r="G26" s="159">
        <v>0</v>
      </c>
      <c r="H26" s="159">
        <v>0</v>
      </c>
      <c r="I26" s="159"/>
      <c r="J26" s="159">
        <v>0</v>
      </c>
      <c r="K26" s="159">
        <v>0</v>
      </c>
      <c r="L26" s="159">
        <v>0</v>
      </c>
      <c r="M26" s="159"/>
      <c r="N26" s="159">
        <v>0</v>
      </c>
      <c r="O26" s="159"/>
      <c r="P26" s="159"/>
      <c r="Q26" s="159"/>
      <c r="R26" s="159"/>
      <c r="S26" s="208">
        <v>0</v>
      </c>
      <c r="T26" s="209">
        <v>0</v>
      </c>
      <c r="U26" s="140"/>
      <c r="V26" s="137"/>
      <c r="W26" s="137"/>
      <c r="X26" s="207"/>
      <c r="Y26" s="207"/>
      <c r="Z26" s="210"/>
      <c r="AA26" s="211"/>
      <c r="AB26" s="212"/>
      <c r="AC26" s="213"/>
      <c r="AD26" s="214"/>
      <c r="AE26" s="213"/>
      <c r="AF26" s="213"/>
      <c r="AG26" s="207"/>
      <c r="AH26" s="137"/>
      <c r="AI26" s="139"/>
    </row>
    <row r="27" spans="1:35">
      <c r="A27" s="140" t="s">
        <v>39</v>
      </c>
      <c r="B27" s="137"/>
      <c r="C27" s="159">
        <v>6.4015109532196091</v>
      </c>
      <c r="D27" s="159">
        <v>41.485092839322384</v>
      </c>
      <c r="E27" s="159"/>
      <c r="F27" s="159">
        <v>5.7347843814168789</v>
      </c>
      <c r="G27" s="159">
        <v>1.5172586113326896</v>
      </c>
      <c r="H27" s="159">
        <v>6.5565447266062273</v>
      </c>
      <c r="I27" s="159"/>
      <c r="J27" s="159">
        <v>2.066762132980958</v>
      </c>
      <c r="K27" s="159">
        <v>0.71040440332744403</v>
      </c>
      <c r="L27" s="159">
        <v>1.8298999434334853</v>
      </c>
      <c r="M27" s="159"/>
      <c r="N27" s="159">
        <v>1.8178196678389933</v>
      </c>
      <c r="O27" s="159"/>
      <c r="P27" s="159"/>
      <c r="Q27" s="159"/>
      <c r="R27" s="159"/>
      <c r="S27" s="208">
        <v>1422638.6711127157</v>
      </c>
      <c r="T27" s="209">
        <v>13141087.213792443</v>
      </c>
      <c r="U27" s="140"/>
      <c r="V27" s="137"/>
      <c r="W27" s="137"/>
      <c r="X27" s="207"/>
      <c r="Y27" s="207"/>
      <c r="Z27" s="210"/>
      <c r="AA27" s="211"/>
      <c r="AB27" s="212"/>
      <c r="AC27" s="213"/>
      <c r="AD27" s="214"/>
      <c r="AE27" s="213"/>
      <c r="AF27" s="213"/>
      <c r="AG27" s="207"/>
      <c r="AH27" s="137"/>
      <c r="AI27" s="139"/>
    </row>
    <row r="28" spans="1:35">
      <c r="A28" s="137"/>
      <c r="B28" s="137"/>
      <c r="C28" s="154"/>
      <c r="D28" s="137"/>
      <c r="E28" s="137"/>
      <c r="F28" s="137"/>
      <c r="G28" s="137"/>
      <c r="H28" s="137"/>
      <c r="I28" s="137"/>
      <c r="J28" s="137"/>
      <c r="K28" s="137"/>
      <c r="L28" s="137"/>
      <c r="M28" s="137"/>
      <c r="N28" s="137"/>
      <c r="O28" s="137"/>
      <c r="P28" s="137"/>
      <c r="Q28" s="137"/>
      <c r="R28" s="137"/>
      <c r="S28" s="158"/>
      <c r="T28" s="173"/>
      <c r="U28" s="140"/>
      <c r="V28" s="137"/>
      <c r="W28" s="137"/>
      <c r="X28" s="207"/>
      <c r="Y28" s="207"/>
      <c r="Z28" s="210"/>
      <c r="AA28" s="211"/>
      <c r="AB28" s="210"/>
      <c r="AC28" s="207"/>
      <c r="AD28" s="207"/>
      <c r="AE28" s="207"/>
      <c r="AF28" s="207"/>
      <c r="AG28" s="207"/>
      <c r="AH28" s="137"/>
      <c r="AI28" s="137"/>
    </row>
    <row r="29" spans="1:35">
      <c r="A29" s="188" t="s">
        <v>40</v>
      </c>
      <c r="B29" s="188"/>
      <c r="C29" s="189">
        <v>58997</v>
      </c>
      <c r="D29" s="215">
        <v>4080</v>
      </c>
      <c r="E29" s="215">
        <v>64704</v>
      </c>
      <c r="F29" s="215">
        <v>64704</v>
      </c>
      <c r="G29" s="215">
        <v>75295</v>
      </c>
      <c r="H29" s="215">
        <v>4080</v>
      </c>
      <c r="I29" s="215">
        <v>77742</v>
      </c>
      <c r="J29" s="215">
        <v>77742</v>
      </c>
      <c r="K29" s="215">
        <v>57169</v>
      </c>
      <c r="L29" s="215">
        <v>4080</v>
      </c>
      <c r="M29" s="215">
        <v>85212</v>
      </c>
      <c r="N29" s="215">
        <v>85212</v>
      </c>
      <c r="O29" s="215">
        <v>63820.333333333336</v>
      </c>
      <c r="P29" s="215">
        <v>4080</v>
      </c>
      <c r="Q29" s="215">
        <v>75886</v>
      </c>
      <c r="R29" s="215">
        <v>75886</v>
      </c>
      <c r="S29" s="216"/>
      <c r="T29" s="173"/>
      <c r="U29" s="140"/>
      <c r="V29" s="137"/>
      <c r="W29" s="137"/>
      <c r="X29" s="207"/>
      <c r="Y29" s="207"/>
      <c r="Z29" s="207"/>
      <c r="AA29" s="207"/>
      <c r="AB29" s="207"/>
      <c r="AC29" s="207"/>
      <c r="AD29" s="207"/>
      <c r="AE29" s="207"/>
      <c r="AF29" s="207"/>
      <c r="AG29" s="207"/>
      <c r="AH29" s="137"/>
      <c r="AI29" s="137"/>
    </row>
    <row r="30" spans="1:35">
      <c r="A30" s="196" t="s">
        <v>41</v>
      </c>
      <c r="B30" s="196"/>
      <c r="C30" s="217">
        <v>0.16200000000000003</v>
      </c>
      <c r="D30" s="218">
        <v>0.04</v>
      </c>
      <c r="E30" s="218">
        <v>0.16200000000000003</v>
      </c>
      <c r="F30" s="218">
        <v>0.16200000000000003</v>
      </c>
      <c r="G30" s="218">
        <v>0.34599999999999997</v>
      </c>
      <c r="H30" s="218">
        <v>0.34599999999999997</v>
      </c>
      <c r="I30" s="218">
        <v>0.34599999999999997</v>
      </c>
      <c r="J30" s="218">
        <v>0.34599999999999997</v>
      </c>
      <c r="K30" s="218">
        <v>0.60499999999999998</v>
      </c>
      <c r="L30" s="218">
        <v>0.60499999999999998</v>
      </c>
      <c r="M30" s="218">
        <v>0.60499999999999998</v>
      </c>
      <c r="N30" s="218">
        <v>0.60499999999999998</v>
      </c>
      <c r="O30" s="219">
        <v>0.371</v>
      </c>
      <c r="P30" s="219">
        <v>0.33033333333333331</v>
      </c>
      <c r="Q30" s="219">
        <v>0.371</v>
      </c>
      <c r="R30" s="219">
        <v>0.371</v>
      </c>
      <c r="S30" s="201"/>
      <c r="T30" s="220"/>
      <c r="U30" s="140"/>
      <c r="V30" s="137"/>
      <c r="W30" s="137"/>
      <c r="X30" s="137"/>
      <c r="Y30" s="137"/>
      <c r="Z30" s="137"/>
      <c r="AA30" s="137"/>
      <c r="AB30" s="137"/>
      <c r="AC30" s="137"/>
      <c r="AD30" s="137"/>
      <c r="AE30" s="137"/>
      <c r="AF30" s="137"/>
      <c r="AG30" s="137"/>
      <c r="AH30" s="137"/>
      <c r="AI30" s="137"/>
    </row>
    <row r="31" spans="1:35">
      <c r="A31" s="137"/>
      <c r="B31" s="137"/>
      <c r="C31" s="140">
        <v>0.83799999999999997</v>
      </c>
      <c r="D31" s="140">
        <v>0.96</v>
      </c>
      <c r="E31" s="140">
        <v>0.83799999999999997</v>
      </c>
      <c r="F31" s="140">
        <v>0.83799999999999997</v>
      </c>
      <c r="G31" s="140">
        <v>0.65400000000000003</v>
      </c>
      <c r="H31" s="140">
        <v>0.65400000000000003</v>
      </c>
      <c r="I31" s="140">
        <v>0.65400000000000003</v>
      </c>
      <c r="J31" s="140">
        <v>0.65400000000000003</v>
      </c>
      <c r="K31" s="140">
        <v>0.39500000000000002</v>
      </c>
      <c r="L31" s="140">
        <v>0.39500000000000002</v>
      </c>
      <c r="M31" s="140">
        <v>0.39500000000000002</v>
      </c>
      <c r="N31" s="140">
        <v>0.39500000000000002</v>
      </c>
      <c r="O31" s="137"/>
      <c r="P31" s="137"/>
      <c r="Q31" s="137"/>
      <c r="R31" s="137"/>
      <c r="S31" s="137"/>
      <c r="T31" s="140"/>
      <c r="U31" s="140"/>
      <c r="V31" s="137"/>
      <c r="W31" s="137"/>
      <c r="X31" s="137"/>
      <c r="Y31" s="137"/>
      <c r="Z31" s="137"/>
      <c r="AA31" s="137"/>
      <c r="AB31" s="137"/>
      <c r="AC31" s="137"/>
      <c r="AD31" s="137"/>
      <c r="AE31" s="137"/>
      <c r="AF31" s="137"/>
      <c r="AG31" s="137"/>
      <c r="AH31" s="137"/>
      <c r="AI31" s="137"/>
    </row>
    <row r="32" spans="1:35">
      <c r="A32" s="137"/>
      <c r="B32" s="137"/>
      <c r="C32" s="137"/>
      <c r="D32" s="137"/>
      <c r="E32" s="137"/>
      <c r="F32" s="137"/>
      <c r="G32" s="137"/>
      <c r="H32" s="137"/>
      <c r="I32" s="137"/>
      <c r="J32" s="137"/>
      <c r="K32" s="137"/>
      <c r="L32" s="137"/>
      <c r="M32" s="137"/>
      <c r="N32" s="137"/>
      <c r="O32" s="137"/>
      <c r="P32" s="137"/>
      <c r="Q32" s="137"/>
      <c r="R32" s="137"/>
      <c r="S32" s="137"/>
      <c r="T32" s="140"/>
      <c r="U32" s="140"/>
      <c r="V32" s="137"/>
      <c r="W32" s="137"/>
      <c r="X32" s="137"/>
      <c r="Y32" s="137"/>
      <c r="Z32" s="137"/>
      <c r="AA32" s="137"/>
      <c r="AB32" s="137"/>
      <c r="AC32" s="137"/>
      <c r="AD32" s="137"/>
      <c r="AE32" s="137"/>
      <c r="AF32" s="137"/>
      <c r="AG32" s="137"/>
      <c r="AH32" s="137"/>
      <c r="AI32" s="137"/>
    </row>
    <row r="33" spans="1:21">
      <c r="A33" s="137"/>
      <c r="B33" s="137"/>
      <c r="C33" s="137"/>
      <c r="D33" s="137"/>
      <c r="E33" s="137"/>
      <c r="F33" s="137"/>
      <c r="G33" s="137"/>
      <c r="H33" s="137"/>
      <c r="I33" s="137"/>
      <c r="J33" s="137"/>
      <c r="K33" s="137"/>
      <c r="L33" s="137"/>
      <c r="M33" s="137"/>
      <c r="N33" s="137"/>
      <c r="O33" s="137"/>
      <c r="P33" s="137"/>
      <c r="Q33" s="167"/>
      <c r="R33" s="167"/>
      <c r="S33" s="167"/>
      <c r="T33" s="140"/>
      <c r="U33" s="140"/>
    </row>
    <row r="34" spans="1:21">
      <c r="A34" s="137"/>
      <c r="B34" s="137"/>
      <c r="C34" s="137"/>
      <c r="D34" s="137"/>
      <c r="E34" s="137"/>
      <c r="F34" s="137"/>
      <c r="G34" s="137"/>
      <c r="H34" s="137"/>
      <c r="I34" s="137"/>
      <c r="J34" s="137"/>
      <c r="K34" s="137"/>
      <c r="L34" s="137"/>
      <c r="M34" s="137"/>
      <c r="N34" s="137"/>
      <c r="O34" s="137"/>
      <c r="P34" s="203"/>
      <c r="Q34" s="137"/>
      <c r="R34" s="137"/>
      <c r="S34" s="137"/>
      <c r="T34" s="140"/>
      <c r="U34" s="140"/>
    </row>
    <row r="35" spans="1:21">
      <c r="A35" s="221"/>
      <c r="B35" s="221"/>
      <c r="C35" s="221" t="s">
        <v>5</v>
      </c>
      <c r="D35" s="221" t="s">
        <v>46</v>
      </c>
      <c r="E35" s="221"/>
      <c r="F35" s="221" t="s">
        <v>47</v>
      </c>
      <c r="G35" s="221"/>
      <c r="H35" s="221"/>
      <c r="I35" s="221"/>
      <c r="J35" s="221"/>
      <c r="K35" s="221"/>
      <c r="L35" s="221"/>
      <c r="M35" s="221"/>
      <c r="N35" s="221"/>
      <c r="O35" s="137"/>
      <c r="P35" s="203"/>
      <c r="Q35" s="137"/>
      <c r="R35" s="137"/>
      <c r="S35" s="137"/>
      <c r="T35" s="140"/>
      <c r="U35" s="140"/>
    </row>
    <row r="36" spans="1:21">
      <c r="A36" s="222" t="s">
        <v>0</v>
      </c>
      <c r="B36" s="221"/>
      <c r="C36" s="223">
        <v>6488.5253476015414</v>
      </c>
      <c r="D36" s="224">
        <v>14.339128410590146</v>
      </c>
      <c r="E36" s="221"/>
      <c r="F36" s="221"/>
      <c r="G36" s="221"/>
      <c r="H36" s="221"/>
      <c r="I36" s="221"/>
      <c r="J36" s="225"/>
      <c r="K36" s="226"/>
      <c r="L36" s="227"/>
      <c r="M36" s="228"/>
      <c r="N36" s="228"/>
      <c r="O36" s="137"/>
      <c r="P36" s="203"/>
      <c r="Q36" s="137"/>
      <c r="R36" s="137"/>
      <c r="S36" s="137"/>
      <c r="T36" s="140"/>
      <c r="U36" s="140"/>
    </row>
    <row r="37" spans="1:21">
      <c r="A37" s="221" t="s">
        <v>10</v>
      </c>
      <c r="B37" s="221"/>
      <c r="C37" s="223">
        <v>12700.500328012549</v>
      </c>
      <c r="D37" s="224">
        <v>14.585605712923677</v>
      </c>
      <c r="E37" s="221"/>
      <c r="F37" s="226">
        <v>6211.9749804110079</v>
      </c>
      <c r="G37" s="229">
        <v>0.24647730233353116</v>
      </c>
      <c r="H37" s="230">
        <v>25203.030549259307</v>
      </c>
      <c r="I37" s="231"/>
      <c r="J37" s="232"/>
      <c r="K37" s="226"/>
      <c r="L37" s="233"/>
      <c r="M37" s="229"/>
      <c r="N37" s="234"/>
      <c r="O37" s="137"/>
      <c r="P37" s="203"/>
      <c r="Q37" s="137"/>
      <c r="R37" s="137"/>
      <c r="S37" s="137"/>
      <c r="T37" s="140"/>
      <c r="U37" s="140"/>
    </row>
    <row r="38" spans="1:21">
      <c r="A38" s="221" t="s">
        <v>9</v>
      </c>
      <c r="B38" s="221"/>
      <c r="C38" s="223">
        <v>0</v>
      </c>
      <c r="D38" s="224">
        <v>0</v>
      </c>
      <c r="E38" s="221"/>
      <c r="F38" s="226">
        <v>-12700.500328012549</v>
      </c>
      <c r="G38" s="229">
        <v>-14.585605712923677</v>
      </c>
      <c r="H38" s="230">
        <v>870.7557696256099</v>
      </c>
      <c r="I38" s="231"/>
      <c r="J38" s="232"/>
      <c r="K38" s="229"/>
      <c r="L38" s="233"/>
      <c r="M38" s="229"/>
      <c r="N38" s="234"/>
      <c r="O38" s="137"/>
      <c r="P38" s="137"/>
      <c r="Q38" s="137"/>
      <c r="R38" s="137"/>
      <c r="S38" s="137"/>
      <c r="T38" s="140"/>
      <c r="U38" s="140"/>
    </row>
    <row r="39" spans="1:21">
      <c r="A39" s="221" t="s">
        <v>38</v>
      </c>
      <c r="B39" s="221"/>
      <c r="C39" s="223">
        <v>17777.318861513591</v>
      </c>
      <c r="D39" s="224">
        <v>14.344314357775898</v>
      </c>
      <c r="E39" s="221"/>
      <c r="F39" s="226">
        <v>17777.318861513591</v>
      </c>
      <c r="G39" s="229">
        <v>14.344314357775898</v>
      </c>
      <c r="H39" s="234"/>
      <c r="I39" s="231"/>
      <c r="J39" s="225"/>
      <c r="K39" s="229"/>
      <c r="L39" s="233"/>
      <c r="M39" s="229"/>
      <c r="N39" s="227"/>
      <c r="O39" s="137"/>
      <c r="P39" s="137"/>
      <c r="Q39" s="137"/>
      <c r="R39" s="137"/>
      <c r="S39" s="137"/>
      <c r="T39" s="140"/>
      <c r="U39" s="140"/>
    </row>
    <row r="40" spans="1:21">
      <c r="A40" s="221" t="s">
        <v>39</v>
      </c>
      <c r="B40" s="221"/>
      <c r="C40" s="221">
        <v>13141.087213792443</v>
      </c>
      <c r="D40" s="221">
        <v>14.736586040868689</v>
      </c>
      <c r="E40" s="221"/>
      <c r="F40" s="221">
        <v>13141.087213792443</v>
      </c>
      <c r="G40" s="221">
        <v>14.736586040868689</v>
      </c>
      <c r="H40" s="221">
        <v>891.73212692196967</v>
      </c>
      <c r="I40" s="231"/>
      <c r="J40" s="225"/>
      <c r="K40" s="226"/>
      <c r="L40" s="233"/>
      <c r="M40" s="229"/>
      <c r="N40" s="234"/>
      <c r="O40" s="137"/>
      <c r="P40" s="137"/>
      <c r="Q40" s="137"/>
      <c r="R40" s="137"/>
      <c r="S40" s="137"/>
      <c r="T40" s="140"/>
      <c r="U40" s="140"/>
    </row>
    <row r="41" spans="1:21">
      <c r="A41" s="221"/>
      <c r="B41" s="221"/>
      <c r="C41" s="221"/>
      <c r="D41" s="221"/>
      <c r="E41" s="221"/>
      <c r="F41" s="221"/>
      <c r="G41" s="221"/>
      <c r="H41" s="221"/>
      <c r="I41" s="221"/>
      <c r="J41" s="228"/>
      <c r="K41" s="228"/>
      <c r="L41" s="235"/>
      <c r="M41" s="235"/>
      <c r="N41" s="235"/>
      <c r="O41" s="137"/>
      <c r="P41" s="137"/>
      <c r="Q41" s="137"/>
      <c r="R41" s="137"/>
      <c r="S41" s="137"/>
      <c r="T41" s="140"/>
      <c r="U41" s="140"/>
    </row>
    <row r="42" spans="1:21">
      <c r="A42" s="221"/>
      <c r="B42" s="221"/>
      <c r="C42" s="221"/>
      <c r="D42" s="221"/>
      <c r="E42" s="221"/>
      <c r="F42" s="221"/>
      <c r="G42" s="221"/>
      <c r="H42" s="221"/>
      <c r="I42" s="221"/>
      <c r="J42" s="228"/>
      <c r="K42" s="228"/>
      <c r="L42" s="236"/>
      <c r="M42" s="228"/>
      <c r="N42" s="228"/>
      <c r="O42" s="137"/>
      <c r="P42" s="137"/>
      <c r="Q42" s="137"/>
      <c r="R42" s="137"/>
      <c r="S42" s="137"/>
      <c r="T42" s="140"/>
      <c r="U42" s="140"/>
    </row>
    <row r="43" spans="1:21">
      <c r="A43" s="222"/>
      <c r="B43" s="221"/>
      <c r="C43" s="237"/>
      <c r="D43" s="238"/>
      <c r="E43" s="221"/>
      <c r="F43" s="221"/>
      <c r="G43" s="221"/>
      <c r="H43" s="221"/>
      <c r="I43" s="221"/>
      <c r="J43" s="222"/>
      <c r="K43" s="237"/>
      <c r="L43" s="239"/>
      <c r="M43" s="221"/>
      <c r="N43" s="221"/>
      <c r="O43" s="137"/>
      <c r="P43" s="137"/>
      <c r="Q43" s="137"/>
      <c r="R43" s="137"/>
      <c r="S43" s="137"/>
      <c r="T43" s="140"/>
      <c r="U43" s="140"/>
    </row>
    <row r="44" spans="1:21">
      <c r="A44" s="221"/>
      <c r="B44" s="221"/>
      <c r="C44" s="237"/>
      <c r="D44" s="238"/>
      <c r="E44" s="221"/>
      <c r="F44" s="237"/>
      <c r="G44" s="224"/>
      <c r="H44" s="240"/>
      <c r="I44" s="231"/>
      <c r="J44" s="221"/>
      <c r="K44" s="237"/>
      <c r="L44" s="239"/>
      <c r="M44" s="242"/>
      <c r="N44" s="223"/>
      <c r="O44" s="137"/>
      <c r="P44" s="243"/>
      <c r="Q44" s="137"/>
      <c r="R44" s="137"/>
      <c r="S44" s="137"/>
      <c r="T44" s="140"/>
      <c r="U44" s="140"/>
    </row>
    <row r="45" spans="1:21">
      <c r="A45" s="221"/>
      <c r="B45" s="221"/>
      <c r="C45" s="237"/>
      <c r="D45" s="238"/>
      <c r="E45" s="221"/>
      <c r="F45" s="237"/>
      <c r="G45" s="224"/>
      <c r="H45" s="240"/>
      <c r="I45" s="231"/>
      <c r="J45" s="241"/>
      <c r="K45" s="237"/>
      <c r="L45" s="239"/>
      <c r="M45" s="242"/>
      <c r="N45" s="223"/>
      <c r="O45" s="137"/>
      <c r="P45" s="137"/>
      <c r="Q45" s="137"/>
      <c r="R45" s="137"/>
      <c r="S45" s="137"/>
      <c r="T45" s="140"/>
      <c r="U45" s="140"/>
    </row>
    <row r="46" spans="1:21">
      <c r="A46" s="221"/>
      <c r="B46" s="221"/>
      <c r="C46" s="237"/>
      <c r="D46" s="238"/>
      <c r="E46" s="221"/>
      <c r="F46" s="237"/>
      <c r="G46" s="224"/>
      <c r="H46" s="240"/>
      <c r="I46" s="231"/>
      <c r="J46" s="221"/>
      <c r="K46" s="237"/>
      <c r="L46" s="238"/>
      <c r="M46" s="242"/>
      <c r="N46" s="223"/>
      <c r="O46" s="140"/>
      <c r="P46" s="140"/>
      <c r="Q46" s="140"/>
      <c r="R46" s="140"/>
      <c r="S46" s="140"/>
      <c r="T46" s="137"/>
      <c r="U46" s="137"/>
    </row>
    <row r="47" spans="1:21">
      <c r="A47" s="221"/>
      <c r="B47" s="221"/>
      <c r="C47" s="237"/>
      <c r="D47" s="238"/>
      <c r="E47" s="221"/>
      <c r="F47" s="237"/>
      <c r="G47" s="224"/>
      <c r="H47" s="240"/>
      <c r="I47" s="231"/>
      <c r="J47" s="221"/>
      <c r="K47" s="237"/>
      <c r="L47" s="238"/>
      <c r="M47" s="242"/>
      <c r="N47" s="223"/>
      <c r="O47" s="140"/>
      <c r="P47" s="140"/>
      <c r="Q47" s="140"/>
      <c r="R47" s="140"/>
      <c r="S47" s="140"/>
      <c r="T47" s="137"/>
      <c r="U47" s="137"/>
    </row>
    <row r="49" spans="1:16">
      <c r="A49" s="140"/>
      <c r="B49" s="140"/>
      <c r="C49" s="140"/>
      <c r="D49" s="140"/>
      <c r="E49" s="140"/>
      <c r="F49" s="140"/>
      <c r="G49" s="140"/>
      <c r="H49" s="140"/>
      <c r="I49" s="140"/>
      <c r="J49" s="140"/>
      <c r="K49" s="140"/>
      <c r="L49" s="140"/>
      <c r="M49" s="140"/>
      <c r="N49" s="140"/>
      <c r="O49" s="140"/>
      <c r="P49" s="140"/>
    </row>
    <row r="50" spans="1:16">
      <c r="A50" s="140"/>
      <c r="B50" s="140"/>
      <c r="C50" s="140"/>
      <c r="D50" s="140"/>
      <c r="E50" s="140"/>
      <c r="F50" s="140"/>
      <c r="G50" s="140"/>
      <c r="H50" s="140"/>
      <c r="I50" s="140"/>
      <c r="J50" s="140"/>
      <c r="K50" s="140"/>
      <c r="L50" s="140"/>
      <c r="M50" s="140"/>
      <c r="N50" s="140"/>
      <c r="O50" s="140"/>
      <c r="P50" s="140"/>
    </row>
    <row r="51" spans="1:16">
      <c r="A51" s="140"/>
      <c r="B51" s="140"/>
      <c r="C51" s="140"/>
      <c r="D51" s="140"/>
      <c r="E51" s="140"/>
      <c r="F51" s="140"/>
      <c r="G51" s="140"/>
      <c r="H51" s="140"/>
      <c r="I51" s="140"/>
      <c r="J51" s="140"/>
      <c r="K51" s="140"/>
      <c r="L51" s="140"/>
      <c r="M51" s="140"/>
      <c r="N51" s="140"/>
      <c r="O51" s="140"/>
      <c r="P51" s="140"/>
    </row>
    <row r="52" spans="1:16">
      <c r="A52" s="140"/>
      <c r="B52" s="140"/>
      <c r="C52" s="140"/>
      <c r="D52" s="140"/>
      <c r="E52" s="140"/>
      <c r="F52" s="140"/>
      <c r="G52" s="140"/>
      <c r="H52" s="140"/>
      <c r="I52" s="140"/>
      <c r="J52" s="140"/>
      <c r="K52" s="140"/>
      <c r="L52" s="140"/>
      <c r="M52" s="140"/>
      <c r="N52" s="140"/>
      <c r="O52" s="140"/>
      <c r="P52" s="140"/>
    </row>
    <row r="53" spans="1:16">
      <c r="A53" s="140"/>
      <c r="B53" s="140"/>
      <c r="C53" s="140"/>
      <c r="D53" s="140"/>
      <c r="E53" s="140"/>
      <c r="F53" s="140"/>
      <c r="G53" s="140"/>
      <c r="H53" s="140"/>
      <c r="I53" s="140"/>
      <c r="J53" s="140"/>
      <c r="K53" s="140"/>
      <c r="L53" s="140"/>
      <c r="M53" s="140"/>
      <c r="N53" s="140"/>
      <c r="O53" s="140"/>
      <c r="P53" s="140"/>
    </row>
    <row r="54" spans="1:16">
      <c r="A54" s="140"/>
      <c r="B54" s="140"/>
      <c r="C54" s="140"/>
      <c r="D54" s="140"/>
      <c r="E54" s="140"/>
      <c r="F54" s="140"/>
      <c r="G54" s="140"/>
      <c r="H54" s="140"/>
      <c r="I54" s="140"/>
      <c r="J54" s="140"/>
      <c r="K54" s="140"/>
      <c r="L54" s="140"/>
      <c r="M54" s="140"/>
      <c r="N54" s="140"/>
      <c r="O54" s="140"/>
      <c r="P54" s="140"/>
    </row>
    <row r="55" spans="1:16">
      <c r="A55" s="140"/>
      <c r="B55" s="140"/>
      <c r="C55" s="140"/>
      <c r="D55" s="140"/>
      <c r="E55" s="140"/>
      <c r="F55" s="140"/>
      <c r="G55" s="140"/>
      <c r="H55" s="140"/>
      <c r="I55" s="140"/>
      <c r="J55" s="140"/>
      <c r="K55" s="140"/>
      <c r="L55" s="140"/>
      <c r="M55" s="140"/>
      <c r="N55" s="140"/>
      <c r="O55" s="140"/>
      <c r="P55" s="140"/>
    </row>
    <row r="56" spans="1:16">
      <c r="A56" s="140"/>
      <c r="B56" s="140"/>
      <c r="C56" s="140"/>
      <c r="D56" s="140"/>
      <c r="E56" s="140"/>
      <c r="F56" s="140"/>
      <c r="G56" s="140"/>
      <c r="H56" s="140"/>
      <c r="I56" s="140"/>
      <c r="J56" s="140"/>
      <c r="K56" s="140"/>
      <c r="L56" s="140"/>
      <c r="M56" s="140"/>
      <c r="N56" s="140"/>
      <c r="O56" s="140"/>
      <c r="P56" s="140"/>
    </row>
    <row r="57" spans="1:16">
      <c r="A57" s="143"/>
      <c r="B57" s="140"/>
      <c r="C57" s="140"/>
      <c r="D57" s="140"/>
      <c r="E57" s="140"/>
      <c r="F57" s="140"/>
      <c r="G57" s="140"/>
      <c r="H57" s="140"/>
      <c r="I57" s="140"/>
      <c r="J57" s="140"/>
      <c r="K57" s="140"/>
      <c r="L57" s="140"/>
      <c r="M57" s="140"/>
      <c r="N57" s="140"/>
      <c r="O57" s="140"/>
      <c r="P57" s="140"/>
    </row>
    <row r="58" spans="1:16">
      <c r="A58" s="140"/>
      <c r="B58" s="140"/>
      <c r="C58" s="244"/>
      <c r="D58" s="245"/>
      <c r="E58" s="245"/>
      <c r="F58" s="245"/>
      <c r="G58" s="245"/>
      <c r="H58" s="245"/>
      <c r="I58" s="245"/>
      <c r="J58" s="245"/>
      <c r="K58" s="245"/>
      <c r="L58" s="245"/>
      <c r="M58" s="244"/>
      <c r="N58" s="244"/>
      <c r="O58" s="244"/>
      <c r="P58" s="246"/>
    </row>
    <row r="59" spans="1:16">
      <c r="A59" s="140"/>
      <c r="B59" s="140"/>
      <c r="C59" s="140"/>
      <c r="D59" s="140"/>
      <c r="E59" s="140"/>
      <c r="F59" s="140"/>
      <c r="G59" s="140"/>
      <c r="H59" s="140"/>
      <c r="I59" s="140"/>
      <c r="J59" s="140"/>
      <c r="K59" s="140"/>
      <c r="L59" s="140"/>
      <c r="M59" s="140"/>
      <c r="N59" s="140"/>
      <c r="O59" s="140"/>
      <c r="P59" s="140"/>
    </row>
    <row r="60" spans="1:16">
      <c r="A60" s="140"/>
      <c r="B60" s="140"/>
      <c r="C60" s="140"/>
      <c r="D60" s="140"/>
      <c r="E60" s="140"/>
      <c r="F60" s="140"/>
      <c r="G60" s="140"/>
      <c r="H60" s="140"/>
      <c r="I60" s="140"/>
      <c r="J60" s="140"/>
      <c r="K60" s="140"/>
      <c r="L60" s="140"/>
      <c r="M60" s="140"/>
      <c r="N60" s="140"/>
      <c r="O60" s="140"/>
      <c r="P60" s="140"/>
    </row>
    <row r="61" spans="1:16">
      <c r="A61" s="140"/>
      <c r="B61" s="140"/>
      <c r="C61" s="140"/>
      <c r="D61" s="140"/>
      <c r="E61" s="140"/>
      <c r="F61" s="140"/>
      <c r="G61" s="140"/>
      <c r="H61" s="140"/>
      <c r="I61" s="140"/>
      <c r="J61" s="140"/>
      <c r="K61" s="140"/>
      <c r="L61" s="140"/>
      <c r="M61" s="140"/>
      <c r="N61" s="140"/>
      <c r="O61" s="140"/>
      <c r="P61" s="140"/>
    </row>
    <row r="62" spans="1:16">
      <c r="A62" s="140"/>
      <c r="B62" s="140"/>
      <c r="C62" s="140"/>
      <c r="D62" s="140"/>
      <c r="E62" s="140"/>
      <c r="F62" s="140"/>
      <c r="G62" s="140"/>
      <c r="H62" s="140"/>
      <c r="I62" s="140"/>
      <c r="J62" s="140"/>
      <c r="K62" s="140"/>
      <c r="L62" s="140"/>
      <c r="M62" s="140"/>
      <c r="N62" s="140"/>
      <c r="O62" s="140"/>
      <c r="P62" s="140"/>
    </row>
    <row r="63" spans="1:16">
      <c r="A63" s="140"/>
      <c r="B63" s="140"/>
      <c r="C63" s="140"/>
      <c r="D63" s="140"/>
      <c r="E63" s="140"/>
      <c r="F63" s="140"/>
      <c r="G63" s="140"/>
      <c r="H63" s="140"/>
      <c r="I63" s="140"/>
      <c r="J63" s="140"/>
      <c r="K63" s="140"/>
      <c r="L63" s="140"/>
      <c r="M63" s="140"/>
      <c r="N63" s="140"/>
      <c r="O63" s="140"/>
      <c r="P63" s="140"/>
    </row>
    <row r="64" spans="1:16">
      <c r="A64" s="140"/>
      <c r="B64" s="140"/>
      <c r="C64" s="140"/>
      <c r="D64" s="140"/>
      <c r="E64" s="140"/>
      <c r="F64" s="140"/>
      <c r="G64" s="140"/>
      <c r="H64" s="140"/>
      <c r="I64" s="140"/>
      <c r="J64" s="140"/>
      <c r="K64" s="140"/>
      <c r="L64" s="140"/>
      <c r="M64" s="140"/>
      <c r="N64" s="140"/>
      <c r="O64" s="140"/>
      <c r="P64" s="140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B71"/>
  <sheetViews>
    <sheetView zoomScale="85" zoomScaleNormal="85" zoomScalePageLayoutView="85" workbookViewId="0">
      <selection activeCell="L24" sqref="L24"/>
    </sheetView>
  </sheetViews>
  <sheetFormatPr baseColWidth="10" defaultColWidth="8.83203125" defaultRowHeight="14" x14ac:dyDescent="0"/>
  <cols>
    <col min="1" max="1" width="20.6640625" style="140" customWidth="1"/>
    <col min="2" max="2" width="4.6640625" style="140" customWidth="1"/>
    <col min="3" max="3" width="13.33203125" style="140" customWidth="1"/>
    <col min="4" max="4" width="14" style="140" customWidth="1"/>
    <col min="5" max="5" width="11.33203125" style="140" bestFit="1" customWidth="1"/>
    <col min="6" max="6" width="12.1640625" style="140" customWidth="1"/>
    <col min="7" max="7" width="13.5" style="140" bestFit="1" customWidth="1"/>
    <col min="8" max="8" width="13.33203125" style="140" customWidth="1"/>
    <col min="9" max="9" width="13.33203125" style="140" bestFit="1" customWidth="1"/>
    <col min="10" max="10" width="12.5" style="140" customWidth="1"/>
    <col min="11" max="11" width="14.5" style="140" customWidth="1"/>
    <col min="12" max="12" width="14" style="140" customWidth="1"/>
    <col min="13" max="13" width="12.83203125" style="140" customWidth="1"/>
    <col min="14" max="14" width="13.33203125" style="140" customWidth="1"/>
    <col min="15" max="15" width="16.5" style="140" customWidth="1"/>
    <col min="16" max="16" width="16.33203125" style="140" bestFit="1" customWidth="1"/>
    <col min="17" max="17" width="11" style="140" bestFit="1" customWidth="1"/>
    <col min="18" max="18" width="14.5" style="140" customWidth="1"/>
    <col min="19" max="19" width="14.5" style="140" bestFit="1" customWidth="1"/>
    <col min="20" max="20" width="15.1640625" style="247" customWidth="1"/>
    <col min="21" max="21" width="13.5" style="247" bestFit="1" customWidth="1"/>
    <col min="22" max="22" width="15.1640625" style="140" customWidth="1"/>
    <col min="23" max="23" width="11" style="140" bestFit="1" customWidth="1"/>
    <col min="24" max="24" width="9.83203125" style="140" bestFit="1" customWidth="1"/>
    <col min="25" max="25" width="10.83203125" style="140" bestFit="1" customWidth="1"/>
    <col min="26" max="26" width="11" style="140" bestFit="1" customWidth="1"/>
    <col min="27" max="27" width="10" style="140" bestFit="1" customWidth="1"/>
    <col min="28" max="28" width="11" style="140" bestFit="1" customWidth="1"/>
    <col min="29" max="29" width="12.6640625" style="140" customWidth="1"/>
    <col min="30" max="30" width="11" style="140" bestFit="1" customWidth="1"/>
    <col min="31" max="31" width="10" style="140" bestFit="1" customWidth="1"/>
    <col min="32" max="32" width="11" style="140" bestFit="1" customWidth="1"/>
    <col min="33" max="33" width="11" style="140" customWidth="1"/>
    <col min="34" max="34" width="11" style="140" bestFit="1" customWidth="1"/>
    <col min="35" max="35" width="12.1640625" style="140" bestFit="1" customWidth="1"/>
    <col min="36" max="36" width="11" style="140" bestFit="1" customWidth="1"/>
    <col min="37" max="37" width="11" style="140" customWidth="1"/>
    <col min="38" max="38" width="13.6640625" style="140" bestFit="1" customWidth="1"/>
    <col min="39" max="40" width="11" style="140" bestFit="1" customWidth="1"/>
    <col min="41" max="41" width="9.5" style="140" bestFit="1" customWidth="1"/>
    <col min="42" max="42" width="11" style="140" bestFit="1" customWidth="1"/>
    <col min="43" max="43" width="9.5" style="140" bestFit="1" customWidth="1"/>
    <col min="44" max="44" width="8.5" style="140" bestFit="1" customWidth="1"/>
    <col min="45" max="45" width="11" style="140" bestFit="1" customWidth="1"/>
    <col min="46" max="48" width="11" style="140" customWidth="1"/>
    <col min="49" max="49" width="8.83203125" style="140"/>
    <col min="50" max="50" width="15.6640625" style="140" bestFit="1" customWidth="1"/>
    <col min="51" max="51" width="18" style="140" bestFit="1" customWidth="1"/>
    <col min="52" max="52" width="8.83203125" style="140"/>
    <col min="53" max="53" width="11.6640625" style="140" customWidth="1"/>
    <col min="54" max="16384" width="8.83203125" style="140"/>
  </cols>
  <sheetData>
    <row r="1" spans="1:54">
      <c r="A1" s="149" t="s">
        <v>12</v>
      </c>
      <c r="B1" s="149"/>
      <c r="C1" s="150" t="s">
        <v>13</v>
      </c>
      <c r="D1" s="149"/>
      <c r="E1" s="149" t="s">
        <v>14</v>
      </c>
      <c r="F1" s="149"/>
      <c r="G1" s="149"/>
      <c r="H1" s="149"/>
      <c r="I1" s="149"/>
      <c r="J1" s="149"/>
      <c r="K1" s="149"/>
      <c r="L1" s="149"/>
      <c r="M1" s="149"/>
      <c r="N1" s="149"/>
    </row>
    <row r="2" spans="1:54">
      <c r="A2" s="140" t="s">
        <v>15</v>
      </c>
      <c r="C2" s="145" t="s">
        <v>16</v>
      </c>
      <c r="D2" s="146"/>
      <c r="E2" s="146" t="s">
        <v>17</v>
      </c>
      <c r="F2" s="146"/>
      <c r="G2" s="146" t="s">
        <v>18</v>
      </c>
      <c r="H2" s="146"/>
      <c r="I2" s="151" t="s">
        <v>19</v>
      </c>
      <c r="J2" s="146" t="s">
        <v>20</v>
      </c>
      <c r="K2" s="146"/>
      <c r="L2" s="152" t="s">
        <v>20</v>
      </c>
      <c r="M2" s="146" t="s">
        <v>21</v>
      </c>
      <c r="N2" s="153" t="s">
        <v>6</v>
      </c>
    </row>
    <row r="3" spans="1:54">
      <c r="A3" s="143" t="s">
        <v>22</v>
      </c>
      <c r="C3" s="154" t="s">
        <v>23</v>
      </c>
      <c r="D3" s="155" t="s">
        <v>24</v>
      </c>
      <c r="E3" s="155" t="s">
        <v>23</v>
      </c>
      <c r="F3" s="155" t="s">
        <v>24</v>
      </c>
      <c r="G3" s="155" t="s">
        <v>23</v>
      </c>
      <c r="H3" s="155" t="s">
        <v>24</v>
      </c>
      <c r="I3" s="156"/>
      <c r="J3" s="155" t="s">
        <v>23</v>
      </c>
      <c r="K3" s="155" t="s">
        <v>24</v>
      </c>
      <c r="L3" s="157" t="s">
        <v>25</v>
      </c>
      <c r="M3" s="155"/>
      <c r="N3" s="158"/>
    </row>
    <row r="4" spans="1:54">
      <c r="A4" s="140" t="s">
        <v>26</v>
      </c>
      <c r="C4" s="159">
        <v>14.215033733548118</v>
      </c>
      <c r="D4" s="159">
        <v>0</v>
      </c>
      <c r="E4" s="159">
        <v>14.703295704112755</v>
      </c>
      <c r="F4" s="159">
        <v>0</v>
      </c>
      <c r="G4" s="159">
        <v>16.202390910275632</v>
      </c>
      <c r="H4" s="159">
        <v>0</v>
      </c>
      <c r="I4" s="159">
        <v>0</v>
      </c>
      <c r="J4" s="160">
        <v>45.120720347936505</v>
      </c>
      <c r="K4" s="160">
        <v>0</v>
      </c>
      <c r="L4" s="161">
        <v>45.120720347936505</v>
      </c>
      <c r="M4" s="162">
        <v>14847.411587433629</v>
      </c>
      <c r="N4" s="163">
        <v>14.817627268085841</v>
      </c>
      <c r="Q4" s="164"/>
      <c r="Y4" s="138"/>
      <c r="AW4" s="165"/>
      <c r="AX4" s="165"/>
      <c r="AY4" s="165"/>
      <c r="BA4" s="165"/>
      <c r="BB4" s="142"/>
    </row>
    <row r="5" spans="1:54">
      <c r="A5" s="140" t="s">
        <v>27</v>
      </c>
      <c r="C5" s="159">
        <v>5.7350605493166151</v>
      </c>
      <c r="D5" s="159">
        <v>32.049302551513797</v>
      </c>
      <c r="E5" s="159">
        <v>3.4294852114200172</v>
      </c>
      <c r="F5" s="159">
        <v>4.3212923739979772</v>
      </c>
      <c r="G5" s="159">
        <v>3.0298595620195812</v>
      </c>
      <c r="H5" s="159">
        <v>0.23186584239130195</v>
      </c>
      <c r="I5" s="159">
        <v>18.27173494398604</v>
      </c>
      <c r="J5" s="160">
        <v>12.194405322756214</v>
      </c>
      <c r="K5" s="160">
        <v>36.602460767903075</v>
      </c>
      <c r="L5" s="161">
        <v>48.796866090659293</v>
      </c>
      <c r="M5" s="162">
        <v>14923.956562928422</v>
      </c>
      <c r="N5" s="163">
        <v>14.890735478963713</v>
      </c>
      <c r="Q5" s="164"/>
      <c r="Y5" s="138"/>
      <c r="Z5" s="166"/>
      <c r="AW5" s="165"/>
      <c r="AX5" s="165"/>
      <c r="AY5" s="165"/>
      <c r="BA5" s="165"/>
      <c r="BB5" s="142"/>
    </row>
    <row r="6" spans="1:54">
      <c r="A6" s="140" t="s">
        <v>28</v>
      </c>
      <c r="C6" s="159">
        <v>5.4115421802231554</v>
      </c>
      <c r="D6" s="159">
        <v>8.2137237258293059</v>
      </c>
      <c r="E6" s="159">
        <v>4.0180244474818885</v>
      </c>
      <c r="F6" s="159">
        <v>1.7351585727980936</v>
      </c>
      <c r="G6" s="159">
        <v>4.6319650574921916</v>
      </c>
      <c r="H6" s="159">
        <v>0.22566579930438374</v>
      </c>
      <c r="I6" s="159">
        <v>5.3591861918370594</v>
      </c>
      <c r="J6" s="160">
        <v>14.061531685197235</v>
      </c>
      <c r="K6" s="160">
        <v>10.174548097931783</v>
      </c>
      <c r="L6" s="161">
        <v>24.236079783129018</v>
      </c>
      <c r="M6" s="162">
        <v>15029.440530819116</v>
      </c>
      <c r="N6" s="163">
        <v>15.008059167680335</v>
      </c>
      <c r="Q6" s="164"/>
      <c r="Y6" s="138"/>
      <c r="Z6" s="166"/>
      <c r="BA6" s="165"/>
      <c r="BB6" s="142"/>
    </row>
    <row r="7" spans="1:54">
      <c r="A7" s="140" t="s">
        <v>29</v>
      </c>
      <c r="C7" s="159">
        <v>3.7816450061770239</v>
      </c>
      <c r="D7" s="159">
        <v>6.404222502682777</v>
      </c>
      <c r="E7" s="159">
        <v>2.6185721009725627</v>
      </c>
      <c r="F7" s="159">
        <v>1.4894719373791223</v>
      </c>
      <c r="G7" s="159">
        <v>4.0152962797198324</v>
      </c>
      <c r="H7" s="159">
        <v>0.31777487103481239</v>
      </c>
      <c r="I7" s="159">
        <v>2.9716320725707597</v>
      </c>
      <c r="J7" s="160">
        <v>10.415513386869419</v>
      </c>
      <c r="K7" s="160">
        <v>8.2114693110967121</v>
      </c>
      <c r="L7" s="161">
        <v>18.626982697966131</v>
      </c>
      <c r="M7" s="162">
        <v>15064.434853555482</v>
      </c>
      <c r="N7" s="163">
        <v>15.042619512323609</v>
      </c>
      <c r="Q7" s="164"/>
      <c r="Y7" s="138"/>
      <c r="Z7" s="166"/>
      <c r="AM7" s="167"/>
      <c r="BA7" s="165"/>
      <c r="BB7" s="142"/>
    </row>
    <row r="8" spans="1:54">
      <c r="A8" s="140" t="s">
        <v>30</v>
      </c>
      <c r="C8" s="168">
        <v>1.1920343191151526</v>
      </c>
      <c r="D8" s="168">
        <v>6.7703532776575557</v>
      </c>
      <c r="E8" s="168">
        <v>0.51674827079747609</v>
      </c>
      <c r="F8" s="168">
        <v>1.6767991094506995</v>
      </c>
      <c r="G8" s="168">
        <v>3.0603730963176439</v>
      </c>
      <c r="H8" s="168">
        <v>0.55540193135801286</v>
      </c>
      <c r="I8" s="168">
        <v>2.5590174335942373</v>
      </c>
      <c r="J8" s="169">
        <v>4.7691556862302722</v>
      </c>
      <c r="K8" s="169">
        <v>9.0025543184662684</v>
      </c>
      <c r="L8" s="170">
        <v>13.771710004696541</v>
      </c>
      <c r="M8" s="171">
        <v>15098.450818073077</v>
      </c>
      <c r="N8" s="172">
        <v>15.069722382783439</v>
      </c>
      <c r="Q8" s="164"/>
      <c r="Y8" s="138"/>
      <c r="Z8" s="166"/>
      <c r="AM8" s="167"/>
      <c r="BA8" s="165"/>
      <c r="BB8" s="142"/>
    </row>
    <row r="9" spans="1:54">
      <c r="C9" s="154"/>
      <c r="D9" s="158"/>
      <c r="G9" s="158"/>
      <c r="K9" s="158"/>
      <c r="L9" s="173" t="s">
        <v>31</v>
      </c>
      <c r="Y9" s="138"/>
    </row>
    <row r="10" spans="1:54">
      <c r="A10" s="149"/>
      <c r="B10" s="149"/>
      <c r="C10" s="174" t="s">
        <v>32</v>
      </c>
      <c r="D10" s="175" t="s">
        <v>5</v>
      </c>
      <c r="E10" s="174" t="s">
        <v>33</v>
      </c>
      <c r="F10" s="149" t="s">
        <v>34</v>
      </c>
      <c r="G10" s="175" t="s">
        <v>5</v>
      </c>
      <c r="H10" s="174" t="s">
        <v>35</v>
      </c>
      <c r="I10" s="149"/>
      <c r="J10" s="149"/>
      <c r="K10" s="175" t="s">
        <v>5</v>
      </c>
      <c r="L10" s="176" t="s">
        <v>5</v>
      </c>
    </row>
    <row r="11" spans="1:54">
      <c r="C11" s="154"/>
      <c r="D11" s="158"/>
      <c r="E11" s="154"/>
      <c r="F11" s="155"/>
      <c r="G11" s="158"/>
      <c r="H11" s="154" t="s">
        <v>36</v>
      </c>
      <c r="I11" s="155" t="s">
        <v>37</v>
      </c>
      <c r="J11" s="148" t="s">
        <v>53</v>
      </c>
      <c r="K11" s="158"/>
      <c r="L11" s="173"/>
    </row>
    <row r="12" spans="1:54">
      <c r="A12" s="140" t="s">
        <v>0</v>
      </c>
      <c r="C12" s="177">
        <v>0</v>
      </c>
      <c r="D12" s="178">
        <v>0</v>
      </c>
      <c r="E12" s="177">
        <v>0</v>
      </c>
      <c r="F12" s="177">
        <v>0</v>
      </c>
      <c r="G12" s="179">
        <v>0</v>
      </c>
      <c r="H12" s="177">
        <v>0</v>
      </c>
      <c r="I12" s="177">
        <v>0</v>
      </c>
      <c r="J12" s="177">
        <v>0</v>
      </c>
      <c r="K12" s="180">
        <v>0</v>
      </c>
      <c r="L12" s="181">
        <v>0</v>
      </c>
    </row>
    <row r="13" spans="1:54">
      <c r="A13" s="140" t="s">
        <v>38</v>
      </c>
      <c r="C13" s="182">
        <v>6359.7403604528572</v>
      </c>
      <c r="D13" s="178">
        <v>4261026.0415034145</v>
      </c>
      <c r="E13" s="177">
        <v>0</v>
      </c>
      <c r="F13" s="177">
        <v>0</v>
      </c>
      <c r="G13" s="179">
        <v>0</v>
      </c>
      <c r="H13" s="177">
        <v>0</v>
      </c>
      <c r="I13" s="177">
        <v>3.1798701802264273</v>
      </c>
      <c r="J13" s="177">
        <v>0</v>
      </c>
      <c r="K13" s="180">
        <v>90794.833256005179</v>
      </c>
      <c r="L13" s="181">
        <v>35940.502634820543</v>
      </c>
      <c r="N13" s="183"/>
      <c r="O13" s="183"/>
      <c r="P13" s="183"/>
    </row>
    <row r="14" spans="1:54">
      <c r="A14" s="140" t="s">
        <v>10</v>
      </c>
      <c r="C14" s="182">
        <v>5105.6934977973497</v>
      </c>
      <c r="D14" s="178">
        <v>3420814.6435242244</v>
      </c>
      <c r="E14" s="184">
        <v>171.17399091618668</v>
      </c>
      <c r="F14" s="184">
        <v>300.27513051759678</v>
      </c>
      <c r="G14" s="179">
        <v>1267562.3248433017</v>
      </c>
      <c r="H14" s="177">
        <v>16.342970368861064</v>
      </c>
      <c r="I14" s="177">
        <v>2.5528467488986744</v>
      </c>
      <c r="J14" s="177">
        <v>1.7117399091618668</v>
      </c>
      <c r="K14" s="180">
        <v>91162.800022663039</v>
      </c>
      <c r="L14" s="181">
        <v>10541.519239343495</v>
      </c>
      <c r="N14" s="183"/>
      <c r="O14" s="183"/>
      <c r="P14" s="183"/>
    </row>
    <row r="15" spans="1:54">
      <c r="A15" s="140" t="s">
        <v>9</v>
      </c>
      <c r="C15" s="182">
        <v>4913.620662003088</v>
      </c>
      <c r="D15" s="178">
        <v>3292125.8435420687</v>
      </c>
      <c r="E15" s="184">
        <v>394.87469743075002</v>
      </c>
      <c r="F15" s="184">
        <v>565.80083892645416</v>
      </c>
      <c r="G15" s="179">
        <v>2795675.7643240797</v>
      </c>
      <c r="H15" s="177">
        <v>35.416908266501096</v>
      </c>
      <c r="I15" s="177">
        <v>2.4568103310015434</v>
      </c>
      <c r="J15" s="177">
        <v>3.9487469743075003</v>
      </c>
      <c r="K15" s="180">
        <v>109987.34848478538</v>
      </c>
      <c r="L15" s="181">
        <v>5845.2002867466845</v>
      </c>
      <c r="N15" s="183"/>
      <c r="O15" s="183"/>
      <c r="P15" s="183"/>
    </row>
    <row r="16" spans="1:54">
      <c r="A16" s="140" t="s">
        <v>39</v>
      </c>
      <c r="C16" s="182">
        <v>6370.6937679285411</v>
      </c>
      <c r="D16" s="178">
        <v>4268364.8245121222</v>
      </c>
      <c r="E16" s="184">
        <v>1000</v>
      </c>
      <c r="F16" s="184">
        <v>1298.0409493065438</v>
      </c>
      <c r="G16" s="179">
        <v>6943467.4406982223</v>
      </c>
      <c r="H16" s="177">
        <v>87.264737087517801</v>
      </c>
      <c r="I16" s="177">
        <v>3.185346883964272</v>
      </c>
      <c r="J16" s="177">
        <v>10</v>
      </c>
      <c r="K16" s="180">
        <v>189383.12351039989</v>
      </c>
      <c r="L16" s="181">
        <v>5033.587291879865</v>
      </c>
      <c r="N16" s="183"/>
      <c r="O16" s="183"/>
      <c r="P16" s="183"/>
    </row>
    <row r="17" spans="1:35">
      <c r="C17" s="154"/>
      <c r="D17" s="158"/>
      <c r="E17" s="154"/>
      <c r="F17" s="185"/>
      <c r="G17" s="186"/>
      <c r="H17" s="187"/>
      <c r="I17" s="155"/>
      <c r="J17" s="155"/>
      <c r="K17" s="158"/>
      <c r="L17" s="173"/>
      <c r="N17" s="183"/>
      <c r="O17" s="183"/>
      <c r="P17" s="183"/>
      <c r="T17" s="140"/>
      <c r="U17" s="140"/>
    </row>
    <row r="18" spans="1:35">
      <c r="A18" s="188" t="s">
        <v>40</v>
      </c>
      <c r="B18" s="188"/>
      <c r="C18" s="189">
        <v>670</v>
      </c>
      <c r="D18" s="190"/>
      <c r="E18" s="191">
        <v>5629.85</v>
      </c>
      <c r="F18" s="192">
        <v>1012</v>
      </c>
      <c r="G18" s="193"/>
      <c r="H18" s="191">
        <v>1012</v>
      </c>
      <c r="I18" s="192">
        <v>28553</v>
      </c>
      <c r="J18" s="192">
        <v>1012</v>
      </c>
      <c r="K18" s="194"/>
      <c r="L18" s="191">
        <v>1967</v>
      </c>
      <c r="M18" s="195"/>
      <c r="T18" s="140"/>
      <c r="U18" s="140"/>
    </row>
    <row r="19" spans="1:35">
      <c r="A19" s="196" t="s">
        <v>41</v>
      </c>
      <c r="B19" s="196"/>
      <c r="C19" s="197">
        <v>8.2191780821917802E-4</v>
      </c>
      <c r="D19" s="198"/>
      <c r="E19" s="197">
        <v>3.3698630136986298E-3</v>
      </c>
      <c r="F19" s="199">
        <v>8.2191780821917802E-4</v>
      </c>
      <c r="G19" s="200"/>
      <c r="H19" s="197">
        <v>6.5753424657534242E-3</v>
      </c>
      <c r="I19" s="199">
        <v>6.5753424657534242E-3</v>
      </c>
      <c r="J19" s="199">
        <v>8.2191780821917802E-4</v>
      </c>
      <c r="K19" s="201"/>
      <c r="L19" s="202"/>
      <c r="M19" s="203"/>
      <c r="R19" s="141"/>
      <c r="T19" s="140"/>
      <c r="U19" s="140"/>
    </row>
    <row r="20" spans="1:35">
      <c r="C20" s="144" t="s">
        <v>42</v>
      </c>
      <c r="T20" s="140"/>
      <c r="U20" s="140"/>
    </row>
    <row r="21" spans="1:35">
      <c r="C21" s="145" t="s">
        <v>16</v>
      </c>
      <c r="D21" s="146" t="s">
        <v>16</v>
      </c>
      <c r="E21" s="146" t="s">
        <v>16</v>
      </c>
      <c r="F21" s="146" t="s">
        <v>17</v>
      </c>
      <c r="G21" s="146" t="s">
        <v>17</v>
      </c>
      <c r="H21" s="146" t="s">
        <v>17</v>
      </c>
      <c r="I21" s="146" t="s">
        <v>18</v>
      </c>
      <c r="J21" s="146" t="s">
        <v>18</v>
      </c>
      <c r="K21" s="146" t="s">
        <v>18</v>
      </c>
      <c r="L21" s="204" t="s">
        <v>43</v>
      </c>
      <c r="M21" s="205" t="s">
        <v>20</v>
      </c>
      <c r="U21" s="140"/>
    </row>
    <row r="22" spans="1:35">
      <c r="C22" s="147" t="s">
        <v>44</v>
      </c>
      <c r="D22" s="148" t="s">
        <v>45</v>
      </c>
      <c r="E22" s="148" t="s">
        <v>54</v>
      </c>
      <c r="F22" s="148" t="s">
        <v>44</v>
      </c>
      <c r="G22" s="148" t="s">
        <v>45</v>
      </c>
      <c r="H22" s="148" t="s">
        <v>54</v>
      </c>
      <c r="I22" s="148" t="s">
        <v>44</v>
      </c>
      <c r="J22" s="148" t="s">
        <v>45</v>
      </c>
      <c r="K22" s="148" t="s">
        <v>54</v>
      </c>
      <c r="L22" s="206"/>
      <c r="M22" s="173"/>
      <c r="U22" s="140"/>
      <c r="X22" s="248"/>
      <c r="Y22" s="248"/>
      <c r="Z22" s="248"/>
      <c r="AA22" s="248"/>
      <c r="AB22" s="248"/>
      <c r="AC22" s="248"/>
      <c r="AD22" s="248"/>
      <c r="AE22" s="248"/>
      <c r="AF22" s="248"/>
      <c r="AG22" s="248"/>
    </row>
    <row r="23" spans="1:35">
      <c r="A23" s="140" t="s">
        <v>0</v>
      </c>
      <c r="C23" s="159">
        <v>9.1494505731402267</v>
      </c>
      <c r="D23" s="159">
        <v>56.584376071213583</v>
      </c>
      <c r="E23" s="159">
        <v>10.526645623538604</v>
      </c>
      <c r="F23" s="159">
        <v>6.8644541754573591</v>
      </c>
      <c r="G23" s="159">
        <v>24.269171626041906</v>
      </c>
      <c r="H23" s="159">
        <v>10.927339816656209</v>
      </c>
      <c r="I23" s="159">
        <v>2.6570732736418043</v>
      </c>
      <c r="J23" s="159">
        <v>5.6111108845633497</v>
      </c>
      <c r="K23" s="159">
        <v>10.020366888519305</v>
      </c>
      <c r="L23" s="208">
        <v>3945812.0753557011</v>
      </c>
      <c r="M23" s="209">
        <v>3945812.0753557011</v>
      </c>
      <c r="U23" s="140"/>
      <c r="X23" s="248"/>
      <c r="Y23" s="248"/>
      <c r="Z23" s="210"/>
      <c r="AA23" s="211"/>
      <c r="AB23" s="212"/>
      <c r="AC23" s="213"/>
      <c r="AD23" s="210"/>
      <c r="AE23" s="213"/>
      <c r="AF23" s="213"/>
      <c r="AG23" s="248"/>
      <c r="AI23" s="139"/>
    </row>
    <row r="24" spans="1:35">
      <c r="A24" s="140" t="s">
        <v>38</v>
      </c>
      <c r="C24" s="159">
        <v>33.12562231973655</v>
      </c>
      <c r="D24" s="159">
        <v>187.8980731834331</v>
      </c>
      <c r="E24" s="159">
        <v>30.248204965772885</v>
      </c>
      <c r="F24" s="159">
        <v>5.2050797464347971</v>
      </c>
      <c r="G24" s="159">
        <v>13.786239949701219</v>
      </c>
      <c r="H24" s="159">
        <v>6.4910289047819036</v>
      </c>
      <c r="I24" s="159">
        <v>0.60048617769950696</v>
      </c>
      <c r="J24" s="159">
        <v>0.78270958458448792</v>
      </c>
      <c r="K24" s="159">
        <v>2.0942848207944267</v>
      </c>
      <c r="L24" s="208">
        <v>5846887.0878569586</v>
      </c>
      <c r="M24" s="209">
        <v>10234648.4652512</v>
      </c>
      <c r="U24" s="140"/>
      <c r="X24" s="248"/>
      <c r="Y24" s="248"/>
      <c r="Z24" s="210"/>
      <c r="AA24" s="211"/>
      <c r="AB24" s="212"/>
      <c r="AC24" s="213"/>
      <c r="AD24" s="214"/>
      <c r="AE24" s="213"/>
      <c r="AF24" s="213"/>
      <c r="AG24" s="248"/>
      <c r="AI24" s="139"/>
    </row>
    <row r="25" spans="1:35">
      <c r="A25" s="140" t="s">
        <v>10</v>
      </c>
      <c r="C25" s="159">
        <v>10.930474288774992</v>
      </c>
      <c r="D25" s="159">
        <v>65.707692457672323</v>
      </c>
      <c r="E25" s="159">
        <v>10.597749676263019</v>
      </c>
      <c r="F25" s="159">
        <v>3.3213220683870821</v>
      </c>
      <c r="G25" s="159">
        <v>9.6235457386403702</v>
      </c>
      <c r="H25" s="159">
        <v>4.5869170198612972</v>
      </c>
      <c r="I25" s="159">
        <v>1.1805786772839268</v>
      </c>
      <c r="J25" s="159">
        <v>2.7184506016049483</v>
      </c>
      <c r="K25" s="159">
        <v>3.5034083079613878</v>
      </c>
      <c r="L25" s="208">
        <v>2621724.6962001976</v>
      </c>
      <c r="M25" s="209">
        <v>7411805.9838297311</v>
      </c>
      <c r="U25" s="140"/>
      <c r="X25" s="248"/>
      <c r="Y25" s="248"/>
      <c r="Z25" s="210"/>
      <c r="AA25" s="211"/>
      <c r="AB25" s="212"/>
      <c r="AC25" s="213"/>
      <c r="AD25" s="214"/>
      <c r="AE25" s="213"/>
      <c r="AF25" s="213"/>
      <c r="AG25" s="248"/>
      <c r="AI25" s="139"/>
    </row>
    <row r="26" spans="1:35">
      <c r="A26" s="140" t="s">
        <v>9</v>
      </c>
      <c r="C26" s="159">
        <v>8.3371146276936887</v>
      </c>
      <c r="D26" s="159">
        <v>52.841506437256854</v>
      </c>
      <c r="E26" s="159">
        <v>7.8666891456754655</v>
      </c>
      <c r="F26" s="159">
        <v>2.4612831414064922</v>
      </c>
      <c r="G26" s="159">
        <v>8.2577814443908633</v>
      </c>
      <c r="H26" s="159">
        <v>3.2577059507047625</v>
      </c>
      <c r="I26" s="159">
        <v>1.5836049395122156</v>
      </c>
      <c r="J26" s="159">
        <v>5.1838118644282716</v>
      </c>
      <c r="K26" s="159">
        <v>4.1953069539484806</v>
      </c>
      <c r="L26" s="208">
        <v>2157912.5502345436</v>
      </c>
      <c r="M26" s="209">
        <v>8361546.7068722239</v>
      </c>
      <c r="U26" s="140"/>
      <c r="X26" s="248"/>
      <c r="Y26" s="248"/>
      <c r="Z26" s="210"/>
      <c r="AA26" s="211"/>
      <c r="AB26" s="212"/>
      <c r="AC26" s="213"/>
      <c r="AD26" s="214"/>
      <c r="AE26" s="213"/>
      <c r="AF26" s="213"/>
      <c r="AG26" s="248"/>
      <c r="AI26" s="139"/>
    </row>
    <row r="27" spans="1:35">
      <c r="A27" s="140" t="s">
        <v>39</v>
      </c>
      <c r="C27" s="159">
        <v>6.9925170639009036</v>
      </c>
      <c r="D27" s="159">
        <v>45.77678092215443</v>
      </c>
      <c r="E27" s="159">
        <v>6.1983796519940384</v>
      </c>
      <c r="F27" s="159">
        <v>1.6581320285922114</v>
      </c>
      <c r="G27" s="159">
        <v>8.1290435212649843</v>
      </c>
      <c r="H27" s="159">
        <v>1.7680226559301739</v>
      </c>
      <c r="I27" s="159">
        <v>2.3314317995117175</v>
      </c>
      <c r="J27" s="159">
        <v>9.8325533463523289</v>
      </c>
      <c r="K27" s="159">
        <v>5.7336836116938557</v>
      </c>
      <c r="L27" s="208">
        <v>1957813.0084799691</v>
      </c>
      <c r="M27" s="209">
        <v>13364061.984492593</v>
      </c>
      <c r="U27" s="140"/>
      <c r="X27" s="248"/>
      <c r="Y27" s="248"/>
      <c r="Z27" s="210"/>
      <c r="AA27" s="211"/>
      <c r="AB27" s="212"/>
      <c r="AC27" s="213"/>
      <c r="AD27" s="214"/>
      <c r="AE27" s="213"/>
      <c r="AF27" s="213"/>
      <c r="AG27" s="248"/>
      <c r="AI27" s="139"/>
    </row>
    <row r="28" spans="1:35">
      <c r="C28" s="154"/>
      <c r="L28" s="158"/>
      <c r="M28" s="173"/>
      <c r="U28" s="140"/>
      <c r="X28" s="248"/>
      <c r="Y28" s="248"/>
      <c r="Z28" s="210"/>
      <c r="AA28" s="211"/>
      <c r="AB28" s="210"/>
      <c r="AC28" s="248"/>
      <c r="AD28" s="248"/>
      <c r="AE28" s="248"/>
      <c r="AF28" s="248"/>
      <c r="AG28" s="248"/>
    </row>
    <row r="29" spans="1:35">
      <c r="A29" s="188" t="s">
        <v>40</v>
      </c>
      <c r="B29" s="188"/>
      <c r="C29" s="189">
        <v>58997</v>
      </c>
      <c r="D29" s="215">
        <v>4080</v>
      </c>
      <c r="E29" s="215">
        <v>64704</v>
      </c>
      <c r="F29" s="215">
        <v>75295</v>
      </c>
      <c r="G29" s="215">
        <v>4080</v>
      </c>
      <c r="H29" s="215">
        <v>77742</v>
      </c>
      <c r="I29" s="215">
        <v>57169</v>
      </c>
      <c r="J29" s="215">
        <v>4080</v>
      </c>
      <c r="K29" s="215">
        <v>85212</v>
      </c>
      <c r="L29" s="216"/>
      <c r="M29" s="173"/>
      <c r="U29" s="140"/>
      <c r="X29" s="248"/>
      <c r="Y29" s="248"/>
      <c r="Z29" s="248"/>
      <c r="AA29" s="248"/>
      <c r="AB29" s="248"/>
      <c r="AC29" s="248"/>
      <c r="AD29" s="248"/>
      <c r="AE29" s="248"/>
      <c r="AF29" s="248"/>
      <c r="AG29" s="248"/>
    </row>
    <row r="30" spans="1:35">
      <c r="A30" s="196" t="s">
        <v>41</v>
      </c>
      <c r="B30" s="196"/>
      <c r="C30" s="217">
        <v>0.16200000000000003</v>
      </c>
      <c r="D30" s="218">
        <v>0.04</v>
      </c>
      <c r="E30" s="218">
        <v>0.16200000000000003</v>
      </c>
      <c r="F30" s="218">
        <v>0.34599999999999997</v>
      </c>
      <c r="G30" s="218">
        <v>0.34599999999999997</v>
      </c>
      <c r="H30" s="218">
        <v>0.34599999999999997</v>
      </c>
      <c r="I30" s="218">
        <v>0.60499999999999998</v>
      </c>
      <c r="J30" s="218">
        <v>0.60499999999999998</v>
      </c>
      <c r="K30" s="218">
        <v>0.60499999999999998</v>
      </c>
      <c r="L30" s="201"/>
      <c r="M30" s="220"/>
      <c r="U30" s="140"/>
    </row>
    <row r="31" spans="1:35">
      <c r="C31" s="140">
        <v>0.83799999999999997</v>
      </c>
      <c r="D31" s="140">
        <v>0.96</v>
      </c>
      <c r="E31" s="140">
        <v>0.83799999999999997</v>
      </c>
      <c r="F31" s="140">
        <v>0.65400000000000003</v>
      </c>
      <c r="G31" s="140">
        <v>0.65400000000000003</v>
      </c>
      <c r="H31" s="140">
        <v>0.65400000000000003</v>
      </c>
      <c r="I31" s="140">
        <v>0.39500000000000002</v>
      </c>
      <c r="J31" s="140">
        <v>0.39500000000000002</v>
      </c>
      <c r="K31" s="140">
        <v>0.39500000000000002</v>
      </c>
      <c r="T31" s="140"/>
      <c r="U31" s="140"/>
    </row>
    <row r="32" spans="1:35">
      <c r="T32" s="140"/>
      <c r="U32" s="140"/>
    </row>
    <row r="33" spans="1:21">
      <c r="Q33" s="167"/>
      <c r="R33" s="167"/>
      <c r="S33" s="167"/>
      <c r="T33" s="140"/>
      <c r="U33" s="140"/>
    </row>
    <row r="34" spans="1:21">
      <c r="P34" s="203"/>
      <c r="T34" s="140"/>
      <c r="U34" s="140"/>
    </row>
    <row r="35" spans="1:21">
      <c r="A35" s="221"/>
      <c r="B35" s="221"/>
      <c r="C35" s="221" t="s">
        <v>5</v>
      </c>
      <c r="D35" s="221" t="s">
        <v>46</v>
      </c>
      <c r="E35" s="221"/>
      <c r="F35" s="221" t="s">
        <v>47</v>
      </c>
      <c r="G35" s="221"/>
      <c r="H35" s="221"/>
      <c r="I35" s="221"/>
      <c r="J35" s="221"/>
      <c r="K35" s="221"/>
      <c r="L35" s="221"/>
      <c r="M35" s="221"/>
      <c r="N35" s="221"/>
      <c r="P35" s="203"/>
      <c r="T35" s="140"/>
      <c r="U35" s="140"/>
    </row>
    <row r="36" spans="1:21">
      <c r="A36" s="222" t="s">
        <v>0</v>
      </c>
      <c r="B36" s="221"/>
      <c r="C36" s="249">
        <v>3945.8120753557009</v>
      </c>
      <c r="D36" s="250">
        <v>14.817627268085841</v>
      </c>
      <c r="E36" s="221"/>
      <c r="F36" s="221"/>
      <c r="G36" s="221"/>
      <c r="H36" s="221"/>
      <c r="I36" s="221"/>
      <c r="J36" s="225"/>
      <c r="K36" s="226"/>
      <c r="L36" s="227"/>
      <c r="M36" s="228"/>
      <c r="N36" s="228"/>
      <c r="P36" s="203"/>
      <c r="T36" s="140"/>
      <c r="U36" s="140"/>
    </row>
    <row r="37" spans="1:21">
      <c r="A37" s="221" t="s">
        <v>10</v>
      </c>
      <c r="B37" s="221"/>
      <c r="C37" s="249">
        <v>7411.8059838297313</v>
      </c>
      <c r="D37" s="250">
        <v>15.008059167680335</v>
      </c>
      <c r="E37" s="221"/>
      <c r="F37" s="226">
        <v>3465.9939084740304</v>
      </c>
      <c r="G37" s="229">
        <v>0.19043189959449336</v>
      </c>
      <c r="H37" s="230">
        <v>18200.700176044746</v>
      </c>
      <c r="I37" s="231"/>
      <c r="J37" s="232"/>
      <c r="K37" s="226"/>
      <c r="L37" s="233"/>
      <c r="M37" s="229"/>
      <c r="N37" s="234"/>
      <c r="P37" s="203"/>
      <c r="T37" s="140"/>
      <c r="U37" s="140"/>
    </row>
    <row r="38" spans="1:21">
      <c r="A38" s="221" t="s">
        <v>9</v>
      </c>
      <c r="B38" s="221"/>
      <c r="C38" s="249">
        <v>8361.5467068722246</v>
      </c>
      <c r="D38" s="250">
        <v>15.042619512323609</v>
      </c>
      <c r="E38" s="221"/>
      <c r="F38" s="226">
        <v>949.7407230424933</v>
      </c>
      <c r="G38" s="229">
        <v>3.4560344643274732E-2</v>
      </c>
      <c r="H38" s="230">
        <v>27480.649653397137</v>
      </c>
      <c r="I38" s="231"/>
      <c r="J38" s="232"/>
      <c r="K38" s="229"/>
      <c r="L38" s="233"/>
      <c r="M38" s="229"/>
      <c r="N38" s="234"/>
      <c r="T38" s="140"/>
      <c r="U38" s="140"/>
    </row>
    <row r="39" spans="1:21">
      <c r="A39" s="221" t="s">
        <v>38</v>
      </c>
      <c r="B39" s="221"/>
      <c r="C39" s="249">
        <v>10234.648465251199</v>
      </c>
      <c r="D39" s="250">
        <v>14.890735478963713</v>
      </c>
      <c r="E39" s="221"/>
      <c r="F39" s="226">
        <v>1873.1017583789744</v>
      </c>
      <c r="G39" s="229">
        <v>-0.15188403335989697</v>
      </c>
      <c r="H39" s="234"/>
      <c r="I39" s="231"/>
      <c r="J39" s="232"/>
      <c r="K39" s="229"/>
      <c r="L39" s="233"/>
      <c r="M39" s="229"/>
      <c r="N39" s="227"/>
      <c r="T39" s="140"/>
      <c r="U39" s="140"/>
    </row>
    <row r="40" spans="1:21">
      <c r="A40" s="221" t="s">
        <v>39</v>
      </c>
      <c r="B40" s="221"/>
      <c r="C40" s="249">
        <v>13364.061984492593</v>
      </c>
      <c r="D40" s="250">
        <v>15.069722382783439</v>
      </c>
      <c r="E40" s="221"/>
      <c r="F40" s="226">
        <v>5002.5152776203686</v>
      </c>
      <c r="G40" s="229">
        <v>2.7102870459829731E-2</v>
      </c>
      <c r="H40" s="230">
        <v>184575.10930566562</v>
      </c>
      <c r="I40" s="231"/>
      <c r="J40" s="232"/>
      <c r="K40" s="226"/>
      <c r="L40" s="233"/>
      <c r="M40" s="229"/>
      <c r="N40" s="234"/>
      <c r="T40" s="140"/>
      <c r="U40" s="140"/>
    </row>
    <row r="41" spans="1:21">
      <c r="A41" s="221"/>
      <c r="B41" s="221"/>
      <c r="C41" s="221"/>
      <c r="D41" s="221"/>
      <c r="E41" s="221"/>
      <c r="F41" s="221"/>
      <c r="G41" s="221"/>
      <c r="H41" s="221"/>
      <c r="I41" s="221"/>
      <c r="J41" s="251"/>
      <c r="K41" s="228"/>
      <c r="L41" s="251"/>
      <c r="M41" s="251"/>
      <c r="N41" s="251"/>
      <c r="T41" s="140"/>
      <c r="U41" s="140"/>
    </row>
    <row r="42" spans="1:21">
      <c r="A42" s="221"/>
      <c r="B42" s="221"/>
      <c r="C42" s="221"/>
      <c r="D42" s="221"/>
      <c r="E42" s="221"/>
      <c r="F42" s="221"/>
      <c r="G42" s="221"/>
      <c r="H42" s="221"/>
      <c r="I42" s="221"/>
      <c r="J42" s="135"/>
      <c r="K42" s="228"/>
      <c r="L42" s="236"/>
      <c r="M42" s="228"/>
      <c r="N42" s="228"/>
      <c r="T42" s="140"/>
      <c r="U42" s="140"/>
    </row>
    <row r="43" spans="1:21">
      <c r="A43" s="222"/>
      <c r="B43" s="221"/>
      <c r="C43" s="237"/>
      <c r="D43" s="238"/>
      <c r="E43" s="221"/>
      <c r="F43" s="221"/>
      <c r="G43" s="221"/>
      <c r="H43" s="221"/>
      <c r="I43" s="221"/>
      <c r="J43" s="136"/>
      <c r="K43" s="237"/>
      <c r="L43" s="239"/>
      <c r="M43" s="221"/>
      <c r="N43" s="221"/>
      <c r="T43" s="140"/>
      <c r="U43" s="140"/>
    </row>
    <row r="44" spans="1:21">
      <c r="A44" s="221"/>
      <c r="B44" s="221"/>
      <c r="C44" s="237"/>
      <c r="D44" s="238"/>
      <c r="E44" s="221"/>
      <c r="F44" s="237"/>
      <c r="G44" s="250"/>
      <c r="H44" s="240"/>
      <c r="I44" s="231"/>
      <c r="J44" s="241"/>
      <c r="K44" s="237"/>
      <c r="L44" s="239"/>
      <c r="M44" s="242"/>
      <c r="N44" s="249"/>
      <c r="P44" s="243"/>
      <c r="T44" s="140"/>
      <c r="U44" s="140"/>
    </row>
    <row r="45" spans="1:21">
      <c r="A45" s="221"/>
      <c r="B45" s="221"/>
      <c r="C45" s="237"/>
      <c r="D45" s="238"/>
      <c r="E45" s="221"/>
      <c r="F45" s="237"/>
      <c r="G45" s="250"/>
      <c r="H45" s="240"/>
      <c r="I45" s="231"/>
      <c r="J45" s="241"/>
      <c r="K45" s="237"/>
      <c r="L45" s="239"/>
      <c r="M45" s="242"/>
      <c r="N45" s="249"/>
      <c r="T45" s="140"/>
      <c r="U45" s="140"/>
    </row>
    <row r="46" spans="1:21" s="247" customFormat="1">
      <c r="A46" s="221"/>
      <c r="B46" s="221"/>
      <c r="C46" s="237"/>
      <c r="D46" s="238"/>
      <c r="E46" s="221"/>
      <c r="F46" s="237"/>
      <c r="G46" s="250"/>
      <c r="H46" s="240"/>
      <c r="I46" s="231"/>
      <c r="J46" s="221"/>
      <c r="K46" s="237"/>
      <c r="L46" s="238"/>
      <c r="M46" s="242"/>
      <c r="N46" s="249"/>
      <c r="O46" s="140"/>
      <c r="P46" s="140"/>
      <c r="Q46" s="140"/>
      <c r="R46" s="140"/>
      <c r="S46" s="140"/>
    </row>
    <row r="47" spans="1:21" s="247" customFormat="1">
      <c r="A47" s="221"/>
      <c r="B47" s="221"/>
      <c r="C47" s="237"/>
      <c r="D47" s="238"/>
      <c r="E47" s="221"/>
      <c r="F47" s="237"/>
      <c r="G47" s="250"/>
      <c r="H47" s="240"/>
      <c r="I47" s="231"/>
      <c r="J47" s="221"/>
      <c r="K47" s="237"/>
      <c r="L47" s="238"/>
      <c r="M47" s="242"/>
      <c r="N47" s="249"/>
      <c r="O47" s="140"/>
      <c r="P47" s="140"/>
      <c r="Q47" s="140"/>
      <c r="R47" s="140"/>
      <c r="S47" s="140"/>
    </row>
    <row r="49" spans="1:16" s="140" customFormat="1"/>
    <row r="50" spans="1:16" s="140" customFormat="1"/>
    <row r="51" spans="1:16" s="140" customFormat="1"/>
    <row r="52" spans="1:16" s="140" customFormat="1"/>
    <row r="53" spans="1:16" s="140" customFormat="1"/>
    <row r="54" spans="1:16" s="140" customFormat="1"/>
    <row r="55" spans="1:16" s="140" customFormat="1"/>
    <row r="56" spans="1:16" s="140" customFormat="1"/>
    <row r="57" spans="1:16" s="140" customFormat="1">
      <c r="A57" s="143"/>
    </row>
    <row r="58" spans="1:16" s="140" customFormat="1">
      <c r="C58" s="244"/>
      <c r="D58" s="245"/>
      <c r="E58" s="245"/>
      <c r="F58" s="245"/>
      <c r="G58" s="245"/>
      <c r="H58" s="245"/>
      <c r="I58" s="245"/>
      <c r="J58" s="245"/>
      <c r="K58" s="245"/>
      <c r="L58" s="245"/>
      <c r="M58" s="244"/>
      <c r="N58" s="244"/>
      <c r="O58" s="244"/>
      <c r="P58" s="246"/>
    </row>
    <row r="59" spans="1:16" s="140" customFormat="1"/>
    <row r="60" spans="1:16" s="140" customFormat="1"/>
    <row r="61" spans="1:16" s="140" customFormat="1"/>
    <row r="62" spans="1:16" s="140" customFormat="1"/>
    <row r="63" spans="1:16" s="140" customFormat="1"/>
    <row r="64" spans="1:16" s="140" customFormat="1"/>
    <row r="65" s="140" customFormat="1"/>
    <row r="66" s="140" customFormat="1"/>
    <row r="67" s="140" customFormat="1"/>
    <row r="68" s="140" customFormat="1"/>
    <row r="69" s="140" customFormat="1"/>
    <row r="70" s="140" customFormat="1"/>
    <row r="71" s="140" customFormat="1"/>
  </sheetData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topLeftCell="A13" workbookViewId="0">
      <selection activeCell="K13" sqref="K13"/>
    </sheetView>
  </sheetViews>
  <sheetFormatPr baseColWidth="10" defaultColWidth="8.83203125" defaultRowHeight="14" x14ac:dyDescent="0"/>
  <cols>
    <col min="1" max="1" width="42.5" customWidth="1"/>
    <col min="2" max="2" width="61.5" customWidth="1"/>
  </cols>
  <sheetData>
    <row r="1" spans="1:3">
      <c r="A1" s="252" t="s">
        <v>55</v>
      </c>
      <c r="B1" s="252" t="s">
        <v>56</v>
      </c>
      <c r="C1" s="247"/>
    </row>
    <row r="2" spans="1:3">
      <c r="A2" s="252" t="s">
        <v>57</v>
      </c>
      <c r="B2" s="252">
        <v>1967</v>
      </c>
      <c r="C2" s="247"/>
    </row>
    <row r="3" spans="1:3">
      <c r="A3" s="252" t="s">
        <v>58</v>
      </c>
      <c r="B3" s="252">
        <v>4548</v>
      </c>
      <c r="C3" s="251">
        <v>5629.85</v>
      </c>
    </row>
    <row r="4" spans="1:3">
      <c r="A4" s="252" t="s">
        <v>59</v>
      </c>
      <c r="B4" s="252">
        <v>1012</v>
      </c>
      <c r="C4" s="247"/>
    </row>
    <row r="5" spans="1:3">
      <c r="A5" s="252" t="s">
        <v>60</v>
      </c>
      <c r="B5" s="252">
        <v>670</v>
      </c>
      <c r="C5" s="247"/>
    </row>
    <row r="6" spans="1:3">
      <c r="A6" s="252" t="s">
        <v>61</v>
      </c>
      <c r="B6" s="252">
        <v>1012</v>
      </c>
      <c r="C6" s="247"/>
    </row>
    <row r="7" spans="1:3">
      <c r="A7" s="252" t="s">
        <v>36</v>
      </c>
      <c r="B7" s="252">
        <v>1012</v>
      </c>
      <c r="C7" s="247"/>
    </row>
    <row r="8" spans="1:3">
      <c r="A8" s="252" t="s">
        <v>48</v>
      </c>
      <c r="B8" s="252">
        <v>28553</v>
      </c>
      <c r="C8" s="247"/>
    </row>
    <row r="9" spans="1:3">
      <c r="A9" s="252" t="s">
        <v>62</v>
      </c>
      <c r="B9" s="252">
        <v>8792</v>
      </c>
      <c r="C9" s="247"/>
    </row>
    <row r="10" spans="1:3">
      <c r="A10" s="252" t="s">
        <v>63</v>
      </c>
      <c r="B10" s="252">
        <v>58997</v>
      </c>
      <c r="C10" s="247"/>
    </row>
    <row r="11" spans="1:3">
      <c r="A11" s="252" t="s">
        <v>64</v>
      </c>
      <c r="B11" s="252">
        <v>75295</v>
      </c>
      <c r="C11" s="247"/>
    </row>
    <row r="12" spans="1:3">
      <c r="A12" s="252" t="s">
        <v>65</v>
      </c>
      <c r="B12" s="252">
        <v>57169</v>
      </c>
      <c r="C12" s="247"/>
    </row>
    <row r="13" spans="1:3" ht="28">
      <c r="A13" s="252" t="s">
        <v>66</v>
      </c>
      <c r="B13" s="252">
        <v>4080</v>
      </c>
      <c r="C13" s="247"/>
    </row>
    <row r="14" spans="1:3">
      <c r="A14" s="252" t="s">
        <v>67</v>
      </c>
      <c r="B14" s="252">
        <v>64704</v>
      </c>
      <c r="C14" s="247"/>
    </row>
    <row r="15" spans="1:3">
      <c r="A15" s="252" t="s">
        <v>68</v>
      </c>
      <c r="B15" s="252">
        <v>77742</v>
      </c>
      <c r="C15" s="247"/>
    </row>
    <row r="16" spans="1:3">
      <c r="A16" s="252" t="s">
        <v>69</v>
      </c>
      <c r="B16" s="252">
        <v>85212</v>
      </c>
      <c r="C16" s="247"/>
    </row>
    <row r="17" spans="1:5">
      <c r="A17" s="248"/>
      <c r="B17" s="248"/>
      <c r="C17" s="248"/>
      <c r="D17" s="247"/>
      <c r="E17" s="247"/>
    </row>
    <row r="18" spans="1:5">
      <c r="A18" s="252" t="s">
        <v>70</v>
      </c>
      <c r="B18" s="252" t="s">
        <v>46</v>
      </c>
      <c r="C18" s="252" t="s">
        <v>71</v>
      </c>
      <c r="D18" s="247"/>
      <c r="E18" s="247"/>
    </row>
    <row r="19" spans="1:5" ht="42">
      <c r="A19" s="252" t="s">
        <v>72</v>
      </c>
      <c r="B19" s="252">
        <v>0.83799999999999997</v>
      </c>
      <c r="C19" s="252" t="s">
        <v>73</v>
      </c>
      <c r="D19" s="247"/>
      <c r="E19" s="247"/>
    </row>
    <row r="20" spans="1:5">
      <c r="A20" s="252" t="s">
        <v>74</v>
      </c>
      <c r="B20" s="252">
        <v>0.65400000000000003</v>
      </c>
      <c r="C20" s="252"/>
      <c r="D20" s="247"/>
      <c r="E20" s="247"/>
    </row>
    <row r="21" spans="1:5">
      <c r="A21" s="252" t="s">
        <v>75</v>
      </c>
      <c r="B21" s="252">
        <v>0.39500000000000002</v>
      </c>
      <c r="C21" s="252"/>
      <c r="D21" s="247"/>
      <c r="E21" s="247"/>
    </row>
    <row r="22" spans="1:5">
      <c r="A22" s="252" t="s">
        <v>76</v>
      </c>
      <c r="B22" s="252">
        <v>0.629</v>
      </c>
      <c r="C22" s="252"/>
      <c r="D22" s="247"/>
      <c r="E22" s="247"/>
    </row>
    <row r="23" spans="1:5" ht="28">
      <c r="A23" s="252" t="s">
        <v>60</v>
      </c>
      <c r="B23" s="252" t="s">
        <v>77</v>
      </c>
      <c r="C23" s="252" t="s">
        <v>49</v>
      </c>
      <c r="D23" s="251">
        <v>8.2191780821917802E-4</v>
      </c>
      <c r="E23" s="247"/>
    </row>
    <row r="24" spans="1:5" ht="112">
      <c r="A24" s="252" t="s">
        <v>78</v>
      </c>
      <c r="B24" s="252" t="s">
        <v>79</v>
      </c>
      <c r="C24" s="252" t="s">
        <v>80</v>
      </c>
      <c r="D24" s="251">
        <v>3.3698630136986298E-3</v>
      </c>
      <c r="E24" s="251">
        <v>8.2191780821917802E-4</v>
      </c>
    </row>
    <row r="25" spans="1:5" ht="28">
      <c r="A25" s="252" t="s">
        <v>81</v>
      </c>
      <c r="B25" s="252" t="s">
        <v>82</v>
      </c>
      <c r="C25" s="252" t="s">
        <v>51</v>
      </c>
      <c r="D25" s="251">
        <v>6.5753424657534242E-3</v>
      </c>
      <c r="E25" s="247"/>
    </row>
    <row r="26" spans="1:5" ht="28">
      <c r="A26" s="252" t="s">
        <v>83</v>
      </c>
      <c r="B26" s="252" t="s">
        <v>84</v>
      </c>
      <c r="C26" s="252" t="s">
        <v>50</v>
      </c>
      <c r="D26" s="251">
        <v>8.2191780821917802E-4</v>
      </c>
      <c r="E26" s="247"/>
    </row>
    <row r="27" spans="1:5">
      <c r="A27" s="248"/>
      <c r="B27" s="248"/>
      <c r="C27" s="248" t="s">
        <v>85</v>
      </c>
      <c r="D27" s="247"/>
      <c r="E27" s="247"/>
    </row>
    <row r="28" spans="1:5">
      <c r="A28" s="251" t="s">
        <v>48</v>
      </c>
      <c r="B28" s="248"/>
      <c r="C28" s="248">
        <v>5.0000000000000001E-4</v>
      </c>
      <c r="D28" s="247"/>
      <c r="E28" s="247"/>
    </row>
    <row r="29" spans="1:5">
      <c r="A29" s="248"/>
      <c r="B29" s="248"/>
      <c r="C29" s="248"/>
      <c r="D29" s="247"/>
      <c r="E29" s="247"/>
    </row>
    <row r="30" spans="1:5">
      <c r="A30" s="253" t="s">
        <v>86</v>
      </c>
      <c r="B30" s="248"/>
      <c r="C30" s="248"/>
      <c r="D30" s="247"/>
      <c r="E30" s="247"/>
    </row>
    <row r="31" spans="1:5">
      <c r="A31" s="248"/>
      <c r="B31" s="248"/>
      <c r="C31" s="248"/>
      <c r="D31" s="247"/>
      <c r="E31" s="247"/>
    </row>
    <row r="32" spans="1:5">
      <c r="A32" s="248"/>
      <c r="B32" s="248"/>
      <c r="C32" s="248"/>
      <c r="D32" s="247"/>
      <c r="E32" s="247"/>
    </row>
    <row r="33" spans="1:3">
      <c r="A33" s="248"/>
      <c r="B33" s="252"/>
      <c r="C33" s="252"/>
    </row>
    <row r="34" spans="1:3">
      <c r="A34" s="248"/>
      <c r="B34" s="248"/>
      <c r="C34" s="248"/>
    </row>
    <row r="35" spans="1:3">
      <c r="A35" s="248"/>
      <c r="B35" s="248"/>
      <c r="C35" s="248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Comparison CEA</vt:lpstr>
      <vt:lpstr>MGH</vt:lpstr>
      <vt:lpstr>FHCRC</vt:lpstr>
      <vt:lpstr>ErasmusUW</vt:lpstr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Inadomi, John</dc:creator>
  <cp:lastModifiedBy>Kathleen Curtius</cp:lastModifiedBy>
  <dcterms:created xsi:type="dcterms:W3CDTF">2015-09-28T18:35:41Z</dcterms:created>
  <dcterms:modified xsi:type="dcterms:W3CDTF">2016-03-10T23:37:12Z</dcterms:modified>
</cp:coreProperties>
</file>