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11_3C4179B01545E19DD6C385890107473B0B440F85" xr6:coauthVersionLast="47" xr6:coauthVersionMax="47" xr10:uidLastSave="{00000000-0000-0000-0000-000000000000}"/>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Q1" i="11" l="1"/>
  <c r="E9" i="11" s="1"/>
  <c r="E21" i="11" s="1"/>
  <c r="F21" i="11" l="1"/>
  <c r="E22" i="11" s="1"/>
  <c r="E23" i="11" s="1"/>
  <c r="E27" i="11"/>
  <c r="F9" i="11"/>
  <c r="E10" i="11" s="1"/>
  <c r="I5" i="1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H28" i="1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F29" i="11" l="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<sst xmlns="http://schemas.openxmlformats.org/spreadsheetml/2006/main" count="72" uniqueCount="55">
  <si>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Europa project</t>
  </si>
  <si>
    <t>Project start:</t>
  </si>
  <si>
    <t>VanArsdel, Ltd.</t>
  </si>
  <si>
    <t>Project lead</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</si>
  <si>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</si>
  <si>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</si>
  <si>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</si>
  <si>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</si>
  <si>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</si>
  <si>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</si>
  <si>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</si>
  <si>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</si>
  <si>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</si>
  <si>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Initiation</t>
  </si>
  <si>
    <t>Define goals</t>
  </si>
  <si>
    <t>Gokce Aslan</t>
  </si>
  <si>
    <t>Conduct studies</t>
  </si>
  <si>
    <t>Hayden Cook</t>
  </si>
  <si>
    <t>Establish comms</t>
  </si>
  <si>
    <t>Jens Martensson</t>
  </si>
  <si>
    <t>Develop charter</t>
  </si>
  <si>
    <t>Nuria Acevedo</t>
  </si>
  <si>
    <t>Set up team</t>
  </si>
  <si>
    <t>Olivia Wilson</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</si>
  <si>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</si>
  <si>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</si>
  <si>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</si>
  <si>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</si>
  <si>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</si>
  <si>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</si>
  <si>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</si>
  <si>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</si>
  <si>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</si>
  <si>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</si>
  <si>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</si>
  <si>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</si>
  <si>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Evaluation</t>
  </si>
  <si>
    <t>Track expenses</t>
  </si>
  <si>
    <t>Evaluate progress</t>
  </si>
  <si>
    <t>Address risks</t>
  </si>
  <si>
    <t>Gather feedback</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</si>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</sst>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0" fillId="11" borderId="16" xfId="0" applyFont="1" applyFill="1" applyBorder="1" applyAlignment="1">
      <alignment horizontal="center" vertical="center"/>
    </xf>
    <xf numFmtId="0" fontId="27" fillId="0" borderId="0" xfId="0" applyFont="1" applyAlignment="1">
      <alignment horizontal="left"/>
    </xf>
    <xf numFmtId="166" fontId="27" fillId="0" borderId="0" xfId="9" applyFont="1" applyBorder="1" applyAlignment="1">
      <alignment horizontal="left"/>
    </xf>
    <xf numFmtId="0" fontId="26" fillId="0" borderId="0" xfId="8" applyFont="1" applyAlignment="1">
      <alignment horizontal="left"/>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4" fillId="0" borderId="0" xfId="0" applyFont="1" applyAlignment="1"/>
    <xf numFmtId="0" fontId="28" fillId="0" borderId="0" xfId="0" applyFont="1" applyAlignment="1"/>
    <xf numFmtId="0" fontId="4" fillId="2" borderId="21"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heetViews>
  <sheetFormatPr defaultColWidth="8.75" defaultRowHeight="30" customHeight="1"/>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c r="A1" s="14"/>
      <c r="B1" s="98" t="s">
        <v>0</v>
      </c>
      <c r="C1" s="18"/>
      <c r="D1" s="19"/>
      <c r="E1" s="20"/>
      <c r="F1" s="21"/>
      <c r="H1" s="1"/>
      <c r="I1" s="113" t="s">
        <v>1</v>
      </c>
      <c r="J1" s="117"/>
      <c r="K1" s="117"/>
      <c r="L1" s="117"/>
      <c r="M1" s="117"/>
      <c r="N1" s="117"/>
      <c r="O1" s="117"/>
      <c r="P1" s="24"/>
      <c r="Q1" s="112">
        <f ca="1">TODAY()</f>
        <v>45453</v>
      </c>
      <c r="R1" s="118"/>
      <c r="S1" s="118"/>
      <c r="T1" s="118"/>
      <c r="U1" s="118"/>
      <c r="V1" s="118"/>
      <c r="W1" s="118"/>
      <c r="X1" s="118"/>
      <c r="Y1" s="118"/>
      <c r="Z1" s="118"/>
    </row>
    <row r="2" spans="1:64" ht="30" customHeight="1">
      <c r="B2" s="96" t="s">
        <v>2</v>
      </c>
      <c r="C2" s="97" t="s">
        <v>3</v>
      </c>
      <c r="D2" s="22"/>
      <c r="E2" s="23"/>
      <c r="F2" s="22"/>
      <c r="I2" s="113" t="s">
        <v>4</v>
      </c>
      <c r="J2" s="117"/>
      <c r="K2" s="117"/>
      <c r="L2" s="117"/>
      <c r="M2" s="117"/>
      <c r="N2" s="117"/>
      <c r="O2" s="117"/>
      <c r="P2" s="24"/>
      <c r="Q2" s="111">
        <v>1</v>
      </c>
      <c r="R2" s="118"/>
      <c r="S2" s="118"/>
      <c r="T2" s="118"/>
      <c r="U2" s="118"/>
      <c r="V2" s="118"/>
      <c r="W2" s="118"/>
      <c r="X2" s="118"/>
      <c r="Y2" s="118"/>
      <c r="Z2" s="118"/>
    </row>
    <row r="3" spans="1:64" s="26" customFormat="1" ht="30" customHeight="1">
      <c r="A3" s="13"/>
      <c r="B3" s="25" t="s">
        <v>5</v>
      </c>
      <c r="D3" s="27"/>
      <c r="E3" s="28"/>
    </row>
    <row r="4" spans="1:64" s="26" customFormat="1" ht="30" customHeight="1">
      <c r="A4" s="14"/>
      <c r="B4" s="29" t="s">
        <v>6</v>
      </c>
      <c r="E4" s="30"/>
      <c r="I4" s="116">
        <f ca="1">I5</f>
        <v>45453</v>
      </c>
      <c r="J4" s="114"/>
      <c r="K4" s="114"/>
      <c r="L4" s="114"/>
      <c r="M4" s="114"/>
      <c r="N4" s="114"/>
      <c r="O4" s="114"/>
      <c r="P4" s="114">
        <f ca="1">P5</f>
        <v>45460</v>
      </c>
      <c r="Q4" s="114"/>
      <c r="R4" s="114"/>
      <c r="S4" s="114"/>
      <c r="T4" s="114"/>
      <c r="U4" s="114"/>
      <c r="V4" s="114"/>
      <c r="W4" s="114">
        <f ca="1">W5</f>
        <v>45467</v>
      </c>
      <c r="X4" s="114"/>
      <c r="Y4" s="114"/>
      <c r="Z4" s="114"/>
      <c r="AA4" s="114"/>
      <c r="AB4" s="114"/>
      <c r="AC4" s="114"/>
      <c r="AD4" s="114">
        <f ca="1">AD5</f>
        <v>45474</v>
      </c>
      <c r="AE4" s="114"/>
      <c r="AF4" s="114"/>
      <c r="AG4" s="114"/>
      <c r="AH4" s="114"/>
      <c r="AI4" s="114"/>
      <c r="AJ4" s="114"/>
      <c r="AK4" s="114">
        <f ca="1">AK5</f>
        <v>45481</v>
      </c>
      <c r="AL4" s="114"/>
      <c r="AM4" s="114"/>
      <c r="AN4" s="114"/>
      <c r="AO4" s="114"/>
      <c r="AP4" s="114"/>
      <c r="AQ4" s="114"/>
      <c r="AR4" s="114">
        <f ca="1">AR5</f>
        <v>45488</v>
      </c>
      <c r="AS4" s="114"/>
      <c r="AT4" s="114"/>
      <c r="AU4" s="114"/>
      <c r="AV4" s="114"/>
      <c r="AW4" s="114"/>
      <c r="AX4" s="114"/>
      <c r="AY4" s="114">
        <f ca="1">AY5</f>
        <v>45495</v>
      </c>
      <c r="AZ4" s="114"/>
      <c r="BA4" s="114"/>
      <c r="BB4" s="114"/>
      <c r="BC4" s="114"/>
      <c r="BD4" s="114"/>
      <c r="BE4" s="114"/>
      <c r="BF4" s="114">
        <f ca="1">BF5</f>
        <v>45502</v>
      </c>
      <c r="BG4" s="114"/>
      <c r="BH4" s="114"/>
      <c r="BI4" s="114"/>
      <c r="BJ4" s="114"/>
      <c r="BK4" s="114"/>
      <c r="BL4" s="115"/>
    </row>
    <row r="5" spans="1:64" s="26" customFormat="1" ht="15" customHeight="1">
      <c r="A5" s="106"/>
      <c r="B5" s="107" t="s">
        <v>7</v>
      </c>
      <c r="C5" s="109" t="s">
        <v>8</v>
      </c>
      <c r="D5" s="110" t="s">
        <v>9</v>
      </c>
      <c r="E5" s="110" t="s">
        <v>10</v>
      </c>
      <c r="F5" s="110" t="s">
        <v>11</v>
      </c>
      <c r="I5" s="31">
        <f ca="1">Project_Start-WEEKDAY(Project_Start,1)+2+7*(Display_Week-1)</f>
        <v>45453</v>
      </c>
      <c r="J5" s="31">
        <f ca="1">I5+1</f>
        <v>45454</v>
      </c>
      <c r="K5" s="31">
        <f t="shared" ref="K5:AX5" ca="1" si="0">J5+1</f>
        <v>45455</v>
      </c>
      <c r="L5" s="31">
        <f t="shared" ca="1" si="0"/>
        <v>45456</v>
      </c>
      <c r="M5" s="31">
        <f t="shared" ca="1" si="0"/>
        <v>45457</v>
      </c>
      <c r="N5" s="31">
        <f t="shared" ca="1" si="0"/>
        <v>45458</v>
      </c>
      <c r="O5" s="32">
        <f t="shared" ca="1" si="0"/>
        <v>45459</v>
      </c>
      <c r="P5" s="33">
        <f ca="1">O5+1</f>
        <v>45460</v>
      </c>
      <c r="Q5" s="31">
        <f ca="1">P5+1</f>
        <v>45461</v>
      </c>
      <c r="R5" s="31">
        <f t="shared" ca="1" si="0"/>
        <v>45462</v>
      </c>
      <c r="S5" s="31">
        <f t="shared" ca="1" si="0"/>
        <v>45463</v>
      </c>
      <c r="T5" s="31">
        <f t="shared" ca="1" si="0"/>
        <v>45464</v>
      </c>
      <c r="U5" s="31">
        <f t="shared" ca="1" si="0"/>
        <v>45465</v>
      </c>
      <c r="V5" s="32">
        <f t="shared" ca="1" si="0"/>
        <v>45466</v>
      </c>
      <c r="W5" s="33">
        <f ca="1">V5+1</f>
        <v>45467</v>
      </c>
      <c r="X5" s="31">
        <f ca="1">W5+1</f>
        <v>45468</v>
      </c>
      <c r="Y5" s="31">
        <f t="shared" ca="1" si="0"/>
        <v>45469</v>
      </c>
      <c r="Z5" s="31">
        <f t="shared" ca="1" si="0"/>
        <v>45470</v>
      </c>
      <c r="AA5" s="31">
        <f t="shared" ca="1" si="0"/>
        <v>45471</v>
      </c>
      <c r="AB5" s="31">
        <f t="shared" ca="1" si="0"/>
        <v>45472</v>
      </c>
      <c r="AC5" s="32">
        <f t="shared" ca="1" si="0"/>
        <v>45473</v>
      </c>
      <c r="AD5" s="33">
        <f ca="1">AC5+1</f>
        <v>45474</v>
      </c>
      <c r="AE5" s="31">
        <f ca="1">AD5+1</f>
        <v>45475</v>
      </c>
      <c r="AF5" s="31">
        <f t="shared" ca="1" si="0"/>
        <v>45476</v>
      </c>
      <c r="AG5" s="31">
        <f t="shared" ca="1" si="0"/>
        <v>45477</v>
      </c>
      <c r="AH5" s="31">
        <f t="shared" ca="1" si="0"/>
        <v>45478</v>
      </c>
      <c r="AI5" s="31">
        <f t="shared" ca="1" si="0"/>
        <v>45479</v>
      </c>
      <c r="AJ5" s="32">
        <f t="shared" ca="1" si="0"/>
        <v>45480</v>
      </c>
      <c r="AK5" s="33">
        <f ca="1">AJ5+1</f>
        <v>45481</v>
      </c>
      <c r="AL5" s="31">
        <f ca="1">AK5+1</f>
        <v>45482</v>
      </c>
      <c r="AM5" s="31">
        <f t="shared" ca="1" si="0"/>
        <v>45483</v>
      </c>
      <c r="AN5" s="31">
        <f t="shared" ca="1" si="0"/>
        <v>45484</v>
      </c>
      <c r="AO5" s="31">
        <f t="shared" ca="1" si="0"/>
        <v>45485</v>
      </c>
      <c r="AP5" s="31">
        <f t="shared" ca="1" si="0"/>
        <v>45486</v>
      </c>
      <c r="AQ5" s="32">
        <f t="shared" ca="1" si="0"/>
        <v>45487</v>
      </c>
      <c r="AR5" s="33">
        <f ca="1">AQ5+1</f>
        <v>45488</v>
      </c>
      <c r="AS5" s="31">
        <f ca="1">AR5+1</f>
        <v>45489</v>
      </c>
      <c r="AT5" s="31">
        <f t="shared" ca="1" si="0"/>
        <v>45490</v>
      </c>
      <c r="AU5" s="31">
        <f t="shared" ca="1" si="0"/>
        <v>45491</v>
      </c>
      <c r="AV5" s="31">
        <f t="shared" ca="1" si="0"/>
        <v>45492</v>
      </c>
      <c r="AW5" s="31">
        <f t="shared" ca="1" si="0"/>
        <v>45493</v>
      </c>
      <c r="AX5" s="32">
        <f t="shared" ca="1" si="0"/>
        <v>45494</v>
      </c>
      <c r="AY5" s="33">
        <f ca="1">AX5+1</f>
        <v>45495</v>
      </c>
      <c r="AZ5" s="31">
        <f ca="1">AY5+1</f>
        <v>45496</v>
      </c>
      <c r="BA5" s="31">
        <f t="shared" ref="BA5:BE5" ca="1" si="1">AZ5+1</f>
        <v>45497</v>
      </c>
      <c r="BB5" s="31">
        <f t="shared" ca="1" si="1"/>
        <v>45498</v>
      </c>
      <c r="BC5" s="31">
        <f t="shared" ca="1" si="1"/>
        <v>45499</v>
      </c>
      <c r="BD5" s="31">
        <f t="shared" ca="1" si="1"/>
        <v>45500</v>
      </c>
      <c r="BE5" s="32">
        <f t="shared" ca="1" si="1"/>
        <v>45501</v>
      </c>
      <c r="BF5" s="33">
        <f ca="1">BE5+1</f>
        <v>45502</v>
      </c>
      <c r="BG5" s="31">
        <f ca="1">BF5+1</f>
        <v>45503</v>
      </c>
      <c r="BH5" s="31">
        <f t="shared" ref="BH5:BL5" ca="1" si="2">BG5+1</f>
        <v>45504</v>
      </c>
      <c r="BI5" s="31">
        <f t="shared" ca="1" si="2"/>
        <v>45505</v>
      </c>
      <c r="BJ5" s="31">
        <f t="shared" ca="1" si="2"/>
        <v>45506</v>
      </c>
      <c r="BK5" s="31">
        <f t="shared" ca="1" si="2"/>
        <v>45507</v>
      </c>
      <c r="BL5" s="31">
        <f t="shared" ca="1" si="2"/>
        <v>45508</v>
      </c>
    </row>
    <row r="6" spans="1:64" s="26" customFormat="1" ht="15" customHeight="1" thickBot="1">
      <c r="A6" s="106"/>
      <c r="B6" s="108"/>
      <c r="C6" s="119"/>
      <c r="D6" s="119"/>
      <c r="E6" s="119"/>
      <c r="F6" s="119"/>
      <c r="I6" s="34" t="str">
        <f t="shared" ref="I6:AN6" ca="1" si="3">LEFT(TEXT(I5,"ddd"),1)</f>
        <v>d</v>
      </c>
      <c r="J6" s="35" t="str">
        <f t="shared" ca="1" si="3"/>
        <v>d</v>
      </c>
      <c r="K6" s="35" t="str">
        <f t="shared" ca="1" si="3"/>
        <v>d</v>
      </c>
      <c r="L6" s="35" t="str">
        <f t="shared" ca="1" si="3"/>
        <v>d</v>
      </c>
      <c r="M6" s="35" t="str">
        <f t="shared" ca="1" si="3"/>
        <v>d</v>
      </c>
      <c r="N6" s="35" t="str">
        <f t="shared" ca="1" si="3"/>
        <v>d</v>
      </c>
      <c r="O6" s="35" t="str">
        <f t="shared" ca="1" si="3"/>
        <v>d</v>
      </c>
      <c r="P6" s="35" t="str">
        <f t="shared" ca="1" si="3"/>
        <v>d</v>
      </c>
      <c r="Q6" s="35" t="str">
        <f t="shared" ca="1" si="3"/>
        <v>d</v>
      </c>
      <c r="R6" s="35" t="str">
        <f t="shared" ca="1" si="3"/>
        <v>d</v>
      </c>
      <c r="S6" s="35" t="str">
        <f t="shared" ca="1" si="3"/>
        <v>d</v>
      </c>
      <c r="T6" s="35" t="str">
        <f t="shared" ca="1" si="3"/>
        <v>d</v>
      </c>
      <c r="U6" s="35" t="str">
        <f t="shared" ca="1" si="3"/>
        <v>d</v>
      </c>
      <c r="V6" s="35" t="str">
        <f t="shared" ca="1" si="3"/>
        <v>d</v>
      </c>
      <c r="W6" s="35" t="str">
        <f t="shared" ca="1" si="3"/>
        <v>d</v>
      </c>
      <c r="X6" s="35" t="str">
        <f t="shared" ca="1" si="3"/>
        <v>d</v>
      </c>
      <c r="Y6" s="35" t="str">
        <f t="shared" ca="1" si="3"/>
        <v>d</v>
      </c>
      <c r="Z6" s="35" t="str">
        <f t="shared" ca="1" si="3"/>
        <v>d</v>
      </c>
      <c r="AA6" s="35" t="str">
        <f t="shared" ca="1" si="3"/>
        <v>d</v>
      </c>
      <c r="AB6" s="35" t="str">
        <f t="shared" ca="1" si="3"/>
        <v>d</v>
      </c>
      <c r="AC6" s="35" t="str">
        <f t="shared" ca="1" si="3"/>
        <v>d</v>
      </c>
      <c r="AD6" s="35" t="str">
        <f t="shared" ca="1" si="3"/>
        <v>d</v>
      </c>
      <c r="AE6" s="35" t="str">
        <f t="shared" ca="1" si="3"/>
        <v>d</v>
      </c>
      <c r="AF6" s="35" t="str">
        <f t="shared" ca="1" si="3"/>
        <v>d</v>
      </c>
      <c r="AG6" s="35" t="str">
        <f t="shared" ca="1" si="3"/>
        <v>d</v>
      </c>
      <c r="AH6" s="35" t="str">
        <f t="shared" ca="1" si="3"/>
        <v>d</v>
      </c>
      <c r="AI6" s="35" t="str">
        <f t="shared" ca="1" si="3"/>
        <v>d</v>
      </c>
      <c r="AJ6" s="35" t="str">
        <f t="shared" ca="1" si="3"/>
        <v>d</v>
      </c>
      <c r="AK6" s="35" t="str">
        <f t="shared" ca="1" si="3"/>
        <v>d</v>
      </c>
      <c r="AL6" s="35" t="str">
        <f t="shared" ca="1" si="3"/>
        <v>d</v>
      </c>
      <c r="AM6" s="35" t="str">
        <f t="shared" ca="1" si="3"/>
        <v>d</v>
      </c>
      <c r="AN6" s="35" t="str">
        <f t="shared" ca="1" si="3"/>
        <v>d</v>
      </c>
      <c r="AO6" s="35" t="str">
        <f t="shared" ref="AO6:BL6" ca="1" si="4">LEFT(TEXT(AO5,"ddd"),1)</f>
        <v>d</v>
      </c>
      <c r="AP6" s="35" t="str">
        <f t="shared" ca="1" si="4"/>
        <v>d</v>
      </c>
      <c r="AQ6" s="35" t="str">
        <f t="shared" ca="1" si="4"/>
        <v>d</v>
      </c>
      <c r="AR6" s="35" t="str">
        <f t="shared" ca="1" si="4"/>
        <v>d</v>
      </c>
      <c r="AS6" s="35" t="str">
        <f t="shared" ca="1" si="4"/>
        <v>d</v>
      </c>
      <c r="AT6" s="35" t="str">
        <f t="shared" ca="1" si="4"/>
        <v>d</v>
      </c>
      <c r="AU6" s="35" t="str">
        <f t="shared" ca="1" si="4"/>
        <v>d</v>
      </c>
      <c r="AV6" s="35" t="str">
        <f t="shared" ca="1" si="4"/>
        <v>d</v>
      </c>
      <c r="AW6" s="35" t="str">
        <f t="shared" ca="1" si="4"/>
        <v>d</v>
      </c>
      <c r="AX6" s="35" t="str">
        <f t="shared" ca="1" si="4"/>
        <v>d</v>
      </c>
      <c r="AY6" s="35" t="str">
        <f t="shared" ca="1" si="4"/>
        <v>d</v>
      </c>
      <c r="AZ6" s="35" t="str">
        <f t="shared" ca="1" si="4"/>
        <v>d</v>
      </c>
      <c r="BA6" s="35" t="str">
        <f t="shared" ca="1" si="4"/>
        <v>d</v>
      </c>
      <c r="BB6" s="35" t="str">
        <f t="shared" ca="1" si="4"/>
        <v>d</v>
      </c>
      <c r="BC6" s="35" t="str">
        <f t="shared" ca="1" si="4"/>
        <v>d</v>
      </c>
      <c r="BD6" s="35" t="str">
        <f t="shared" ca="1" si="4"/>
        <v>d</v>
      </c>
      <c r="BE6" s="35" t="str">
        <f t="shared" ca="1" si="4"/>
        <v>d</v>
      </c>
      <c r="BF6" s="35" t="str">
        <f t="shared" ca="1" si="4"/>
        <v>d</v>
      </c>
      <c r="BG6" s="35" t="str">
        <f t="shared" ca="1" si="4"/>
        <v>d</v>
      </c>
      <c r="BH6" s="35" t="str">
        <f t="shared" ca="1" si="4"/>
        <v>d</v>
      </c>
      <c r="BI6" s="35" t="str">
        <f t="shared" ca="1" si="4"/>
        <v>d</v>
      </c>
      <c r="BJ6" s="35" t="str">
        <f t="shared" ca="1" si="4"/>
        <v>d</v>
      </c>
      <c r="BK6" s="35" t="str">
        <f t="shared" ca="1" si="4"/>
        <v>d</v>
      </c>
      <c r="BL6" s="36" t="str">
        <f t="shared" ca="1" si="4"/>
        <v>d</v>
      </c>
    </row>
    <row r="7" spans="1:64" s="26" customFormat="1" ht="30" hidden="1" customHeight="1" thickBot="1">
      <c r="A7" s="13" t="s">
        <v>12</v>
      </c>
      <c r="B7" s="37"/>
      <c r="C7" s="38"/>
      <c r="D7" s="37"/>
      <c r="E7" s="37"/>
      <c r="F7" s="37"/>
      <c r="H7" s="26"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c r="A8" s="14"/>
      <c r="B8" s="40" t="s">
        <v>13</v>
      </c>
      <c r="C8" s="41"/>
      <c r="D8" s="42"/>
      <c r="E8" s="43"/>
      <c r="F8" s="44"/>
      <c r="G8" s="17"/>
      <c r="H8" s="5" t="str">
        <f t="shared" ref="H8:H33" ca="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c r="A9" s="14"/>
      <c r="B9" s="47" t="s">
        <v>14</v>
      </c>
      <c r="C9" s="48" t="s">
        <v>15</v>
      </c>
      <c r="D9" s="49">
        <v>0.5</v>
      </c>
      <c r="E9" s="50">
        <f ca="1">Project_Start</f>
        <v>45453</v>
      </c>
      <c r="F9" s="50">
        <f ca="1">E9+3</f>
        <v>45456</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c r="A10" s="14"/>
      <c r="B10" s="52" t="s">
        <v>16</v>
      </c>
      <c r="C10" s="53" t="s">
        <v>17</v>
      </c>
      <c r="D10" s="54">
        <v>0.6</v>
      </c>
      <c r="E10" s="55">
        <f ca="1">F9</f>
        <v>45456</v>
      </c>
      <c r="F10" s="55">
        <f ca="1">E10+2</f>
        <v>45458</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c r="A11" s="13"/>
      <c r="B11" s="52" t="s">
        <v>18</v>
      </c>
      <c r="C11" s="53" t="s">
        <v>19</v>
      </c>
      <c r="D11" s="54">
        <v>0.5</v>
      </c>
      <c r="E11" s="55">
        <f ca="1">F10</f>
        <v>45458</v>
      </c>
      <c r="F11" s="55">
        <f ca="1">E11+4</f>
        <v>45462</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c r="A12" s="13"/>
      <c r="B12" s="52" t="s">
        <v>20</v>
      </c>
      <c r="C12" s="53" t="s">
        <v>21</v>
      </c>
      <c r="D12" s="54">
        <v>0.25</v>
      </c>
      <c r="E12" s="55">
        <f ca="1">F11</f>
        <v>45462</v>
      </c>
      <c r="F12" s="55">
        <f ca="1">E12+5</f>
        <v>45467</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3"/>
      <c r="B13" s="52" t="s">
        <v>22</v>
      </c>
      <c r="C13" s="53" t="s">
        <v>23</v>
      </c>
      <c r="D13" s="54"/>
      <c r="E13" s="55">
        <f ca="1">E10+1</f>
        <v>45457</v>
      </c>
      <c r="F13" s="55">
        <f ca="1">E13+2</f>
        <v>45459</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4"/>
      <c r="B14" s="57" t="s">
        <v>24</v>
      </c>
      <c r="C14" s="58"/>
      <c r="D14" s="59"/>
      <c r="E14" s="60"/>
      <c r="F14" s="61"/>
      <c r="G14" s="17"/>
      <c r="H14" s="5" t="str">
        <f t="shared" ca="1" si="5"/>
        <v/>
      </c>
    </row>
    <row r="15" spans="1:64" s="46" customFormat="1" ht="30" customHeight="1" thickBot="1">
      <c r="A15" s="14"/>
      <c r="B15" s="62" t="s">
        <v>25</v>
      </c>
      <c r="C15" s="63" t="s">
        <v>15</v>
      </c>
      <c r="D15" s="64">
        <v>0.5</v>
      </c>
      <c r="E15" s="65">
        <f ca="1">E13+1</f>
        <v>45458</v>
      </c>
      <c r="F15" s="65">
        <f ca="1">E15+4</f>
        <v>45462</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62" t="s">
        <v>26</v>
      </c>
      <c r="C16" s="63" t="s">
        <v>17</v>
      </c>
      <c r="D16" s="64">
        <v>0.5</v>
      </c>
      <c r="E16" s="65">
        <f ca="1">E15+2</f>
        <v>45460</v>
      </c>
      <c r="F16" s="65">
        <f ca="1">E16+5</f>
        <v>45465</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3"/>
      <c r="B17" s="62" t="s">
        <v>27</v>
      </c>
      <c r="C17" s="63" t="s">
        <v>19</v>
      </c>
      <c r="D17" s="64"/>
      <c r="E17" s="65">
        <f ca="1">F16</f>
        <v>45465</v>
      </c>
      <c r="F17" s="65">
        <f ca="1">E17+3</f>
        <v>45468</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c r="A18" s="13"/>
      <c r="B18" s="62" t="s">
        <v>28</v>
      </c>
      <c r="C18" s="63" t="s">
        <v>21</v>
      </c>
      <c r="D18" s="64"/>
      <c r="E18" s="65">
        <f ca="1">E17</f>
        <v>45465</v>
      </c>
      <c r="F18" s="65">
        <f ca="1">E18+2</f>
        <v>45467</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29</v>
      </c>
      <c r="C19" s="63" t="s">
        <v>23</v>
      </c>
      <c r="D19" s="64"/>
      <c r="E19" s="65">
        <f ca="1">E18</f>
        <v>45465</v>
      </c>
      <c r="F19" s="65">
        <f ca="1">E19+3</f>
        <v>45468</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6" t="s">
        <v>30</v>
      </c>
      <c r="C20" s="67"/>
      <c r="D20" s="68"/>
      <c r="E20" s="69"/>
      <c r="F20" s="70"/>
      <c r="G20" s="17"/>
      <c r="H20" s="5" t="str">
        <f t="shared" ca="1"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c r="A21" s="13"/>
      <c r="B21" s="72" t="s">
        <v>31</v>
      </c>
      <c r="C21" s="73" t="s">
        <v>15</v>
      </c>
      <c r="D21" s="74">
        <v>0.5</v>
      </c>
      <c r="E21" s="75">
        <f ca="1">E9+15</f>
        <v>45468</v>
      </c>
      <c r="F21" s="75">
        <f ca="1">E21+5</f>
        <v>45473</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72" t="s">
        <v>32</v>
      </c>
      <c r="C22" s="73" t="s">
        <v>17</v>
      </c>
      <c r="D22" s="74">
        <v>0.6</v>
      </c>
      <c r="E22" s="75">
        <f ca="1">F21+1</f>
        <v>45474</v>
      </c>
      <c r="F22" s="75">
        <f ca="1">E22+4</f>
        <v>45478</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c r="A23" s="13"/>
      <c r="B23" s="72" t="s">
        <v>33</v>
      </c>
      <c r="C23" s="73" t="s">
        <v>19</v>
      </c>
      <c r="D23" s="74">
        <v>0.5</v>
      </c>
      <c r="E23" s="75">
        <f ca="1">E22+5</f>
        <v>45479</v>
      </c>
      <c r="F23" s="75">
        <f ca="1">E23+5</f>
        <v>45484</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2" t="s">
        <v>34</v>
      </c>
      <c r="C24" s="73" t="s">
        <v>21</v>
      </c>
      <c r="D24" s="74">
        <v>0.25</v>
      </c>
      <c r="E24" s="75">
        <f ca="1">F23+1</f>
        <v>45485</v>
      </c>
      <c r="F24" s="75">
        <f ca="1">E24+4</f>
        <v>45489</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35</v>
      </c>
      <c r="C25" s="73" t="s">
        <v>23</v>
      </c>
      <c r="D25" s="74">
        <v>0.25</v>
      </c>
      <c r="E25" s="75">
        <f ca="1">E23</f>
        <v>45479</v>
      </c>
      <c r="F25" s="75">
        <f ca="1">E25+4</f>
        <v>45483</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6" t="s">
        <v>36</v>
      </c>
      <c r="C26" s="77"/>
      <c r="D26" s="78"/>
      <c r="E26" s="79"/>
      <c r="F26" s="80"/>
      <c r="G26" s="17"/>
      <c r="H26" s="5" t="str">
        <f t="shared" ca="1"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c r="A27" s="13"/>
      <c r="B27" s="82" t="s">
        <v>32</v>
      </c>
      <c r="C27" s="83" t="s">
        <v>15</v>
      </c>
      <c r="D27" s="84">
        <v>0.25</v>
      </c>
      <c r="E27" s="85">
        <f ca="1">E21+2</f>
        <v>45470</v>
      </c>
      <c r="F27" s="85">
        <f ca="1">E27+3</f>
        <v>45473</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82" t="s">
        <v>37</v>
      </c>
      <c r="C28" s="83" t="s">
        <v>17</v>
      </c>
      <c r="D28" s="84">
        <v>0.25</v>
      </c>
      <c r="E28" s="85">
        <f ca="1">F27</f>
        <v>45473</v>
      </c>
      <c r="F28" s="85">
        <f ca="1">E28+4</f>
        <v>45477</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c r="A29" s="13"/>
      <c r="B29" s="82" t="s">
        <v>38</v>
      </c>
      <c r="C29" s="83" t="s">
        <v>19</v>
      </c>
      <c r="D29" s="84">
        <v>0.5</v>
      </c>
      <c r="E29" s="85">
        <f ca="1">F28+1</f>
        <v>45478</v>
      </c>
      <c r="F29" s="85">
        <f ca="1">E29+3</f>
        <v>45481</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2" t="s">
        <v>39</v>
      </c>
      <c r="C30" s="83" t="s">
        <v>21</v>
      </c>
      <c r="D30" s="84">
        <v>0.6</v>
      </c>
      <c r="E30" s="85">
        <f ca="1">E27+5</f>
        <v>45475</v>
      </c>
      <c r="F30" s="85">
        <f ca="1">E30+3</f>
        <v>45478</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40</v>
      </c>
      <c r="C31" s="83" t="s">
        <v>23</v>
      </c>
      <c r="D31" s="84">
        <v>0.5</v>
      </c>
      <c r="E31" s="85">
        <f ca="1">E27+7</f>
        <v>45477</v>
      </c>
      <c r="F31" s="85">
        <f ca="1">E31+5</f>
        <v>45482</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6"/>
      <c r="C32" s="87"/>
      <c r="D32" s="88"/>
      <c r="E32" s="89"/>
      <c r="F32" s="89"/>
      <c r="G32" s="17"/>
      <c r="H32" s="5" t="str">
        <f t="shared" ca="1"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c r="A33" s="14"/>
      <c r="B33" s="90" t="s">
        <v>41</v>
      </c>
      <c r="C33" s="91"/>
      <c r="D33" s="92"/>
      <c r="E33" s="93"/>
      <c r="F33" s="94"/>
      <c r="G33" s="17"/>
      <c r="H33" s="6" t="str">
        <f t="shared" ca="1"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c r="G34" s="3"/>
    </row>
    <row r="35" spans="1:64" ht="30" customHeight="1">
      <c r="C35" s="16"/>
      <c r="F35" s="15"/>
    </row>
    <row r="36" spans="1:64" ht="30" customHeight="1">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31">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31 I21:BL25 I15:BL19 I9:BL13 I27:BL31">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7" customWidth="1"/>
    <col min="2" max="16384" width="9" style="1"/>
  </cols>
  <sheetData>
    <row r="1" spans="1:2" ht="46.5" customHeight="1"/>
    <row r="2" spans="1:2" s="9" customFormat="1" ht="15.6">
      <c r="A2" s="99" t="s">
        <v>5</v>
      </c>
      <c r="B2" s="8"/>
    </row>
    <row r="3" spans="1:2" s="11" customFormat="1" ht="27" customHeight="1">
      <c r="A3" s="100"/>
      <c r="B3" s="12"/>
    </row>
    <row r="4" spans="1:2" s="10" customFormat="1" ht="30">
      <c r="A4" s="101" t="s">
        <v>42</v>
      </c>
    </row>
    <row r="5" spans="1:2" ht="74.25" customHeight="1">
      <c r="A5" s="102" t="s">
        <v>43</v>
      </c>
    </row>
    <row r="6" spans="1:2" ht="26.25" customHeight="1">
      <c r="A6" s="101" t="s">
        <v>44</v>
      </c>
    </row>
    <row r="7" spans="1:2" s="7" customFormat="1" ht="205.15" customHeight="1">
      <c r="A7" s="103" t="s">
        <v>45</v>
      </c>
    </row>
    <row r="8" spans="1:2" s="10" customFormat="1" ht="30">
      <c r="A8" s="101" t="s">
        <v>46</v>
      </c>
    </row>
    <row r="9" spans="1:2" ht="41.45">
      <c r="A9" s="102" t="s">
        <v>47</v>
      </c>
    </row>
    <row r="10" spans="1:2" s="7" customFormat="1" ht="28.15" customHeight="1">
      <c r="A10" s="104" t="s">
        <v>48</v>
      </c>
    </row>
    <row r="11" spans="1:2" s="10" customFormat="1" ht="30">
      <c r="A11" s="101" t="s">
        <v>49</v>
      </c>
    </row>
    <row r="12" spans="1:2" ht="27.6">
      <c r="A12" s="102" t="s">
        <v>50</v>
      </c>
    </row>
    <row r="13" spans="1:2" s="7" customFormat="1" ht="28.15" customHeight="1">
      <c r="A13" s="104" t="s">
        <v>51</v>
      </c>
    </row>
    <row r="14" spans="1:2" s="10" customFormat="1" ht="30">
      <c r="A14" s="101" t="s">
        <v>52</v>
      </c>
    </row>
    <row r="15" spans="1:2" ht="75" customHeight="1">
      <c r="A15" s="102" t="s">
        <v>53</v>
      </c>
    </row>
    <row r="16" spans="1:2" ht="69">
      <c r="A16" s="102" t="s">
        <v>54</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C2348D59-3426-404A-A0C5-6456F6613EDB}"/>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yosra mekaoui</cp:lastModifiedBy>
  <cp:revision/>
  <dcterms:created xsi:type="dcterms:W3CDTF">2024-06-10T14:41:48Z</dcterms:created>
  <dcterms:modified xsi:type="dcterms:W3CDTF">2024-06-10T14:41:48Z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